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ABEFD64-0D0F-4A53-8678-54D886C16288}" xr6:coauthVersionLast="46" xr6:coauthVersionMax="46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pf" sheetId="31" r:id="rId10"/>
    <sheet name="targetVals_Funding_fc" sheetId="36" r:id="rId11"/>
    <sheet name="Note1" sheetId="29" r:id="rId12"/>
    <sheet name="Notes on scenarios" sheetId="3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31" l="1"/>
  <c r="E13" i="31" s="1"/>
  <c r="B13" i="31"/>
  <c r="D12" i="31"/>
  <c r="C13" i="31"/>
  <c r="C14" i="31" s="1"/>
  <c r="B14" i="31"/>
  <c r="C6" i="36"/>
  <c r="B6" i="36"/>
  <c r="F4" i="36"/>
  <c r="P41" i="22"/>
  <c r="N41" i="22"/>
  <c r="P40" i="22"/>
  <c r="N40" i="22"/>
  <c r="P38" i="22"/>
  <c r="N38" i="22"/>
  <c r="P37" i="22"/>
  <c r="N37" i="22"/>
  <c r="P34" i="22"/>
  <c r="N34" i="22"/>
  <c r="P33" i="22"/>
  <c r="N33" i="22"/>
  <c r="P31" i="22"/>
  <c r="N31" i="22"/>
  <c r="P30" i="22"/>
  <c r="N30" i="22"/>
  <c r="N51" i="22"/>
  <c r="P51" i="22"/>
  <c r="N52" i="22"/>
  <c r="P52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6" i="22"/>
  <c r="N26" i="22"/>
  <c r="P25" i="22"/>
  <c r="N25" i="22"/>
  <c r="F3" i="2"/>
  <c r="E3" i="2" s="1"/>
  <c r="N57" i="22"/>
  <c r="P57" i="22"/>
  <c r="N58" i="22"/>
  <c r="P58" i="22"/>
  <c r="N60" i="22"/>
  <c r="P60" i="22"/>
  <c r="N61" i="22"/>
  <c r="P61" i="22"/>
  <c r="P55" i="22"/>
  <c r="N55" i="22"/>
  <c r="P54" i="22"/>
  <c r="N54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D14" i="31" l="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<sst xmlns="http://schemas.openxmlformats.org/spreadsheetml/2006/main" count="878" uniqueCount="316">
  <si>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</si>
  <si>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</si>
  <si>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</si>
  <si>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</si>
  <si>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</si>
  <si>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</si>
  <si>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</si>
  <si>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</si>
  <si>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</si>
  <si>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</si>
  <si>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</si>
  <si>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</si>
  <si>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</si>
  <si>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</si>
  <si>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</si>
  <si>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</si>
  <si>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</si>
  <si>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</si>
  <si>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</si>
  <si>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</si>
  <si>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</si>
  <si>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</si>
  <si>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</si>
  <si>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</si>
  <si>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</si>
  <si>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</si>
  <si>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</si>
  <si>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</si>
  <si>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</si>
  <si>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</si>
  <si>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</si>
  <si>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</si>
  <si>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</si>
  <si>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</si>
  <si>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</si>
  <si>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</si>
  <si>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</si>
  <si>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</si>
  <si>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</si>
  <si>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</si>
  <si>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</si>
  <si>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</si>
  <si>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</si>
  <si>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</si>
  <si>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</si>
  <si>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</si>
  <si>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</si>
  <si>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</si>
  <si>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</si>
  <si>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</si>
  <si>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</si>
  <si>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</si>
  <si>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</si>
  <si>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</si>
  <si>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</si>
  <si>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</si>
  <si>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</si>
  <si>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</si>
  <si>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</si>
  <si>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</si>
  <si>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</si>
  <si>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</si>
  <si>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</si>
  <si>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</si>
  <si>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</si>
  <si>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</si>
  <si>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</si>
  <si>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</si>
  <si>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</si>
  <si>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</si>
  <si>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</si>
  <si>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</si>
  <si>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</si>
  <si>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</si>
  <si>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</si>
  <si>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</si>
  <si>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</si>
  <si>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</si>
  <si>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</si>
  <si>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</si>
  <si>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</si>
  <si>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</si>
  <si>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</si>
  <si>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</si>
  <si>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</si>
  <si>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</si>
  <si>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</si>
  <si>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</si>
  <si>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</si>
  <si>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</si>
  <si>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</si>
  <si>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</si>
  <si>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</si>
  <si>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</si>
  <si>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</si>
  <si>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</si>
  <si>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</si>
  <si>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</si>
  <si>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</si>
  <si>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</si>
  <si>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</si>
  <si>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</si>
  <si>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</si>
  <si>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</si>
  <si>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</si>
  <si>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</si>
  <si>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</si>
  <si>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</si>
  <si>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</si>
  <si>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</si>
  <si>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</si>
  <si>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</si>
  <si>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</si>
  <si>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</si>
  <si>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</si>
  <si>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</si>
  <si>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</si>
  <si>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</si>
  <si>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</si>
  <si>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</si>
  <si>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</si>
  <si>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</si>
  <si>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</si>
  <si>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</si>
  <si>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</si>
  <si>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</si>
  <si>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</si>
  <si>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</si>
  <si>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</si>
  <si>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</si>
  <si>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</si>
  <si>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</si>
  <si>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</si>
  <si>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</si>
  <si>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</si>
  <si>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</si>
  <si>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</si>
  <si>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</si>
  <si>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</si>
  <si>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</si>
  <si>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</si>
  <si>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</si>
  <si>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</si>
  <si>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</si>
  <si>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</si>
  <si>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</si>
  <si>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</si>
  <si>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</si>
  <si>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</si>
  <si>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</si>
  <si>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</si>
  <si>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</si>
  <si>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</si>
  <si>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</si>
  <si>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</si>
  <si>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</si>
  <si>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</si>
  <si>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</si>
  <si>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</si>
  <si>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</si>
  <si>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</si>
  <si>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</si>
  <si>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</si>
  <si>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</si>
  <si>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</si>
  <si>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</si>
  <si>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</si>
  <si>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</si>
  <si>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</si>
  <si>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</si>
  <si>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</si>
  <si>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</si>
  <si>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</si>
  <si>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</si>
  <si>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</si>
  <si>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</si>
  <si>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</si>
  <si>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</si>
  <si>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</si>
  <si>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</si>
  <si>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</si>
  <si>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</si>
  <si>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</si>
  <si>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</si>
  <si>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</si>
  <si>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</si>
  <si>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</si>
  <si>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</si>
  <si>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</si>
  <si>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</si>
  <si>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</si>
  <si>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Pre99</t>
  </si>
  <si>
    <t>Valuation</t>
  </si>
  <si>
    <t>Tier</t>
  </si>
  <si>
    <t xml:space="preserve">Simulation 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</si>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</sst>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40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1"/>
  <sheetViews>
    <sheetView tabSelected="1" zoomScaleNormal="100" workbookViewId="0">
      <pane xSplit="3" ySplit="4" topLeftCell="AD8" activePane="bottomRight" state="frozen"/>
      <selection pane="topRight" activeCell="E1" sqref="E1"/>
      <selection pane="bottomLeft" activeCell="A5" sqref="A5"/>
      <selection pane="bottomRight" activeCell="AP44" sqref="AP44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82</v>
      </c>
      <c r="H3" s="28"/>
      <c r="I3" s="28"/>
      <c r="J3" s="28"/>
      <c r="K3" s="28"/>
      <c r="L3" s="31" t="s">
        <v>107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9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158</v>
      </c>
      <c r="F4" s="105" t="s">
        <v>71</v>
      </c>
      <c r="G4" s="106" t="s">
        <v>84</v>
      </c>
      <c r="H4" s="106" t="s">
        <v>83</v>
      </c>
      <c r="I4" s="106" t="s">
        <v>88</v>
      </c>
      <c r="J4" s="106" t="s">
        <v>85</v>
      </c>
      <c r="K4" s="106" t="s">
        <v>236</v>
      </c>
      <c r="L4" s="107" t="s">
        <v>94</v>
      </c>
      <c r="M4" s="108" t="s">
        <v>100</v>
      </c>
      <c r="N4" s="108" t="s">
        <v>184</v>
      </c>
      <c r="O4" s="108" t="s">
        <v>185</v>
      </c>
      <c r="P4" s="108" t="s">
        <v>186</v>
      </c>
      <c r="Q4" s="108" t="s">
        <v>188</v>
      </c>
      <c r="R4" s="108" t="s">
        <v>187</v>
      </c>
      <c r="S4" s="108" t="s">
        <v>253</v>
      </c>
      <c r="T4" s="107" t="s">
        <v>96</v>
      </c>
      <c r="U4" s="109" t="s">
        <v>183</v>
      </c>
      <c r="V4" s="108" t="s">
        <v>103</v>
      </c>
      <c r="W4" s="108" t="s">
        <v>97</v>
      </c>
      <c r="X4" s="108" t="s">
        <v>98</v>
      </c>
      <c r="Y4" s="108" t="s">
        <v>241</v>
      </c>
      <c r="Z4" s="108" t="s">
        <v>240</v>
      </c>
      <c r="AA4" s="108" t="s">
        <v>242</v>
      </c>
      <c r="AB4" s="108" t="s">
        <v>243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8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106</v>
      </c>
      <c r="C5" t="b">
        <v>0</v>
      </c>
      <c r="D5" t="s">
        <v>106</v>
      </c>
      <c r="E5" t="s">
        <v>162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101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99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93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104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155</v>
      </c>
      <c r="C6" t="b">
        <v>0</v>
      </c>
      <c r="D6" t="s">
        <v>155</v>
      </c>
      <c r="E6" t="s">
        <v>162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101</v>
      </c>
      <c r="M6">
        <v>0.11</v>
      </c>
      <c r="N6" s="20">
        <f t="shared" ref="N6:N61" si="0">3/11</f>
        <v>0.27272727272727271</v>
      </c>
      <c r="O6" s="32">
        <v>0.5</v>
      </c>
      <c r="P6" s="4">
        <f t="shared" ref="P6:P61" si="1">1/300</f>
        <v>3.3333333333333335E-3</v>
      </c>
      <c r="Q6" s="116">
        <v>0.5</v>
      </c>
      <c r="R6" s="32">
        <v>0.5</v>
      </c>
      <c r="S6" s="32"/>
      <c r="T6" t="s">
        <v>99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93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104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106</v>
      </c>
      <c r="C8" t="b">
        <v>0</v>
      </c>
      <c r="D8" t="s">
        <v>157</v>
      </c>
      <c r="E8" t="s">
        <v>159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101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99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93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104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155</v>
      </c>
      <c r="C9" t="b">
        <v>0</v>
      </c>
      <c r="D9" t="s">
        <v>157</v>
      </c>
      <c r="E9" t="s">
        <v>161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101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99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93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104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246</v>
      </c>
      <c r="C11" t="b">
        <v>0</v>
      </c>
      <c r="D11" t="s">
        <v>300</v>
      </c>
      <c r="E11" t="s">
        <v>250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102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99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93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104</v>
      </c>
      <c r="AK11" t="b">
        <v>0</v>
      </c>
      <c r="AL11" t="s">
        <v>77</v>
      </c>
      <c r="AM11" t="s">
        <v>251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247</v>
      </c>
      <c r="C12" t="b">
        <v>0</v>
      </c>
      <c r="D12" t="s">
        <v>300</v>
      </c>
      <c r="E12" t="s">
        <v>252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95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99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93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104</v>
      </c>
      <c r="AK12" t="b">
        <v>0</v>
      </c>
      <c r="AL12" t="s">
        <v>77</v>
      </c>
      <c r="AM12" t="s">
        <v>251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172</v>
      </c>
      <c r="C15" s="119" t="b">
        <v>1</v>
      </c>
      <c r="D15" s="119" t="s">
        <v>167</v>
      </c>
      <c r="E15" s="119" t="s">
        <v>159</v>
      </c>
      <c r="F15" s="119" t="b">
        <v>0</v>
      </c>
      <c r="G15" s="119" t="s">
        <v>172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102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99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93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104</v>
      </c>
      <c r="AK15" s="119" t="b">
        <v>1</v>
      </c>
      <c r="AL15" s="119" t="s">
        <v>77</v>
      </c>
      <c r="AM15" s="119" t="s">
        <v>251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174</v>
      </c>
      <c r="C16" s="119" t="b">
        <v>1</v>
      </c>
      <c r="D16" s="119" t="s">
        <v>167</v>
      </c>
      <c r="E16" s="119" t="s">
        <v>161</v>
      </c>
      <c r="F16" s="119" t="b">
        <v>0</v>
      </c>
      <c r="G16" s="119" t="s">
        <v>174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95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99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93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104</v>
      </c>
      <c r="AK16" s="119" t="b">
        <v>1</v>
      </c>
      <c r="AL16" s="119" t="s">
        <v>77</v>
      </c>
      <c r="AM16" s="119" t="s">
        <v>251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1" t="s">
        <v>202</v>
      </c>
      <c r="C18" s="119" t="b">
        <v>1</v>
      </c>
      <c r="D18" s="131" t="s">
        <v>189</v>
      </c>
      <c r="E18" s="131" t="s">
        <v>159</v>
      </c>
      <c r="F18" s="131" t="b">
        <v>0</v>
      </c>
      <c r="G18" s="131" t="s">
        <v>172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102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99</v>
      </c>
      <c r="U18" s="131" t="b">
        <v>0</v>
      </c>
      <c r="V18" s="132">
        <v>2.5000000000000001E-2</v>
      </c>
      <c r="W18" s="131">
        <v>0.03</v>
      </c>
      <c r="X18" s="131">
        <v>0</v>
      </c>
      <c r="Y18" t="b">
        <v>0</v>
      </c>
      <c r="AC18" s="131" t="s">
        <v>93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104</v>
      </c>
      <c r="AK18" s="131" t="b">
        <v>1</v>
      </c>
      <c r="AL18" s="131" t="s">
        <v>77</v>
      </c>
      <c r="AM18" s="131" t="s">
        <v>251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203</v>
      </c>
      <c r="C19" s="119" t="b">
        <v>1</v>
      </c>
      <c r="D19" s="131" t="s">
        <v>189</v>
      </c>
      <c r="E19" s="131" t="s">
        <v>161</v>
      </c>
      <c r="F19" s="131" t="b">
        <v>0</v>
      </c>
      <c r="G19" s="131" t="s">
        <v>174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95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99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93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104</v>
      </c>
      <c r="AK19" s="131" t="b">
        <v>1</v>
      </c>
      <c r="AL19" s="131" t="s">
        <v>77</v>
      </c>
      <c r="AM19" s="131" t="s">
        <v>251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230</v>
      </c>
      <c r="C22" s="119" t="b">
        <v>1</v>
      </c>
      <c r="D22" s="146" t="s">
        <v>232</v>
      </c>
      <c r="E22" s="146" t="s">
        <v>159</v>
      </c>
      <c r="F22" s="146" t="b">
        <v>0</v>
      </c>
      <c r="G22" s="146" t="s">
        <v>172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95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99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93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104</v>
      </c>
      <c r="AK22" s="146" t="b">
        <v>1</v>
      </c>
      <c r="AL22" s="146" t="s">
        <v>77</v>
      </c>
      <c r="AM22" s="146" t="s">
        <v>251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231</v>
      </c>
      <c r="C23" s="119" t="b">
        <v>1</v>
      </c>
      <c r="D23" s="146" t="s">
        <v>232</v>
      </c>
      <c r="E23" s="146" t="s">
        <v>161</v>
      </c>
      <c r="F23" s="146" t="b">
        <v>0</v>
      </c>
      <c r="G23" s="146" t="s">
        <v>174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95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99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93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104</v>
      </c>
      <c r="AK23" s="146" t="b">
        <v>1</v>
      </c>
      <c r="AL23" s="146" t="s">
        <v>77</v>
      </c>
      <c r="AM23" s="146" t="s">
        <v>251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119" customFormat="1" x14ac:dyDescent="0.25">
      <c r="A25" s="119" t="s">
        <v>238</v>
      </c>
      <c r="C25" s="119" t="b">
        <v>1</v>
      </c>
      <c r="D25" s="119" t="s">
        <v>167</v>
      </c>
      <c r="E25" s="119" t="s">
        <v>159</v>
      </c>
      <c r="F25" s="119" t="b">
        <v>0</v>
      </c>
      <c r="G25" s="119" t="s">
        <v>172</v>
      </c>
      <c r="H25" s="119" t="b">
        <v>0</v>
      </c>
      <c r="I25" s="119" t="b">
        <v>0</v>
      </c>
      <c r="J25" s="119" t="b">
        <v>0</v>
      </c>
      <c r="K25" s="119" t="b">
        <v>0</v>
      </c>
      <c r="L25" s="119" t="s">
        <v>102</v>
      </c>
      <c r="M25" s="119">
        <v>0.11</v>
      </c>
      <c r="N25" s="123">
        <f t="shared" si="0"/>
        <v>0.27272727272727271</v>
      </c>
      <c r="O25" s="124">
        <v>0.5</v>
      </c>
      <c r="P25" s="125">
        <f t="shared" si="1"/>
        <v>3.3333333333333335E-3</v>
      </c>
      <c r="Q25" s="126">
        <v>0</v>
      </c>
      <c r="R25" s="124">
        <v>0.5</v>
      </c>
      <c r="S25" s="124">
        <v>0</v>
      </c>
      <c r="T25" s="119" t="s">
        <v>99</v>
      </c>
      <c r="U25" s="119" t="b">
        <v>0</v>
      </c>
      <c r="V25" s="119">
        <v>0.03</v>
      </c>
      <c r="W25" s="119">
        <v>0.03</v>
      </c>
      <c r="X25" s="119">
        <v>0</v>
      </c>
      <c r="Y25" t="b">
        <v>1</v>
      </c>
      <c r="Z25" s="119">
        <v>1</v>
      </c>
      <c r="AA25" s="119">
        <v>20</v>
      </c>
      <c r="AB25" s="119">
        <v>0.03</v>
      </c>
      <c r="AC25" s="119" t="s">
        <v>93</v>
      </c>
      <c r="AD25" s="119" t="s">
        <v>35</v>
      </c>
      <c r="AE25" s="119">
        <v>15</v>
      </c>
      <c r="AF25" s="119">
        <v>2.5000000000000001E-2</v>
      </c>
      <c r="AG25" s="119">
        <v>5</v>
      </c>
      <c r="AH25" s="119">
        <v>1.2</v>
      </c>
      <c r="AI25" s="119">
        <v>0.8</v>
      </c>
      <c r="AJ25" s="119" t="s">
        <v>104</v>
      </c>
      <c r="AK25" s="119" t="b">
        <v>1</v>
      </c>
      <c r="AL25" s="119" t="s">
        <v>77</v>
      </c>
      <c r="AM25" s="119" t="s">
        <v>251</v>
      </c>
      <c r="AN25" s="119">
        <v>6.6250000000000003E-2</v>
      </c>
      <c r="AO25" s="119">
        <v>7.7200000000000005E-2</v>
      </c>
      <c r="AP25" s="127">
        <v>0.12</v>
      </c>
      <c r="AQ25" s="128">
        <v>2.5000000000000001E-2</v>
      </c>
      <c r="AR25" s="129">
        <v>123</v>
      </c>
      <c r="AS25" s="119" t="s">
        <v>31</v>
      </c>
      <c r="AT25" s="119" t="s">
        <v>31</v>
      </c>
      <c r="AU25" s="123">
        <v>0.70430136543757105</v>
      </c>
      <c r="AV25" s="123">
        <v>0.73294108984424244</v>
      </c>
      <c r="AY25" s="120">
        <v>0</v>
      </c>
      <c r="AZ25" s="119" t="b">
        <v>1</v>
      </c>
      <c r="BA25" s="119" t="b">
        <v>1</v>
      </c>
      <c r="BB25" s="119" t="b">
        <v>0</v>
      </c>
      <c r="BC25" s="119">
        <v>0</v>
      </c>
      <c r="BD25" s="119" t="s">
        <v>3</v>
      </c>
      <c r="BE25" s="119" t="b">
        <v>1</v>
      </c>
      <c r="BF25" s="130" t="b">
        <v>1</v>
      </c>
    </row>
    <row r="26" spans="1:58" s="119" customFormat="1" x14ac:dyDescent="0.25">
      <c r="A26" s="119" t="s">
        <v>239</v>
      </c>
      <c r="C26" s="119" t="b">
        <v>1</v>
      </c>
      <c r="D26" s="119" t="s">
        <v>167</v>
      </c>
      <c r="E26" s="119" t="s">
        <v>161</v>
      </c>
      <c r="F26" s="119" t="b">
        <v>0</v>
      </c>
      <c r="G26" s="119" t="s">
        <v>174</v>
      </c>
      <c r="H26" s="119" t="b">
        <v>0</v>
      </c>
      <c r="I26" s="119" t="b">
        <v>0</v>
      </c>
      <c r="J26" s="119" t="b">
        <v>0</v>
      </c>
      <c r="K26" s="119" t="b">
        <v>0</v>
      </c>
      <c r="L26" s="119" t="s">
        <v>95</v>
      </c>
      <c r="M26" s="119">
        <v>0.11</v>
      </c>
      <c r="N26" s="123">
        <f t="shared" si="0"/>
        <v>0.27272727272727271</v>
      </c>
      <c r="O26" s="124">
        <v>0.5</v>
      </c>
      <c r="P26" s="125">
        <f t="shared" si="1"/>
        <v>3.3333333333333335E-3</v>
      </c>
      <c r="Q26" s="126">
        <v>0.5</v>
      </c>
      <c r="R26" s="124">
        <v>0.5</v>
      </c>
      <c r="S26" s="124">
        <v>0</v>
      </c>
      <c r="T26" s="119" t="s">
        <v>99</v>
      </c>
      <c r="U26" s="119" t="b">
        <v>0</v>
      </c>
      <c r="V26" s="119">
        <v>0.02</v>
      </c>
      <c r="W26" s="119">
        <v>0.02</v>
      </c>
      <c r="X26" s="119">
        <v>0</v>
      </c>
      <c r="Y26" t="b">
        <v>1</v>
      </c>
      <c r="Z26" s="119">
        <v>1</v>
      </c>
      <c r="AA26" s="119">
        <v>20</v>
      </c>
      <c r="AB26" s="119">
        <v>0.03</v>
      </c>
      <c r="AC26" s="119" t="s">
        <v>93</v>
      </c>
      <c r="AD26" s="119" t="s">
        <v>35</v>
      </c>
      <c r="AE26" s="119">
        <v>15</v>
      </c>
      <c r="AF26" s="119">
        <v>2.5000000000000001E-2</v>
      </c>
      <c r="AG26" s="119">
        <v>5</v>
      </c>
      <c r="AH26" s="119">
        <v>1.2</v>
      </c>
      <c r="AI26" s="119">
        <v>0.8</v>
      </c>
      <c r="AJ26" s="119" t="s">
        <v>104</v>
      </c>
      <c r="AK26" s="119" t="b">
        <v>1</v>
      </c>
      <c r="AL26" s="119" t="s">
        <v>77</v>
      </c>
      <c r="AM26" s="119" t="s">
        <v>251</v>
      </c>
      <c r="AN26" s="119">
        <v>6.6250000000000003E-2</v>
      </c>
      <c r="AO26" s="119">
        <v>7.7200000000000005E-2</v>
      </c>
      <c r="AP26" s="127">
        <v>0.12</v>
      </c>
      <c r="AQ26" s="128">
        <v>2.5000000000000001E-2</v>
      </c>
      <c r="AR26" s="129">
        <v>123</v>
      </c>
      <c r="AS26" s="119" t="s">
        <v>31</v>
      </c>
      <c r="AT26" s="119" t="s">
        <v>31</v>
      </c>
      <c r="AU26" s="123">
        <v>1.0159071729957805</v>
      </c>
      <c r="AV26" s="123">
        <v>1.0442616033755274</v>
      </c>
      <c r="AY26" s="120">
        <v>0</v>
      </c>
      <c r="AZ26" s="119" t="b">
        <v>1</v>
      </c>
      <c r="BA26" s="119" t="b">
        <v>1</v>
      </c>
      <c r="BB26" s="119" t="b">
        <v>0</v>
      </c>
      <c r="BC26" s="119">
        <v>0</v>
      </c>
      <c r="BD26" s="119" t="s">
        <v>3</v>
      </c>
      <c r="BE26" s="119" t="b">
        <v>1</v>
      </c>
      <c r="BF26" s="130" t="b">
        <v>1</v>
      </c>
    </row>
    <row r="27" spans="1:58" x14ac:dyDescent="0.25">
      <c r="N27" s="20"/>
      <c r="O27" s="32"/>
      <c r="P27" s="4"/>
      <c r="Q27" s="116"/>
      <c r="R27" s="32"/>
      <c r="S27" s="32"/>
      <c r="AP27" s="3"/>
      <c r="AQ27" s="5"/>
      <c r="AR27" s="22"/>
      <c r="AU27" s="20"/>
      <c r="AV27" s="20"/>
      <c r="AY27" s="27"/>
      <c r="BF27" s="19"/>
    </row>
    <row r="28" spans="1:58" x14ac:dyDescent="0.25">
      <c r="N28" s="20"/>
      <c r="O28" s="32"/>
      <c r="P28" s="4"/>
      <c r="Q28" s="116"/>
      <c r="R28" s="32"/>
      <c r="S28" s="32"/>
      <c r="AP28" s="3"/>
      <c r="AQ28" s="5"/>
      <c r="AR28" s="22"/>
      <c r="AU28" s="20"/>
      <c r="AV28" s="20"/>
      <c r="AY28" s="27"/>
      <c r="BF28" s="19"/>
    </row>
    <row r="29" spans="1:58" x14ac:dyDescent="0.25">
      <c r="N29" s="20"/>
      <c r="O29" s="32"/>
      <c r="P29" s="4"/>
      <c r="Q29" s="116"/>
      <c r="R29" s="32"/>
      <c r="S29" s="32"/>
      <c r="AP29" s="3"/>
      <c r="AQ29" s="5"/>
      <c r="AR29" s="22"/>
      <c r="AU29" s="20"/>
      <c r="AV29" s="20"/>
      <c r="AY29" s="27"/>
      <c r="BF29" s="19"/>
    </row>
    <row r="30" spans="1:58" s="119" customFormat="1" x14ac:dyDescent="0.25">
      <c r="A30" s="119" t="s">
        <v>306</v>
      </c>
      <c r="C30" s="119" t="b">
        <v>1</v>
      </c>
      <c r="D30" s="119" t="s">
        <v>302</v>
      </c>
      <c r="E30" s="119" t="s">
        <v>250</v>
      </c>
      <c r="F30" s="119" t="b">
        <v>0</v>
      </c>
      <c r="G30" s="119" t="s">
        <v>306</v>
      </c>
      <c r="H30" s="119" t="b">
        <v>0</v>
      </c>
      <c r="I30" s="119" t="b">
        <v>0</v>
      </c>
      <c r="J30" s="119" t="b">
        <v>0</v>
      </c>
      <c r="K30" s="119" t="b">
        <v>0</v>
      </c>
      <c r="L30" s="119" t="s">
        <v>102</v>
      </c>
      <c r="M30" s="119">
        <v>0.11</v>
      </c>
      <c r="N30" s="123">
        <f t="shared" si="0"/>
        <v>0.27272727272727271</v>
      </c>
      <c r="O30" s="124">
        <v>0.5</v>
      </c>
      <c r="P30" s="125">
        <f t="shared" si="1"/>
        <v>3.3333333333333335E-3</v>
      </c>
      <c r="Q30" s="126">
        <v>0</v>
      </c>
      <c r="R30" s="124">
        <v>0.5</v>
      </c>
      <c r="S30" s="124">
        <v>0</v>
      </c>
      <c r="T30" s="119" t="s">
        <v>99</v>
      </c>
      <c r="U30" s="119" t="b">
        <v>0</v>
      </c>
      <c r="V30" s="119">
        <v>0.03</v>
      </c>
      <c r="W30" s="119">
        <v>0.03</v>
      </c>
      <c r="X30" s="119">
        <v>0</v>
      </c>
      <c r="Y30" t="b">
        <v>0</v>
      </c>
      <c r="AC30" s="119" t="s">
        <v>93</v>
      </c>
      <c r="AD30" s="119" t="s">
        <v>35</v>
      </c>
      <c r="AE30" s="119">
        <v>20</v>
      </c>
      <c r="AF30" s="119">
        <v>2.75E-2</v>
      </c>
      <c r="AG30" s="119">
        <v>5</v>
      </c>
      <c r="AH30" s="119">
        <v>1.2</v>
      </c>
      <c r="AI30" s="119">
        <v>0.8</v>
      </c>
      <c r="AJ30" s="119" t="s">
        <v>104</v>
      </c>
      <c r="AK30" s="119" t="b">
        <v>1</v>
      </c>
      <c r="AL30" s="119" t="s">
        <v>77</v>
      </c>
      <c r="AM30" s="119" t="s">
        <v>251</v>
      </c>
      <c r="AN30" s="119">
        <v>6.6250000000000003E-2</v>
      </c>
      <c r="AO30" s="119">
        <v>7.7200000000000005E-2</v>
      </c>
      <c r="AP30" s="127">
        <v>0.12</v>
      </c>
      <c r="AQ30" s="128">
        <v>2.5000000000000001E-2</v>
      </c>
      <c r="AR30" s="129">
        <v>123</v>
      </c>
      <c r="AS30" s="119" t="s">
        <v>31</v>
      </c>
      <c r="AT30" s="119" t="s">
        <v>31</v>
      </c>
      <c r="AU30" s="123">
        <v>0.49181956819187989</v>
      </c>
      <c r="AV30" s="123">
        <v>0.51298615267558034</v>
      </c>
      <c r="AY30" s="120">
        <v>0</v>
      </c>
      <c r="AZ30" s="119" t="b">
        <v>1</v>
      </c>
      <c r="BA30" s="119" t="b">
        <v>1</v>
      </c>
      <c r="BB30" s="119" t="b">
        <v>0</v>
      </c>
      <c r="BC30" s="119">
        <v>0</v>
      </c>
      <c r="BD30" s="119" t="s">
        <v>3</v>
      </c>
      <c r="BE30" s="119" t="b">
        <v>1</v>
      </c>
      <c r="BF30" s="130" t="b">
        <v>1</v>
      </c>
    </row>
    <row r="31" spans="1:58" s="119" customFormat="1" x14ac:dyDescent="0.25">
      <c r="A31" s="119" t="s">
        <v>307</v>
      </c>
      <c r="C31" s="119" t="b">
        <v>1</v>
      </c>
      <c r="D31" s="119" t="s">
        <v>302</v>
      </c>
      <c r="E31" s="119" t="s">
        <v>252</v>
      </c>
      <c r="F31" s="119" t="b">
        <v>0</v>
      </c>
      <c r="G31" s="119" t="s">
        <v>307</v>
      </c>
      <c r="H31" s="119" t="b">
        <v>0</v>
      </c>
      <c r="I31" s="119" t="b">
        <v>0</v>
      </c>
      <c r="J31" s="119" t="b">
        <v>0</v>
      </c>
      <c r="K31" s="119" t="b">
        <v>0</v>
      </c>
      <c r="L31" s="119" t="s">
        <v>95</v>
      </c>
      <c r="M31" s="119">
        <v>0.11</v>
      </c>
      <c r="N31" s="123">
        <f t="shared" si="0"/>
        <v>0.27272727272727271</v>
      </c>
      <c r="O31" s="124">
        <v>0.5</v>
      </c>
      <c r="P31" s="125">
        <f t="shared" si="1"/>
        <v>3.3333333333333335E-3</v>
      </c>
      <c r="Q31" s="126">
        <v>0.5</v>
      </c>
      <c r="R31" s="124">
        <v>0.5</v>
      </c>
      <c r="S31" s="124">
        <v>0.5</v>
      </c>
      <c r="T31" s="119" t="s">
        <v>99</v>
      </c>
      <c r="U31" s="119" t="b">
        <v>0</v>
      </c>
      <c r="V31" s="119">
        <v>1.7500000000000002E-2</v>
      </c>
      <c r="W31" s="119">
        <v>1.7500000000000002E-2</v>
      </c>
      <c r="X31" s="119">
        <v>0</v>
      </c>
      <c r="Y31" t="b">
        <v>0</v>
      </c>
      <c r="AC31" s="119" t="s">
        <v>93</v>
      </c>
      <c r="AD31" s="119" t="s">
        <v>35</v>
      </c>
      <c r="AE31" s="119">
        <v>10</v>
      </c>
      <c r="AF31" s="119">
        <v>2.75E-2</v>
      </c>
      <c r="AG31" s="119">
        <v>5</v>
      </c>
      <c r="AH31" s="119">
        <v>1.2</v>
      </c>
      <c r="AI31" s="119">
        <v>0.8</v>
      </c>
      <c r="AJ31" s="119" t="s">
        <v>104</v>
      </c>
      <c r="AK31" s="119" t="b">
        <v>1</v>
      </c>
      <c r="AL31" s="119" t="s">
        <v>77</v>
      </c>
      <c r="AM31" s="119" t="s">
        <v>251</v>
      </c>
      <c r="AN31" s="119">
        <v>6.6250000000000003E-2</v>
      </c>
      <c r="AO31" s="119">
        <v>7.7200000000000005E-2</v>
      </c>
      <c r="AP31" s="127">
        <v>0.12</v>
      </c>
      <c r="AQ31" s="128">
        <v>2.5000000000000001E-2</v>
      </c>
      <c r="AR31" s="129">
        <v>123</v>
      </c>
      <c r="AS31" s="119" t="s">
        <v>31</v>
      </c>
      <c r="AT31" s="119" t="s">
        <v>31</v>
      </c>
      <c r="AU31" s="123">
        <v>0.87353052212008675</v>
      </c>
      <c r="AV31" s="123">
        <v>0.89731433437810026</v>
      </c>
      <c r="AY31" s="120">
        <v>0</v>
      </c>
      <c r="AZ31" s="119" t="b">
        <v>1</v>
      </c>
      <c r="BA31" s="119" t="b">
        <v>1</v>
      </c>
      <c r="BB31" s="119" t="b">
        <v>0</v>
      </c>
      <c r="BC31" s="119">
        <v>0</v>
      </c>
      <c r="BD31" s="119" t="s">
        <v>3</v>
      </c>
      <c r="BE31" s="119" t="b">
        <v>1</v>
      </c>
      <c r="BF31" s="130" t="b">
        <v>1</v>
      </c>
    </row>
    <row r="32" spans="1:58" s="159" customFormat="1" x14ac:dyDescent="0.25">
      <c r="C32" s="119"/>
      <c r="N32" s="162"/>
      <c r="O32" s="172"/>
      <c r="P32" s="173"/>
      <c r="Q32" s="174"/>
      <c r="R32" s="172"/>
      <c r="S32" s="172"/>
      <c r="Y32"/>
      <c r="AP32" s="166"/>
      <c r="AQ32" s="167"/>
      <c r="AR32" s="168"/>
      <c r="AU32" s="162"/>
      <c r="AV32" s="162"/>
      <c r="AY32" s="169"/>
      <c r="BF32" s="170"/>
    </row>
    <row r="33" spans="1:58" s="131" customFormat="1" x14ac:dyDescent="0.25">
      <c r="A33" s="131" t="s">
        <v>308</v>
      </c>
      <c r="C33" s="119" t="b">
        <v>1</v>
      </c>
      <c r="D33" s="131" t="s">
        <v>303</v>
      </c>
      <c r="E33" s="131" t="s">
        <v>250</v>
      </c>
      <c r="F33" s="131" t="b">
        <v>0</v>
      </c>
      <c r="G33" s="131" t="s">
        <v>306</v>
      </c>
      <c r="H33" s="131" t="b">
        <v>1</v>
      </c>
      <c r="I33" s="132" t="b">
        <v>1</v>
      </c>
      <c r="J33" s="131" t="b">
        <v>1</v>
      </c>
      <c r="K33" s="131" t="b">
        <v>0</v>
      </c>
      <c r="L33" s="131" t="s">
        <v>102</v>
      </c>
      <c r="M33" s="131">
        <v>0.11</v>
      </c>
      <c r="N33" s="233">
        <f t="shared" si="0"/>
        <v>0.27272727272727271</v>
      </c>
      <c r="O33" s="134">
        <v>0.5</v>
      </c>
      <c r="P33" s="135">
        <f t="shared" si="1"/>
        <v>3.3333333333333335E-3</v>
      </c>
      <c r="Q33" s="136">
        <v>0</v>
      </c>
      <c r="R33" s="134">
        <v>0.5</v>
      </c>
      <c r="S33" s="134">
        <v>0</v>
      </c>
      <c r="T33" s="131" t="s">
        <v>99</v>
      </c>
      <c r="U33" s="131" t="b">
        <v>0</v>
      </c>
      <c r="V33" s="132">
        <v>2.2499999999999999E-2</v>
      </c>
      <c r="W33" s="131">
        <v>0.03</v>
      </c>
      <c r="X33" s="131">
        <v>0</v>
      </c>
      <c r="Y33" t="b">
        <v>0</v>
      </c>
      <c r="AC33" s="131" t="s">
        <v>93</v>
      </c>
      <c r="AD33" s="131" t="s">
        <v>35</v>
      </c>
      <c r="AE33" s="131">
        <v>20</v>
      </c>
      <c r="AF33" s="131">
        <v>2.75E-2</v>
      </c>
      <c r="AG33" s="131">
        <v>5</v>
      </c>
      <c r="AH33" s="131">
        <v>1.2</v>
      </c>
      <c r="AI33" s="131">
        <v>0.8</v>
      </c>
      <c r="AJ33" s="131" t="s">
        <v>104</v>
      </c>
      <c r="AK33" s="131" t="b">
        <v>1</v>
      </c>
      <c r="AL33" s="131" t="s">
        <v>77</v>
      </c>
      <c r="AM33" s="131" t="s">
        <v>251</v>
      </c>
      <c r="AN33" s="131">
        <v>6.6250000000000003E-2</v>
      </c>
      <c r="AO33" s="131">
        <v>7.7200000000000005E-2</v>
      </c>
      <c r="AP33" s="137">
        <v>0.12</v>
      </c>
      <c r="AQ33" s="138">
        <v>2.5000000000000001E-2</v>
      </c>
      <c r="AR33" s="139">
        <v>123</v>
      </c>
      <c r="AS33" s="131" t="s">
        <v>31</v>
      </c>
      <c r="AT33" s="131" t="s">
        <v>31</v>
      </c>
      <c r="AU33" s="140">
        <v>0.49181956819187989</v>
      </c>
      <c r="AV33" s="140">
        <v>0.51298615267558034</v>
      </c>
      <c r="AY33" s="141">
        <v>0</v>
      </c>
      <c r="AZ33" s="131" t="b">
        <v>1</v>
      </c>
      <c r="BA33" s="131" t="b">
        <v>1</v>
      </c>
      <c r="BB33" s="131" t="b">
        <v>0</v>
      </c>
      <c r="BC33" s="131">
        <v>0</v>
      </c>
      <c r="BD33" s="131" t="s">
        <v>3</v>
      </c>
      <c r="BE33" s="131" t="b">
        <v>1</v>
      </c>
      <c r="BF33" s="142" t="b">
        <v>1</v>
      </c>
    </row>
    <row r="34" spans="1:58" s="131" customFormat="1" x14ac:dyDescent="0.25">
      <c r="A34" s="131" t="s">
        <v>309</v>
      </c>
      <c r="C34" s="119" t="b">
        <v>1</v>
      </c>
      <c r="D34" s="131" t="s">
        <v>303</v>
      </c>
      <c r="E34" s="131" t="s">
        <v>252</v>
      </c>
      <c r="F34" s="131" t="b">
        <v>0</v>
      </c>
      <c r="G34" s="131" t="s">
        <v>307</v>
      </c>
      <c r="H34" s="131" t="b">
        <v>1</v>
      </c>
      <c r="I34" s="132" t="b">
        <v>1</v>
      </c>
      <c r="J34" s="131" t="b">
        <v>1</v>
      </c>
      <c r="K34" s="131" t="b">
        <v>0</v>
      </c>
      <c r="L34" s="131" t="s">
        <v>95</v>
      </c>
      <c r="M34" s="131">
        <v>0.11</v>
      </c>
      <c r="N34" s="140">
        <f t="shared" si="0"/>
        <v>0.27272727272727271</v>
      </c>
      <c r="O34" s="230">
        <v>0.5</v>
      </c>
      <c r="P34" s="231">
        <f t="shared" si="1"/>
        <v>3.3333333333333335E-3</v>
      </c>
      <c r="Q34" s="232">
        <v>0.5</v>
      </c>
      <c r="R34" s="230">
        <v>0.5</v>
      </c>
      <c r="S34" s="230">
        <v>0.5</v>
      </c>
      <c r="T34" s="131" t="s">
        <v>99</v>
      </c>
      <c r="U34" s="131" t="b">
        <v>0</v>
      </c>
      <c r="V34" s="132">
        <v>1.7500000000000002E-2</v>
      </c>
      <c r="W34" s="131">
        <v>0.02</v>
      </c>
      <c r="X34" s="131">
        <v>0</v>
      </c>
      <c r="Y34" t="b">
        <v>0</v>
      </c>
      <c r="AC34" s="131" t="s">
        <v>93</v>
      </c>
      <c r="AD34" s="131" t="s">
        <v>35</v>
      </c>
      <c r="AE34" s="131">
        <v>10</v>
      </c>
      <c r="AF34" s="131">
        <v>2.75E-2</v>
      </c>
      <c r="AG34" s="131">
        <v>5</v>
      </c>
      <c r="AH34" s="131">
        <v>1.2</v>
      </c>
      <c r="AI34" s="131">
        <v>0.8</v>
      </c>
      <c r="AJ34" s="131" t="s">
        <v>104</v>
      </c>
      <c r="AK34" s="131" t="b">
        <v>1</v>
      </c>
      <c r="AL34" s="131" t="s">
        <v>77</v>
      </c>
      <c r="AM34" s="131" t="s">
        <v>251</v>
      </c>
      <c r="AN34" s="131">
        <v>6.6250000000000003E-2</v>
      </c>
      <c r="AO34" s="131">
        <v>7.7200000000000005E-2</v>
      </c>
      <c r="AP34" s="137">
        <v>0.12</v>
      </c>
      <c r="AQ34" s="138">
        <v>2.5000000000000001E-2</v>
      </c>
      <c r="AR34" s="139">
        <v>123</v>
      </c>
      <c r="AS34" s="131" t="s">
        <v>31</v>
      </c>
      <c r="AT34" s="131" t="s">
        <v>31</v>
      </c>
      <c r="AU34" s="140">
        <v>0.87353052212008675</v>
      </c>
      <c r="AV34" s="140">
        <v>0.89731433437810026</v>
      </c>
      <c r="AY34" s="141">
        <v>0</v>
      </c>
      <c r="AZ34" s="131" t="b">
        <v>1</v>
      </c>
      <c r="BA34" s="131" t="b">
        <v>1</v>
      </c>
      <c r="BB34" s="131" t="b">
        <v>0</v>
      </c>
      <c r="BC34" s="131">
        <v>0</v>
      </c>
      <c r="BD34" s="131" t="s">
        <v>3</v>
      </c>
      <c r="BE34" s="131" t="b">
        <v>1</v>
      </c>
      <c r="BF34" s="142" t="b">
        <v>1</v>
      </c>
    </row>
    <row r="35" spans="1:58" s="131" customFormat="1" x14ac:dyDescent="0.25">
      <c r="C35" s="119"/>
      <c r="N35" s="140"/>
      <c r="O35" s="134"/>
      <c r="P35" s="135"/>
      <c r="Q35" s="136"/>
      <c r="R35" s="134"/>
      <c r="S35" s="134"/>
      <c r="Y35" t="b">
        <v>0</v>
      </c>
      <c r="AP35" s="137"/>
      <c r="AQ35" s="138"/>
      <c r="AR35" s="139"/>
      <c r="AU35" s="140"/>
      <c r="AV35" s="140"/>
      <c r="AY35" s="141"/>
      <c r="BF35" s="142"/>
    </row>
    <row r="36" spans="1:58" x14ac:dyDescent="0.25">
      <c r="C36" s="119"/>
      <c r="N36" s="20"/>
      <c r="O36" s="32"/>
      <c r="P36" s="4"/>
      <c r="Q36" s="116"/>
      <c r="R36" s="32"/>
      <c r="S36" s="32"/>
      <c r="AP36" s="3"/>
      <c r="AQ36" s="5"/>
      <c r="AR36" s="22"/>
      <c r="AU36" s="20"/>
      <c r="AV36" s="20"/>
      <c r="AY36" s="27"/>
      <c r="BF36" s="19"/>
    </row>
    <row r="37" spans="1:58" s="146" customFormat="1" x14ac:dyDescent="0.25">
      <c r="A37" s="146" t="s">
        <v>310</v>
      </c>
      <c r="C37" s="119" t="b">
        <v>1</v>
      </c>
      <c r="D37" s="146" t="s">
        <v>304</v>
      </c>
      <c r="E37" s="146" t="s">
        <v>250</v>
      </c>
      <c r="F37" s="146" t="b">
        <v>0</v>
      </c>
      <c r="G37" s="146" t="s">
        <v>306</v>
      </c>
      <c r="H37" s="146" t="b">
        <v>1</v>
      </c>
      <c r="I37" s="147" t="b">
        <v>0</v>
      </c>
      <c r="J37" s="146" t="b">
        <v>1</v>
      </c>
      <c r="K37" s="119" t="b">
        <v>0</v>
      </c>
      <c r="L37" s="148" t="s">
        <v>95</v>
      </c>
      <c r="M37" s="146">
        <v>0.11</v>
      </c>
      <c r="N37" s="149">
        <f t="shared" si="0"/>
        <v>0.27272727272727271</v>
      </c>
      <c r="O37" s="150">
        <v>0.5</v>
      </c>
      <c r="P37" s="151">
        <f t="shared" si="1"/>
        <v>3.3333333333333335E-3</v>
      </c>
      <c r="Q37" s="152">
        <v>0</v>
      </c>
      <c r="R37" s="150">
        <v>0.5</v>
      </c>
      <c r="S37" s="150">
        <v>0.5</v>
      </c>
      <c r="T37" s="146" t="s">
        <v>99</v>
      </c>
      <c r="U37" s="147" t="b">
        <v>1</v>
      </c>
      <c r="V37" s="147">
        <v>0</v>
      </c>
      <c r="W37" s="146">
        <v>0.03</v>
      </c>
      <c r="X37" s="146">
        <v>0</v>
      </c>
      <c r="Y37" t="b">
        <v>0</v>
      </c>
      <c r="AC37" s="146" t="s">
        <v>93</v>
      </c>
      <c r="AD37" s="146" t="s">
        <v>35</v>
      </c>
      <c r="AE37" s="146">
        <v>20</v>
      </c>
      <c r="AF37" s="146">
        <v>2.75E-2</v>
      </c>
      <c r="AG37" s="146">
        <v>5</v>
      </c>
      <c r="AH37" s="146">
        <v>1.2</v>
      </c>
      <c r="AI37" s="146">
        <v>0.8</v>
      </c>
      <c r="AJ37" s="146" t="s">
        <v>104</v>
      </c>
      <c r="AK37" s="146" t="b">
        <v>1</v>
      </c>
      <c r="AL37" s="146" t="s">
        <v>77</v>
      </c>
      <c r="AM37" s="146" t="s">
        <v>251</v>
      </c>
      <c r="AN37" s="146">
        <v>6.6250000000000003E-2</v>
      </c>
      <c r="AO37" s="146">
        <v>7.7200000000000005E-2</v>
      </c>
      <c r="AP37" s="153">
        <v>0.12</v>
      </c>
      <c r="AQ37" s="154">
        <v>2.5000000000000001E-2</v>
      </c>
      <c r="AR37" s="155">
        <v>123</v>
      </c>
      <c r="AS37" s="146" t="s">
        <v>31</v>
      </c>
      <c r="AT37" s="146" t="s">
        <v>31</v>
      </c>
      <c r="AU37" s="149">
        <v>0.49181956819187989</v>
      </c>
      <c r="AV37" s="149">
        <v>0.51298615267558034</v>
      </c>
      <c r="AY37" s="156">
        <v>0</v>
      </c>
      <c r="AZ37" s="146" t="b">
        <v>1</v>
      </c>
      <c r="BA37" s="146" t="b">
        <v>1</v>
      </c>
      <c r="BB37" s="146" t="b">
        <v>0</v>
      </c>
      <c r="BC37" s="146">
        <v>0</v>
      </c>
      <c r="BD37" s="146" t="s">
        <v>3</v>
      </c>
      <c r="BE37" s="146" t="b">
        <v>1</v>
      </c>
      <c r="BF37" s="157" t="b">
        <v>1</v>
      </c>
    </row>
    <row r="38" spans="1:58" s="146" customFormat="1" x14ac:dyDescent="0.25">
      <c r="A38" s="146" t="s">
        <v>311</v>
      </c>
      <c r="C38" s="119" t="b">
        <v>1</v>
      </c>
      <c r="D38" s="146" t="s">
        <v>304</v>
      </c>
      <c r="E38" s="146" t="s">
        <v>252</v>
      </c>
      <c r="F38" s="146" t="b">
        <v>0</v>
      </c>
      <c r="G38" s="146" t="s">
        <v>307</v>
      </c>
      <c r="H38" s="146" t="b">
        <v>1</v>
      </c>
      <c r="I38" s="147" t="b">
        <v>0</v>
      </c>
      <c r="J38" s="146" t="b">
        <v>1</v>
      </c>
      <c r="K38" s="119" t="b">
        <v>0</v>
      </c>
      <c r="L38" s="147" t="s">
        <v>95</v>
      </c>
      <c r="M38" s="146">
        <v>0.11</v>
      </c>
      <c r="N38" s="149">
        <f t="shared" si="0"/>
        <v>0.27272727272727271</v>
      </c>
      <c r="O38" s="150">
        <v>0.5</v>
      </c>
      <c r="P38" s="151">
        <f t="shared" si="1"/>
        <v>3.3333333333333335E-3</v>
      </c>
      <c r="Q38" s="158">
        <v>0.5</v>
      </c>
      <c r="R38" s="150">
        <v>0.5</v>
      </c>
      <c r="S38" s="150">
        <v>0.5</v>
      </c>
      <c r="T38" s="146" t="s">
        <v>99</v>
      </c>
      <c r="U38" s="147" t="b">
        <v>1</v>
      </c>
      <c r="V38" s="147">
        <v>0</v>
      </c>
      <c r="W38" s="146">
        <v>1.7500000000000002E-2</v>
      </c>
      <c r="X38" s="146">
        <v>0</v>
      </c>
      <c r="Y38" t="b">
        <v>0</v>
      </c>
      <c r="AC38" s="146" t="s">
        <v>93</v>
      </c>
      <c r="AD38" s="146" t="s">
        <v>35</v>
      </c>
      <c r="AE38" s="146">
        <v>10</v>
      </c>
      <c r="AF38" s="146">
        <v>2.75E-2</v>
      </c>
      <c r="AG38" s="146">
        <v>5</v>
      </c>
      <c r="AH38" s="146">
        <v>1.2</v>
      </c>
      <c r="AI38" s="146">
        <v>0.8</v>
      </c>
      <c r="AJ38" s="146" t="s">
        <v>104</v>
      </c>
      <c r="AK38" s="146" t="b">
        <v>1</v>
      </c>
      <c r="AL38" s="146" t="s">
        <v>77</v>
      </c>
      <c r="AM38" s="146" t="s">
        <v>251</v>
      </c>
      <c r="AN38" s="146">
        <v>6.6250000000000003E-2</v>
      </c>
      <c r="AO38" s="146">
        <v>7.7200000000000005E-2</v>
      </c>
      <c r="AP38" s="153">
        <v>0.12</v>
      </c>
      <c r="AQ38" s="154">
        <v>2.5000000000000001E-2</v>
      </c>
      <c r="AR38" s="155">
        <v>123</v>
      </c>
      <c r="AS38" s="146" t="s">
        <v>31</v>
      </c>
      <c r="AT38" s="146" t="s">
        <v>31</v>
      </c>
      <c r="AU38" s="149">
        <v>0.87353052212008675</v>
      </c>
      <c r="AV38" s="149">
        <v>0.89731433437810026</v>
      </c>
      <c r="AY38" s="156">
        <v>0</v>
      </c>
      <c r="AZ38" s="146" t="b">
        <v>1</v>
      </c>
      <c r="BA38" s="146" t="b">
        <v>1</v>
      </c>
      <c r="BB38" s="146" t="b">
        <v>0</v>
      </c>
      <c r="BC38" s="146">
        <v>0</v>
      </c>
      <c r="BD38" s="146" t="s">
        <v>3</v>
      </c>
      <c r="BE38" s="146" t="b">
        <v>1</v>
      </c>
      <c r="BF38" s="157" t="b">
        <v>1</v>
      </c>
    </row>
    <row r="39" spans="1:58" x14ac:dyDescent="0.25">
      <c r="C39" s="119"/>
    </row>
    <row r="40" spans="1:58" s="119" customFormat="1" x14ac:dyDescent="0.25">
      <c r="A40" s="119" t="s">
        <v>312</v>
      </c>
      <c r="C40" s="119" t="b">
        <v>1</v>
      </c>
      <c r="D40" s="119" t="s">
        <v>302</v>
      </c>
      <c r="E40" s="119" t="s">
        <v>250</v>
      </c>
      <c r="F40" s="119" t="b">
        <v>0</v>
      </c>
      <c r="G40" s="119" t="s">
        <v>306</v>
      </c>
      <c r="H40" s="119" t="b">
        <v>0</v>
      </c>
      <c r="I40" s="119" t="b">
        <v>0</v>
      </c>
      <c r="J40" s="119" t="b">
        <v>0</v>
      </c>
      <c r="K40" s="119" t="b">
        <v>0</v>
      </c>
      <c r="L40" s="119" t="s">
        <v>102</v>
      </c>
      <c r="M40" s="119">
        <v>0.11</v>
      </c>
      <c r="N40" s="123">
        <f t="shared" si="0"/>
        <v>0.27272727272727271</v>
      </c>
      <c r="O40" s="124">
        <v>0.5</v>
      </c>
      <c r="P40" s="125">
        <f t="shared" si="1"/>
        <v>3.3333333333333335E-3</v>
      </c>
      <c r="Q40" s="126">
        <v>0</v>
      </c>
      <c r="R40" s="124">
        <v>0.5</v>
      </c>
      <c r="S40" s="124">
        <v>0</v>
      </c>
      <c r="T40" s="119" t="s">
        <v>99</v>
      </c>
      <c r="U40" s="119" t="b">
        <v>0</v>
      </c>
      <c r="V40" s="119">
        <v>0.03</v>
      </c>
      <c r="W40" s="119">
        <v>0.03</v>
      </c>
      <c r="X40" s="119">
        <v>0</v>
      </c>
      <c r="Y40" t="b">
        <v>1</v>
      </c>
      <c r="Z40" s="119">
        <v>1</v>
      </c>
      <c r="AA40" s="119">
        <v>20</v>
      </c>
      <c r="AB40" s="119">
        <v>0.03</v>
      </c>
      <c r="AC40" s="119" t="s">
        <v>93</v>
      </c>
      <c r="AD40" s="119" t="s">
        <v>35</v>
      </c>
      <c r="AE40" s="119">
        <v>20</v>
      </c>
      <c r="AF40" s="119">
        <v>2.75E-2</v>
      </c>
      <c r="AG40" s="119">
        <v>5</v>
      </c>
      <c r="AH40" s="119">
        <v>1.2</v>
      </c>
      <c r="AI40" s="119">
        <v>0.8</v>
      </c>
      <c r="AJ40" s="119" t="s">
        <v>104</v>
      </c>
      <c r="AK40" s="119" t="b">
        <v>1</v>
      </c>
      <c r="AL40" s="119" t="s">
        <v>77</v>
      </c>
      <c r="AM40" s="119" t="s">
        <v>251</v>
      </c>
      <c r="AN40" s="119">
        <v>6.6250000000000003E-2</v>
      </c>
      <c r="AO40" s="119">
        <v>7.7200000000000005E-2</v>
      </c>
      <c r="AP40" s="127">
        <v>0.12</v>
      </c>
      <c r="AQ40" s="128">
        <v>2.5000000000000001E-2</v>
      </c>
      <c r="AR40" s="129">
        <v>123</v>
      </c>
      <c r="AS40" s="119" t="s">
        <v>31</v>
      </c>
      <c r="AT40" s="119" t="s">
        <v>31</v>
      </c>
      <c r="AU40" s="123">
        <v>0.49181956819187989</v>
      </c>
      <c r="AV40" s="123">
        <v>0.51298615267558034</v>
      </c>
      <c r="AY40" s="120">
        <v>0</v>
      </c>
      <c r="AZ40" s="119" t="b">
        <v>1</v>
      </c>
      <c r="BA40" s="119" t="b">
        <v>1</v>
      </c>
      <c r="BB40" s="119" t="b">
        <v>0</v>
      </c>
      <c r="BC40" s="119">
        <v>0</v>
      </c>
      <c r="BD40" s="119" t="s">
        <v>3</v>
      </c>
      <c r="BE40" s="119" t="b">
        <v>1</v>
      </c>
      <c r="BF40" s="130" t="b">
        <v>1</v>
      </c>
    </row>
    <row r="41" spans="1:58" s="119" customFormat="1" x14ac:dyDescent="0.25">
      <c r="A41" s="119" t="s">
        <v>313</v>
      </c>
      <c r="C41" s="119" t="b">
        <v>1</v>
      </c>
      <c r="D41" s="119" t="s">
        <v>302</v>
      </c>
      <c r="E41" s="119" t="s">
        <v>252</v>
      </c>
      <c r="F41" s="119" t="b">
        <v>0</v>
      </c>
      <c r="G41" s="119" t="s">
        <v>307</v>
      </c>
      <c r="H41" s="119" t="b">
        <v>0</v>
      </c>
      <c r="I41" s="119" t="b">
        <v>0</v>
      </c>
      <c r="J41" s="119" t="b">
        <v>0</v>
      </c>
      <c r="K41" s="119" t="b">
        <v>0</v>
      </c>
      <c r="L41" s="119" t="s">
        <v>95</v>
      </c>
      <c r="M41" s="119">
        <v>0.11</v>
      </c>
      <c r="N41" s="123">
        <f t="shared" si="0"/>
        <v>0.27272727272727271</v>
      </c>
      <c r="O41" s="124">
        <v>0.5</v>
      </c>
      <c r="P41" s="125">
        <f t="shared" si="1"/>
        <v>3.3333333333333335E-3</v>
      </c>
      <c r="Q41" s="126">
        <v>0.5</v>
      </c>
      <c r="R41" s="124">
        <v>0.5</v>
      </c>
      <c r="S41" s="124">
        <v>0.5</v>
      </c>
      <c r="T41" s="119" t="s">
        <v>99</v>
      </c>
      <c r="U41" s="119" t="b">
        <v>0</v>
      </c>
      <c r="V41" s="119">
        <v>1.7500000000000002E-2</v>
      </c>
      <c r="W41" s="119">
        <v>1.7500000000000002E-2</v>
      </c>
      <c r="X41" s="119">
        <v>0</v>
      </c>
      <c r="Y41" t="b">
        <v>1</v>
      </c>
      <c r="Z41" s="119">
        <v>1</v>
      </c>
      <c r="AA41" s="119">
        <v>20</v>
      </c>
      <c r="AB41" s="119">
        <v>0.03</v>
      </c>
      <c r="AC41" s="119" t="s">
        <v>93</v>
      </c>
      <c r="AD41" s="119" t="s">
        <v>35</v>
      </c>
      <c r="AE41" s="119">
        <v>10</v>
      </c>
      <c r="AF41" s="119">
        <v>2.75E-2</v>
      </c>
      <c r="AG41" s="119">
        <v>5</v>
      </c>
      <c r="AH41" s="119">
        <v>1.2</v>
      </c>
      <c r="AI41" s="119">
        <v>0.8</v>
      </c>
      <c r="AJ41" s="119" t="s">
        <v>104</v>
      </c>
      <c r="AK41" s="119" t="b">
        <v>1</v>
      </c>
      <c r="AL41" s="119" t="s">
        <v>77</v>
      </c>
      <c r="AM41" s="119" t="s">
        <v>251</v>
      </c>
      <c r="AN41" s="119">
        <v>6.6250000000000003E-2</v>
      </c>
      <c r="AO41" s="119">
        <v>7.7200000000000005E-2</v>
      </c>
      <c r="AP41" s="127">
        <v>0.12</v>
      </c>
      <c r="AQ41" s="128">
        <v>2.5000000000000001E-2</v>
      </c>
      <c r="AR41" s="129">
        <v>123</v>
      </c>
      <c r="AS41" s="119" t="s">
        <v>31</v>
      </c>
      <c r="AT41" s="119" t="s">
        <v>31</v>
      </c>
      <c r="AU41" s="123">
        <v>0.87353052212008675</v>
      </c>
      <c r="AV41" s="123">
        <v>0.89731433437810026</v>
      </c>
      <c r="AY41" s="120">
        <v>0</v>
      </c>
      <c r="AZ41" s="119" t="b">
        <v>1</v>
      </c>
      <c r="BA41" s="119" t="b">
        <v>1</v>
      </c>
      <c r="BB41" s="119" t="b">
        <v>0</v>
      </c>
      <c r="BC41" s="119">
        <v>0</v>
      </c>
      <c r="BD41" s="119" t="s">
        <v>3</v>
      </c>
      <c r="BE41" s="119" t="b">
        <v>1</v>
      </c>
      <c r="BF41" s="130" t="b">
        <v>1</v>
      </c>
    </row>
    <row r="42" spans="1:58" x14ac:dyDescent="0.25">
      <c r="N42" s="20"/>
      <c r="O42" s="32"/>
      <c r="P42" s="4"/>
      <c r="Q42" s="116"/>
      <c r="R42" s="32"/>
      <c r="S42" s="32"/>
      <c r="AP42" s="3"/>
      <c r="AQ42" s="5"/>
      <c r="AR42" s="22"/>
      <c r="AU42" s="20"/>
      <c r="AV42" s="20"/>
      <c r="AY42" s="27"/>
      <c r="BF42" s="19"/>
    </row>
    <row r="43" spans="1:58" x14ac:dyDescent="0.25">
      <c r="N43" s="20"/>
      <c r="O43" s="32"/>
      <c r="P43" s="4"/>
      <c r="Q43" s="116"/>
      <c r="R43" s="32"/>
      <c r="S43" s="32"/>
      <c r="AP43" s="3"/>
      <c r="AQ43" s="5"/>
      <c r="AR43" s="22"/>
      <c r="AY43" s="27"/>
      <c r="BF43" s="19"/>
    </row>
    <row r="44" spans="1:58" x14ac:dyDescent="0.25">
      <c r="N44" s="20"/>
      <c r="O44" s="32"/>
      <c r="P44" s="4"/>
      <c r="Q44" s="116"/>
      <c r="R44" s="32"/>
      <c r="S44" s="32"/>
      <c r="AP44" s="3"/>
      <c r="AQ44" s="5"/>
      <c r="AR44" s="22"/>
      <c r="AY44" s="27"/>
      <c r="BF44" s="19"/>
    </row>
    <row r="45" spans="1:58" x14ac:dyDescent="0.25">
      <c r="N45" s="20"/>
      <c r="O45" s="32"/>
      <c r="P45" s="4"/>
      <c r="Q45" s="116"/>
      <c r="R45" s="32"/>
      <c r="S45" s="32"/>
      <c r="AP45" s="3"/>
      <c r="AQ45" s="5"/>
      <c r="AR45" s="22"/>
      <c r="AU45" s="20"/>
      <c r="AV45" s="20"/>
      <c r="AY45" s="27"/>
      <c r="BF45" s="19"/>
    </row>
    <row r="46" spans="1:58" x14ac:dyDescent="0.25">
      <c r="N46" s="20"/>
      <c r="O46" s="32"/>
      <c r="P46" s="4"/>
      <c r="Q46" s="116"/>
      <c r="R46" s="32"/>
      <c r="S46" s="32"/>
      <c r="AP46" s="3"/>
      <c r="AQ46" s="5"/>
      <c r="AR46" s="22"/>
      <c r="AU46" s="20"/>
      <c r="AV46" s="20"/>
      <c r="AY46" s="27"/>
      <c r="BF46" s="19"/>
    </row>
    <row r="47" spans="1:58" x14ac:dyDescent="0.25">
      <c r="N47" s="20"/>
      <c r="O47" s="32"/>
      <c r="P47" s="4"/>
      <c r="Q47" s="116"/>
      <c r="R47" s="32"/>
      <c r="S47" s="32"/>
      <c r="AP47" s="3"/>
      <c r="AQ47" s="5"/>
      <c r="AR47" s="22"/>
      <c r="AU47" s="20"/>
      <c r="AV47" s="20"/>
      <c r="AY47" s="27"/>
      <c r="BF47" s="19"/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U49" s="20"/>
      <c r="AV49" s="20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U50" s="20"/>
      <c r="AV50" s="20"/>
      <c r="AY50" s="27"/>
      <c r="BF50" s="19"/>
    </row>
    <row r="51" spans="1:58" s="131" customFormat="1" x14ac:dyDescent="0.25">
      <c r="A51" s="131" t="s">
        <v>204</v>
      </c>
      <c r="C51" s="119" t="b">
        <v>0</v>
      </c>
      <c r="D51" s="131" t="s">
        <v>189</v>
      </c>
      <c r="E51" s="131" t="s">
        <v>159</v>
      </c>
      <c r="F51" s="131" t="b">
        <v>0</v>
      </c>
      <c r="G51" s="131" t="s">
        <v>172</v>
      </c>
      <c r="H51" s="131" t="b">
        <v>1</v>
      </c>
      <c r="I51" s="132" t="b">
        <v>0</v>
      </c>
      <c r="J51" s="131" t="b">
        <v>1</v>
      </c>
      <c r="K51" s="131" t="b">
        <v>1</v>
      </c>
      <c r="L51" s="131" t="s">
        <v>102</v>
      </c>
      <c r="M51" s="131">
        <v>0.11</v>
      </c>
      <c r="N51" s="133">
        <f t="shared" si="0"/>
        <v>0.27272727272727271</v>
      </c>
      <c r="O51" s="134">
        <v>0.5</v>
      </c>
      <c r="P51" s="135">
        <f t="shared" si="1"/>
        <v>3.3333333333333335E-3</v>
      </c>
      <c r="Q51" s="136">
        <v>0</v>
      </c>
      <c r="R51" s="134">
        <v>0.5</v>
      </c>
      <c r="S51" s="134"/>
      <c r="T51" s="131" t="s">
        <v>99</v>
      </c>
      <c r="U51" s="131" t="b">
        <v>0</v>
      </c>
      <c r="V51" s="132">
        <v>2.5000000000000001E-2</v>
      </c>
      <c r="W51" s="131">
        <v>0.03</v>
      </c>
      <c r="X51" s="131">
        <v>0</v>
      </c>
      <c r="Y51" t="b">
        <v>0</v>
      </c>
      <c r="AC51" s="131" t="s">
        <v>93</v>
      </c>
      <c r="AD51" s="131" t="s">
        <v>35</v>
      </c>
      <c r="AE51" s="131">
        <v>15</v>
      </c>
      <c r="AF51" s="131">
        <v>2.5000000000000001E-2</v>
      </c>
      <c r="AG51" s="131">
        <v>5</v>
      </c>
      <c r="AH51" s="131">
        <v>1.2</v>
      </c>
      <c r="AI51" s="131">
        <v>0.8</v>
      </c>
      <c r="AJ51" s="131" t="s">
        <v>104</v>
      </c>
      <c r="AK51" s="131" t="b">
        <v>1</v>
      </c>
      <c r="AL51" s="131" t="s">
        <v>77</v>
      </c>
      <c r="AM51" s="131" t="s">
        <v>20</v>
      </c>
      <c r="AN51" s="131">
        <v>6.7500000000000004E-2</v>
      </c>
      <c r="AO51" s="131">
        <v>7.7200000000000005E-2</v>
      </c>
      <c r="AP51" s="137">
        <v>0.12</v>
      </c>
      <c r="AQ51" s="138">
        <v>2.5000000000000001E-2</v>
      </c>
      <c r="AR51" s="139">
        <v>123</v>
      </c>
      <c r="AS51" s="131" t="s">
        <v>31</v>
      </c>
      <c r="AT51" s="131" t="s">
        <v>31</v>
      </c>
      <c r="AU51" s="140">
        <v>0.7177631600179436</v>
      </c>
      <c r="AV51" s="140">
        <v>0.74141988775539847</v>
      </c>
      <c r="AY51" s="141">
        <v>0</v>
      </c>
      <c r="AZ51" s="131" t="b">
        <v>1</v>
      </c>
      <c r="BA51" s="131" t="b">
        <v>1</v>
      </c>
      <c r="BB51" s="131" t="b">
        <v>0</v>
      </c>
      <c r="BC51" s="131">
        <v>0</v>
      </c>
      <c r="BD51" s="131" t="s">
        <v>3</v>
      </c>
      <c r="BE51" s="131" t="b">
        <v>1</v>
      </c>
      <c r="BF51" s="142" t="b">
        <v>1</v>
      </c>
    </row>
    <row r="52" spans="1:58" s="131" customFormat="1" x14ac:dyDescent="0.25">
      <c r="A52" s="131" t="s">
        <v>205</v>
      </c>
      <c r="C52" s="119" t="b">
        <v>0</v>
      </c>
      <c r="D52" s="131" t="s">
        <v>189</v>
      </c>
      <c r="E52" s="131" t="s">
        <v>161</v>
      </c>
      <c r="F52" s="131" t="b">
        <v>0</v>
      </c>
      <c r="G52" s="131" t="s">
        <v>174</v>
      </c>
      <c r="H52" s="131" t="b">
        <v>1</v>
      </c>
      <c r="I52" s="132" t="b">
        <v>0</v>
      </c>
      <c r="J52" s="131" t="b">
        <v>1</v>
      </c>
      <c r="K52" s="131" t="b">
        <v>1</v>
      </c>
      <c r="L52" s="131" t="s">
        <v>95</v>
      </c>
      <c r="M52" s="131">
        <v>0.11</v>
      </c>
      <c r="N52" s="140">
        <f t="shared" si="0"/>
        <v>0.27272727272727271</v>
      </c>
      <c r="O52" s="143">
        <v>0.5</v>
      </c>
      <c r="P52" s="144">
        <f t="shared" si="1"/>
        <v>3.3333333333333335E-3</v>
      </c>
      <c r="Q52" s="145">
        <v>0.5</v>
      </c>
      <c r="R52" s="143">
        <v>0.5</v>
      </c>
      <c r="S52" s="143"/>
      <c r="T52" s="131" t="s">
        <v>99</v>
      </c>
      <c r="U52" s="131" t="b">
        <v>0</v>
      </c>
      <c r="V52" s="132">
        <v>0.02</v>
      </c>
      <c r="W52" s="131">
        <v>0.02</v>
      </c>
      <c r="X52" s="131">
        <v>0</v>
      </c>
      <c r="Y52" t="b">
        <v>0</v>
      </c>
      <c r="AC52" s="131" t="s">
        <v>93</v>
      </c>
      <c r="AD52" s="131" t="s">
        <v>35</v>
      </c>
      <c r="AE52" s="131">
        <v>15</v>
      </c>
      <c r="AF52" s="131">
        <v>2.5000000000000001E-2</v>
      </c>
      <c r="AG52" s="131">
        <v>5</v>
      </c>
      <c r="AH52" s="131">
        <v>1.2</v>
      </c>
      <c r="AI52" s="131">
        <v>0.8</v>
      </c>
      <c r="AJ52" s="131" t="s">
        <v>104</v>
      </c>
      <c r="AK52" s="131" t="b">
        <v>1</v>
      </c>
      <c r="AL52" s="131" t="s">
        <v>77</v>
      </c>
      <c r="AM52" s="131" t="s">
        <v>20</v>
      </c>
      <c r="AN52" s="131">
        <v>6.7500000000000004E-2</v>
      </c>
      <c r="AO52" s="131">
        <v>7.7200000000000005E-2</v>
      </c>
      <c r="AP52" s="137">
        <v>0.12</v>
      </c>
      <c r="AQ52" s="138">
        <v>2.5000000000000001E-2</v>
      </c>
      <c r="AR52" s="139">
        <v>123</v>
      </c>
      <c r="AS52" s="131" t="s">
        <v>31</v>
      </c>
      <c r="AT52" s="131" t="s">
        <v>31</v>
      </c>
      <c r="AU52" s="140">
        <v>0.97571945376918812</v>
      </c>
      <c r="AV52" s="140">
        <v>0.99507870807939247</v>
      </c>
      <c r="AY52" s="141">
        <v>0</v>
      </c>
      <c r="AZ52" s="131" t="b">
        <v>1</v>
      </c>
      <c r="BA52" s="131" t="b">
        <v>1</v>
      </c>
      <c r="BB52" s="131" t="b">
        <v>0</v>
      </c>
      <c r="BC52" s="131">
        <v>0</v>
      </c>
      <c r="BD52" s="131" t="s">
        <v>3</v>
      </c>
      <c r="BE52" s="131" t="b">
        <v>1</v>
      </c>
      <c r="BF52" s="142" t="b">
        <v>1</v>
      </c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s="159" customFormat="1" x14ac:dyDescent="0.25">
      <c r="A54" s="159" t="s">
        <v>209</v>
      </c>
      <c r="C54" s="159" t="b">
        <v>0</v>
      </c>
      <c r="D54" s="159" t="s">
        <v>190</v>
      </c>
      <c r="E54" s="159" t="s">
        <v>159</v>
      </c>
      <c r="F54" s="159" t="b">
        <v>0</v>
      </c>
      <c r="G54" s="159" t="s">
        <v>172</v>
      </c>
      <c r="H54" s="159" t="b">
        <v>1</v>
      </c>
      <c r="I54" s="160" t="b">
        <v>0</v>
      </c>
      <c r="J54" s="159" t="b">
        <v>1</v>
      </c>
      <c r="L54" s="161" t="s">
        <v>95</v>
      </c>
      <c r="M54" s="159">
        <v>0.11</v>
      </c>
      <c r="N54" s="162">
        <f t="shared" si="0"/>
        <v>0.27272727272727271</v>
      </c>
      <c r="O54" s="163">
        <v>0.5</v>
      </c>
      <c r="P54" s="164">
        <f t="shared" si="1"/>
        <v>3.3333333333333335E-3</v>
      </c>
      <c r="Q54" s="165">
        <v>0</v>
      </c>
      <c r="R54" s="163">
        <v>0.5</v>
      </c>
      <c r="S54" s="163"/>
      <c r="T54" s="159" t="s">
        <v>99</v>
      </c>
      <c r="U54" s="160" t="b">
        <v>1</v>
      </c>
      <c r="V54" s="160">
        <v>0</v>
      </c>
      <c r="W54" s="159">
        <v>0.03</v>
      </c>
      <c r="X54" s="159">
        <v>0</v>
      </c>
      <c r="AC54" s="159" t="s">
        <v>93</v>
      </c>
      <c r="AD54" s="159" t="s">
        <v>35</v>
      </c>
      <c r="AE54" s="159">
        <v>15</v>
      </c>
      <c r="AF54" s="159">
        <v>2.5000000000000001E-2</v>
      </c>
      <c r="AG54" s="159">
        <v>5</v>
      </c>
      <c r="AH54" s="159">
        <v>1.2</v>
      </c>
      <c r="AI54" s="159">
        <v>0.8</v>
      </c>
      <c r="AJ54" s="159" t="s">
        <v>104</v>
      </c>
      <c r="AK54" s="159" t="b">
        <v>1</v>
      </c>
      <c r="AL54" s="159" t="s">
        <v>77</v>
      </c>
      <c r="AM54" s="159" t="s">
        <v>20</v>
      </c>
      <c r="AN54" s="159">
        <v>6.7500000000000004E-2</v>
      </c>
      <c r="AO54" s="159">
        <v>7.7200000000000005E-2</v>
      </c>
      <c r="AP54" s="166">
        <v>0.12</v>
      </c>
      <c r="AQ54" s="167">
        <v>2.5000000000000001E-2</v>
      </c>
      <c r="AR54" s="168">
        <v>123</v>
      </c>
      <c r="AS54" s="159" t="s">
        <v>31</v>
      </c>
      <c r="AT54" s="159" t="s">
        <v>31</v>
      </c>
      <c r="AU54" s="162">
        <v>0.7177631600179436</v>
      </c>
      <c r="AV54" s="162">
        <v>0.74141988775539847</v>
      </c>
      <c r="AY54" s="169">
        <v>0</v>
      </c>
      <c r="AZ54" s="159" t="b">
        <v>1</v>
      </c>
      <c r="BA54" s="159" t="b">
        <v>1</v>
      </c>
      <c r="BB54" s="159" t="b">
        <v>0</v>
      </c>
      <c r="BC54" s="159">
        <v>0</v>
      </c>
      <c r="BD54" s="159" t="s">
        <v>3</v>
      </c>
      <c r="BE54" s="159" t="b">
        <v>1</v>
      </c>
      <c r="BF54" s="170" t="b">
        <v>1</v>
      </c>
    </row>
    <row r="55" spans="1:58" s="159" customFormat="1" x14ac:dyDescent="0.25">
      <c r="A55" s="159" t="s">
        <v>210</v>
      </c>
      <c r="C55" s="159" t="b">
        <v>0</v>
      </c>
      <c r="D55" s="159" t="s">
        <v>190</v>
      </c>
      <c r="E55" s="159" t="s">
        <v>161</v>
      </c>
      <c r="F55" s="159" t="b">
        <v>0</v>
      </c>
      <c r="G55" s="159" t="s">
        <v>174</v>
      </c>
      <c r="H55" s="159" t="b">
        <v>1</v>
      </c>
      <c r="I55" s="160" t="b">
        <v>0</v>
      </c>
      <c r="J55" s="159" t="b">
        <v>1</v>
      </c>
      <c r="L55" s="160" t="s">
        <v>95</v>
      </c>
      <c r="M55" s="159">
        <v>0.11</v>
      </c>
      <c r="N55" s="162">
        <f t="shared" si="0"/>
        <v>0.27272727272727271</v>
      </c>
      <c r="O55" s="163">
        <v>0.5</v>
      </c>
      <c r="P55" s="164">
        <f t="shared" si="1"/>
        <v>3.3333333333333335E-3</v>
      </c>
      <c r="Q55" s="171">
        <v>0.5</v>
      </c>
      <c r="R55" s="163">
        <v>0.5</v>
      </c>
      <c r="S55" s="163"/>
      <c r="T55" s="159" t="s">
        <v>99</v>
      </c>
      <c r="U55" s="160" t="b">
        <v>1</v>
      </c>
      <c r="V55" s="160">
        <v>0</v>
      </c>
      <c r="W55" s="159">
        <v>0.02</v>
      </c>
      <c r="X55" s="159">
        <v>0</v>
      </c>
      <c r="AC55" s="159" t="s">
        <v>93</v>
      </c>
      <c r="AD55" s="159" t="s">
        <v>35</v>
      </c>
      <c r="AE55" s="159">
        <v>15</v>
      </c>
      <c r="AF55" s="159">
        <v>2.5000000000000001E-2</v>
      </c>
      <c r="AG55" s="159">
        <v>5</v>
      </c>
      <c r="AH55" s="159">
        <v>1.2</v>
      </c>
      <c r="AI55" s="159">
        <v>0.8</v>
      </c>
      <c r="AJ55" s="159" t="s">
        <v>104</v>
      </c>
      <c r="AK55" s="159" t="b">
        <v>1</v>
      </c>
      <c r="AL55" s="159" t="s">
        <v>77</v>
      </c>
      <c r="AM55" s="159" t="s">
        <v>20</v>
      </c>
      <c r="AN55" s="159">
        <v>6.7500000000000004E-2</v>
      </c>
      <c r="AO55" s="159">
        <v>7.7200000000000005E-2</v>
      </c>
      <c r="AP55" s="166">
        <v>0.12</v>
      </c>
      <c r="AQ55" s="167">
        <v>2.5000000000000001E-2</v>
      </c>
      <c r="AR55" s="168">
        <v>123</v>
      </c>
      <c r="AS55" s="159" t="s">
        <v>31</v>
      </c>
      <c r="AT55" s="159" t="s">
        <v>31</v>
      </c>
      <c r="AU55" s="162">
        <v>0.97571945376918812</v>
      </c>
      <c r="AV55" s="162">
        <v>0.99507870807939247</v>
      </c>
      <c r="AY55" s="169">
        <v>0</v>
      </c>
      <c r="AZ55" s="159" t="b">
        <v>1</v>
      </c>
      <c r="BA55" s="159" t="b">
        <v>1</v>
      </c>
      <c r="BB55" s="159" t="b">
        <v>0</v>
      </c>
      <c r="BC55" s="159">
        <v>0</v>
      </c>
      <c r="BD55" s="159" t="s">
        <v>3</v>
      </c>
      <c r="BE55" s="159" t="b">
        <v>1</v>
      </c>
      <c r="BF55" s="170" t="b">
        <v>1</v>
      </c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x14ac:dyDescent="0.25">
      <c r="A57" t="s">
        <v>170</v>
      </c>
      <c r="C57" t="b">
        <v>0</v>
      </c>
      <c r="D57" t="s">
        <v>168</v>
      </c>
      <c r="E57" t="s">
        <v>159</v>
      </c>
      <c r="F57" t="b">
        <v>0</v>
      </c>
      <c r="G57" t="s">
        <v>172</v>
      </c>
      <c r="H57" t="b">
        <v>0</v>
      </c>
      <c r="I57" t="b">
        <v>0</v>
      </c>
      <c r="J57" t="b">
        <v>1</v>
      </c>
      <c r="L57" t="s">
        <v>101</v>
      </c>
      <c r="M57">
        <v>0.11</v>
      </c>
      <c r="N57" s="20">
        <f t="shared" si="0"/>
        <v>0.27272727272727271</v>
      </c>
      <c r="O57" s="32">
        <v>0.5</v>
      </c>
      <c r="P57" s="4">
        <f t="shared" si="1"/>
        <v>3.3333333333333335E-3</v>
      </c>
      <c r="Q57" s="116">
        <v>0</v>
      </c>
      <c r="R57" s="32">
        <v>0.5</v>
      </c>
      <c r="S57" s="32"/>
      <c r="T57" t="s">
        <v>99</v>
      </c>
      <c r="U57" t="b">
        <v>0</v>
      </c>
      <c r="V57">
        <v>0.03</v>
      </c>
      <c r="W57">
        <v>0.03</v>
      </c>
      <c r="X57">
        <v>0</v>
      </c>
      <c r="AC57" t="s">
        <v>93</v>
      </c>
      <c r="AD57" t="s">
        <v>35</v>
      </c>
      <c r="AE57">
        <v>15</v>
      </c>
      <c r="AF57">
        <v>2.5000000000000001E-2</v>
      </c>
      <c r="AG57">
        <v>5</v>
      </c>
      <c r="AH57">
        <v>1.2</v>
      </c>
      <c r="AI57">
        <v>0.8</v>
      </c>
      <c r="AJ57" t="s">
        <v>104</v>
      </c>
      <c r="AK57" t="b">
        <v>1</v>
      </c>
      <c r="AL57" t="s">
        <v>77</v>
      </c>
      <c r="AM57" t="s">
        <v>20</v>
      </c>
      <c r="AN57">
        <v>6.7500000000000004E-2</v>
      </c>
      <c r="AO57">
        <v>7.7200000000000005E-2</v>
      </c>
      <c r="AP57" s="3">
        <v>0.12</v>
      </c>
      <c r="AQ57" s="5">
        <v>2.5000000000000001E-2</v>
      </c>
      <c r="AR57" s="22">
        <v>123</v>
      </c>
      <c r="AS57" t="s">
        <v>31</v>
      </c>
      <c r="AT57" t="s">
        <v>31</v>
      </c>
      <c r="AU57" s="20">
        <v>0.7177631600179436</v>
      </c>
      <c r="AV57" s="20">
        <v>0.74141988775539847</v>
      </c>
      <c r="AY57" s="27">
        <v>0</v>
      </c>
      <c r="AZ57" t="b">
        <v>1</v>
      </c>
      <c r="BA57" t="b">
        <v>1</v>
      </c>
      <c r="BB57" t="b">
        <v>0</v>
      </c>
      <c r="BC57">
        <v>0</v>
      </c>
      <c r="BD57" t="s">
        <v>3</v>
      </c>
      <c r="BE57" t="b">
        <v>1</v>
      </c>
      <c r="BF57" s="19" t="b">
        <v>1</v>
      </c>
    </row>
    <row r="58" spans="1:58" x14ac:dyDescent="0.25">
      <c r="A58" t="s">
        <v>173</v>
      </c>
      <c r="C58" t="b">
        <v>0</v>
      </c>
      <c r="D58" t="s">
        <v>168</v>
      </c>
      <c r="E58" t="s">
        <v>161</v>
      </c>
      <c r="F58" t="b">
        <v>0</v>
      </c>
      <c r="G58" t="s">
        <v>174</v>
      </c>
      <c r="H58" t="b">
        <v>0</v>
      </c>
      <c r="I58" t="b">
        <v>0</v>
      </c>
      <c r="J58" t="b">
        <v>1</v>
      </c>
      <c r="L58" t="s">
        <v>101</v>
      </c>
      <c r="M58">
        <v>0.11</v>
      </c>
      <c r="N58" s="20">
        <f t="shared" si="0"/>
        <v>0.27272727272727271</v>
      </c>
      <c r="O58" s="32">
        <v>0.5</v>
      </c>
      <c r="P58" s="4">
        <f t="shared" si="1"/>
        <v>3.3333333333333335E-3</v>
      </c>
      <c r="Q58" s="116">
        <v>0.5</v>
      </c>
      <c r="R58" s="32">
        <v>0.5</v>
      </c>
      <c r="S58" s="32"/>
      <c r="T58" t="s">
        <v>99</v>
      </c>
      <c r="U58" t="b">
        <v>0</v>
      </c>
      <c r="V58">
        <v>0.02</v>
      </c>
      <c r="W58">
        <v>0.02</v>
      </c>
      <c r="X58">
        <v>0</v>
      </c>
      <c r="AC58" t="s">
        <v>93</v>
      </c>
      <c r="AD58" t="s">
        <v>35</v>
      </c>
      <c r="AE58">
        <v>15</v>
      </c>
      <c r="AF58">
        <v>2.5000000000000001E-2</v>
      </c>
      <c r="AG58">
        <v>5</v>
      </c>
      <c r="AH58">
        <v>1.2</v>
      </c>
      <c r="AI58">
        <v>0.8</v>
      </c>
      <c r="AJ58" t="s">
        <v>104</v>
      </c>
      <c r="AK58" t="b">
        <v>1</v>
      </c>
      <c r="AL58" t="s">
        <v>77</v>
      </c>
      <c r="AM58" t="s">
        <v>20</v>
      </c>
      <c r="AN58">
        <v>6.7500000000000004E-2</v>
      </c>
      <c r="AO58">
        <v>7.7200000000000005E-2</v>
      </c>
      <c r="AP58" s="3">
        <v>0.12</v>
      </c>
      <c r="AQ58" s="5">
        <v>2.5000000000000001E-2</v>
      </c>
      <c r="AR58" s="22">
        <v>123</v>
      </c>
      <c r="AS58" t="s">
        <v>31</v>
      </c>
      <c r="AT58" t="s">
        <v>31</v>
      </c>
      <c r="AU58" s="20">
        <v>0.97571945376918812</v>
      </c>
      <c r="AV58" s="20">
        <v>0.99507870807939247</v>
      </c>
      <c r="AY58" s="27">
        <v>0</v>
      </c>
      <c r="AZ58" t="b">
        <v>1</v>
      </c>
      <c r="BA58" t="b">
        <v>1</v>
      </c>
      <c r="BB58" t="b">
        <v>0</v>
      </c>
      <c r="BC58">
        <v>0</v>
      </c>
      <c r="BD58" t="s">
        <v>3</v>
      </c>
      <c r="BE58" t="b">
        <v>1</v>
      </c>
      <c r="BF58" s="19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x14ac:dyDescent="0.25">
      <c r="A60" t="s">
        <v>175</v>
      </c>
      <c r="C60" t="b">
        <v>0</v>
      </c>
      <c r="D60" t="s">
        <v>169</v>
      </c>
      <c r="E60" t="s">
        <v>159</v>
      </c>
      <c r="F60" t="b">
        <v>0</v>
      </c>
      <c r="G60" t="s">
        <v>172</v>
      </c>
      <c r="H60" t="b">
        <v>1</v>
      </c>
      <c r="I60" t="b">
        <v>1</v>
      </c>
      <c r="J60" t="b">
        <v>1</v>
      </c>
      <c r="L60" t="s">
        <v>101</v>
      </c>
      <c r="M60">
        <v>0.11</v>
      </c>
      <c r="N60" s="20">
        <f t="shared" si="0"/>
        <v>0.27272727272727271</v>
      </c>
      <c r="O60" s="32">
        <v>0.5</v>
      </c>
      <c r="P60" s="4">
        <f t="shared" si="1"/>
        <v>3.3333333333333335E-3</v>
      </c>
      <c r="Q60" s="116">
        <v>0</v>
      </c>
      <c r="R60" s="32">
        <v>0.5</v>
      </c>
      <c r="S60" s="32"/>
      <c r="T60" t="s">
        <v>99</v>
      </c>
      <c r="U60" t="b">
        <v>1</v>
      </c>
      <c r="V60">
        <v>0.03</v>
      </c>
      <c r="W60">
        <v>0.03</v>
      </c>
      <c r="X60">
        <v>0</v>
      </c>
      <c r="AC60" t="s">
        <v>93</v>
      </c>
      <c r="AD60" t="s">
        <v>35</v>
      </c>
      <c r="AE60">
        <v>15</v>
      </c>
      <c r="AF60">
        <v>2.5000000000000001E-2</v>
      </c>
      <c r="AG60">
        <v>5</v>
      </c>
      <c r="AH60">
        <v>1.2</v>
      </c>
      <c r="AI60">
        <v>0.8</v>
      </c>
      <c r="AJ60" t="s">
        <v>104</v>
      </c>
      <c r="AK60" t="b">
        <v>1</v>
      </c>
      <c r="AL60" t="s">
        <v>77</v>
      </c>
      <c r="AM60" t="s">
        <v>20</v>
      </c>
      <c r="AN60">
        <v>6.7500000000000004E-2</v>
      </c>
      <c r="AO60">
        <v>7.7200000000000005E-2</v>
      </c>
      <c r="AP60" s="3">
        <v>0.12</v>
      </c>
      <c r="AQ60" s="5">
        <v>2.5000000000000001E-2</v>
      </c>
      <c r="AR60" s="22">
        <v>123</v>
      </c>
      <c r="AS60" t="s">
        <v>31</v>
      </c>
      <c r="AT60" t="s">
        <v>31</v>
      </c>
      <c r="AU60" s="20">
        <v>0.7177631600179436</v>
      </c>
      <c r="AV60" s="20">
        <v>0.74141988775539847</v>
      </c>
      <c r="AY60" s="27">
        <v>0</v>
      </c>
      <c r="AZ60" t="b">
        <v>1</v>
      </c>
      <c r="BA60" t="b">
        <v>1</v>
      </c>
      <c r="BB60" t="b">
        <v>0</v>
      </c>
      <c r="BC60">
        <v>0</v>
      </c>
      <c r="BD60" t="s">
        <v>3</v>
      </c>
      <c r="BE60" t="b">
        <v>1</v>
      </c>
      <c r="BF60" s="19" t="b">
        <v>1</v>
      </c>
    </row>
    <row r="61" spans="1:58" x14ac:dyDescent="0.25">
      <c r="A61" t="s">
        <v>171</v>
      </c>
      <c r="C61" t="b">
        <v>0</v>
      </c>
      <c r="D61" t="s">
        <v>169</v>
      </c>
      <c r="E61" t="s">
        <v>161</v>
      </c>
      <c r="F61" t="b">
        <v>0</v>
      </c>
      <c r="G61" t="s">
        <v>174</v>
      </c>
      <c r="H61" t="b">
        <v>1</v>
      </c>
      <c r="I61" t="b">
        <v>1</v>
      </c>
      <c r="J61" t="b">
        <v>1</v>
      </c>
      <c r="L61" t="s">
        <v>101</v>
      </c>
      <c r="M61">
        <v>0.11</v>
      </c>
      <c r="N61" s="20">
        <f t="shared" si="0"/>
        <v>0.27272727272727271</v>
      </c>
      <c r="O61" s="32">
        <v>0.5</v>
      </c>
      <c r="P61" s="4">
        <f t="shared" si="1"/>
        <v>3.3333333333333335E-3</v>
      </c>
      <c r="Q61" s="116">
        <v>0.5</v>
      </c>
      <c r="R61" s="32">
        <v>0.5</v>
      </c>
      <c r="S61" s="32"/>
      <c r="T61" t="s">
        <v>99</v>
      </c>
      <c r="U61" t="b">
        <v>1</v>
      </c>
      <c r="V61">
        <v>0.02</v>
      </c>
      <c r="W61">
        <v>0.02</v>
      </c>
      <c r="X61">
        <v>0</v>
      </c>
      <c r="AC61" t="s">
        <v>93</v>
      </c>
      <c r="AD61" t="s">
        <v>35</v>
      </c>
      <c r="AE61">
        <v>15</v>
      </c>
      <c r="AF61">
        <v>2.5000000000000001E-2</v>
      </c>
      <c r="AG61">
        <v>5</v>
      </c>
      <c r="AH61">
        <v>1.2</v>
      </c>
      <c r="AI61">
        <v>0.8</v>
      </c>
      <c r="AJ61" t="s">
        <v>104</v>
      </c>
      <c r="AK61" t="b">
        <v>1</v>
      </c>
      <c r="AL61" t="s">
        <v>77</v>
      </c>
      <c r="AM61" t="s">
        <v>20</v>
      </c>
      <c r="AN61">
        <v>6.7500000000000004E-2</v>
      </c>
      <c r="AO61">
        <v>7.7200000000000005E-2</v>
      </c>
      <c r="AP61" s="3">
        <v>0.12</v>
      </c>
      <c r="AQ61" s="5">
        <v>2.5000000000000001E-2</v>
      </c>
      <c r="AR61" s="22">
        <v>123</v>
      </c>
      <c r="AS61" t="s">
        <v>31</v>
      </c>
      <c r="AT61" t="s">
        <v>31</v>
      </c>
      <c r="AU61" s="20">
        <v>0.97571945376918812</v>
      </c>
      <c r="AV61" s="20">
        <v>0.99507870807939247</v>
      </c>
      <c r="AY61" s="27">
        <v>0</v>
      </c>
      <c r="AZ61" t="b">
        <v>1</v>
      </c>
      <c r="BA61" t="b">
        <v>1</v>
      </c>
      <c r="BB61" t="b">
        <v>0</v>
      </c>
      <c r="BC61">
        <v>0</v>
      </c>
      <c r="BD61" t="s">
        <v>3</v>
      </c>
      <c r="BE61" t="b">
        <v>1</v>
      </c>
      <c r="BF61" s="19" t="b">
        <v>1</v>
      </c>
    </row>
  </sheetData>
  <phoneticPr fontId="7" type="noConversion"/>
  <dataValidations count="3">
    <dataValidation type="list" allowBlank="1" showInputMessage="1" showErrorMessage="1" sqref="BA5:BB23 BA40:BB61 BA25:BB38 C5:C61" xr:uid="{1240F49A-5091-456D-B77A-0673AD56E758}">
      <formula1>"TRUE, FALSE"</formula1>
    </dataValidation>
    <dataValidation type="list" allowBlank="1" showInputMessage="1" showErrorMessage="1" sqref="AL5:AL23 AL25:AL38 AL40:AL61" xr:uid="{8909875A-86FC-4594-BBAF-A364A5851F3C}">
      <formula1>"simple, internal"</formula1>
    </dataValidation>
    <dataValidation type="list" allowBlank="1" showInputMessage="1" showErrorMessage="1" sqref="L5:L23 L25:L38 L40:L61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workbookViewId="0">
      <selection activeCell="I9" sqref="I9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176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177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178</v>
      </c>
      <c r="C11" t="s">
        <v>179</v>
      </c>
      <c r="D11" t="s">
        <v>180</v>
      </c>
      <c r="E11" t="s">
        <v>181</v>
      </c>
      <c r="F11" t="s">
        <v>182</v>
      </c>
    </row>
    <row r="12" spans="1:6" x14ac:dyDescent="0.25">
      <c r="A12" t="s">
        <v>176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177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E4" sqref="E4:F5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178</v>
      </c>
      <c r="C3" t="s">
        <v>179</v>
      </c>
      <c r="D3" t="s">
        <v>180</v>
      </c>
      <c r="E3" t="s">
        <v>181</v>
      </c>
      <c r="F3" t="s">
        <v>182</v>
      </c>
    </row>
    <row r="4" spans="1:6" x14ac:dyDescent="0.25">
      <c r="A4" t="s">
        <v>314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315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89</v>
      </c>
    </row>
    <row r="3" spans="2:4" x14ac:dyDescent="0.25">
      <c r="B3" s="29" t="s">
        <v>83</v>
      </c>
      <c r="C3" s="29" t="s">
        <v>88</v>
      </c>
    </row>
    <row r="4" spans="2:4" x14ac:dyDescent="0.25">
      <c r="B4" t="b">
        <v>0</v>
      </c>
      <c r="C4" t="b">
        <v>0</v>
      </c>
      <c r="D4" t="s">
        <v>90</v>
      </c>
    </row>
    <row r="5" spans="2:4" x14ac:dyDescent="0.25">
      <c r="B5" t="b">
        <v>1</v>
      </c>
      <c r="C5" t="b">
        <v>1</v>
      </c>
      <c r="D5" t="s">
        <v>91</v>
      </c>
    </row>
    <row r="6" spans="2:4" x14ac:dyDescent="0.25">
      <c r="B6" t="b">
        <v>1</v>
      </c>
      <c r="C6" t="b">
        <v>0</v>
      </c>
      <c r="D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A1:G2"/>
  <sheetViews>
    <sheetView workbookViewId="0">
      <selection activeCell="M15" sqref="M15"/>
    </sheetView>
  </sheetViews>
  <sheetFormatPr defaultRowHeight="15" x14ac:dyDescent="0.25"/>
  <sheetData>
    <row r="1" spans="1:7" x14ac:dyDescent="0.25">
      <c r="C1" t="s">
        <v>192</v>
      </c>
      <c r="E1" t="s">
        <v>194</v>
      </c>
      <c r="G1" t="s">
        <v>193</v>
      </c>
    </row>
    <row r="2" spans="1:7" x14ac:dyDescent="0.25">
      <c r="A2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I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H31" sqref="H31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2" width="25.7109375" customWidth="1"/>
    <col min="24" max="24" width="12" customWidth="1"/>
    <col min="25" max="25" width="15.7109375" customWidth="1"/>
    <col min="26" max="26" width="16.28515625" customWidth="1"/>
    <col min="27" max="27" width="17.42578125" customWidth="1"/>
    <col min="28" max="28" width="14.28515625" customWidth="1"/>
    <col min="29" max="34" width="11.7109375" customWidth="1"/>
    <col min="35" max="35" width="10" customWidth="1"/>
  </cols>
  <sheetData>
    <row r="3" spans="1:35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206</v>
      </c>
      <c r="I3" s="23"/>
      <c r="J3" s="23"/>
      <c r="K3" s="23" t="s">
        <v>207</v>
      </c>
      <c r="L3" s="23"/>
      <c r="M3" s="23" t="s">
        <v>208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87</v>
      </c>
      <c r="V3" s="16"/>
      <c r="W3" s="12" t="s">
        <v>86</v>
      </c>
      <c r="X3" s="12"/>
      <c r="Y3" s="12"/>
      <c r="Z3" s="12"/>
      <c r="AA3" s="12"/>
      <c r="AB3" s="12"/>
    </row>
    <row r="4" spans="1:35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196</v>
      </c>
      <c r="G4" s="118" t="s">
        <v>200</v>
      </c>
      <c r="H4" s="102" t="s">
        <v>195</v>
      </c>
      <c r="I4" s="102" t="s">
        <v>201</v>
      </c>
      <c r="J4" s="102" t="s">
        <v>305</v>
      </c>
      <c r="K4" s="102" t="s">
        <v>165</v>
      </c>
      <c r="L4" s="102" t="s">
        <v>166</v>
      </c>
      <c r="M4" s="102" t="s">
        <v>163</v>
      </c>
      <c r="N4" s="102" t="s">
        <v>164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7" t="s">
        <v>81</v>
      </c>
      <c r="W4" s="8" t="s">
        <v>79</v>
      </c>
      <c r="X4" s="8" t="s">
        <v>154</v>
      </c>
      <c r="Y4" s="8" t="s">
        <v>152</v>
      </c>
      <c r="Z4" s="8" t="s">
        <v>153</v>
      </c>
      <c r="AA4" s="8" t="s">
        <v>151</v>
      </c>
      <c r="AB4" s="8" t="s">
        <v>80</v>
      </c>
      <c r="AC4" s="2" t="s">
        <v>40</v>
      </c>
      <c r="AD4" s="2" t="s">
        <v>41</v>
      </c>
      <c r="AE4" s="2" t="s">
        <v>38</v>
      </c>
      <c r="AF4" s="2" t="s">
        <v>39</v>
      </c>
      <c r="AG4" s="2" t="s">
        <v>43</v>
      </c>
      <c r="AH4" s="2" t="s">
        <v>42</v>
      </c>
      <c r="AI4" t="s">
        <v>37</v>
      </c>
    </row>
    <row r="5" spans="1:35" x14ac:dyDescent="0.25">
      <c r="A5" t="s">
        <v>106</v>
      </c>
      <c r="C5" t="b">
        <v>0</v>
      </c>
      <c r="E5" t="s">
        <v>105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>
        <v>0.11</v>
      </c>
      <c r="W5">
        <v>0</v>
      </c>
      <c r="Y5">
        <v>1.05</v>
      </c>
      <c r="Z5">
        <v>1.4</v>
      </c>
      <c r="AA5">
        <v>0.8</v>
      </c>
      <c r="AB5">
        <v>0.8</v>
      </c>
      <c r="AC5">
        <v>20</v>
      </c>
      <c r="AD5">
        <v>64</v>
      </c>
      <c r="AE5">
        <v>20</v>
      </c>
      <c r="AF5">
        <v>100</v>
      </c>
      <c r="AG5">
        <v>40</v>
      </c>
      <c r="AH5">
        <v>65</v>
      </c>
      <c r="AI5">
        <v>2020</v>
      </c>
    </row>
    <row r="6" spans="1:35" x14ac:dyDescent="0.25">
      <c r="A6" t="s">
        <v>155</v>
      </c>
      <c r="C6" t="b">
        <v>0</v>
      </c>
      <c r="E6" t="s">
        <v>156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>
        <v>0.11</v>
      </c>
      <c r="W6">
        <v>0</v>
      </c>
      <c r="Y6">
        <v>1</v>
      </c>
      <c r="Z6">
        <v>1</v>
      </c>
      <c r="AA6">
        <v>1</v>
      </c>
      <c r="AB6">
        <v>1</v>
      </c>
    </row>
    <row r="7" spans="1:35" x14ac:dyDescent="0.25">
      <c r="A7" t="s">
        <v>157</v>
      </c>
      <c r="C7" t="b">
        <v>0</v>
      </c>
      <c r="E7" t="s">
        <v>160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>
        <v>0.11</v>
      </c>
      <c r="W7">
        <v>0</v>
      </c>
      <c r="Y7">
        <v>1</v>
      </c>
      <c r="Z7">
        <v>1</v>
      </c>
      <c r="AA7">
        <v>1</v>
      </c>
      <c r="AB7">
        <v>1</v>
      </c>
    </row>
    <row r="8" spans="1:35" x14ac:dyDescent="0.25">
      <c r="A8" t="s">
        <v>157</v>
      </c>
      <c r="C8" t="b">
        <v>0</v>
      </c>
      <c r="E8" t="s">
        <v>160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>
        <v>0.11</v>
      </c>
      <c r="W8">
        <v>0</v>
      </c>
      <c r="Y8">
        <v>1</v>
      </c>
      <c r="Z8">
        <v>1</v>
      </c>
      <c r="AA8">
        <v>1</v>
      </c>
      <c r="AB8">
        <v>1</v>
      </c>
    </row>
    <row r="9" spans="1:35" x14ac:dyDescent="0.25">
      <c r="V9" s="27"/>
    </row>
    <row r="10" spans="1:35" x14ac:dyDescent="0.25">
      <c r="A10" t="s">
        <v>246</v>
      </c>
      <c r="C10" t="b">
        <v>0</v>
      </c>
      <c r="E10" t="s">
        <v>248</v>
      </c>
      <c r="F10" s="119" t="s">
        <v>199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>
        <v>0.11</v>
      </c>
      <c r="W10">
        <v>0</v>
      </c>
      <c r="Y10">
        <v>1.05</v>
      </c>
      <c r="Z10">
        <v>1.4</v>
      </c>
      <c r="AA10">
        <v>0.8</v>
      </c>
      <c r="AB10">
        <v>0.8</v>
      </c>
      <c r="AC10">
        <v>20</v>
      </c>
      <c r="AD10">
        <v>69</v>
      </c>
      <c r="AE10">
        <v>20</v>
      </c>
      <c r="AF10">
        <v>100</v>
      </c>
      <c r="AG10">
        <v>50</v>
      </c>
      <c r="AH10">
        <v>70</v>
      </c>
      <c r="AI10">
        <v>2020</v>
      </c>
    </row>
    <row r="11" spans="1:35" x14ac:dyDescent="0.25">
      <c r="A11" t="s">
        <v>247</v>
      </c>
      <c r="C11" t="b">
        <v>0</v>
      </c>
      <c r="E11" t="s">
        <v>249</v>
      </c>
      <c r="F11" s="119" t="s">
        <v>199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>
        <v>0.11</v>
      </c>
      <c r="W11">
        <v>0</v>
      </c>
      <c r="Y11">
        <v>1</v>
      </c>
      <c r="Z11">
        <v>1</v>
      </c>
      <c r="AA11">
        <v>1</v>
      </c>
      <c r="AB11">
        <v>1</v>
      </c>
      <c r="AC11">
        <v>20</v>
      </c>
      <c r="AD11">
        <v>69</v>
      </c>
      <c r="AE11">
        <v>20</v>
      </c>
      <c r="AF11">
        <v>100</v>
      </c>
      <c r="AG11">
        <v>50</v>
      </c>
      <c r="AH11">
        <v>70</v>
      </c>
      <c r="AI11">
        <v>2020</v>
      </c>
    </row>
    <row r="12" spans="1:35" x14ac:dyDescent="0.25">
      <c r="A12" t="s">
        <v>300</v>
      </c>
      <c r="C12" t="b">
        <v>0</v>
      </c>
      <c r="E12" s="119" t="s">
        <v>301</v>
      </c>
      <c r="F12" s="119" t="s">
        <v>199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0.1</v>
      </c>
      <c r="S12" t="b">
        <v>1</v>
      </c>
      <c r="T12">
        <v>6.6250000000000003E-2</v>
      </c>
      <c r="U12" t="b">
        <v>0</v>
      </c>
      <c r="V12" s="27">
        <v>0.11</v>
      </c>
      <c r="W12">
        <v>0</v>
      </c>
      <c r="Y12">
        <v>1</v>
      </c>
      <c r="Z12">
        <v>1</v>
      </c>
      <c r="AA12">
        <v>1</v>
      </c>
      <c r="AB12">
        <v>1</v>
      </c>
      <c r="AC12">
        <v>20</v>
      </c>
      <c r="AD12">
        <v>69</v>
      </c>
      <c r="AE12">
        <v>20</v>
      </c>
      <c r="AF12">
        <v>100</v>
      </c>
      <c r="AG12">
        <v>50</v>
      </c>
      <c r="AH12">
        <v>70</v>
      </c>
      <c r="AI12">
        <v>2020</v>
      </c>
    </row>
    <row r="13" spans="1:35" x14ac:dyDescent="0.25">
      <c r="V13" s="27"/>
    </row>
    <row r="14" spans="1:35" x14ac:dyDescent="0.25">
      <c r="V14" s="27"/>
    </row>
    <row r="15" spans="1:35" x14ac:dyDescent="0.25">
      <c r="V15" s="27"/>
    </row>
    <row r="16" spans="1:35" s="119" customFormat="1" x14ac:dyDescent="0.25">
      <c r="A16" s="119" t="s">
        <v>167</v>
      </c>
      <c r="C16" s="119" t="b">
        <v>1</v>
      </c>
      <c r="E16" s="119" t="s">
        <v>160</v>
      </c>
      <c r="F16" s="119" t="s">
        <v>199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0</v>
      </c>
      <c r="V16" s="120">
        <v>0.11</v>
      </c>
      <c r="W16" s="119">
        <v>0</v>
      </c>
      <c r="Y16" s="119">
        <v>1</v>
      </c>
      <c r="Z16" s="119">
        <v>1</v>
      </c>
      <c r="AA16" s="119">
        <v>1</v>
      </c>
      <c r="AB16" s="119">
        <v>1</v>
      </c>
      <c r="AC16">
        <v>20</v>
      </c>
      <c r="AD16">
        <v>64</v>
      </c>
      <c r="AE16">
        <v>20</v>
      </c>
      <c r="AF16">
        <v>100</v>
      </c>
      <c r="AG16">
        <v>40</v>
      </c>
      <c r="AH16">
        <v>65</v>
      </c>
      <c r="AI16" s="119">
        <v>2020</v>
      </c>
    </row>
    <row r="17" spans="1:35" x14ac:dyDescent="0.25">
      <c r="V17" s="27"/>
    </row>
    <row r="18" spans="1:35" s="119" customFormat="1" x14ac:dyDescent="0.25">
      <c r="A18" s="119" t="s">
        <v>189</v>
      </c>
      <c r="C18" s="119" t="b">
        <v>1</v>
      </c>
      <c r="E18" s="119" t="s">
        <v>160</v>
      </c>
      <c r="F18" s="121" t="s">
        <v>197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0</v>
      </c>
      <c r="V18" s="120">
        <v>0.11</v>
      </c>
      <c r="W18" s="119">
        <v>0</v>
      </c>
      <c r="Y18" s="119">
        <v>1</v>
      </c>
      <c r="Z18" s="119">
        <v>1</v>
      </c>
      <c r="AA18" s="119">
        <v>1</v>
      </c>
      <c r="AB18" s="119">
        <v>1</v>
      </c>
      <c r="AC18">
        <v>20</v>
      </c>
      <c r="AD18">
        <v>64</v>
      </c>
      <c r="AE18">
        <v>20</v>
      </c>
      <c r="AF18">
        <v>100</v>
      </c>
      <c r="AG18">
        <v>40</v>
      </c>
      <c r="AH18">
        <v>65</v>
      </c>
      <c r="AI18" s="119">
        <v>2020</v>
      </c>
    </row>
    <row r="19" spans="1:35" s="119" customFormat="1" x14ac:dyDescent="0.25">
      <c r="A19" s="119" t="s">
        <v>232</v>
      </c>
      <c r="C19" s="119" t="b">
        <v>1</v>
      </c>
      <c r="E19" s="119" t="s">
        <v>160</v>
      </c>
      <c r="F19" s="121" t="s">
        <v>233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0</v>
      </c>
      <c r="V19" s="120">
        <v>0.11</v>
      </c>
      <c r="W19" s="119">
        <v>0</v>
      </c>
      <c r="Y19" s="119">
        <v>1</v>
      </c>
      <c r="Z19" s="119">
        <v>1</v>
      </c>
      <c r="AA19" s="119">
        <v>1</v>
      </c>
      <c r="AB19" s="119">
        <v>1</v>
      </c>
      <c r="AC19">
        <v>20</v>
      </c>
      <c r="AD19">
        <v>64</v>
      </c>
      <c r="AE19">
        <v>20</v>
      </c>
      <c r="AF19">
        <v>100</v>
      </c>
      <c r="AG19">
        <v>40</v>
      </c>
      <c r="AH19">
        <v>65</v>
      </c>
      <c r="AI19" s="119">
        <v>2020</v>
      </c>
    </row>
    <row r="20" spans="1:35" s="119" customFormat="1" x14ac:dyDescent="0.25">
      <c r="F20" s="121"/>
      <c r="G20" s="122"/>
      <c r="K20" s="175"/>
      <c r="L20" s="175"/>
      <c r="V20" s="120"/>
      <c r="AC20"/>
      <c r="AD20"/>
      <c r="AE20"/>
      <c r="AF20"/>
      <c r="AG20"/>
      <c r="AH20"/>
    </row>
    <row r="21" spans="1:35" x14ac:dyDescent="0.25">
      <c r="V21" s="27"/>
    </row>
    <row r="22" spans="1:35" s="227" customFormat="1" x14ac:dyDescent="0.25">
      <c r="A22" s="227" t="s">
        <v>302</v>
      </c>
      <c r="C22" s="227" t="b">
        <v>1</v>
      </c>
      <c r="E22" s="227" t="s">
        <v>301</v>
      </c>
      <c r="F22" s="227" t="s">
        <v>199</v>
      </c>
      <c r="M22" s="227">
        <v>0</v>
      </c>
      <c r="N22" s="227">
        <v>0</v>
      </c>
      <c r="O22" s="227">
        <v>2021</v>
      </c>
      <c r="P22" s="227" t="s">
        <v>61</v>
      </c>
      <c r="Q22" s="227">
        <v>0.03</v>
      </c>
      <c r="R22" s="227">
        <v>0</v>
      </c>
      <c r="S22" s="227" t="b">
        <v>1</v>
      </c>
      <c r="T22" s="227">
        <v>6.6250000000000003E-2</v>
      </c>
      <c r="U22" s="227" t="b">
        <v>0</v>
      </c>
      <c r="V22" s="228">
        <v>0.11</v>
      </c>
      <c r="W22" s="227">
        <v>0</v>
      </c>
      <c r="Y22" s="227">
        <v>1</v>
      </c>
      <c r="Z22" s="227">
        <v>1</v>
      </c>
      <c r="AA22" s="227">
        <v>1</v>
      </c>
      <c r="AB22" s="227">
        <v>1</v>
      </c>
      <c r="AC22" s="227">
        <v>20</v>
      </c>
      <c r="AD22" s="227">
        <v>69</v>
      </c>
      <c r="AE22" s="227">
        <v>20</v>
      </c>
      <c r="AF22" s="227">
        <v>100</v>
      </c>
      <c r="AG22" s="227">
        <v>50</v>
      </c>
      <c r="AH22" s="227">
        <v>70</v>
      </c>
      <c r="AI22" s="227">
        <v>2020</v>
      </c>
    </row>
    <row r="23" spans="1:35" x14ac:dyDescent="0.25">
      <c r="V23" s="27"/>
    </row>
    <row r="24" spans="1:35" s="227" customFormat="1" x14ac:dyDescent="0.25">
      <c r="A24" s="227" t="s">
        <v>303</v>
      </c>
      <c r="C24" s="227" t="b">
        <v>1</v>
      </c>
      <c r="E24" s="227" t="s">
        <v>301</v>
      </c>
      <c r="F24" s="121" t="s">
        <v>197</v>
      </c>
      <c r="G24" s="121">
        <v>2021</v>
      </c>
      <c r="J24" s="227">
        <v>3</v>
      </c>
      <c r="K24" s="229">
        <v>2.2499999999999999E-2</v>
      </c>
      <c r="L24" s="229"/>
      <c r="M24" s="227">
        <v>0</v>
      </c>
      <c r="N24" s="227">
        <v>0</v>
      </c>
      <c r="O24" s="227">
        <v>2021</v>
      </c>
      <c r="P24" s="227" t="s">
        <v>61</v>
      </c>
      <c r="Q24" s="227">
        <v>0.03</v>
      </c>
      <c r="R24" s="227">
        <v>0.1</v>
      </c>
      <c r="S24" s="227" t="b">
        <v>1</v>
      </c>
      <c r="T24" s="227">
        <v>6.6250000000000003E-2</v>
      </c>
      <c r="U24" s="227" t="b">
        <v>0</v>
      </c>
      <c r="V24" s="228">
        <v>0.11</v>
      </c>
      <c r="W24" s="227">
        <v>0</v>
      </c>
      <c r="Y24" s="227">
        <v>1</v>
      </c>
      <c r="Z24" s="227">
        <v>1</v>
      </c>
      <c r="AA24" s="227">
        <v>1</v>
      </c>
      <c r="AB24" s="227">
        <v>1</v>
      </c>
      <c r="AC24" s="227">
        <v>20</v>
      </c>
      <c r="AD24" s="227">
        <v>69</v>
      </c>
      <c r="AE24" s="227">
        <v>20</v>
      </c>
      <c r="AF24" s="227">
        <v>100</v>
      </c>
      <c r="AG24" s="227">
        <v>50</v>
      </c>
      <c r="AH24" s="227">
        <v>70</v>
      </c>
      <c r="AI24" s="227">
        <v>2020</v>
      </c>
    </row>
    <row r="25" spans="1:35" s="227" customFormat="1" x14ac:dyDescent="0.25">
      <c r="A25" s="227" t="s">
        <v>304</v>
      </c>
      <c r="C25" s="227" t="b">
        <v>1</v>
      </c>
      <c r="E25" s="227" t="s">
        <v>301</v>
      </c>
      <c r="F25" s="121" t="s">
        <v>233</v>
      </c>
      <c r="G25" s="122">
        <v>2021</v>
      </c>
      <c r="K25" s="227">
        <v>0.03</v>
      </c>
      <c r="L25" s="227">
        <v>0.02</v>
      </c>
      <c r="M25" s="227">
        <v>0</v>
      </c>
      <c r="N25" s="227">
        <v>0</v>
      </c>
      <c r="O25" s="227">
        <v>2021</v>
      </c>
      <c r="P25" s="227" t="s">
        <v>61</v>
      </c>
      <c r="Q25" s="227">
        <v>0.03</v>
      </c>
      <c r="R25" s="227">
        <v>0.1</v>
      </c>
      <c r="S25" s="227" t="b">
        <v>1</v>
      </c>
      <c r="T25" s="227">
        <v>6.6250000000000003E-2</v>
      </c>
      <c r="U25" s="227" t="b">
        <v>0</v>
      </c>
      <c r="V25" s="228">
        <v>0.11</v>
      </c>
      <c r="W25" s="227">
        <v>0</v>
      </c>
      <c r="Y25" s="227">
        <v>1</v>
      </c>
      <c r="Z25" s="227">
        <v>1</v>
      </c>
      <c r="AA25" s="227">
        <v>1</v>
      </c>
      <c r="AB25" s="227">
        <v>1</v>
      </c>
      <c r="AC25" s="227">
        <v>20</v>
      </c>
      <c r="AD25" s="227">
        <v>69</v>
      </c>
      <c r="AE25" s="227">
        <v>20</v>
      </c>
      <c r="AF25" s="227">
        <v>100</v>
      </c>
      <c r="AG25" s="227">
        <v>50</v>
      </c>
      <c r="AH25" s="227">
        <v>70</v>
      </c>
      <c r="AI25" s="227">
        <v>2020</v>
      </c>
    </row>
    <row r="26" spans="1:35" x14ac:dyDescent="0.25">
      <c r="V26" s="27"/>
    </row>
    <row r="27" spans="1:35" x14ac:dyDescent="0.25">
      <c r="V27" s="27"/>
    </row>
    <row r="28" spans="1:35" x14ac:dyDescent="0.25">
      <c r="V28" s="27"/>
    </row>
    <row r="29" spans="1:35" x14ac:dyDescent="0.25">
      <c r="V29" s="27"/>
    </row>
    <row r="30" spans="1:35" x14ac:dyDescent="0.25">
      <c r="V30" s="27"/>
    </row>
    <row r="31" spans="1:35" x14ac:dyDescent="0.25">
      <c r="V31" s="27"/>
    </row>
    <row r="32" spans="1:35" x14ac:dyDescent="0.25">
      <c r="V32" s="27"/>
    </row>
    <row r="33" spans="1:35" x14ac:dyDescent="0.25">
      <c r="V33" s="27"/>
    </row>
    <row r="34" spans="1:35" x14ac:dyDescent="0.25">
      <c r="V34" s="27"/>
    </row>
    <row r="35" spans="1:35" x14ac:dyDescent="0.25">
      <c r="V35" s="27"/>
    </row>
    <row r="36" spans="1:35" s="119" customFormat="1" x14ac:dyDescent="0.25">
      <c r="A36" s="119" t="s">
        <v>168</v>
      </c>
      <c r="C36" s="119" t="b">
        <v>0</v>
      </c>
      <c r="E36" s="119" t="s">
        <v>160</v>
      </c>
      <c r="F36" s="119" t="s">
        <v>199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>
        <v>0.11</v>
      </c>
      <c r="W36" s="119">
        <v>0</v>
      </c>
      <c r="Y36" s="119">
        <v>1</v>
      </c>
      <c r="Z36" s="119">
        <v>1</v>
      </c>
      <c r="AA36" s="119">
        <v>1</v>
      </c>
      <c r="AB36" s="119">
        <v>1</v>
      </c>
      <c r="AC36">
        <v>20</v>
      </c>
      <c r="AD36">
        <v>64</v>
      </c>
      <c r="AE36">
        <v>20</v>
      </c>
      <c r="AF36">
        <v>100</v>
      </c>
      <c r="AG36">
        <v>40</v>
      </c>
      <c r="AH36">
        <v>65</v>
      </c>
      <c r="AI36" s="119">
        <v>2019</v>
      </c>
    </row>
    <row r="37" spans="1:35" s="119" customFormat="1" x14ac:dyDescent="0.25">
      <c r="A37" s="119" t="s">
        <v>169</v>
      </c>
      <c r="C37" s="119" t="b">
        <v>0</v>
      </c>
      <c r="E37" s="119" t="s">
        <v>160</v>
      </c>
      <c r="F37" s="119" t="s">
        <v>199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>
        <v>0.11</v>
      </c>
      <c r="W37" s="119">
        <v>0</v>
      </c>
      <c r="Y37" s="119">
        <v>1</v>
      </c>
      <c r="Z37" s="119">
        <v>1</v>
      </c>
      <c r="AA37" s="119">
        <v>1</v>
      </c>
      <c r="AB37" s="119">
        <v>1</v>
      </c>
      <c r="AC37">
        <v>20</v>
      </c>
      <c r="AD37">
        <v>64</v>
      </c>
      <c r="AE37">
        <v>20</v>
      </c>
      <c r="AF37">
        <v>100</v>
      </c>
      <c r="AG37">
        <v>40</v>
      </c>
      <c r="AH37">
        <v>65</v>
      </c>
      <c r="AI37" s="119">
        <v>2019</v>
      </c>
    </row>
    <row r="38" spans="1:35" x14ac:dyDescent="0.25">
      <c r="V38" s="27"/>
    </row>
    <row r="39" spans="1:35" x14ac:dyDescent="0.25">
      <c r="V39" s="27"/>
    </row>
    <row r="40" spans="1:35" x14ac:dyDescent="0.25">
      <c r="V40" s="27"/>
    </row>
    <row r="41" spans="1:35" x14ac:dyDescent="0.25">
      <c r="V41" s="27"/>
    </row>
    <row r="42" spans="1:35" x14ac:dyDescent="0.25">
      <c r="V42" s="27"/>
    </row>
    <row r="43" spans="1:35" x14ac:dyDescent="0.25">
      <c r="V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16" sqref="E16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24"/>
  <sheetViews>
    <sheetView workbookViewId="0">
      <selection activeCell="B20" sqref="B20"/>
    </sheetView>
  </sheetViews>
  <sheetFormatPr defaultRowHeight="15" x14ac:dyDescent="0.25"/>
  <cols>
    <col min="1" max="1" width="26.85546875" customWidth="1"/>
    <col min="2" max="2" width="15.42578125" customWidth="1"/>
    <col min="3" max="3" width="36.8554687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211</v>
      </c>
      <c r="D2" s="113" t="s">
        <v>213</v>
      </c>
      <c r="E2" s="113" t="s">
        <v>214</v>
      </c>
      <c r="F2" s="113" t="s">
        <v>215</v>
      </c>
      <c r="G2" s="113" t="s">
        <v>216</v>
      </c>
    </row>
    <row r="3" spans="1:7" x14ac:dyDescent="0.25">
      <c r="A3" s="30" t="s">
        <v>172</v>
      </c>
      <c r="B3" s="30" t="b">
        <v>1</v>
      </c>
      <c r="C3" s="30" t="s">
        <v>217</v>
      </c>
      <c r="D3" s="30" t="s">
        <v>227</v>
      </c>
      <c r="E3" s="30" t="s">
        <v>225</v>
      </c>
      <c r="F3" s="30" t="s">
        <v>224</v>
      </c>
      <c r="G3" s="30" t="s">
        <v>223</v>
      </c>
    </row>
    <row r="4" spans="1:7" x14ac:dyDescent="0.25">
      <c r="A4" s="30" t="s">
        <v>174</v>
      </c>
      <c r="B4" s="30" t="b">
        <v>1</v>
      </c>
      <c r="C4" s="30" t="s">
        <v>217</v>
      </c>
      <c r="D4" s="30" t="s">
        <v>227</v>
      </c>
      <c r="E4" s="30" t="s">
        <v>226</v>
      </c>
      <c r="F4" s="30" t="s">
        <v>224</v>
      </c>
      <c r="G4" s="30" t="s">
        <v>223</v>
      </c>
    </row>
    <row r="5" spans="1:7" x14ac:dyDescent="0.25">
      <c r="B5" s="159"/>
    </row>
    <row r="6" spans="1:7" x14ac:dyDescent="0.25">
      <c r="A6" s="131" t="s">
        <v>202</v>
      </c>
      <c r="B6" s="131" t="b">
        <v>1</v>
      </c>
      <c r="C6" s="131" t="s">
        <v>212</v>
      </c>
      <c r="D6" s="131" t="s">
        <v>227</v>
      </c>
      <c r="E6" s="131" t="s">
        <v>225</v>
      </c>
      <c r="F6" s="131" t="s">
        <v>197</v>
      </c>
      <c r="G6" s="131" t="s">
        <v>228</v>
      </c>
    </row>
    <row r="7" spans="1:7" x14ac:dyDescent="0.25">
      <c r="A7" s="131" t="s">
        <v>203</v>
      </c>
      <c r="B7" s="131" t="b">
        <v>1</v>
      </c>
      <c r="C7" s="131" t="s">
        <v>218</v>
      </c>
      <c r="D7" s="131" t="s">
        <v>227</v>
      </c>
      <c r="E7" s="131" t="s">
        <v>226</v>
      </c>
      <c r="F7" s="131" t="s">
        <v>197</v>
      </c>
      <c r="G7" s="131" t="s">
        <v>228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9" spans="1:7" x14ac:dyDescent="0.25">
      <c r="A9" s="131" t="s">
        <v>204</v>
      </c>
      <c r="B9" s="131" t="b">
        <v>1</v>
      </c>
      <c r="C9" s="131" t="s">
        <v>219</v>
      </c>
      <c r="D9" s="131" t="s">
        <v>227</v>
      </c>
      <c r="E9" s="131" t="s">
        <v>225</v>
      </c>
      <c r="F9" s="131" t="s">
        <v>197</v>
      </c>
      <c r="G9" s="131" t="s">
        <v>229</v>
      </c>
    </row>
    <row r="10" spans="1:7" x14ac:dyDescent="0.25">
      <c r="A10" s="131" t="s">
        <v>205</v>
      </c>
      <c r="B10" s="131" t="b">
        <v>1</v>
      </c>
      <c r="C10" s="131" t="s">
        <v>220</v>
      </c>
      <c r="D10" s="131" t="s">
        <v>227</v>
      </c>
      <c r="E10" s="131" t="s">
        <v>226</v>
      </c>
      <c r="F10" s="131" t="s">
        <v>197</v>
      </c>
      <c r="G10" s="131" t="s">
        <v>229</v>
      </c>
    </row>
    <row r="12" spans="1:7" x14ac:dyDescent="0.25">
      <c r="A12" s="146" t="s">
        <v>230</v>
      </c>
      <c r="B12" s="146" t="b">
        <v>1</v>
      </c>
      <c r="C12" s="146" t="s">
        <v>234</v>
      </c>
      <c r="D12" s="146" t="s">
        <v>227</v>
      </c>
      <c r="E12" s="146" t="s">
        <v>225</v>
      </c>
      <c r="F12" s="146" t="s">
        <v>233</v>
      </c>
      <c r="G12" s="131" t="s">
        <v>223</v>
      </c>
    </row>
    <row r="13" spans="1:7" x14ac:dyDescent="0.25">
      <c r="A13" s="146" t="s">
        <v>231</v>
      </c>
      <c r="B13" s="146" t="b">
        <v>1</v>
      </c>
      <c r="C13" s="146" t="s">
        <v>235</v>
      </c>
      <c r="D13" s="146" t="s">
        <v>227</v>
      </c>
      <c r="E13" s="146" t="s">
        <v>226</v>
      </c>
      <c r="F13" s="146" t="s">
        <v>233</v>
      </c>
      <c r="G13" s="131" t="s">
        <v>223</v>
      </c>
    </row>
    <row r="14" spans="1:7" s="159" customFormat="1" x14ac:dyDescent="0.25"/>
    <row r="15" spans="1:7" x14ac:dyDescent="0.25">
      <c r="A15" s="30" t="s">
        <v>238</v>
      </c>
      <c r="B15" s="30" t="b">
        <v>1</v>
      </c>
      <c r="C15" s="30" t="s">
        <v>244</v>
      </c>
      <c r="D15" s="30" t="s">
        <v>227</v>
      </c>
      <c r="E15" s="30" t="s">
        <v>225</v>
      </c>
      <c r="F15" s="30" t="s">
        <v>245</v>
      </c>
      <c r="G15" s="30" t="s">
        <v>223</v>
      </c>
    </row>
    <row r="16" spans="1:7" x14ac:dyDescent="0.25">
      <c r="A16" s="30" t="s">
        <v>239</v>
      </c>
      <c r="B16" s="30" t="b">
        <v>1</v>
      </c>
      <c r="C16" s="30" t="s">
        <v>244</v>
      </c>
      <c r="D16" s="30" t="s">
        <v>227</v>
      </c>
      <c r="E16" s="30" t="s">
        <v>226</v>
      </c>
      <c r="F16" s="30" t="s">
        <v>245</v>
      </c>
      <c r="G16" s="30" t="s">
        <v>223</v>
      </c>
    </row>
    <row r="17" spans="1:7" s="159" customFormat="1" x14ac:dyDescent="0.25"/>
    <row r="18" spans="1:7" s="159" customFormat="1" x14ac:dyDescent="0.25"/>
    <row r="19" spans="1:7" s="159" customFormat="1" x14ac:dyDescent="0.25"/>
    <row r="20" spans="1:7" s="159" customFormat="1" x14ac:dyDescent="0.25"/>
    <row r="21" spans="1:7" s="159" customFormat="1" x14ac:dyDescent="0.25"/>
    <row r="22" spans="1:7" s="159" customFormat="1" x14ac:dyDescent="0.25"/>
    <row r="23" spans="1:7" s="159" customFormat="1" x14ac:dyDescent="0.25">
      <c r="A23" s="159" t="s">
        <v>209</v>
      </c>
      <c r="B23" s="159" t="b">
        <v>0</v>
      </c>
      <c r="C23" s="159" t="s">
        <v>221</v>
      </c>
      <c r="D23" s="159" t="s">
        <v>227</v>
      </c>
      <c r="E23" s="159" t="s">
        <v>225</v>
      </c>
      <c r="F23" s="159" t="s">
        <v>198</v>
      </c>
      <c r="G23" s="159" t="s">
        <v>229</v>
      </c>
    </row>
    <row r="24" spans="1:7" s="159" customFormat="1" x14ac:dyDescent="0.25">
      <c r="A24" s="159" t="s">
        <v>210</v>
      </c>
      <c r="B24" s="159" t="b">
        <v>0</v>
      </c>
      <c r="C24" s="159" t="s">
        <v>222</v>
      </c>
      <c r="D24" s="159" t="s">
        <v>227</v>
      </c>
      <c r="E24" s="159" t="s">
        <v>226</v>
      </c>
      <c r="F24" s="159" t="s">
        <v>198</v>
      </c>
      <c r="G24" s="159" t="s">
        <v>229</v>
      </c>
    </row>
  </sheetData>
  <dataValidations count="1">
    <dataValidation type="list" allowBlank="1" showInputMessage="1" showErrorMessage="1" sqref="B3:B24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237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251</v>
      </c>
      <c r="B12" s="176">
        <v>6.6250000000000003E-2</v>
      </c>
      <c r="C12" s="3">
        <v>0</v>
      </c>
      <c r="D12">
        <v>1</v>
      </c>
      <c r="E12" s="236">
        <f>F12</f>
        <v>6.6250000000000003E-2</v>
      </c>
      <c r="F12" s="237">
        <v>6.6250000000000003E-2</v>
      </c>
      <c r="G12" t="s">
        <v>237</v>
      </c>
    </row>
    <row r="13" spans="1:7" x14ac:dyDescent="0.25">
      <c r="A13" s="1" t="s">
        <v>251</v>
      </c>
      <c r="B13" s="176">
        <v>7.3450000000000001E-2</v>
      </c>
      <c r="C13" s="3">
        <v>0.12</v>
      </c>
      <c r="D13">
        <v>80</v>
      </c>
      <c r="E13" s="236">
        <f t="shared" ref="E13" si="7">F13</f>
        <v>6.6250000000000003E-2</v>
      </c>
      <c r="F13" s="237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3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128</v>
      </c>
    </row>
    <row r="3" spans="1:5" ht="15" customHeight="1" x14ac:dyDescent="0.25">
      <c r="B3" s="234"/>
      <c r="C3" s="49" t="s">
        <v>108</v>
      </c>
      <c r="D3" s="34" t="s">
        <v>109</v>
      </c>
      <c r="E3" t="s">
        <v>127</v>
      </c>
    </row>
    <row r="4" spans="1:5" x14ac:dyDescent="0.25">
      <c r="B4" s="234"/>
      <c r="C4" s="35">
        <v>43646</v>
      </c>
      <c r="D4" s="35">
        <v>43646</v>
      </c>
    </row>
    <row r="5" spans="1:5" ht="25.5" x14ac:dyDescent="0.25">
      <c r="B5" s="36" t="s">
        <v>110</v>
      </c>
      <c r="C5" s="37"/>
      <c r="D5" s="37"/>
    </row>
    <row r="6" spans="1:5" ht="19.5" customHeight="1" x14ac:dyDescent="0.25">
      <c r="B6" s="38" t="s">
        <v>111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112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113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114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115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149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150</v>
      </c>
      <c r="C12" s="92"/>
      <c r="D12" s="92"/>
      <c r="E12" s="56"/>
    </row>
    <row r="13" spans="1:5" ht="19.5" customHeight="1" x14ac:dyDescent="0.25">
      <c r="B13" s="94" t="s">
        <v>111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112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113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114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115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116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117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118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119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120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121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122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111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123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124</v>
      </c>
      <c r="C27" s="37"/>
      <c r="D27" s="37"/>
      <c r="E27" s="50"/>
    </row>
    <row r="28" spans="2:5" ht="48" customHeight="1" x14ac:dyDescent="0.25">
      <c r="B28" s="41" t="s">
        <v>125</v>
      </c>
      <c r="C28" s="37"/>
      <c r="D28" s="37"/>
      <c r="E28" s="50"/>
    </row>
    <row r="29" spans="2:5" x14ac:dyDescent="0.25">
      <c r="B29" s="38" t="s">
        <v>111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112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113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114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115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149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111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112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113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114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116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126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111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123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C22" sqref="C22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129</v>
      </c>
    </row>
    <row r="3" spans="1:11" ht="15" customHeight="1" x14ac:dyDescent="0.25"/>
    <row r="4" spans="1:11" x14ac:dyDescent="0.25">
      <c r="C4" s="62" t="s">
        <v>130</v>
      </c>
    </row>
    <row r="5" spans="1:11" x14ac:dyDescent="0.25">
      <c r="C5" s="235" t="s">
        <v>131</v>
      </c>
      <c r="D5" s="33"/>
      <c r="E5" s="33"/>
    </row>
    <row r="6" spans="1:11" ht="19.5" customHeight="1" x14ac:dyDescent="0.25">
      <c r="C6" s="235"/>
      <c r="D6" s="82">
        <v>43646</v>
      </c>
      <c r="E6" s="83">
        <v>43646</v>
      </c>
    </row>
    <row r="7" spans="1:11" ht="19.5" customHeight="1" x14ac:dyDescent="0.25">
      <c r="C7" s="235"/>
      <c r="D7" s="82" t="s">
        <v>143</v>
      </c>
      <c r="E7" s="84" t="s">
        <v>144</v>
      </c>
      <c r="F7" t="s">
        <v>127</v>
      </c>
    </row>
    <row r="8" spans="1:11" ht="19.5" customHeight="1" x14ac:dyDescent="0.25">
      <c r="C8" s="63" t="s">
        <v>132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133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134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135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136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137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138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139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148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145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146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147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132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140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141</v>
      </c>
      <c r="D23" s="37"/>
      <c r="E23" s="37"/>
    </row>
    <row r="24" spans="3:6" x14ac:dyDescent="0.25">
      <c r="C24" s="63" t="s">
        <v>132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133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134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135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142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138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139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148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145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146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147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132</v>
      </c>
      <c r="D35" s="74">
        <v>0.2379</v>
      </c>
      <c r="E35" s="74">
        <v>0.21640000000000001</v>
      </c>
    </row>
    <row r="36" spans="3:6" x14ac:dyDescent="0.25">
      <c r="C36" s="63" t="s">
        <v>140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topLeftCell="A4" workbookViewId="0">
      <selection activeCell="K19" sqref="K19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291</v>
      </c>
    </row>
    <row r="3" spans="1:8" ht="15" customHeight="1" x14ac:dyDescent="0.25"/>
    <row r="4" spans="1:8" x14ac:dyDescent="0.25">
      <c r="C4" s="234"/>
      <c r="D4" s="213"/>
    </row>
    <row r="5" spans="1:8" ht="15.75" x14ac:dyDescent="0.25">
      <c r="C5" s="234"/>
      <c r="D5" s="214" t="s">
        <v>292</v>
      </c>
      <c r="E5" s="215" t="s">
        <v>180</v>
      </c>
      <c r="F5" s="226" t="s">
        <v>297</v>
      </c>
      <c r="G5" s="226" t="s">
        <v>298</v>
      </c>
      <c r="H5" s="226" t="s">
        <v>299</v>
      </c>
    </row>
    <row r="6" spans="1:8" ht="19.5" customHeight="1" x14ac:dyDescent="0.25">
      <c r="C6" s="181" t="s">
        <v>257</v>
      </c>
      <c r="D6" s="213"/>
      <c r="E6" s="213"/>
      <c r="F6" s="212"/>
    </row>
    <row r="7" spans="1:8" ht="19.5" customHeight="1" x14ac:dyDescent="0.25">
      <c r="C7" s="193" t="s">
        <v>283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293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294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295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296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284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285</v>
      </c>
      <c r="D13" s="213"/>
      <c r="E13" s="220"/>
      <c r="G13" s="32"/>
      <c r="H13" s="32"/>
    </row>
    <row r="14" spans="1:8" ht="19.5" customHeight="1" x14ac:dyDescent="0.25">
      <c r="C14" s="182" t="s">
        <v>286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287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288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289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265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268</v>
      </c>
      <c r="D19" s="224">
        <v>143411</v>
      </c>
      <c r="E19" s="224">
        <v>143411</v>
      </c>
    </row>
    <row r="20" spans="3:8" ht="19.5" customHeight="1" x14ac:dyDescent="0.25">
      <c r="C20" s="181" t="s">
        <v>272</v>
      </c>
      <c r="D20" s="213"/>
      <c r="E20" s="213"/>
    </row>
    <row r="21" spans="3:8" ht="19.5" customHeight="1" x14ac:dyDescent="0.25">
      <c r="C21" s="193" t="s">
        <v>283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293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294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295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296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284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285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286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288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289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275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268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290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D22" sqref="D22:F22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254</v>
      </c>
    </row>
    <row r="3" spans="1:11" ht="15" customHeight="1" x14ac:dyDescent="0.25">
      <c r="D3" s="177" t="s">
        <v>255</v>
      </c>
    </row>
    <row r="5" spans="1:11" x14ac:dyDescent="0.25">
      <c r="D5" s="234"/>
      <c r="F5" s="178">
        <v>44012</v>
      </c>
      <c r="K5" s="179">
        <v>43646</v>
      </c>
    </row>
    <row r="6" spans="1:11" ht="19.5" customHeight="1" x14ac:dyDescent="0.25">
      <c r="D6" s="234"/>
      <c r="F6" s="180" t="s">
        <v>256</v>
      </c>
      <c r="K6" s="180" t="s">
        <v>256</v>
      </c>
    </row>
    <row r="7" spans="1:11" ht="19.5" customHeight="1" x14ac:dyDescent="0.25">
      <c r="D7" s="206" t="s">
        <v>257</v>
      </c>
      <c r="E7" s="207" t="s">
        <v>282</v>
      </c>
      <c r="F7" s="37"/>
      <c r="K7" s="37"/>
    </row>
    <row r="8" spans="1:11" ht="19.5" customHeight="1" x14ac:dyDescent="0.25">
      <c r="D8" s="208" t="s">
        <v>258</v>
      </c>
      <c r="E8" s="209">
        <f t="shared" ref="E8:E13" si="0">F8/$F$14</f>
        <v>0.16468053357134391</v>
      </c>
      <c r="F8" s="184" t="s">
        <v>259</v>
      </c>
      <c r="K8" s="183" t="s">
        <v>260</v>
      </c>
    </row>
    <row r="9" spans="1:11" ht="19.5" customHeight="1" x14ac:dyDescent="0.25">
      <c r="D9" s="208" t="s">
        <v>261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262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263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264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265</v>
      </c>
      <c r="E13" s="209">
        <f t="shared" si="0"/>
        <v>0.24961823012181772</v>
      </c>
      <c r="F13" s="192" t="s">
        <v>266</v>
      </c>
      <c r="K13" s="191" t="s">
        <v>267</v>
      </c>
    </row>
    <row r="14" spans="1:11" ht="25.5" customHeight="1" x14ac:dyDescent="0.25">
      <c r="D14" s="193" t="s">
        <v>268</v>
      </c>
      <c r="F14" s="184" t="s">
        <v>269</v>
      </c>
      <c r="K14" s="183" t="s">
        <v>270</v>
      </c>
    </row>
    <row r="15" spans="1:11" ht="19.5" customHeight="1" x14ac:dyDescent="0.25">
      <c r="D15" s="194" t="s">
        <v>271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272</v>
      </c>
      <c r="E16" s="119"/>
      <c r="F16" s="37"/>
      <c r="K16" s="37"/>
    </row>
    <row r="17" spans="4:11" ht="19.5" customHeight="1" x14ac:dyDescent="0.25">
      <c r="D17" s="204" t="s">
        <v>258</v>
      </c>
      <c r="E17" s="210">
        <f>F17/$F$22</f>
        <v>0.10194402676825608</v>
      </c>
      <c r="F17" s="184" t="s">
        <v>273</v>
      </c>
      <c r="K17" s="183" t="s">
        <v>274</v>
      </c>
    </row>
    <row r="18" spans="4:11" ht="19.5" customHeight="1" x14ac:dyDescent="0.25">
      <c r="D18" s="204" t="s">
        <v>261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262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263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275</v>
      </c>
      <c r="E21" s="210">
        <f t="shared" si="1"/>
        <v>0.14861612157447746</v>
      </c>
      <c r="F21" s="192" t="s">
        <v>276</v>
      </c>
      <c r="K21" s="191" t="s">
        <v>277</v>
      </c>
    </row>
    <row r="22" spans="4:11" ht="19.5" customHeight="1" x14ac:dyDescent="0.25">
      <c r="D22" s="193" t="s">
        <v>268</v>
      </c>
      <c r="F22" s="184" t="s">
        <v>278</v>
      </c>
      <c r="K22" s="183" t="s">
        <v>279</v>
      </c>
    </row>
    <row r="23" spans="4:11" ht="19.5" customHeight="1" x14ac:dyDescent="0.25">
      <c r="D23" s="199" t="s">
        <v>280</v>
      </c>
      <c r="F23" s="201">
        <v>0.14860000000000001</v>
      </c>
      <c r="K23" s="200">
        <v>0.14660000000000001</v>
      </c>
    </row>
    <row r="25" spans="4:11" x14ac:dyDescent="0.25">
      <c r="D25" s="202" t="s">
        <v>281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targetVals_Funding_pf</vt:lpstr>
      <vt:lpstr>targetVals_Funding_fc</vt:lpstr>
      <vt:lpstr>Note1</vt:lpstr>
      <vt:lpstr>Notes on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2021-05-08T01:30:08Z</dcterms:modified>
</cp:coreProperties>
</file>