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mi/Desktop/Desktop Contents/Dissertation/Data Analysis/"/>
    </mc:Choice>
  </mc:AlternateContent>
  <xr:revisionPtr revIDLastSave="0" documentId="13_ncr:1_{A74ECEED-60EE-9F49-ABDC-D6EC2D9F614B}" xr6:coauthVersionLast="47" xr6:coauthVersionMax="47" xr10:uidLastSave="{00000000-0000-0000-0000-000000000000}"/>
  <bookViews>
    <workbookView xWindow="3440" yWindow="620" windowWidth="47340" windowHeight="28180" xr2:uid="{A57578E6-31BD-C54B-9DD4-584B5A4E74C6}"/>
  </bookViews>
  <sheets>
    <sheet name="study 1_summary%" sheetId="2" r:id="rId1"/>
    <sheet name="study 2_summary%" sheetId="7" r:id="rId2"/>
    <sheet name="Study 1_summary" sheetId="1" r:id="rId3"/>
    <sheet name="Study 1_PV scores" sheetId="8" r:id="rId4"/>
    <sheet name="Study 2_summary" sheetId="6" r:id="rId5"/>
    <sheet name="Study 2_PV scores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" i="7" l="1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4" i="7"/>
  <c r="B30" i="7"/>
  <c r="V31" i="6"/>
  <c r="S31" i="6"/>
  <c r="N31" i="6"/>
  <c r="I31" i="6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6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3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" i="9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4" i="7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80" i="8"/>
  <c r="L81" i="8"/>
  <c r="L82" i="8"/>
  <c r="L83" i="8"/>
  <c r="L84" i="8"/>
  <c r="L85" i="8"/>
  <c r="L86" i="8"/>
  <c r="L87" i="8"/>
  <c r="L88" i="8"/>
  <c r="L90" i="8"/>
  <c r="L91" i="8"/>
  <c r="L92" i="8"/>
  <c r="L93" i="8"/>
  <c r="L94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1" i="8"/>
  <c r="L112" i="8"/>
  <c r="L113" i="8"/>
  <c r="L114" i="8"/>
  <c r="L115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2" i="8"/>
  <c r="I21" i="7"/>
  <c r="U5" i="2"/>
  <c r="V5" i="2"/>
  <c r="W5" i="2"/>
  <c r="X5" i="2"/>
  <c r="U6" i="2"/>
  <c r="V6" i="2"/>
  <c r="W6" i="2"/>
  <c r="X6" i="2"/>
  <c r="U7" i="2"/>
  <c r="V7" i="2"/>
  <c r="W7" i="2"/>
  <c r="X7" i="2"/>
  <c r="U8" i="2"/>
  <c r="V8" i="2"/>
  <c r="W8" i="2"/>
  <c r="X8" i="2"/>
  <c r="U9" i="2"/>
  <c r="V9" i="2"/>
  <c r="W9" i="2"/>
  <c r="X9" i="2"/>
  <c r="U10" i="2"/>
  <c r="V10" i="2"/>
  <c r="W10" i="2"/>
  <c r="X10" i="2"/>
  <c r="U11" i="2"/>
  <c r="V11" i="2"/>
  <c r="W11" i="2"/>
  <c r="X11" i="2"/>
  <c r="U12" i="2"/>
  <c r="V12" i="2"/>
  <c r="W12" i="2"/>
  <c r="X12" i="2"/>
  <c r="U13" i="2"/>
  <c r="V13" i="2"/>
  <c r="W13" i="2"/>
  <c r="U14" i="2"/>
  <c r="V14" i="2"/>
  <c r="W14" i="2"/>
  <c r="X14" i="2"/>
  <c r="U15" i="2"/>
  <c r="V15" i="2"/>
  <c r="W15" i="2"/>
  <c r="X15" i="2"/>
  <c r="U16" i="2"/>
  <c r="V16" i="2"/>
  <c r="W16" i="2"/>
  <c r="X16" i="2"/>
  <c r="U17" i="2"/>
  <c r="V17" i="2"/>
  <c r="W17" i="2"/>
  <c r="X17" i="2"/>
  <c r="U18" i="2"/>
  <c r="V18" i="2"/>
  <c r="W18" i="2"/>
  <c r="X18" i="2"/>
  <c r="U19" i="2"/>
  <c r="V19" i="2"/>
  <c r="W19" i="2"/>
  <c r="U20" i="2"/>
  <c r="V20" i="2"/>
  <c r="W20" i="2"/>
  <c r="X20" i="2"/>
  <c r="U21" i="2"/>
  <c r="V21" i="2"/>
  <c r="W21" i="2"/>
  <c r="X21" i="2"/>
  <c r="U22" i="2"/>
  <c r="V22" i="2"/>
  <c r="W22" i="2"/>
  <c r="X22" i="2"/>
  <c r="U23" i="2"/>
  <c r="V23" i="2"/>
  <c r="W23" i="2"/>
  <c r="X23" i="2"/>
  <c r="U24" i="2"/>
  <c r="V24" i="2"/>
  <c r="W24" i="2"/>
  <c r="X24" i="2"/>
  <c r="U25" i="2"/>
  <c r="V25" i="2"/>
  <c r="W25" i="2"/>
  <c r="X25" i="2"/>
  <c r="U26" i="2"/>
  <c r="V26" i="2"/>
  <c r="W26" i="2"/>
  <c r="X26" i="2"/>
  <c r="U27" i="2"/>
  <c r="V27" i="2"/>
  <c r="W27" i="2"/>
  <c r="X27" i="2"/>
  <c r="U28" i="2"/>
  <c r="V28" i="2"/>
  <c r="W28" i="2"/>
  <c r="X28" i="2"/>
  <c r="U29" i="2"/>
  <c r="V29" i="2"/>
  <c r="W29" i="2"/>
  <c r="X29" i="2"/>
  <c r="U30" i="2"/>
  <c r="V30" i="2"/>
  <c r="W30" i="2"/>
  <c r="X30" i="2"/>
  <c r="U31" i="2"/>
  <c r="V31" i="2"/>
  <c r="W31" i="2"/>
  <c r="X31" i="2"/>
  <c r="U32" i="2"/>
  <c r="V32" i="2"/>
  <c r="W32" i="2"/>
  <c r="X32" i="2"/>
  <c r="U33" i="2"/>
  <c r="V33" i="2"/>
  <c r="W33" i="2"/>
  <c r="X33" i="2"/>
  <c r="U34" i="2"/>
  <c r="V34" i="2"/>
  <c r="W34" i="2"/>
  <c r="U35" i="2"/>
  <c r="V35" i="2"/>
  <c r="W35" i="2"/>
  <c r="X35" i="2"/>
  <c r="U36" i="2"/>
  <c r="V36" i="2"/>
  <c r="W36" i="2"/>
  <c r="X36" i="2"/>
  <c r="U37" i="2"/>
  <c r="V37" i="2"/>
  <c r="W37" i="2"/>
  <c r="X37" i="2"/>
  <c r="U38" i="2"/>
  <c r="V38" i="2"/>
  <c r="W38" i="2"/>
  <c r="X38" i="2"/>
  <c r="U39" i="2"/>
  <c r="V39" i="2"/>
  <c r="W39" i="2"/>
  <c r="X39" i="2"/>
  <c r="X4" i="2"/>
  <c r="W4" i="2"/>
  <c r="V4" i="2"/>
  <c r="U4" i="2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2" i="7"/>
  <c r="I23" i="7"/>
  <c r="I24" i="7"/>
  <c r="I25" i="7"/>
  <c r="I26" i="7"/>
  <c r="I27" i="7"/>
  <c r="I28" i="7"/>
  <c r="I29" i="7"/>
  <c r="I30" i="7"/>
  <c r="I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4" i="7"/>
  <c r="C30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4" i="7"/>
  <c r="N40" i="1"/>
  <c r="U40" i="1"/>
  <c r="X40" i="1"/>
  <c r="I40" i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" i="2"/>
</calcChain>
</file>

<file path=xl/sharedStrings.xml><?xml version="1.0" encoding="utf-8"?>
<sst xmlns="http://schemas.openxmlformats.org/spreadsheetml/2006/main" count="501" uniqueCount="109">
  <si>
    <t>25to29</t>
  </si>
  <si>
    <t>30to34</t>
  </si>
  <si>
    <t>Austria</t>
  </si>
  <si>
    <t>Belgium</t>
  </si>
  <si>
    <t>Canada</t>
  </si>
  <si>
    <t>Chile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</si>
  <si>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</si>
  <si>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</si>
  <si>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</si>
  <si>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</si>
  <si>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</si>
  <si>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</si>
  <si>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</si>
  <si>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</si>
  <si>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</si>
  <si>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</si>
  <si>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</si>
  <si>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</si>
  <si>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</si>
  <si>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Kazakhstan</t>
  </si>
  <si>
    <t>Lithuania</t>
  </si>
  <si>
    <t>Mexico</t>
  </si>
  <si>
    <t>Netherlands</t>
  </si>
  <si>
    <t>New Zealand</t>
  </si>
  <si>
    <t>Norway</t>
  </si>
  <si>
    <t>Peru</t>
  </si>
  <si>
    <t>Poland</t>
  </si>
  <si>
    <t>Russian</t>
  </si>
  <si>
    <t>Singapore</t>
  </si>
  <si>
    <t>Slovakia</t>
  </si>
  <si>
    <t>Slovenia</t>
  </si>
  <si>
    <t>South Korea</t>
  </si>
  <si>
    <t>Spain</t>
  </si>
  <si>
    <t>Sweden</t>
  </si>
  <si>
    <t>Turkey</t>
  </si>
  <si>
    <t>United Kingdom</t>
  </si>
  <si>
    <t>N</t>
  </si>
  <si>
    <t>Country</t>
  </si>
  <si>
    <t>Female</t>
  </si>
  <si>
    <t>Male</t>
  </si>
  <si>
    <t>Non-STEM</t>
  </si>
  <si>
    <t>STEM</t>
  </si>
  <si>
    <t>Employed</t>
  </si>
  <si>
    <t>Unemployed</t>
  </si>
  <si>
    <t>Blue-collar</t>
  </si>
  <si>
    <t>Elementary</t>
  </si>
  <si>
    <t>Skilled</t>
  </si>
  <si>
    <t>White-collar</t>
  </si>
  <si>
    <t>Age</t>
  </si>
  <si>
    <t>Gender</t>
  </si>
  <si>
    <t>Highest Formal Education*</t>
  </si>
  <si>
    <t>STEM*</t>
  </si>
  <si>
    <t>Occupation*</t>
  </si>
  <si>
    <t>No.</t>
  </si>
  <si>
    <t>USA</t>
  </si>
  <si>
    <t>Overall</t>
  </si>
  <si>
    <t>Average Skill Scores*</t>
  </si>
  <si>
    <t>Literacy</t>
  </si>
  <si>
    <t>Numeracy</t>
  </si>
  <si>
    <t>PSTRE</t>
  </si>
  <si>
    <t>Employment</t>
  </si>
  <si>
    <t>Notes.</t>
  </si>
  <si>
    <t>Highest Formal education*</t>
  </si>
  <si>
    <t>Job-related Training*</t>
  </si>
  <si>
    <t>Work Experience
(Years)*</t>
  </si>
  <si>
    <t>Job-related 
Training*</t>
  </si>
  <si>
    <t>Work 
Experience
 (Years)*</t>
  </si>
  <si>
    <t>Below high school</t>
  </si>
  <si>
    <t>High school or equivalent</t>
  </si>
  <si>
    <t>Some college</t>
  </si>
  <si>
    <t>Bachelor's degree or beyond</t>
  </si>
  <si>
    <t>blank</t>
  </si>
  <si>
    <t>STEM: 32,826; highest formal education: 33,124; occupation: 36, 687; job-related training: 38,493; work experience: 36,269; literacy/numeracy score: 38,541; PSTRE score: 30,079</t>
  </si>
  <si>
    <t>-</t>
  </si>
  <si>
    <t>Average of PVLIT1</t>
  </si>
  <si>
    <t>Average of PVLIT2</t>
  </si>
  <si>
    <t>Average of PVLIT3</t>
  </si>
  <si>
    <t>Average of PVLIT4</t>
  </si>
  <si>
    <t>Average of PVLIT5</t>
  </si>
  <si>
    <t>Average of PVLIT6</t>
  </si>
  <si>
    <t>Average of PVLIT7</t>
  </si>
  <si>
    <t>Average of PVLIT8</t>
  </si>
  <si>
    <t>Average of PVLIT9</t>
  </si>
  <si>
    <t>Average of PVLIT10</t>
  </si>
  <si>
    <t>United States of America</t>
  </si>
  <si>
    <t>Grand Total</t>
  </si>
  <si>
    <t>Average of PVNUM1</t>
  </si>
  <si>
    <t>Average of PVNUM2</t>
  </si>
  <si>
    <t>Average of PVNUM3</t>
  </si>
  <si>
    <t>Average of PVNUM4</t>
  </si>
  <si>
    <t>Average of PVNUM5</t>
  </si>
  <si>
    <t>Average of PVNUM6</t>
  </si>
  <si>
    <t>Average of PVNUM7</t>
  </si>
  <si>
    <t>Average of PVNUM8</t>
  </si>
  <si>
    <t>Average of PVNUM9</t>
  </si>
  <si>
    <t>Average of PVNUM10</t>
  </si>
  <si>
    <t>Average of PVPSL1</t>
  </si>
  <si>
    <t>Average of PVPSL2</t>
  </si>
  <si>
    <t>Average of PVPSL3</t>
  </si>
  <si>
    <t>Average of PVPSL4</t>
  </si>
  <si>
    <t>Average of PVPSL5</t>
  </si>
  <si>
    <t>Average of PVPSL6</t>
  </si>
  <si>
    <t>Average of PVPSL7</t>
  </si>
  <si>
    <t>Average of PVPSL8</t>
  </si>
  <si>
    <t>Average of PVPSL9</t>
  </si>
  <si>
    <t>Average of PVPSL10</t>
  </si>
  <si>
    <t>Mean</t>
  </si>
  <si>
    <t>Hourly Wage
(Dollars)</t>
  </si>
  <si>
    <t>STEM: 16,300; highest formal education: 18,559 ; occupation: 18,300; job-related training: 18,554; work experience: 17,978; literacy/numeracy score: 18, 570; PSTRE score: 14,468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</si>
</sst>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0" xfId="0" applyFont="1" applyFill="1" applyBorder="1" applyAlignment="1">
      <alignment horizontal="right" vertical="center" wrapText="1"/>
    </xf>
    <xf numFmtId="0" fontId="2" fillId="0" borderId="8" xfId="0" applyFont="1" applyFill="1" applyBorder="1" applyAlignment="1">
      <alignment horizontal="right" vertical="center" wrapText="1"/>
    </xf>
    <xf numFmtId="0" fontId="2" fillId="0" borderId="2" xfId="0" applyFont="1" applyFill="1" applyBorder="1" applyAlignment="1">
      <alignment horizontal="right" vertical="center" wrapText="1"/>
    </xf>
    <xf numFmtId="1" fontId="2" fillId="0" borderId="10" xfId="0" applyNumberFormat="1" applyFont="1" applyFill="1" applyBorder="1" applyAlignment="1">
      <alignment horizontal="right" vertical="center" wrapText="1"/>
    </xf>
    <xf numFmtId="1" fontId="2" fillId="0" borderId="2" xfId="0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Fill="1" applyBorder="1" applyAlignment="1">
      <alignment horizontal="left" vertical="center"/>
    </xf>
    <xf numFmtId="166" fontId="2" fillId="0" borderId="0" xfId="2" applyNumberFormat="1" applyFont="1" applyFill="1" applyBorder="1" applyAlignment="1">
      <alignment horizontal="right" vertical="center"/>
    </xf>
    <xf numFmtId="166" fontId="2" fillId="0" borderId="11" xfId="2" applyNumberFormat="1" applyFont="1" applyFill="1" applyBorder="1" applyAlignment="1">
      <alignment horizontal="right" vertical="center"/>
    </xf>
    <xf numFmtId="166" fontId="2" fillId="0" borderId="12" xfId="2" applyNumberFormat="1" applyFont="1" applyFill="1" applyBorder="1" applyAlignment="1">
      <alignment horizontal="right" vertical="center"/>
    </xf>
    <xf numFmtId="166" fontId="2" fillId="0" borderId="0" xfId="2" applyNumberFormat="1" applyFont="1" applyFill="1" applyBorder="1" applyAlignment="1">
      <alignment horizontal="center" vertical="center"/>
    </xf>
    <xf numFmtId="166" fontId="2" fillId="0" borderId="11" xfId="2" applyNumberFormat="1" applyFont="1" applyFill="1" applyBorder="1" applyAlignment="1">
      <alignment horizontal="center" vertical="center"/>
    </xf>
    <xf numFmtId="166" fontId="2" fillId="0" borderId="12" xfId="2" applyNumberFormat="1" applyFont="1" applyFill="1" applyBorder="1" applyAlignment="1">
      <alignment horizontal="center" vertical="center"/>
    </xf>
    <xf numFmtId="164" fontId="2" fillId="0" borderId="0" xfId="2" applyNumberFormat="1" applyFont="1" applyFill="1" applyBorder="1" applyAlignment="1">
      <alignment horizontal="center" vertical="center"/>
    </xf>
    <xf numFmtId="1" fontId="2" fillId="0" borderId="11" xfId="2" applyNumberFormat="1" applyFont="1" applyFill="1" applyBorder="1" applyAlignment="1">
      <alignment horizontal="center" vertical="center"/>
    </xf>
    <xf numFmtId="1" fontId="2" fillId="0" borderId="0" xfId="2" applyNumberFormat="1" applyFont="1" applyFill="1" applyBorder="1" applyAlignment="1">
      <alignment horizontal="center" vertical="center"/>
    </xf>
    <xf numFmtId="1" fontId="2" fillId="0" borderId="0" xfId="2" quotePrefix="1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166" fontId="2" fillId="0" borderId="2" xfId="2" applyNumberFormat="1" applyFont="1" applyFill="1" applyBorder="1" applyAlignment="1">
      <alignment horizontal="right" vertical="center"/>
    </xf>
    <xf numFmtId="166" fontId="2" fillId="0" borderId="10" xfId="2" applyNumberFormat="1" applyFont="1" applyFill="1" applyBorder="1" applyAlignment="1">
      <alignment horizontal="right" vertical="center"/>
    </xf>
    <xf numFmtId="166" fontId="2" fillId="0" borderId="8" xfId="2" applyNumberFormat="1" applyFont="1" applyFill="1" applyBorder="1" applyAlignment="1">
      <alignment horizontal="right" vertical="center"/>
    </xf>
    <xf numFmtId="166" fontId="2" fillId="0" borderId="2" xfId="2" applyNumberFormat="1" applyFont="1" applyFill="1" applyBorder="1" applyAlignment="1">
      <alignment horizontal="center" vertical="center"/>
    </xf>
    <xf numFmtId="166" fontId="2" fillId="0" borderId="10" xfId="2" applyNumberFormat="1" applyFont="1" applyFill="1" applyBorder="1" applyAlignment="1">
      <alignment horizontal="center" vertical="center"/>
    </xf>
    <xf numFmtId="166" fontId="2" fillId="0" borderId="8" xfId="2" applyNumberFormat="1" applyFont="1" applyFill="1" applyBorder="1" applyAlignment="1">
      <alignment horizontal="center" vertical="center"/>
    </xf>
    <xf numFmtId="164" fontId="2" fillId="0" borderId="2" xfId="2" applyNumberFormat="1" applyFont="1" applyFill="1" applyBorder="1" applyAlignment="1">
      <alignment horizontal="center" vertical="center"/>
    </xf>
    <xf numFmtId="1" fontId="2" fillId="0" borderId="10" xfId="2" applyNumberFormat="1" applyFont="1" applyFill="1" applyBorder="1" applyAlignment="1">
      <alignment horizontal="center" vertical="center"/>
    </xf>
    <xf numFmtId="1" fontId="2" fillId="0" borderId="2" xfId="2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166" fontId="2" fillId="0" borderId="3" xfId="2" applyNumberFormat="1" applyFont="1" applyFill="1" applyBorder="1" applyAlignment="1">
      <alignment horizontal="right" vertical="center"/>
    </xf>
    <xf numFmtId="166" fontId="2" fillId="0" borderId="13" xfId="2" applyNumberFormat="1" applyFont="1" applyFill="1" applyBorder="1" applyAlignment="1">
      <alignment horizontal="right" vertical="center"/>
    </xf>
    <xf numFmtId="166" fontId="2" fillId="0" borderId="14" xfId="2" applyNumberFormat="1" applyFont="1" applyFill="1" applyBorder="1" applyAlignment="1">
      <alignment horizontal="right" vertical="center"/>
    </xf>
    <xf numFmtId="166" fontId="2" fillId="0" borderId="3" xfId="2" applyNumberFormat="1" applyFont="1" applyFill="1" applyBorder="1" applyAlignment="1">
      <alignment horizontal="center" vertical="center"/>
    </xf>
    <xf numFmtId="166" fontId="2" fillId="0" borderId="13" xfId="2" applyNumberFormat="1" applyFont="1" applyFill="1" applyBorder="1" applyAlignment="1">
      <alignment horizontal="center" vertical="center"/>
    </xf>
    <xf numFmtId="166" fontId="2" fillId="0" borderId="14" xfId="2" applyNumberFormat="1" applyFont="1" applyFill="1" applyBorder="1" applyAlignment="1">
      <alignment horizontal="center" vertical="center"/>
    </xf>
    <xf numFmtId="164" fontId="2" fillId="0" borderId="3" xfId="2" applyNumberFormat="1" applyFont="1" applyFill="1" applyBorder="1" applyAlignment="1">
      <alignment horizontal="center" vertical="center"/>
    </xf>
    <xf numFmtId="1" fontId="2" fillId="0" borderId="13" xfId="2" applyNumberFormat="1" applyFont="1" applyFill="1" applyBorder="1" applyAlignment="1">
      <alignment horizontal="center" vertical="center"/>
    </xf>
    <xf numFmtId="1" fontId="2" fillId="0" borderId="3" xfId="2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164" fontId="2" fillId="0" borderId="0" xfId="2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166" fontId="3" fillId="0" borderId="0" xfId="2" applyNumberFormat="1" applyFont="1" applyFill="1" applyBorder="1" applyAlignment="1">
      <alignment horizontal="center" vertical="center"/>
    </xf>
    <xf numFmtId="9" fontId="3" fillId="0" borderId="11" xfId="1" applyFont="1" applyFill="1" applyBorder="1" applyAlignment="1">
      <alignment horizontal="center" vertical="center"/>
    </xf>
    <xf numFmtId="9" fontId="3" fillId="0" borderId="12" xfId="1" applyFont="1" applyFill="1" applyBorder="1" applyAlignment="1">
      <alignment horizontal="center" vertical="center"/>
    </xf>
    <xf numFmtId="9" fontId="3" fillId="0" borderId="0" xfId="1" applyFont="1" applyFill="1" applyBorder="1" applyAlignment="1">
      <alignment horizontal="center" vertical="center"/>
    </xf>
    <xf numFmtId="165" fontId="3" fillId="0" borderId="0" xfId="1" applyNumberFormat="1" applyFont="1" applyFill="1" applyBorder="1" applyAlignment="1">
      <alignment horizontal="right" vertical="center"/>
    </xf>
    <xf numFmtId="165" fontId="3" fillId="0" borderId="11" xfId="1" applyNumberFormat="1" applyFont="1" applyFill="1" applyBorder="1" applyAlignment="1">
      <alignment horizontal="center" vertical="center"/>
    </xf>
    <xf numFmtId="165" fontId="3" fillId="0" borderId="12" xfId="1" applyNumberFormat="1" applyFont="1" applyFill="1" applyBorder="1" applyAlignment="1">
      <alignment horizontal="center" vertical="center"/>
    </xf>
    <xf numFmtId="165" fontId="3" fillId="0" borderId="0" xfId="1" applyNumberFormat="1" applyFont="1" applyFill="1" applyBorder="1" applyAlignment="1">
      <alignment horizontal="center" vertical="center"/>
    </xf>
    <xf numFmtId="9" fontId="3" fillId="0" borderId="15" xfId="1" applyFont="1" applyFill="1" applyBorder="1" applyAlignment="1">
      <alignment horizontal="center" vertical="center"/>
    </xf>
    <xf numFmtId="164" fontId="3" fillId="0" borderId="11" xfId="0" applyNumberFormat="1" applyFont="1" applyFill="1" applyBorder="1" applyAlignment="1">
      <alignment horizontal="center" vertical="center"/>
    </xf>
    <xf numFmtId="1" fontId="3" fillId="0" borderId="11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" fontId="3" fillId="0" borderId="0" xfId="0" quotePrefix="1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166" fontId="3" fillId="0" borderId="3" xfId="2" applyNumberFormat="1" applyFont="1" applyFill="1" applyBorder="1" applyAlignment="1">
      <alignment horizontal="center" vertical="center"/>
    </xf>
    <xf numFmtId="9" fontId="3" fillId="0" borderId="13" xfId="1" applyFont="1" applyFill="1" applyBorder="1" applyAlignment="1">
      <alignment horizontal="center" vertical="center"/>
    </xf>
    <xf numFmtId="9" fontId="3" fillId="0" borderId="14" xfId="1" applyFont="1" applyFill="1" applyBorder="1" applyAlignment="1">
      <alignment horizontal="center" vertical="center"/>
    </xf>
    <xf numFmtId="9" fontId="3" fillId="0" borderId="3" xfId="1" applyFont="1" applyFill="1" applyBorder="1" applyAlignment="1">
      <alignment horizontal="center" vertical="center"/>
    </xf>
    <xf numFmtId="165" fontId="3" fillId="0" borderId="3" xfId="1" applyNumberFormat="1" applyFont="1" applyFill="1" applyBorder="1" applyAlignment="1">
      <alignment horizontal="right" vertical="center"/>
    </xf>
    <xf numFmtId="165" fontId="3" fillId="0" borderId="13" xfId="1" applyNumberFormat="1" applyFont="1" applyFill="1" applyBorder="1" applyAlignment="1">
      <alignment horizontal="center" vertical="center"/>
    </xf>
    <xf numFmtId="165" fontId="3" fillId="0" borderId="14" xfId="1" applyNumberFormat="1" applyFont="1" applyFill="1" applyBorder="1" applyAlignment="1">
      <alignment horizontal="center" vertical="center"/>
    </xf>
    <xf numFmtId="165" fontId="3" fillId="0" borderId="3" xfId="1" applyNumberFormat="1" applyFont="1" applyFill="1" applyBorder="1" applyAlignment="1">
      <alignment horizontal="center" vertical="center"/>
    </xf>
    <xf numFmtId="9" fontId="3" fillId="0" borderId="1" xfId="1" applyFont="1" applyFill="1" applyBorder="1" applyAlignment="1">
      <alignment horizontal="center" vertical="center"/>
    </xf>
    <xf numFmtId="164" fontId="3" fillId="0" borderId="13" xfId="0" applyNumberFormat="1" applyFont="1" applyFill="1" applyBorder="1" applyAlignment="1">
      <alignment horizontal="center" vertical="center"/>
    </xf>
    <xf numFmtId="1" fontId="3" fillId="0" borderId="13" xfId="0" applyNumberFormat="1" applyFont="1" applyFill="1" applyBorder="1" applyAlignment="1">
      <alignment horizontal="center" vertical="center"/>
    </xf>
    <xf numFmtId="1" fontId="3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4" fillId="0" borderId="2" xfId="0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left" vertical="center"/>
    </xf>
    <xf numFmtId="166" fontId="3" fillId="0" borderId="0" xfId="2" applyNumberFormat="1" applyFont="1" applyFill="1" applyAlignment="1">
      <alignment horizontal="left" vertical="center"/>
    </xf>
    <xf numFmtId="9" fontId="3" fillId="0" borderId="0" xfId="1" applyFont="1" applyFill="1" applyAlignment="1">
      <alignment horizontal="left" vertical="center"/>
    </xf>
    <xf numFmtId="165" fontId="3" fillId="0" borderId="0" xfId="1" applyNumberFormat="1" applyFont="1" applyFill="1" applyAlignment="1">
      <alignment horizontal="right" vertical="center"/>
    </xf>
    <xf numFmtId="165" fontId="3" fillId="0" borderId="0" xfId="1" applyNumberFormat="1" applyFont="1" applyFill="1" applyAlignment="1">
      <alignment horizontal="left" vertical="center"/>
    </xf>
    <xf numFmtId="164" fontId="3" fillId="0" borderId="0" xfId="0" applyNumberFormat="1" applyFont="1" applyFill="1" applyAlignment="1">
      <alignment horizontal="left" vertical="center"/>
    </xf>
    <xf numFmtId="1" fontId="3" fillId="0" borderId="0" xfId="0" applyNumberFormat="1" applyFont="1" applyFill="1" applyAlignment="1">
      <alignment horizontal="left" vertical="center"/>
    </xf>
    <xf numFmtId="166" fontId="3" fillId="0" borderId="0" xfId="2" applyNumberFormat="1" applyFont="1" applyFill="1" applyAlignment="1">
      <alignment horizontal="center" vertical="center"/>
    </xf>
    <xf numFmtId="9" fontId="3" fillId="0" borderId="0" xfId="1" applyFont="1" applyFill="1" applyAlignment="1">
      <alignment horizontal="center" vertical="center"/>
    </xf>
    <xf numFmtId="165" fontId="3" fillId="0" borderId="0" xfId="1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9" fontId="3" fillId="0" borderId="10" xfId="1" applyFont="1" applyFill="1" applyBorder="1" applyAlignment="1">
      <alignment horizontal="center" vertical="center" wrapText="1"/>
    </xf>
    <xf numFmtId="9" fontId="3" fillId="0" borderId="8" xfId="1" applyFont="1" applyFill="1" applyBorder="1" applyAlignment="1">
      <alignment horizontal="center" vertical="center" wrapText="1"/>
    </xf>
    <xf numFmtId="9" fontId="3" fillId="0" borderId="2" xfId="1" applyFont="1" applyFill="1" applyBorder="1" applyAlignment="1">
      <alignment horizontal="center" vertical="center" wrapText="1"/>
    </xf>
    <xf numFmtId="165" fontId="3" fillId="0" borderId="10" xfId="1" applyNumberFormat="1" applyFont="1" applyFill="1" applyBorder="1" applyAlignment="1">
      <alignment horizontal="center" vertical="center" wrapText="1"/>
    </xf>
    <xf numFmtId="165" fontId="3" fillId="0" borderId="8" xfId="1" applyNumberFormat="1" applyFont="1" applyFill="1" applyBorder="1" applyAlignment="1">
      <alignment horizontal="center" vertical="center" wrapText="1"/>
    </xf>
    <xf numFmtId="165" fontId="3" fillId="0" borderId="2" xfId="1" applyNumberFormat="1" applyFont="1" applyFill="1" applyBorder="1" applyAlignment="1">
      <alignment horizontal="center" vertical="center" wrapText="1"/>
    </xf>
    <xf numFmtId="1" fontId="3" fillId="0" borderId="10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right" vertical="center" wrapText="1"/>
    </xf>
    <xf numFmtId="1" fontId="3" fillId="0" borderId="10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11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1" fontId="3" fillId="0" borderId="0" xfId="0" quotePrefix="1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164" fontId="3" fillId="0" borderId="13" xfId="0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5" fillId="2" borderId="0" xfId="0" applyFont="1" applyFill="1" applyAlignment="1">
      <alignment vertical="center" wrapText="1"/>
    </xf>
    <xf numFmtId="164" fontId="5" fillId="2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quotePrefix="1" applyNumberFormat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1" fontId="2" fillId="0" borderId="12" xfId="2" applyNumberFormat="1" applyFont="1" applyFill="1" applyBorder="1" applyAlignment="1">
      <alignment horizontal="center" vertical="center"/>
    </xf>
    <xf numFmtId="1" fontId="2" fillId="0" borderId="14" xfId="2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64" fontId="2" fillId="0" borderId="15" xfId="2" applyNumberFormat="1" applyFont="1" applyFill="1" applyBorder="1" applyAlignment="1">
      <alignment horizontal="center" vertical="center"/>
    </xf>
    <xf numFmtId="164" fontId="2" fillId="0" borderId="1" xfId="2" applyNumberFormat="1" applyFont="1" applyFill="1" applyBorder="1" applyAlignment="1">
      <alignment horizontal="center" vertical="center"/>
    </xf>
    <xf numFmtId="166" fontId="2" fillId="0" borderId="0" xfId="2" applyNumberFormat="1" applyFont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 wrapText="1"/>
    </xf>
    <xf numFmtId="164" fontId="3" fillId="0" borderId="10" xfId="0" applyNumberFormat="1" applyFont="1" applyFill="1" applyBorder="1" applyAlignment="1">
      <alignment horizontal="center" vertical="center"/>
    </xf>
    <xf numFmtId="165" fontId="3" fillId="0" borderId="7" xfId="1" applyNumberFormat="1" applyFont="1" applyFill="1" applyBorder="1" applyAlignment="1">
      <alignment horizontal="center"/>
    </xf>
    <xf numFmtId="165" fontId="3" fillId="0" borderId="5" xfId="1" applyNumberFormat="1" applyFont="1" applyFill="1" applyBorder="1" applyAlignment="1">
      <alignment horizontal="center"/>
    </xf>
    <xf numFmtId="165" fontId="3" fillId="0" borderId="4" xfId="1" applyNumberFormat="1" applyFont="1" applyFill="1" applyBorder="1" applyAlignment="1">
      <alignment horizontal="center"/>
    </xf>
    <xf numFmtId="9" fontId="3" fillId="0" borderId="6" xfId="1" applyFont="1" applyFill="1" applyBorder="1" applyAlignment="1">
      <alignment horizontal="center" vertical="center" wrapText="1"/>
    </xf>
    <xf numFmtId="9" fontId="3" fillId="0" borderId="9" xfId="1" applyFont="1" applyFill="1" applyBorder="1" applyAlignment="1">
      <alignment horizontal="center" vertical="center"/>
    </xf>
    <xf numFmtId="1" fontId="3" fillId="0" borderId="7" xfId="0" applyNumberFormat="1" applyFont="1" applyFill="1" applyBorder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166" fontId="3" fillId="0" borderId="4" xfId="2" applyNumberFormat="1" applyFont="1" applyFill="1" applyBorder="1" applyAlignment="1">
      <alignment horizontal="right" vertical="center"/>
    </xf>
    <xf numFmtId="166" fontId="3" fillId="0" borderId="2" xfId="2" applyNumberFormat="1" applyFont="1" applyFill="1" applyBorder="1" applyAlignment="1">
      <alignment horizontal="right" vertical="center"/>
    </xf>
    <xf numFmtId="9" fontId="3" fillId="0" borderId="7" xfId="1" applyFont="1" applyFill="1" applyBorder="1" applyAlignment="1">
      <alignment horizontal="center"/>
    </xf>
    <xf numFmtId="9" fontId="3" fillId="0" borderId="5" xfId="1" applyFont="1" applyFill="1" applyBorder="1" applyAlignment="1">
      <alignment horizontal="center"/>
    </xf>
    <xf numFmtId="9" fontId="3" fillId="0" borderId="4" xfId="1" applyFont="1" applyFill="1" applyBorder="1" applyAlignment="1">
      <alignment horizontal="center"/>
    </xf>
    <xf numFmtId="164" fontId="3" fillId="0" borderId="7" xfId="0" applyNumberFormat="1" applyFont="1" applyBorder="1" applyAlignment="1">
      <alignment horizontal="center" vertical="center" wrapText="1"/>
    </xf>
    <xf numFmtId="164" fontId="3" fillId="0" borderId="10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64" fontId="2" fillId="0" borderId="4" xfId="2" applyNumberFormat="1" applyFont="1" applyFill="1" applyBorder="1" applyAlignment="1">
      <alignment horizontal="center" vertical="center" wrapText="1"/>
    </xf>
    <xf numFmtId="164" fontId="2" fillId="0" borderId="2" xfId="2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right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64" fontId="2" fillId="0" borderId="6" xfId="2" applyNumberFormat="1" applyFont="1" applyFill="1" applyBorder="1" applyAlignment="1">
      <alignment horizontal="center" vertical="center" wrapText="1"/>
    </xf>
    <xf numFmtId="164" fontId="2" fillId="0" borderId="9" xfId="2" applyNumberFormat="1" applyFont="1" applyFill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F51C0-AF91-4540-928D-3FB119A0B586}">
  <dimension ref="A2:X42"/>
  <sheetViews>
    <sheetView showGridLines="0" tabSelected="1" zoomScaleNormal="100" workbookViewId="0">
      <selection activeCell="AH28" sqref="AH28"/>
    </sheetView>
  </sheetViews>
  <sheetFormatPr baseColWidth="10" defaultRowHeight="14" x14ac:dyDescent="0.2"/>
  <cols>
    <col min="1" max="1" width="4" style="57" bestFit="1" customWidth="1"/>
    <col min="2" max="2" width="13.5" style="75" customWidth="1"/>
    <col min="3" max="3" width="8" style="82" bestFit="1" customWidth="1"/>
    <col min="4" max="4" width="6.6640625" style="83" customWidth="1"/>
    <col min="5" max="5" width="7" style="83" customWidth="1"/>
    <col min="6" max="6" width="7.1640625" style="83" customWidth="1"/>
    <col min="7" max="7" width="5.83203125" style="83" customWidth="1"/>
    <col min="8" max="8" width="8.6640625" style="83" customWidth="1"/>
    <col min="9" max="9" width="6.33203125" style="83" customWidth="1"/>
    <col min="10" max="10" width="9.6640625" style="78" customWidth="1"/>
    <col min="11" max="11" width="12" style="78" customWidth="1"/>
    <col min="12" max="12" width="8.1640625" style="78" customWidth="1"/>
    <col min="13" max="13" width="14.6640625" style="78" customWidth="1"/>
    <col min="14" max="14" width="9.1640625" style="84" customWidth="1"/>
    <col min="15" max="15" width="11.83203125" style="84" customWidth="1"/>
    <col min="16" max="16" width="9.83203125" style="84" customWidth="1"/>
    <col min="17" max="17" width="10" style="84" customWidth="1"/>
    <col min="18" max="18" width="6.83203125" style="84" customWidth="1"/>
    <col min="19" max="19" width="10.33203125" style="84" customWidth="1"/>
    <col min="20" max="20" width="9.33203125" style="83" customWidth="1"/>
    <col min="21" max="21" width="9.5" style="85" customWidth="1"/>
    <col min="22" max="22" width="8" style="86" customWidth="1"/>
    <col min="23" max="23" width="9.33203125" style="86" customWidth="1"/>
    <col min="24" max="24" width="7.6640625" style="86" customWidth="1"/>
    <col min="25" max="16384" width="10.83203125" style="57"/>
  </cols>
  <sheetData>
    <row r="2" spans="1:24" s="73" customFormat="1" ht="22" customHeight="1" x14ac:dyDescent="0.15">
      <c r="A2" s="142" t="s">
        <v>53</v>
      </c>
      <c r="B2" s="153" t="s">
        <v>37</v>
      </c>
      <c r="C2" s="155" t="s">
        <v>36</v>
      </c>
      <c r="D2" s="157" t="s">
        <v>48</v>
      </c>
      <c r="E2" s="158"/>
      <c r="F2" s="159" t="s">
        <v>49</v>
      </c>
      <c r="G2" s="159"/>
      <c r="H2" s="157" t="s">
        <v>51</v>
      </c>
      <c r="I2" s="158"/>
      <c r="J2" s="148" t="s">
        <v>50</v>
      </c>
      <c r="K2" s="148"/>
      <c r="L2" s="148"/>
      <c r="M2" s="148"/>
      <c r="N2" s="146" t="s">
        <v>60</v>
      </c>
      <c r="O2" s="147"/>
      <c r="P2" s="148" t="s">
        <v>52</v>
      </c>
      <c r="Q2" s="148"/>
      <c r="R2" s="148"/>
      <c r="S2" s="148"/>
      <c r="T2" s="149" t="s">
        <v>65</v>
      </c>
      <c r="U2" s="144" t="s">
        <v>66</v>
      </c>
      <c r="V2" s="151" t="s">
        <v>56</v>
      </c>
      <c r="W2" s="152"/>
      <c r="X2" s="152"/>
    </row>
    <row r="3" spans="1:24" s="95" customFormat="1" ht="37" customHeight="1" x14ac:dyDescent="0.2">
      <c r="A3" s="143"/>
      <c r="B3" s="154"/>
      <c r="C3" s="156"/>
      <c r="D3" s="87" t="s">
        <v>0</v>
      </c>
      <c r="E3" s="88" t="s">
        <v>1</v>
      </c>
      <c r="F3" s="89" t="s">
        <v>38</v>
      </c>
      <c r="G3" s="89" t="s">
        <v>39</v>
      </c>
      <c r="H3" s="87" t="s">
        <v>40</v>
      </c>
      <c r="I3" s="88" t="s">
        <v>41</v>
      </c>
      <c r="J3" s="74" t="s">
        <v>67</v>
      </c>
      <c r="K3" s="74" t="s">
        <v>68</v>
      </c>
      <c r="L3" s="74" t="s">
        <v>69</v>
      </c>
      <c r="M3" s="74" t="s">
        <v>70</v>
      </c>
      <c r="N3" s="90" t="s">
        <v>42</v>
      </c>
      <c r="O3" s="91" t="s">
        <v>43</v>
      </c>
      <c r="P3" s="92" t="s">
        <v>44</v>
      </c>
      <c r="Q3" s="92" t="s">
        <v>45</v>
      </c>
      <c r="R3" s="92" t="s">
        <v>46</v>
      </c>
      <c r="S3" s="92" t="s">
        <v>47</v>
      </c>
      <c r="T3" s="150"/>
      <c r="U3" s="145"/>
      <c r="V3" s="93" t="s">
        <v>57</v>
      </c>
      <c r="W3" s="94" t="s">
        <v>58</v>
      </c>
      <c r="X3" s="94" t="s">
        <v>59</v>
      </c>
    </row>
    <row r="4" spans="1:24" ht="20" customHeight="1" x14ac:dyDescent="0.2">
      <c r="A4" s="43">
        <v>1</v>
      </c>
      <c r="B4" s="44" t="s">
        <v>2</v>
      </c>
      <c r="C4" s="45">
        <f>'Study 1_summary'!B4</f>
        <v>858</v>
      </c>
      <c r="D4" s="46">
        <f>'Study 1_summary'!C4/'Study 1_summary'!B4</f>
        <v>0.49766899766899769</v>
      </c>
      <c r="E4" s="47">
        <f>'Study 1_summary'!D4/'Study 1_summary'!B4</f>
        <v>0.50233100233100236</v>
      </c>
      <c r="F4" s="48">
        <f>'Study 1_summary'!E4/'Study 1_summary'!B4</f>
        <v>0.48717948717948717</v>
      </c>
      <c r="G4" s="48">
        <f>'Study 1_summary'!F4/'Study 1_summary'!B4</f>
        <v>0.51282051282051277</v>
      </c>
      <c r="H4" s="46">
        <f>'Study 1_summary'!G4/('Study 1_summary'!B4-'Study 1_summary'!I4)</f>
        <v>0.64507772020725385</v>
      </c>
      <c r="I4" s="47">
        <f>'Study 1_summary'!H4/('Study 1_summary'!B4-'Study 1_summary'!I4)</f>
        <v>0.3549222797927461</v>
      </c>
      <c r="J4" s="49">
        <f>'Study 1_summary'!J4/('Study 1_summary'!B4-'Study 1_summary'!N4)</f>
        <v>9.4405594405594401E-2</v>
      </c>
      <c r="K4" s="49">
        <f>'Study 1_summary'!K4/('Study 1_summary'!B4-'Study 1_summary'!N4)</f>
        <v>0.43240093240093241</v>
      </c>
      <c r="L4" s="49">
        <f>'Study 1_summary'!L4/('Study 1_summary'!B4-'Study 1_summary'!N4)</f>
        <v>0.18648018648018649</v>
      </c>
      <c r="M4" s="49">
        <f>'Study 1_summary'!M4/('Study 1_summary'!B4-'Study 1_summary'!N4)</f>
        <v>0.28671328671328672</v>
      </c>
      <c r="N4" s="50">
        <f>'Study 1_summary'!O4/'Study 1_summary'!B4</f>
        <v>0.92773892773892774</v>
      </c>
      <c r="O4" s="51">
        <f>'Study 1_summary'!P4/'Study 1_summary'!B4</f>
        <v>7.2261072261072257E-2</v>
      </c>
      <c r="P4" s="52">
        <f>'Study 1_summary'!Q4/('Study 1_summary'!B4-'Study 1_summary'!U4)</f>
        <v>0.1906474820143885</v>
      </c>
      <c r="Q4" s="52">
        <f>'Study 1_summary'!R4/('Study 1_summary'!B4-'Study 1_summary'!U4)</f>
        <v>5.635491606714628E-2</v>
      </c>
      <c r="R4" s="52">
        <f>'Study 1_summary'!S4/('Study 1_summary'!B4-'Study 1_summary'!U4)</f>
        <v>0.50359712230215825</v>
      </c>
      <c r="S4" s="52">
        <f>'Study 1_summary'!T4/('Study 1_summary'!B4-'Study 1_summary'!U4)</f>
        <v>0.24940047961630696</v>
      </c>
      <c r="T4" s="53">
        <f>'Study 1_summary'!W4/('Study 1_summary'!V4+'Study 1_summary'!W4)</f>
        <v>0.55244755244755239</v>
      </c>
      <c r="U4" s="54">
        <f>'Study 1_summary'!Y4</f>
        <v>9.3222632226322268</v>
      </c>
      <c r="V4" s="55">
        <f>'Study 1_summary'!Z4</f>
        <v>285.20003222727314</v>
      </c>
      <c r="W4" s="56">
        <f>'Study 1_summary'!AA4</f>
        <v>288.39535992657335</v>
      </c>
      <c r="X4" s="56">
        <f>'Study 1_summary'!AB4</f>
        <v>299.22198115645358</v>
      </c>
    </row>
    <row r="5" spans="1:24" ht="20" customHeight="1" x14ac:dyDescent="0.2">
      <c r="A5" s="43">
        <v>2</v>
      </c>
      <c r="B5" s="44" t="s">
        <v>3</v>
      </c>
      <c r="C5" s="45">
        <f>'Study 1_summary'!B5</f>
        <v>821</v>
      </c>
      <c r="D5" s="46">
        <f>'Study 1_summary'!C5/'Study 1_summary'!B5</f>
        <v>0.47624847746650428</v>
      </c>
      <c r="E5" s="47">
        <f>'Study 1_summary'!D5/'Study 1_summary'!B5</f>
        <v>0.52375152253349577</v>
      </c>
      <c r="F5" s="48">
        <f>'Study 1_summary'!E5/'Study 1_summary'!B5</f>
        <v>0.51157125456760044</v>
      </c>
      <c r="G5" s="48">
        <f>'Study 1_summary'!F5/'Study 1_summary'!B5</f>
        <v>0.4884287454323995</v>
      </c>
      <c r="H5" s="46">
        <f>'Study 1_summary'!G5/('Study 1_summary'!B5-'Study 1_summary'!I5)</f>
        <v>0.62864721485411146</v>
      </c>
      <c r="I5" s="47">
        <f>'Study 1_summary'!H5/('Study 1_summary'!B5-'Study 1_summary'!I5)</f>
        <v>0.3713527851458886</v>
      </c>
      <c r="J5" s="49">
        <f>'Study 1_summary'!J5/('Study 1_summary'!B5-'Study 1_summary'!N5)</f>
        <v>7.7017114914425422E-2</v>
      </c>
      <c r="K5" s="49">
        <f>'Study 1_summary'!K5/('Study 1_summary'!B5-'Study 1_summary'!N5)</f>
        <v>0.39119804400977998</v>
      </c>
      <c r="L5" s="49">
        <f>'Study 1_summary'!L5/('Study 1_summary'!B5-'Study 1_summary'!N5)</f>
        <v>3.9119804400977995E-2</v>
      </c>
      <c r="M5" s="49">
        <f>'Study 1_summary'!M5/('Study 1_summary'!B5-'Study 1_summary'!N5)</f>
        <v>0.49266503667481665</v>
      </c>
      <c r="N5" s="50">
        <f>'Study 1_summary'!O5/'Study 1_summary'!B5</f>
        <v>0.93788063337393424</v>
      </c>
      <c r="O5" s="51">
        <f>'Study 1_summary'!P5/'Study 1_summary'!B5</f>
        <v>6.2119366626065771E-2</v>
      </c>
      <c r="P5" s="52">
        <f>'Study 1_summary'!Q5/('Study 1_summary'!B5-'Study 1_summary'!U5)</f>
        <v>0.18476903870162298</v>
      </c>
      <c r="Q5" s="52">
        <f>'Study 1_summary'!R5/('Study 1_summary'!B5-'Study 1_summary'!U5)</f>
        <v>7.6154806491885149E-2</v>
      </c>
      <c r="R5" s="52">
        <f>'Study 1_summary'!S5/('Study 1_summary'!B5-'Study 1_summary'!U5)</f>
        <v>0.50686641697877655</v>
      </c>
      <c r="S5" s="52">
        <f>'Study 1_summary'!T5/('Study 1_summary'!B5-'Study 1_summary'!U5)</f>
        <v>0.23220973782771537</v>
      </c>
      <c r="T5" s="53">
        <f>'Study 1_summary'!W5/('Study 1_summary'!V5+'Study 1_summary'!W5)</f>
        <v>0.50609756097560976</v>
      </c>
      <c r="U5" s="54">
        <f>'Study 1_summary'!Y5</f>
        <v>8.3489254108723134</v>
      </c>
      <c r="V5" s="55">
        <f>'Study 1_summary'!Z5</f>
        <v>291.61528708292695</v>
      </c>
      <c r="W5" s="56">
        <f>'Study 1_summary'!AA5</f>
        <v>295.85370909634156</v>
      </c>
      <c r="X5" s="56">
        <f>'Study 1_summary'!AB5</f>
        <v>297.41250629074335</v>
      </c>
    </row>
    <row r="6" spans="1:24" ht="20" customHeight="1" x14ac:dyDescent="0.2">
      <c r="A6" s="43">
        <v>3</v>
      </c>
      <c r="B6" s="44" t="s">
        <v>4</v>
      </c>
      <c r="C6" s="45">
        <f>'Study 1_summary'!B6</f>
        <v>4032</v>
      </c>
      <c r="D6" s="46">
        <f>'Study 1_summary'!C6/'Study 1_summary'!B6</f>
        <v>0.46354166666666669</v>
      </c>
      <c r="E6" s="47">
        <f>'Study 1_summary'!D6/'Study 1_summary'!B6</f>
        <v>0.53645833333333337</v>
      </c>
      <c r="F6" s="48">
        <f>'Study 1_summary'!E6/'Study 1_summary'!B6</f>
        <v>0.53720238095238093</v>
      </c>
      <c r="G6" s="48">
        <f>'Study 1_summary'!F6/'Study 1_summary'!B6</f>
        <v>0.46279761904761907</v>
      </c>
      <c r="H6" s="46">
        <f>'Study 1_summary'!G6/('Study 1_summary'!B6-'Study 1_summary'!I6)</f>
        <v>0.74959305480195337</v>
      </c>
      <c r="I6" s="47">
        <f>'Study 1_summary'!H6/('Study 1_summary'!B6-'Study 1_summary'!I6)</f>
        <v>0.25040694519804668</v>
      </c>
      <c r="J6" s="49">
        <f>'Study 1_summary'!J6/('Study 1_summary'!B6-'Study 1_summary'!N6)</f>
        <v>7.9900744416873448E-2</v>
      </c>
      <c r="K6" s="49">
        <f>'Study 1_summary'!K6/('Study 1_summary'!B6-'Study 1_summary'!N6)</f>
        <v>0.19851116625310175</v>
      </c>
      <c r="L6" s="49">
        <f>'Study 1_summary'!L6/('Study 1_summary'!B6-'Study 1_summary'!N6)</f>
        <v>0.17022332506203475</v>
      </c>
      <c r="M6" s="49">
        <f>'Study 1_summary'!M6/('Study 1_summary'!B6-'Study 1_summary'!N6)</f>
        <v>0.55136476426799008</v>
      </c>
      <c r="N6" s="50">
        <f>'Study 1_summary'!O6/'Study 1_summary'!B6</f>
        <v>0.89831349206349209</v>
      </c>
      <c r="O6" s="51">
        <f>'Study 1_summary'!P6/'Study 1_summary'!B6</f>
        <v>0.10168650793650794</v>
      </c>
      <c r="P6" s="52">
        <f>'Study 1_summary'!Q6/('Study 1_summary'!B6-'Study 1_summary'!U6)</f>
        <v>0.14405487804878048</v>
      </c>
      <c r="Q6" s="52">
        <f>'Study 1_summary'!R6/('Study 1_summary'!B6-'Study 1_summary'!U6)</f>
        <v>7.0884146341463408E-2</v>
      </c>
      <c r="R6" s="52">
        <f>'Study 1_summary'!S6/('Study 1_summary'!B6-'Study 1_summary'!U6)</f>
        <v>0.5470020325203252</v>
      </c>
      <c r="S6" s="52">
        <f>'Study 1_summary'!T6/('Study 1_summary'!B6-'Study 1_summary'!U6)</f>
        <v>0.2380589430894309</v>
      </c>
      <c r="T6" s="53">
        <f>'Study 1_summary'!W6/('Study 1_summary'!V6+'Study 1_summary'!W6)</f>
        <v>0.59418489065606361</v>
      </c>
      <c r="U6" s="54">
        <f>'Study 1_summary'!Y6</f>
        <v>9.7383627608346703</v>
      </c>
      <c r="V6" s="55">
        <f>'Study 1_summary'!Z6</f>
        <v>281.71037092534652</v>
      </c>
      <c r="W6" s="56">
        <f>'Study 1_summary'!AA6</f>
        <v>272.57190129563497</v>
      </c>
      <c r="X6" s="56">
        <f>'Study 1_summary'!AB6</f>
        <v>289.47418433121163</v>
      </c>
    </row>
    <row r="7" spans="1:24" ht="20" customHeight="1" x14ac:dyDescent="0.2">
      <c r="A7" s="43">
        <v>4</v>
      </c>
      <c r="B7" s="44" t="s">
        <v>5</v>
      </c>
      <c r="C7" s="45">
        <f>'Study 1_summary'!B7</f>
        <v>1009</v>
      </c>
      <c r="D7" s="46">
        <f>'Study 1_summary'!C7/'Study 1_summary'!B7</f>
        <v>0.51734390485629334</v>
      </c>
      <c r="E7" s="47">
        <f>'Study 1_summary'!D7/'Study 1_summary'!B7</f>
        <v>0.48265609514370666</v>
      </c>
      <c r="F7" s="48">
        <f>'Study 1_summary'!E7/'Study 1_summary'!B7</f>
        <v>0.53716551040634286</v>
      </c>
      <c r="G7" s="48">
        <f>'Study 1_summary'!F7/'Study 1_summary'!B7</f>
        <v>0.46283448959365708</v>
      </c>
      <c r="H7" s="46">
        <f>'Study 1_summary'!G7/('Study 1_summary'!B7-'Study 1_summary'!I7)</f>
        <v>0.68133174791914386</v>
      </c>
      <c r="I7" s="47">
        <f>'Study 1_summary'!H7/('Study 1_summary'!B7-'Study 1_summary'!I7)</f>
        <v>0.31866825208085614</v>
      </c>
      <c r="J7" s="49">
        <f>'Study 1_summary'!J7/('Study 1_summary'!B7-'Study 1_summary'!N7)</f>
        <v>0.1605550049554014</v>
      </c>
      <c r="K7" s="49">
        <f>'Study 1_summary'!K7/('Study 1_summary'!B7-'Study 1_summary'!N7)</f>
        <v>0.45094152626362738</v>
      </c>
      <c r="L7" s="49">
        <f>'Study 1_summary'!L7/('Study 1_summary'!B7-'Study 1_summary'!N7)</f>
        <v>0</v>
      </c>
      <c r="M7" s="49">
        <f>'Study 1_summary'!M7/('Study 1_summary'!B7-'Study 1_summary'!N7)</f>
        <v>0.38850346878097125</v>
      </c>
      <c r="N7" s="50">
        <f>'Study 1_summary'!O7/'Study 1_summary'!B7</f>
        <v>0.85926660059464821</v>
      </c>
      <c r="O7" s="51">
        <f>'Study 1_summary'!P7/'Study 1_summary'!B7</f>
        <v>0.14073339940535184</v>
      </c>
      <c r="P7" s="52">
        <f>'Study 1_summary'!Q7/('Study 1_summary'!B7-'Study 1_summary'!U7)</f>
        <v>0.19815195071868583</v>
      </c>
      <c r="Q7" s="52">
        <f>'Study 1_summary'!R7/('Study 1_summary'!B7-'Study 1_summary'!U7)</f>
        <v>0.12833675564681724</v>
      </c>
      <c r="R7" s="52">
        <f>'Study 1_summary'!S7/('Study 1_summary'!B7-'Study 1_summary'!U7)</f>
        <v>0.34702258726899382</v>
      </c>
      <c r="S7" s="52">
        <f>'Study 1_summary'!T7/('Study 1_summary'!B7-'Study 1_summary'!U7)</f>
        <v>0.32648870636550309</v>
      </c>
      <c r="T7" s="53">
        <f>'Study 1_summary'!W7/('Study 1_summary'!V7+'Study 1_summary'!W7)</f>
        <v>0.53419226957383548</v>
      </c>
      <c r="U7" s="54">
        <f>'Study 1_summary'!Y7</f>
        <v>6.6305048335123526</v>
      </c>
      <c r="V7" s="55">
        <f>'Study 1_summary'!Z7</f>
        <v>236.25740538354796</v>
      </c>
      <c r="W7" s="56">
        <f>'Study 1_summary'!AA7</f>
        <v>223.15538246580766</v>
      </c>
      <c r="X7" s="56">
        <f>'Study 1_summary'!AB7</f>
        <v>261.99000447529414</v>
      </c>
    </row>
    <row r="8" spans="1:24" ht="20" customHeight="1" x14ac:dyDescent="0.2">
      <c r="A8" s="43">
        <v>5</v>
      </c>
      <c r="B8" s="44" t="s">
        <v>6</v>
      </c>
      <c r="C8" s="45">
        <f>'Study 1_summary'!B8</f>
        <v>1113</v>
      </c>
      <c r="D8" s="46">
        <f>'Study 1_summary'!C8/'Study 1_summary'!B8</f>
        <v>0.527403414195867</v>
      </c>
      <c r="E8" s="47">
        <f>'Study 1_summary'!D8/'Study 1_summary'!B8</f>
        <v>0.472596585804133</v>
      </c>
      <c r="F8" s="48">
        <f>'Study 1_summary'!E8/'Study 1_summary'!B8</f>
        <v>0.49955076370170709</v>
      </c>
      <c r="G8" s="48">
        <f>'Study 1_summary'!F8/'Study 1_summary'!B8</f>
        <v>0.50044923629829285</v>
      </c>
      <c r="H8" s="46">
        <f>'Study 1_summary'!G8/('Study 1_summary'!B8-'Study 1_summary'!I8)</f>
        <v>0.62724692526017034</v>
      </c>
      <c r="I8" s="47">
        <f>'Study 1_summary'!H8/('Study 1_summary'!B8-'Study 1_summary'!I8)</f>
        <v>0.37275307473982972</v>
      </c>
      <c r="J8" s="49">
        <f>'Study 1_summary'!J8/('Study 1_summary'!B8-'Study 1_summary'!N8)</f>
        <v>5.9299191374663072E-2</v>
      </c>
      <c r="K8" s="49">
        <f>'Study 1_summary'!K8/('Study 1_summary'!B8-'Study 1_summary'!N8)</f>
        <v>0.56513926325247077</v>
      </c>
      <c r="L8" s="49">
        <f>'Study 1_summary'!L8/('Study 1_summary'!B8-'Study 1_summary'!N8)</f>
        <v>3.0548068283917342E-2</v>
      </c>
      <c r="M8" s="49">
        <f>'Study 1_summary'!M8/('Study 1_summary'!B8-'Study 1_summary'!N8)</f>
        <v>0.34501347708894881</v>
      </c>
      <c r="N8" s="50">
        <f>'Study 1_summary'!O8/'Study 1_summary'!B8</f>
        <v>0.87870619946091644</v>
      </c>
      <c r="O8" s="51">
        <f>'Study 1_summary'!P8/'Study 1_summary'!B8</f>
        <v>0.12129380053908356</v>
      </c>
      <c r="P8" s="52">
        <f>'Study 1_summary'!Q8/('Study 1_summary'!B8-'Study 1_summary'!U8)</f>
        <v>0.22492970946579194</v>
      </c>
      <c r="Q8" s="52">
        <f>'Study 1_summary'!R8/('Study 1_summary'!B8-'Study 1_summary'!U8)</f>
        <v>6.0918462980318652E-2</v>
      </c>
      <c r="R8" s="52">
        <f>'Study 1_summary'!S8/('Study 1_summary'!B8-'Study 1_summary'!U8)</f>
        <v>0.45735707591377694</v>
      </c>
      <c r="S8" s="52">
        <f>'Study 1_summary'!T8/('Study 1_summary'!B8-'Study 1_summary'!U8)</f>
        <v>0.25679475164011245</v>
      </c>
      <c r="T8" s="53">
        <f>'Study 1_summary'!W8/('Study 1_summary'!V8+'Study 1_summary'!W8)</f>
        <v>0.52021563342318056</v>
      </c>
      <c r="U8" s="54">
        <f>'Study 1_summary'!Y8</f>
        <v>7.5013979496738115</v>
      </c>
      <c r="V8" s="55">
        <f>'Study 1_summary'!Z8</f>
        <v>287.00629417699867</v>
      </c>
      <c r="W8" s="56">
        <f>'Study 1_summary'!AA8</f>
        <v>288.94107000988328</v>
      </c>
      <c r="X8" s="56">
        <f>'Study 1_summary'!AB8</f>
        <v>295.91112353214646</v>
      </c>
    </row>
    <row r="9" spans="1:24" ht="20" customHeight="1" x14ac:dyDescent="0.2">
      <c r="A9" s="43">
        <v>6</v>
      </c>
      <c r="B9" s="44" t="s">
        <v>7</v>
      </c>
      <c r="C9" s="45">
        <f>'Study 1_summary'!B9</f>
        <v>924</v>
      </c>
      <c r="D9" s="46">
        <f>'Study 1_summary'!C9/'Study 1_summary'!B9</f>
        <v>0.42965367965367968</v>
      </c>
      <c r="E9" s="47">
        <f>'Study 1_summary'!D9/'Study 1_summary'!B9</f>
        <v>0.57034632034632038</v>
      </c>
      <c r="F9" s="48">
        <f>'Study 1_summary'!E9/'Study 1_summary'!B9</f>
        <v>0.50432900432900429</v>
      </c>
      <c r="G9" s="48">
        <f>'Study 1_summary'!F9/'Study 1_summary'!B9</f>
        <v>0.49567099567099565</v>
      </c>
      <c r="H9" s="46">
        <f>'Study 1_summary'!G9/('Study 1_summary'!B9-'Study 1_summary'!I9)</f>
        <v>0.67573964497041417</v>
      </c>
      <c r="I9" s="47">
        <f>'Study 1_summary'!H9/('Study 1_summary'!B9-'Study 1_summary'!I9)</f>
        <v>0.32426035502958578</v>
      </c>
      <c r="J9" s="49">
        <f>'Study 1_summary'!J9/('Study 1_summary'!B9-'Study 1_summary'!N9)</f>
        <v>0.12581344902386118</v>
      </c>
      <c r="K9" s="49">
        <f>'Study 1_summary'!K9/('Study 1_summary'!B9-'Study 1_summary'!N9)</f>
        <v>0.30043383947939262</v>
      </c>
      <c r="L9" s="49">
        <f>'Study 1_summary'!L9/('Study 1_summary'!B9-'Study 1_summary'!N9)</f>
        <v>1.9522776572668113E-2</v>
      </c>
      <c r="M9" s="49">
        <f>'Study 1_summary'!M9/('Study 1_summary'!B9-'Study 1_summary'!N9)</f>
        <v>0.55422993492407813</v>
      </c>
      <c r="N9" s="50">
        <f>'Study 1_summary'!O9/'Study 1_summary'!B9</f>
        <v>0.85822510822510822</v>
      </c>
      <c r="O9" s="51">
        <f>'Study 1_summary'!P9/'Study 1_summary'!B9</f>
        <v>0.14177489177489178</v>
      </c>
      <c r="P9" s="52">
        <f>'Study 1_summary'!Q9/('Study 1_summary'!B9-'Study 1_summary'!U9)</f>
        <v>0.17114093959731544</v>
      </c>
      <c r="Q9" s="52">
        <f>'Study 1_summary'!R9/('Study 1_summary'!B9-'Study 1_summary'!U9)</f>
        <v>0.1040268456375839</v>
      </c>
      <c r="R9" s="52">
        <f>'Study 1_summary'!S9/('Study 1_summary'!B9-'Study 1_summary'!U9)</f>
        <v>0.50559284116331094</v>
      </c>
      <c r="S9" s="52">
        <f>'Study 1_summary'!T9/('Study 1_summary'!B9-'Study 1_summary'!U9)</f>
        <v>0.21923937360178972</v>
      </c>
      <c r="T9" s="53">
        <f>'Study 1_summary'!W9/('Study 1_summary'!V9+'Study 1_summary'!W9)</f>
        <v>0.70932754880694138</v>
      </c>
      <c r="U9" s="54">
        <f>'Study 1_summary'!Y9</f>
        <v>9.0218446601941746</v>
      </c>
      <c r="V9" s="55">
        <f>'Study 1_summary'!Z9</f>
        <v>275.57881365692646</v>
      </c>
      <c r="W9" s="56">
        <f>'Study 1_summary'!AA9</f>
        <v>281.24499474350608</v>
      </c>
      <c r="X9" s="56">
        <f>'Study 1_summary'!AB9</f>
        <v>300.47081422622091</v>
      </c>
    </row>
    <row r="10" spans="1:24" ht="20" customHeight="1" x14ac:dyDescent="0.2">
      <c r="A10" s="43">
        <v>7</v>
      </c>
      <c r="B10" s="44" t="s">
        <v>8</v>
      </c>
      <c r="C10" s="45">
        <f>'Study 1_summary'!B10</f>
        <v>1074</v>
      </c>
      <c r="D10" s="46">
        <f>'Study 1_summary'!C10/'Study 1_summary'!B10</f>
        <v>0.48510242085661082</v>
      </c>
      <c r="E10" s="47">
        <f>'Study 1_summary'!D10/'Study 1_summary'!B10</f>
        <v>0.51489757914338918</v>
      </c>
      <c r="F10" s="48">
        <f>'Study 1_summary'!E10/'Study 1_summary'!B10</f>
        <v>0.49068901303538176</v>
      </c>
      <c r="G10" s="48">
        <f>'Study 1_summary'!F10/'Study 1_summary'!B10</f>
        <v>0.5093109869646183</v>
      </c>
      <c r="H10" s="46">
        <f>'Study 1_summary'!G10/('Study 1_summary'!B10-'Study 1_summary'!I10)</f>
        <v>0.57119741100323629</v>
      </c>
      <c r="I10" s="47">
        <f>'Study 1_summary'!H10/('Study 1_summary'!B10-'Study 1_summary'!I10)</f>
        <v>0.42880258899676377</v>
      </c>
      <c r="J10" s="49">
        <f>'Study 1_summary'!J10/('Study 1_summary'!B10-'Study 1_summary'!N10)</f>
        <v>0.42458100558659218</v>
      </c>
      <c r="K10" s="49">
        <f>'Study 1_summary'!K10/('Study 1_summary'!B10-'Study 1_summary'!N10)</f>
        <v>0.33147113594040967</v>
      </c>
      <c r="L10" s="49">
        <f>'Study 1_summary'!L10/('Study 1_summary'!B10-'Study 1_summary'!N10)</f>
        <v>6.2383612662942269E-2</v>
      </c>
      <c r="M10" s="49">
        <f>'Study 1_summary'!M10/('Study 1_summary'!B10-'Study 1_summary'!N10)</f>
        <v>0.18156424581005587</v>
      </c>
      <c r="N10" s="50">
        <f>'Study 1_summary'!O10/'Study 1_summary'!B10</f>
        <v>0.81750465549348228</v>
      </c>
      <c r="O10" s="51">
        <f>'Study 1_summary'!P10/'Study 1_summary'!B10</f>
        <v>0.18249534450651769</v>
      </c>
      <c r="P10" s="52">
        <f>'Study 1_summary'!Q10/('Study 1_summary'!B10-'Study 1_summary'!U10)</f>
        <v>0.29454170957775488</v>
      </c>
      <c r="Q10" s="52">
        <f>'Study 1_summary'!R10/('Study 1_summary'!B10-'Study 1_summary'!U10)</f>
        <v>0.17198764160659114</v>
      </c>
      <c r="R10" s="52">
        <f>'Study 1_summary'!S10/('Study 1_summary'!B10-'Study 1_summary'!U10)</f>
        <v>0.18537590113285274</v>
      </c>
      <c r="S10" s="52">
        <f>'Study 1_summary'!T10/('Study 1_summary'!B10-'Study 1_summary'!U10)</f>
        <v>0.34809474768280124</v>
      </c>
      <c r="T10" s="53">
        <f>'Study 1_summary'!W10/('Study 1_summary'!V10+'Study 1_summary'!W10)</f>
        <v>0.31500465983224601</v>
      </c>
      <c r="U10" s="54">
        <f>'Study 1_summary'!Y10</f>
        <v>6.6637837837837841</v>
      </c>
      <c r="V10" s="55">
        <f>'Study 1_summary'!Z10</f>
        <v>197.81682657728098</v>
      </c>
      <c r="W10" s="56">
        <f>'Study 1_summary'!AA10</f>
        <v>187.67672344227196</v>
      </c>
      <c r="X10" s="56">
        <f>'Study 1_summary'!AB10</f>
        <v>222.69539014695937</v>
      </c>
    </row>
    <row r="11" spans="1:24" ht="20" customHeight="1" x14ac:dyDescent="0.2">
      <c r="A11" s="43">
        <v>8</v>
      </c>
      <c r="B11" s="44" t="s">
        <v>9</v>
      </c>
      <c r="C11" s="45">
        <f>'Study 1_summary'!B11</f>
        <v>1302</v>
      </c>
      <c r="D11" s="46">
        <f>'Study 1_summary'!C11/'Study 1_summary'!B11</f>
        <v>0.49078341013824883</v>
      </c>
      <c r="E11" s="47">
        <f>'Study 1_summary'!D11/'Study 1_summary'!B11</f>
        <v>0.50921658986175111</v>
      </c>
      <c r="F11" s="48">
        <f>'Study 1_summary'!E11/'Study 1_summary'!B11</f>
        <v>0.50460829493087556</v>
      </c>
      <c r="G11" s="48">
        <f>'Study 1_summary'!F11/'Study 1_summary'!B11</f>
        <v>0.49539170506912444</v>
      </c>
      <c r="H11" s="46">
        <f>'Study 1_summary'!G11/('Study 1_summary'!B11-'Study 1_summary'!I11)</f>
        <v>0.67756183745583043</v>
      </c>
      <c r="I11" s="47">
        <f>'Study 1_summary'!H11/('Study 1_summary'!B11-'Study 1_summary'!I11)</f>
        <v>0.32243816254416963</v>
      </c>
      <c r="J11" s="49">
        <f>'Study 1_summary'!J11/('Study 1_summary'!B11-'Study 1_summary'!N11)</f>
        <v>0.13517665130568357</v>
      </c>
      <c r="K11" s="49">
        <f>'Study 1_summary'!K11/('Study 1_summary'!B11-'Study 1_summary'!N11)</f>
        <v>0.3402457757296467</v>
      </c>
      <c r="L11" s="49">
        <f>'Study 1_summary'!L11/('Study 1_summary'!B11-'Study 1_summary'!N11)</f>
        <v>6.0675883256528416E-2</v>
      </c>
      <c r="M11" s="49">
        <f>'Study 1_summary'!M11/('Study 1_summary'!B11-'Study 1_summary'!N11)</f>
        <v>0.46390168970814133</v>
      </c>
      <c r="N11" s="50">
        <f>'Study 1_summary'!O11/'Study 1_summary'!B11</f>
        <v>0.91090629800307221</v>
      </c>
      <c r="O11" s="51">
        <f>'Study 1_summary'!P11/'Study 1_summary'!B11</f>
        <v>8.9093701996927802E-2</v>
      </c>
      <c r="P11" s="52">
        <f>'Study 1_summary'!Q11/('Study 1_summary'!B11-'Study 1_summary'!U11)</f>
        <v>0.24413145539906103</v>
      </c>
      <c r="Q11" s="52">
        <f>'Study 1_summary'!R11/('Study 1_summary'!B11-'Study 1_summary'!U11)</f>
        <v>5.5555555555555552E-2</v>
      </c>
      <c r="R11" s="52">
        <f>'Study 1_summary'!S11/('Study 1_summary'!B11-'Study 1_summary'!U11)</f>
        <v>0.51017214397496091</v>
      </c>
      <c r="S11" s="52">
        <f>'Study 1_summary'!T11/('Study 1_summary'!B11-'Study 1_summary'!U11)</f>
        <v>0.19014084507042253</v>
      </c>
      <c r="T11" s="53">
        <f>'Study 1_summary'!W11/('Study 1_summary'!V11+'Study 1_summary'!W11)</f>
        <v>0.50460829493087556</v>
      </c>
      <c r="U11" s="54">
        <f>'Study 1_summary'!Y11</f>
        <v>8.213448006254886</v>
      </c>
      <c r="V11" s="55">
        <f>'Study 1_summary'!Z11</f>
        <v>287.98615240706607</v>
      </c>
      <c r="W11" s="56">
        <f>'Study 1_summary'!AA11</f>
        <v>285.55001023963081</v>
      </c>
      <c r="X11" s="56">
        <f>'Study 1_summary'!AB11</f>
        <v>290.0773085930432</v>
      </c>
    </row>
    <row r="12" spans="1:24" ht="20" customHeight="1" x14ac:dyDescent="0.2">
      <c r="A12" s="43">
        <v>9</v>
      </c>
      <c r="B12" s="44" t="s">
        <v>10</v>
      </c>
      <c r="C12" s="45">
        <f>'Study 1_summary'!B12</f>
        <v>935</v>
      </c>
      <c r="D12" s="46">
        <f>'Study 1_summary'!C12/'Study 1_summary'!B12</f>
        <v>0.45347593582887702</v>
      </c>
      <c r="E12" s="47">
        <f>'Study 1_summary'!D12/'Study 1_summary'!B12</f>
        <v>0.54652406417112298</v>
      </c>
      <c r="F12" s="48">
        <f>'Study 1_summary'!E12/'Study 1_summary'!B12</f>
        <v>0.46951871657754013</v>
      </c>
      <c r="G12" s="48">
        <f>'Study 1_summary'!F12/'Study 1_summary'!B12</f>
        <v>0.53048128342245993</v>
      </c>
      <c r="H12" s="46">
        <f>'Study 1_summary'!G12/('Study 1_summary'!B12-'Study 1_summary'!I12)</f>
        <v>0.63163841807909604</v>
      </c>
      <c r="I12" s="47">
        <f>'Study 1_summary'!H12/('Study 1_summary'!B12-'Study 1_summary'!I12)</f>
        <v>0.36836158192090396</v>
      </c>
      <c r="J12" s="49">
        <f>'Study 1_summary'!J12/('Study 1_summary'!B12-'Study 1_summary'!N12)</f>
        <v>5.0267379679144387E-2</v>
      </c>
      <c r="K12" s="49">
        <f>'Study 1_summary'!K12/('Study 1_summary'!B12-'Study 1_summary'!N12)</f>
        <v>0.39893048128342246</v>
      </c>
      <c r="L12" s="49">
        <f>'Study 1_summary'!L12/('Study 1_summary'!B12-'Study 1_summary'!N12)</f>
        <v>3.1016042780748664E-2</v>
      </c>
      <c r="M12" s="49">
        <f>'Study 1_summary'!M12/('Study 1_summary'!B12-'Study 1_summary'!N12)</f>
        <v>0.51978609625668448</v>
      </c>
      <c r="N12" s="50">
        <f>'Study 1_summary'!O12/'Study 1_summary'!B12</f>
        <v>0.90267379679144388</v>
      </c>
      <c r="O12" s="51">
        <f>'Study 1_summary'!P12/'Study 1_summary'!B12</f>
        <v>9.7326203208556145E-2</v>
      </c>
      <c r="P12" s="52">
        <f>'Study 1_summary'!Q12/('Study 1_summary'!B12-'Study 1_summary'!U12)</f>
        <v>0.21350762527233116</v>
      </c>
      <c r="Q12" s="52">
        <f>'Study 1_summary'!R12/('Study 1_summary'!B12-'Study 1_summary'!U12)</f>
        <v>5.2287581699346407E-2</v>
      </c>
      <c r="R12" s="52">
        <f>'Study 1_summary'!S12/('Study 1_summary'!B12-'Study 1_summary'!U12)</f>
        <v>0.46187363834422657</v>
      </c>
      <c r="S12" s="52">
        <f>'Study 1_summary'!T12/('Study 1_summary'!B12-'Study 1_summary'!U12)</f>
        <v>0.27233115468409586</v>
      </c>
      <c r="T12" s="53">
        <f>'Study 1_summary'!W12/('Study 1_summary'!V12+'Study 1_summary'!W12)</f>
        <v>0.67486631016042786</v>
      </c>
      <c r="U12" s="54">
        <f>'Study 1_summary'!Y12</f>
        <v>7.4687156970362238</v>
      </c>
      <c r="V12" s="55">
        <f>'Study 1_summary'!Z12</f>
        <v>312.6583436438504</v>
      </c>
      <c r="W12" s="56">
        <f>'Study 1_summary'!AA12</f>
        <v>306.98785907165791</v>
      </c>
      <c r="X12" s="56">
        <f>'Study 1_summary'!AB12</f>
        <v>312.36953213414614</v>
      </c>
    </row>
    <row r="13" spans="1:24" ht="20" customHeight="1" x14ac:dyDescent="0.2">
      <c r="A13" s="43">
        <v>10</v>
      </c>
      <c r="B13" s="44" t="s">
        <v>11</v>
      </c>
      <c r="C13" s="45">
        <f>'Study 1_summary'!B13</f>
        <v>1108</v>
      </c>
      <c r="D13" s="46">
        <f>'Study 1_summary'!C13/'Study 1_summary'!B13</f>
        <v>0.48104693140794225</v>
      </c>
      <c r="E13" s="47">
        <f>'Study 1_summary'!D13/'Study 1_summary'!B13</f>
        <v>0.51895306859205781</v>
      </c>
      <c r="F13" s="48">
        <f>'Study 1_summary'!E13/'Study 1_summary'!B13</f>
        <v>0.49909747292418771</v>
      </c>
      <c r="G13" s="48">
        <f>'Study 1_summary'!F13/'Study 1_summary'!B13</f>
        <v>0.50090252707581229</v>
      </c>
      <c r="H13" s="46">
        <f>'Study 1_summary'!G13/('Study 1_summary'!B13-'Study 1_summary'!I13)</f>
        <v>0.66870540265035683</v>
      </c>
      <c r="I13" s="47">
        <f>'Study 1_summary'!H13/('Study 1_summary'!B13-'Study 1_summary'!I13)</f>
        <v>0.33129459734964323</v>
      </c>
      <c r="J13" s="49">
        <f>'Study 1_summary'!J13/('Study 1_summary'!B13-'Study 1_summary'!N13)</f>
        <v>0.11371841155234658</v>
      </c>
      <c r="K13" s="49">
        <f>'Study 1_summary'!K13/('Study 1_summary'!B13-'Study 1_summary'!N13)</f>
        <v>0.41155234657039713</v>
      </c>
      <c r="L13" s="49">
        <f>'Study 1_summary'!L13/('Study 1_summary'!B13-'Study 1_summary'!N13)</f>
        <v>0</v>
      </c>
      <c r="M13" s="49">
        <f>'Study 1_summary'!M13/('Study 1_summary'!B13-'Study 1_summary'!N13)</f>
        <v>0.47472924187725629</v>
      </c>
      <c r="N13" s="50">
        <f>'Study 1_summary'!O13/'Study 1_summary'!B13</f>
        <v>0.8528880866425993</v>
      </c>
      <c r="O13" s="51">
        <f>'Study 1_summary'!P13/'Study 1_summary'!B13</f>
        <v>0.14711191335740073</v>
      </c>
      <c r="P13" s="52">
        <f>'Study 1_summary'!Q13/('Study 1_summary'!B13-'Study 1_summary'!U13)</f>
        <v>0.20074696545284781</v>
      </c>
      <c r="Q13" s="52">
        <f>'Study 1_summary'!R13/('Study 1_summary'!B13-'Study 1_summary'!U13)</f>
        <v>7.8431372549019607E-2</v>
      </c>
      <c r="R13" s="52">
        <f>'Study 1_summary'!S13/('Study 1_summary'!B13-'Study 1_summary'!U13)</f>
        <v>0.45284780578898226</v>
      </c>
      <c r="S13" s="52">
        <f>'Study 1_summary'!T13/('Study 1_summary'!B13-'Study 1_summary'!U13)</f>
        <v>0.26797385620915032</v>
      </c>
      <c r="T13" s="53">
        <f>'Study 1_summary'!W13/('Study 1_summary'!V13+'Study 1_summary'!W13)</f>
        <v>0.44314079422382674</v>
      </c>
      <c r="U13" s="54">
        <f>'Study 1_summary'!Y13</f>
        <v>8.0122065727699532</v>
      </c>
      <c r="V13" s="55">
        <f>'Study 1_summary'!Z13</f>
        <v>282.77301728028965</v>
      </c>
      <c r="W13" s="56">
        <f>'Study 1_summary'!AA13</f>
        <v>276.14252966365279</v>
      </c>
      <c r="X13" s="58" t="s">
        <v>73</v>
      </c>
    </row>
    <row r="14" spans="1:24" ht="20" customHeight="1" x14ac:dyDescent="0.2">
      <c r="A14" s="43">
        <v>11</v>
      </c>
      <c r="B14" s="44" t="s">
        <v>12</v>
      </c>
      <c r="C14" s="45">
        <f>'Study 1_summary'!B14</f>
        <v>886</v>
      </c>
      <c r="D14" s="46">
        <f>'Study 1_summary'!C14/'Study 1_summary'!B14</f>
        <v>0.49774266365688485</v>
      </c>
      <c r="E14" s="47">
        <f>'Study 1_summary'!D14/'Study 1_summary'!B14</f>
        <v>0.50225733634311509</v>
      </c>
      <c r="F14" s="48">
        <f>'Study 1_summary'!E14/'Study 1_summary'!B14</f>
        <v>0.48758465011286684</v>
      </c>
      <c r="G14" s="48">
        <f>'Study 1_summary'!F14/'Study 1_summary'!B14</f>
        <v>0.51241534988713322</v>
      </c>
      <c r="H14" s="46">
        <f>'Study 1_summary'!G14/('Study 1_summary'!B14-'Study 1_summary'!I14)</f>
        <v>0.67441860465116277</v>
      </c>
      <c r="I14" s="47">
        <f>'Study 1_summary'!H14/('Study 1_summary'!B14-'Study 1_summary'!I14)</f>
        <v>0.32558139534883723</v>
      </c>
      <c r="J14" s="49">
        <f>'Study 1_summary'!J14/('Study 1_summary'!B14-'Study 1_summary'!N14)</f>
        <v>7.6749435665914217E-2</v>
      </c>
      <c r="K14" s="49">
        <f>'Study 1_summary'!K14/('Study 1_summary'!B14-'Study 1_summary'!N14)</f>
        <v>0.41534988713318283</v>
      </c>
      <c r="L14" s="49">
        <f>'Study 1_summary'!L14/('Study 1_summary'!B14-'Study 1_summary'!N14)</f>
        <v>0.11963882618510158</v>
      </c>
      <c r="M14" s="49">
        <f>'Study 1_summary'!M14/('Study 1_summary'!B14-'Study 1_summary'!N14)</f>
        <v>0.38826185101580135</v>
      </c>
      <c r="N14" s="50">
        <f>'Study 1_summary'!O14/'Study 1_summary'!B14</f>
        <v>0.90406320541760721</v>
      </c>
      <c r="O14" s="51">
        <f>'Study 1_summary'!P14/'Study 1_summary'!B14</f>
        <v>9.5936794582392779E-2</v>
      </c>
      <c r="P14" s="52">
        <f>'Study 1_summary'!Q14/('Study 1_summary'!B14-'Study 1_summary'!U14)</f>
        <v>0.20233918128654971</v>
      </c>
      <c r="Q14" s="52">
        <f>'Study 1_summary'!R14/('Study 1_summary'!B14-'Study 1_summary'!U14)</f>
        <v>5.8479532163742687E-2</v>
      </c>
      <c r="R14" s="52">
        <f>'Study 1_summary'!S14/('Study 1_summary'!B14-'Study 1_summary'!U14)</f>
        <v>0.45730994152046783</v>
      </c>
      <c r="S14" s="52">
        <f>'Study 1_summary'!T14/('Study 1_summary'!B14-'Study 1_summary'!U14)</f>
        <v>0.28187134502923977</v>
      </c>
      <c r="T14" s="53">
        <f>'Study 1_summary'!W14/('Study 1_summary'!V14+'Study 1_summary'!W14)</f>
        <v>0.57787810383747173</v>
      </c>
      <c r="U14" s="54">
        <f>'Study 1_summary'!Y14</f>
        <v>7.7388758782201403</v>
      </c>
      <c r="V14" s="55">
        <f>'Study 1_summary'!Z14</f>
        <v>285.54381234988705</v>
      </c>
      <c r="W14" s="56">
        <f>'Study 1_summary'!AA14</f>
        <v>286.63462368961626</v>
      </c>
      <c r="X14" s="56">
        <f>'Study 1_summary'!AB14</f>
        <v>298.95524246912123</v>
      </c>
    </row>
    <row r="15" spans="1:24" ht="20" customHeight="1" x14ac:dyDescent="0.2">
      <c r="A15" s="43">
        <v>12</v>
      </c>
      <c r="B15" s="44" t="s">
        <v>13</v>
      </c>
      <c r="C15" s="45">
        <f>'Study 1_summary'!B15</f>
        <v>844</v>
      </c>
      <c r="D15" s="46">
        <f>'Study 1_summary'!C15/'Study 1_summary'!B15</f>
        <v>0.47985781990521326</v>
      </c>
      <c r="E15" s="47">
        <f>'Study 1_summary'!D15/'Study 1_summary'!B15</f>
        <v>0.52014218009478674</v>
      </c>
      <c r="F15" s="48">
        <f>'Study 1_summary'!E15/'Study 1_summary'!B15</f>
        <v>0.50118483412322279</v>
      </c>
      <c r="G15" s="48">
        <f>'Study 1_summary'!F15/'Study 1_summary'!B15</f>
        <v>0.49881516587677727</v>
      </c>
      <c r="H15" s="46">
        <f>'Study 1_summary'!G15/('Study 1_summary'!B15-'Study 1_summary'!I15)</f>
        <v>0.67275097783572357</v>
      </c>
      <c r="I15" s="47">
        <f>'Study 1_summary'!H15/('Study 1_summary'!B15-'Study 1_summary'!I15)</f>
        <v>0.32724902216427643</v>
      </c>
      <c r="J15" s="49">
        <f>'Study 1_summary'!J15/('Study 1_summary'!B15-'Study 1_summary'!N15)</f>
        <v>9.1232227488151657E-2</v>
      </c>
      <c r="K15" s="49">
        <f>'Study 1_summary'!K15/('Study 1_summary'!B15-'Study 1_summary'!N15)</f>
        <v>0.34478672985781988</v>
      </c>
      <c r="L15" s="49">
        <f>'Study 1_summary'!L15/('Study 1_summary'!B15-'Study 1_summary'!N15)</f>
        <v>0.1504739336492891</v>
      </c>
      <c r="M15" s="49">
        <f>'Study 1_summary'!M15/('Study 1_summary'!B15-'Study 1_summary'!N15)</f>
        <v>0.41350710900473936</v>
      </c>
      <c r="N15" s="50">
        <f>'Study 1_summary'!O15/'Study 1_summary'!B15</f>
        <v>0.62796208530805686</v>
      </c>
      <c r="O15" s="51">
        <f>'Study 1_summary'!P15/'Study 1_summary'!B15</f>
        <v>0.37203791469194314</v>
      </c>
      <c r="P15" s="52">
        <f>'Study 1_summary'!Q15/('Study 1_summary'!B15-'Study 1_summary'!U15)</f>
        <v>0.14325452016689846</v>
      </c>
      <c r="Q15" s="52">
        <f>'Study 1_summary'!R15/('Study 1_summary'!B15-'Study 1_summary'!U15)</f>
        <v>8.9012517385257298E-2</v>
      </c>
      <c r="R15" s="52">
        <f>'Study 1_summary'!S15/('Study 1_summary'!B15-'Study 1_summary'!U15)</f>
        <v>0.30598052851182195</v>
      </c>
      <c r="S15" s="52">
        <f>'Study 1_summary'!T15/('Study 1_summary'!B15-'Study 1_summary'!U15)</f>
        <v>0.46175243393602228</v>
      </c>
      <c r="T15" s="53">
        <f>'Study 1_summary'!W15/('Study 1_summary'!V15+'Study 1_summary'!W15)</f>
        <v>0.23222748815165878</v>
      </c>
      <c r="U15" s="54">
        <f>'Study 1_summary'!Y15</f>
        <v>6.5960000000000001</v>
      </c>
      <c r="V15" s="55">
        <f>'Study 1_summary'!Z15</f>
        <v>254.79279160308096</v>
      </c>
      <c r="W15" s="56">
        <f>'Study 1_summary'!AA15</f>
        <v>256.69858023933648</v>
      </c>
      <c r="X15" s="56">
        <f>'Study 1_summary'!AB15</f>
        <v>259.55005350891611</v>
      </c>
    </row>
    <row r="16" spans="1:24" ht="20" customHeight="1" x14ac:dyDescent="0.2">
      <c r="A16" s="43">
        <v>13</v>
      </c>
      <c r="B16" s="44" t="s">
        <v>14</v>
      </c>
      <c r="C16" s="45">
        <f>'Study 1_summary'!B16</f>
        <v>956</v>
      </c>
      <c r="D16" s="46">
        <f>'Study 1_summary'!C16/'Study 1_summary'!B16</f>
        <v>0.49686192468619245</v>
      </c>
      <c r="E16" s="47">
        <f>'Study 1_summary'!D16/'Study 1_summary'!B16</f>
        <v>0.5031380753138075</v>
      </c>
      <c r="F16" s="48">
        <f>'Study 1_summary'!E16/'Study 1_summary'!B16</f>
        <v>0.47594142259414224</v>
      </c>
      <c r="G16" s="48">
        <f>'Study 1_summary'!F16/'Study 1_summary'!B16</f>
        <v>0.52405857740585771</v>
      </c>
      <c r="H16" s="46">
        <f>'Study 1_summary'!G16/('Study 1_summary'!B16-'Study 1_summary'!I16)</f>
        <v>0.63837638376383765</v>
      </c>
      <c r="I16" s="47">
        <f>'Study 1_summary'!H16/('Study 1_summary'!B16-'Study 1_summary'!I16)</f>
        <v>0.36162361623616235</v>
      </c>
      <c r="J16" s="49">
        <f>'Study 1_summary'!J16/('Study 1_summary'!B16-'Study 1_summary'!N16)</f>
        <v>0.19665271966527198</v>
      </c>
      <c r="K16" s="49">
        <f>'Study 1_summary'!K16/('Study 1_summary'!B16-'Study 1_summary'!N16)</f>
        <v>0.33158995815899583</v>
      </c>
      <c r="L16" s="49">
        <f>'Study 1_summary'!L16/('Study 1_summary'!B16-'Study 1_summary'!N16)</f>
        <v>0.14121338912133891</v>
      </c>
      <c r="M16" s="49">
        <f>'Study 1_summary'!M16/('Study 1_summary'!B16-'Study 1_summary'!N16)</f>
        <v>0.33054393305439328</v>
      </c>
      <c r="N16" s="50">
        <f>'Study 1_summary'!O16/'Study 1_summary'!B16</f>
        <v>0.86820083682008364</v>
      </c>
      <c r="O16" s="51">
        <f>'Study 1_summary'!P16/'Study 1_summary'!B16</f>
        <v>0.13179916317991633</v>
      </c>
      <c r="P16" s="52">
        <f>'Study 1_summary'!Q16/('Study 1_summary'!B16-'Study 1_summary'!U16)</f>
        <v>0.26492942453854507</v>
      </c>
      <c r="Q16" s="52">
        <f>'Study 1_summary'!R16/('Study 1_summary'!B16-'Study 1_summary'!U16)</f>
        <v>0.13463626492942454</v>
      </c>
      <c r="R16" s="52">
        <f>'Study 1_summary'!S16/('Study 1_summary'!B16-'Study 1_summary'!U16)</f>
        <v>0.36590662323561346</v>
      </c>
      <c r="S16" s="52">
        <f>'Study 1_summary'!T16/('Study 1_summary'!B16-'Study 1_summary'!U16)</f>
        <v>0.23452768729641693</v>
      </c>
      <c r="T16" s="53">
        <f>'Study 1_summary'!W16/('Study 1_summary'!V16+'Study 1_summary'!W16)</f>
        <v>0.37696335078534032</v>
      </c>
      <c r="U16" s="54">
        <f>'Study 1_summary'!Y16</f>
        <v>6.8232758620689653</v>
      </c>
      <c r="V16" s="55">
        <f>'Study 1_summary'!Z16</f>
        <v>268.50277107531389</v>
      </c>
      <c r="W16" s="56">
        <f>'Study 1_summary'!AA16</f>
        <v>271.23756082740579</v>
      </c>
      <c r="X16" s="56">
        <f>'Study 1_summary'!AB16</f>
        <v>283.44446669367096</v>
      </c>
    </row>
    <row r="17" spans="1:24" ht="20" customHeight="1" x14ac:dyDescent="0.2">
      <c r="A17" s="43">
        <v>14</v>
      </c>
      <c r="B17" s="44" t="s">
        <v>15</v>
      </c>
      <c r="C17" s="45">
        <f>'Study 1_summary'!B17</f>
        <v>1176</v>
      </c>
      <c r="D17" s="46">
        <f>'Study 1_summary'!C17/'Study 1_summary'!B17</f>
        <v>0.39880952380952384</v>
      </c>
      <c r="E17" s="47">
        <f>'Study 1_summary'!D17/'Study 1_summary'!B17</f>
        <v>0.60119047619047616</v>
      </c>
      <c r="F17" s="48">
        <f>'Study 1_summary'!E17/'Study 1_summary'!B17</f>
        <v>0.51445578231292521</v>
      </c>
      <c r="G17" s="48">
        <f>'Study 1_summary'!F17/'Study 1_summary'!B17</f>
        <v>0.48554421768707484</v>
      </c>
      <c r="H17" s="46">
        <f>'Study 1_summary'!G17/('Study 1_summary'!B17-'Study 1_summary'!I17)</f>
        <v>0.66903914590747326</v>
      </c>
      <c r="I17" s="47">
        <f>'Study 1_summary'!H17/('Study 1_summary'!B17-'Study 1_summary'!I17)</f>
        <v>0.33096085409252668</v>
      </c>
      <c r="J17" s="49">
        <f>'Study 1_summary'!J17/('Study 1_summary'!B17-'Study 1_summary'!N17)</f>
        <v>9.6938775510204078E-2</v>
      </c>
      <c r="K17" s="49">
        <f>'Study 1_summary'!K17/('Study 1_summary'!B17-'Study 1_summary'!N17)</f>
        <v>0.18622448979591838</v>
      </c>
      <c r="L17" s="49">
        <f>'Study 1_summary'!L17/('Study 1_summary'!B17-'Study 1_summary'!N17)</f>
        <v>0.20408163265306123</v>
      </c>
      <c r="M17" s="49">
        <f>'Study 1_summary'!M17/('Study 1_summary'!B17-'Study 1_summary'!N17)</f>
        <v>0.51275510204081631</v>
      </c>
      <c r="N17" s="50">
        <f>'Study 1_summary'!O17/'Study 1_summary'!B17</f>
        <v>0.81717687074829937</v>
      </c>
      <c r="O17" s="51">
        <f>'Study 1_summary'!P17/'Study 1_summary'!B17</f>
        <v>0.18282312925170069</v>
      </c>
      <c r="P17" s="52">
        <f>'Study 1_summary'!Q17/('Study 1_summary'!B17-'Study 1_summary'!U17)</f>
        <v>0.19391304347826088</v>
      </c>
      <c r="Q17" s="52">
        <f>'Study 1_summary'!R17/('Study 1_summary'!B17-'Study 1_summary'!U17)</f>
        <v>6.9565217391304349E-2</v>
      </c>
      <c r="R17" s="52">
        <f>'Study 1_summary'!S17/('Study 1_summary'!B17-'Study 1_summary'!U17)</f>
        <v>0.41217391304347828</v>
      </c>
      <c r="S17" s="52">
        <f>'Study 1_summary'!T17/('Study 1_summary'!B17-'Study 1_summary'!U17)</f>
        <v>0.3243478260869565</v>
      </c>
      <c r="T17" s="53">
        <f>'Study 1_summary'!W17/('Study 1_summary'!V17+'Study 1_summary'!W17)</f>
        <v>0.56085106382978722</v>
      </c>
      <c r="U17" s="54">
        <f>'Study 1_summary'!Y17</f>
        <v>9.3130511463844794</v>
      </c>
      <c r="V17" s="55">
        <f>'Study 1_summary'!Z17</f>
        <v>279.07389358503417</v>
      </c>
      <c r="W17" s="56">
        <f>'Study 1_summary'!AA17</f>
        <v>268.83927948894524</v>
      </c>
      <c r="X17" s="56">
        <f>'Study 1_summary'!AB17</f>
        <v>286.11349224362908</v>
      </c>
    </row>
    <row r="18" spans="1:24" ht="20" customHeight="1" x14ac:dyDescent="0.2">
      <c r="A18" s="43">
        <v>15</v>
      </c>
      <c r="B18" s="44" t="s">
        <v>16</v>
      </c>
      <c r="C18" s="45">
        <f>'Study 1_summary'!B18</f>
        <v>1068</v>
      </c>
      <c r="D18" s="46">
        <f>'Study 1_summary'!C18/'Study 1_summary'!B18</f>
        <v>0.49719101123595505</v>
      </c>
      <c r="E18" s="47">
        <f>'Study 1_summary'!D18/'Study 1_summary'!B18</f>
        <v>0.5028089887640449</v>
      </c>
      <c r="F18" s="48">
        <f>'Study 1_summary'!E18/'Study 1_summary'!B18</f>
        <v>0.45880149812734083</v>
      </c>
      <c r="G18" s="48">
        <f>'Study 1_summary'!F18/'Study 1_summary'!B18</f>
        <v>0.54119850187265917</v>
      </c>
      <c r="H18" s="46">
        <f>'Study 1_summary'!G18/('Study 1_summary'!B18-'Study 1_summary'!I18)</f>
        <v>0.70979667282809611</v>
      </c>
      <c r="I18" s="47">
        <f>'Study 1_summary'!H18/('Study 1_summary'!B18-'Study 1_summary'!I18)</f>
        <v>0.29020332717190389</v>
      </c>
      <c r="J18" s="49">
        <f>'Study 1_summary'!J18/('Study 1_summary'!B18-'Study 1_summary'!N18)</f>
        <v>8.8097469540768511E-2</v>
      </c>
      <c r="K18" s="49">
        <f>'Study 1_summary'!K18/('Study 1_summary'!B18-'Study 1_summary'!N18)</f>
        <v>0.40018744142455481</v>
      </c>
      <c r="L18" s="49">
        <f>'Study 1_summary'!L18/('Study 1_summary'!B18-'Study 1_summary'!N18)</f>
        <v>0</v>
      </c>
      <c r="M18" s="49">
        <f>'Study 1_summary'!M18/('Study 1_summary'!B18-'Study 1_summary'!N18)</f>
        <v>0.51171508903467666</v>
      </c>
      <c r="N18" s="50">
        <f>'Study 1_summary'!O18/'Study 1_summary'!B18</f>
        <v>0.8764044943820225</v>
      </c>
      <c r="O18" s="51">
        <f>'Study 1_summary'!P18/'Study 1_summary'!B18</f>
        <v>0.12359550561797752</v>
      </c>
      <c r="P18" s="52">
        <f>'Study 1_summary'!Q18/('Study 1_summary'!B18-'Study 1_summary'!U18)</f>
        <v>0.14762386248736098</v>
      </c>
      <c r="Q18" s="52">
        <f>'Study 1_summary'!R18/('Study 1_summary'!B18-'Study 1_summary'!U18)</f>
        <v>4.3478260869565216E-2</v>
      </c>
      <c r="R18" s="52">
        <f>'Study 1_summary'!S18/('Study 1_summary'!B18-'Study 1_summary'!U18)</f>
        <v>0.58645096056622847</v>
      </c>
      <c r="S18" s="52">
        <f>'Study 1_summary'!T18/('Study 1_summary'!B18-'Study 1_summary'!U18)</f>
        <v>0.2224469160768453</v>
      </c>
      <c r="T18" s="53">
        <f>'Study 1_summary'!W18/('Study 1_summary'!V18+'Study 1_summary'!W18)</f>
        <v>0.46985645933014353</v>
      </c>
      <c r="U18" s="54">
        <f>'Study 1_summary'!Y18</f>
        <v>9.1998011928429424</v>
      </c>
      <c r="V18" s="55">
        <f>'Study 1_summary'!Z18</f>
        <v>265.54895236329588</v>
      </c>
      <c r="W18" s="56">
        <f>'Study 1_summary'!AA18</f>
        <v>261.21932402340792</v>
      </c>
      <c r="X18" s="56">
        <f>'Study 1_summary'!AB18</f>
        <v>279.74309304958683</v>
      </c>
    </row>
    <row r="19" spans="1:24" ht="20" customHeight="1" x14ac:dyDescent="0.2">
      <c r="A19" s="43">
        <v>16</v>
      </c>
      <c r="B19" s="44" t="s">
        <v>17</v>
      </c>
      <c r="C19" s="45">
        <f>'Study 1_summary'!B19</f>
        <v>687</v>
      </c>
      <c r="D19" s="46">
        <f>'Study 1_summary'!C19/'Study 1_summary'!B19</f>
        <v>0.41921397379912662</v>
      </c>
      <c r="E19" s="47">
        <f>'Study 1_summary'!D19/'Study 1_summary'!B19</f>
        <v>0.58078602620087338</v>
      </c>
      <c r="F19" s="48">
        <f>'Study 1_summary'!E19/'Study 1_summary'!B19</f>
        <v>0.46579330422125181</v>
      </c>
      <c r="G19" s="48">
        <f>'Study 1_summary'!F19/'Study 1_summary'!B19</f>
        <v>0.53420669577874813</v>
      </c>
      <c r="H19" s="46">
        <f>'Study 1_summary'!G19/('Study 1_summary'!B19-'Study 1_summary'!I19)</f>
        <v>0.62201834862385319</v>
      </c>
      <c r="I19" s="47">
        <f>'Study 1_summary'!H19/('Study 1_summary'!B19-'Study 1_summary'!I19)</f>
        <v>0.37798165137614681</v>
      </c>
      <c r="J19" s="49">
        <f>'Study 1_summary'!J19/('Study 1_summary'!B19-'Study 1_summary'!N19)</f>
        <v>0.2183406113537118</v>
      </c>
      <c r="K19" s="49">
        <f>'Study 1_summary'!K19/('Study 1_summary'!B19-'Study 1_summary'!N19)</f>
        <v>0.51237263464337701</v>
      </c>
      <c r="L19" s="49">
        <f>'Study 1_summary'!L19/('Study 1_summary'!B19-'Study 1_summary'!N19)</f>
        <v>1.0189228529839884E-2</v>
      </c>
      <c r="M19" s="49">
        <f>'Study 1_summary'!M19/('Study 1_summary'!B19-'Study 1_summary'!N19)</f>
        <v>0.2590975254730713</v>
      </c>
      <c r="N19" s="50">
        <f>'Study 1_summary'!O19/'Study 1_summary'!B19</f>
        <v>0.78748180494905384</v>
      </c>
      <c r="O19" s="51">
        <f>'Study 1_summary'!P19/'Study 1_summary'!B19</f>
        <v>0.21251819505094613</v>
      </c>
      <c r="P19" s="52">
        <f>'Study 1_summary'!Q19/('Study 1_summary'!B19-'Study 1_summary'!U19)</f>
        <v>0.22432859399684044</v>
      </c>
      <c r="Q19" s="52">
        <f>'Study 1_summary'!R19/('Study 1_summary'!B19-'Study 1_summary'!U19)</f>
        <v>0.10268562401263823</v>
      </c>
      <c r="R19" s="52">
        <f>'Study 1_summary'!S19/('Study 1_summary'!B19-'Study 1_summary'!U19)</f>
        <v>0.33649289099526064</v>
      </c>
      <c r="S19" s="52">
        <f>'Study 1_summary'!T19/('Study 1_summary'!B19-'Study 1_summary'!U19)</f>
        <v>0.33649289099526064</v>
      </c>
      <c r="T19" s="53">
        <f>'Study 1_summary'!W19/('Study 1_summary'!V19+'Study 1_summary'!W19)</f>
        <v>0.27365356622998543</v>
      </c>
      <c r="U19" s="54">
        <f>'Study 1_summary'!Y19</f>
        <v>7.5499207606973062</v>
      </c>
      <c r="V19" s="55">
        <f>'Study 1_summary'!Z19</f>
        <v>262.22955114264954</v>
      </c>
      <c r="W19" s="56">
        <f>'Study 1_summary'!AA19</f>
        <v>264.72812495633218</v>
      </c>
      <c r="X19" s="58" t="s">
        <v>73</v>
      </c>
    </row>
    <row r="20" spans="1:24" ht="20" customHeight="1" x14ac:dyDescent="0.2">
      <c r="A20" s="43">
        <v>17</v>
      </c>
      <c r="B20" s="44" t="s">
        <v>18</v>
      </c>
      <c r="C20" s="45">
        <f>'Study 1_summary'!B20</f>
        <v>789</v>
      </c>
      <c r="D20" s="46">
        <f>'Study 1_summary'!C20/'Study 1_summary'!B20</f>
        <v>0.46134347275031684</v>
      </c>
      <c r="E20" s="47">
        <f>'Study 1_summary'!D20/'Study 1_summary'!B20</f>
        <v>0.53865652724968316</v>
      </c>
      <c r="F20" s="48">
        <f>'Study 1_summary'!E20/'Study 1_summary'!B20</f>
        <v>0.46894803548795944</v>
      </c>
      <c r="G20" s="48">
        <f>'Study 1_summary'!F20/'Study 1_summary'!B20</f>
        <v>0.53105196451204051</v>
      </c>
      <c r="H20" s="46">
        <f>'Study 1_summary'!G20/('Study 1_summary'!B20-'Study 1_summary'!I20)</f>
        <v>0.75466666666666671</v>
      </c>
      <c r="I20" s="47">
        <f>'Study 1_summary'!H20/('Study 1_summary'!B20-'Study 1_summary'!I20)</f>
        <v>0.24533333333333332</v>
      </c>
      <c r="J20" s="49">
        <f>'Study 1_summary'!J20/('Study 1_summary'!B20-'Study 1_summary'!N20)</f>
        <v>6.7258883248730958E-2</v>
      </c>
      <c r="K20" s="49">
        <f>'Study 1_summary'!K20/('Study 1_summary'!B20-'Study 1_summary'!N20)</f>
        <v>0.28680203045685282</v>
      </c>
      <c r="L20" s="49">
        <f>'Study 1_summary'!L20/('Study 1_summary'!B20-'Study 1_summary'!N20)</f>
        <v>1.6497461928934011E-2</v>
      </c>
      <c r="M20" s="49">
        <f>'Study 1_summary'!M20/('Study 1_summary'!B20-'Study 1_summary'!N20)</f>
        <v>0.62944162436548223</v>
      </c>
      <c r="N20" s="50">
        <f>'Study 1_summary'!O20/'Study 1_summary'!B20</f>
        <v>0.93916349809885935</v>
      </c>
      <c r="O20" s="51">
        <f>'Study 1_summary'!P20/'Study 1_summary'!B20</f>
        <v>6.0836501901140684E-2</v>
      </c>
      <c r="P20" s="52">
        <f>'Study 1_summary'!Q20/('Study 1_summary'!B20-'Study 1_summary'!U20)</f>
        <v>0.18659658344283836</v>
      </c>
      <c r="Q20" s="52">
        <f>'Study 1_summary'!R20/('Study 1_summary'!B20-'Study 1_summary'!U20)</f>
        <v>4.0735873850197106E-2</v>
      </c>
      <c r="R20" s="52">
        <f>'Study 1_summary'!S20/('Study 1_summary'!B20-'Study 1_summary'!U20)</f>
        <v>0.35742444152431013</v>
      </c>
      <c r="S20" s="52">
        <f>'Study 1_summary'!T20/('Study 1_summary'!B20-'Study 1_summary'!U20)</f>
        <v>0.41524310118265439</v>
      </c>
      <c r="T20" s="53">
        <f>'Study 1_summary'!W20/('Study 1_summary'!V20+'Study 1_summary'!W20)</f>
        <v>0.50697084917617241</v>
      </c>
      <c r="U20" s="54">
        <f>'Study 1_summary'!Y20</f>
        <v>8.4789272030651333</v>
      </c>
      <c r="V20" s="55">
        <f>'Study 1_summary'!Z20</f>
        <v>310.83116025855503</v>
      </c>
      <c r="W20" s="56">
        <f>'Study 1_summary'!AA20</f>
        <v>299.62531196831418</v>
      </c>
      <c r="X20" s="56">
        <f>'Study 1_summary'!AB20</f>
        <v>313.04735063924011</v>
      </c>
    </row>
    <row r="21" spans="1:24" ht="20" customHeight="1" x14ac:dyDescent="0.2">
      <c r="A21" s="43">
        <v>18</v>
      </c>
      <c r="B21" s="44" t="s">
        <v>19</v>
      </c>
      <c r="C21" s="45">
        <f>'Study 1_summary'!B21</f>
        <v>1281</v>
      </c>
      <c r="D21" s="46">
        <f>'Study 1_summary'!C21/'Study 1_summary'!B21</f>
        <v>0.47931303669008585</v>
      </c>
      <c r="E21" s="47">
        <f>'Study 1_summary'!D21/'Study 1_summary'!B21</f>
        <v>0.52068696330991415</v>
      </c>
      <c r="F21" s="48">
        <f>'Study 1_summary'!E21/'Study 1_summary'!B21</f>
        <v>0.52459016393442626</v>
      </c>
      <c r="G21" s="48">
        <f>'Study 1_summary'!F21/'Study 1_summary'!B21</f>
        <v>0.47540983606557374</v>
      </c>
      <c r="H21" s="46">
        <f>'Study 1_summary'!G21/('Study 1_summary'!B21-'Study 1_summary'!I21)</f>
        <v>0.70573139435414889</v>
      </c>
      <c r="I21" s="47">
        <f>'Study 1_summary'!H21/('Study 1_summary'!B21-'Study 1_summary'!I21)</f>
        <v>0.29426860564585117</v>
      </c>
      <c r="J21" s="49">
        <f>'Study 1_summary'!J21/('Study 1_summary'!B21-'Study 1_summary'!N21)</f>
        <v>8.5870413739266196E-2</v>
      </c>
      <c r="K21" s="49">
        <f>'Study 1_summary'!K21/('Study 1_summary'!B21-'Study 1_summary'!N21)</f>
        <v>0.27946916471506633</v>
      </c>
      <c r="L21" s="49">
        <f>'Study 1_summary'!L21/('Study 1_summary'!B21-'Study 1_summary'!N21)</f>
        <v>9.9141295862607337E-2</v>
      </c>
      <c r="M21" s="49">
        <f>'Study 1_summary'!M21/('Study 1_summary'!B21-'Study 1_summary'!N21)</f>
        <v>0.53551912568306015</v>
      </c>
      <c r="N21" s="50">
        <f>'Study 1_summary'!O21/'Study 1_summary'!B21</f>
        <v>0.85636221701795467</v>
      </c>
      <c r="O21" s="51">
        <f>'Study 1_summary'!P21/'Study 1_summary'!B21</f>
        <v>0.14363778298204527</v>
      </c>
      <c r="P21" s="52">
        <f>'Study 1_summary'!Q21/('Study 1_summary'!B21-'Study 1_summary'!U21)</f>
        <v>0.23686405337781485</v>
      </c>
      <c r="Q21" s="52">
        <f>'Study 1_summary'!R21/('Study 1_summary'!B21-'Study 1_summary'!U21)</f>
        <v>5.8381984987489574E-2</v>
      </c>
      <c r="R21" s="52">
        <f>'Study 1_summary'!S21/('Study 1_summary'!B21-'Study 1_summary'!U21)</f>
        <v>0.46622185154295248</v>
      </c>
      <c r="S21" s="52">
        <f>'Study 1_summary'!T21/('Study 1_summary'!B21-'Study 1_summary'!U21)</f>
        <v>0.23853211009174313</v>
      </c>
      <c r="T21" s="53">
        <f>'Study 1_summary'!W21/('Study 1_summary'!V21+'Study 1_summary'!W21)</f>
        <v>0.22560499609679938</v>
      </c>
      <c r="U21" s="54">
        <f>'Study 1_summary'!Y21</f>
        <v>6.9187396351575456</v>
      </c>
      <c r="V21" s="55">
        <f>'Study 1_summary'!Z21</f>
        <v>251.4366684289057</v>
      </c>
      <c r="W21" s="56">
        <f>'Study 1_summary'!AA21</f>
        <v>248.57973288203098</v>
      </c>
      <c r="X21" s="56">
        <f>'Study 1_summary'!AB21</f>
        <v>264.82253703578158</v>
      </c>
    </row>
    <row r="22" spans="1:24" ht="20" customHeight="1" x14ac:dyDescent="0.2">
      <c r="A22" s="43">
        <v>19</v>
      </c>
      <c r="B22" s="44" t="s">
        <v>20</v>
      </c>
      <c r="C22" s="45">
        <f>'Study 1_summary'!B22</f>
        <v>800</v>
      </c>
      <c r="D22" s="46">
        <f>'Study 1_summary'!C22/'Study 1_summary'!B22</f>
        <v>0.505</v>
      </c>
      <c r="E22" s="47">
        <f>'Study 1_summary'!D22/'Study 1_summary'!B22</f>
        <v>0.495</v>
      </c>
      <c r="F22" s="48">
        <f>'Study 1_summary'!E22/'Study 1_summary'!B22</f>
        <v>0.55874999999999997</v>
      </c>
      <c r="G22" s="48">
        <f>'Study 1_summary'!F22/'Study 1_summary'!B22</f>
        <v>0.44124999999999998</v>
      </c>
      <c r="H22" s="46">
        <f>'Study 1_summary'!G22/('Study 1_summary'!B22-'Study 1_summary'!I22)</f>
        <v>0.71972789115646263</v>
      </c>
      <c r="I22" s="47">
        <f>'Study 1_summary'!H22/('Study 1_summary'!B22-'Study 1_summary'!I22)</f>
        <v>0.28027210884353743</v>
      </c>
      <c r="J22" s="49">
        <f>'Study 1_summary'!J22/('Study 1_summary'!B22-'Study 1_summary'!N22)</f>
        <v>7.6249999999999998E-2</v>
      </c>
      <c r="K22" s="49">
        <f>'Study 1_summary'!K22/('Study 1_summary'!B22-'Study 1_summary'!N22)</f>
        <v>0.28125</v>
      </c>
      <c r="L22" s="49">
        <f>'Study 1_summary'!L22/('Study 1_summary'!B22-'Study 1_summary'!N22)</f>
        <v>0.10625</v>
      </c>
      <c r="M22" s="49">
        <f>'Study 1_summary'!M22/('Study 1_summary'!B22-'Study 1_summary'!N22)</f>
        <v>0.53625</v>
      </c>
      <c r="N22" s="50">
        <f>'Study 1_summary'!O22/'Study 1_summary'!B22</f>
        <v>0.82750000000000001</v>
      </c>
      <c r="O22" s="51">
        <f>'Study 1_summary'!P22/'Study 1_summary'!B22</f>
        <v>0.17249999999999999</v>
      </c>
      <c r="P22" s="52">
        <f>'Study 1_summary'!Q22/('Study 1_summary'!B22-'Study 1_summary'!U22)</f>
        <v>0.22697795071335927</v>
      </c>
      <c r="Q22" s="52">
        <f>'Study 1_summary'!R22/('Study 1_summary'!B22-'Study 1_summary'!U22)</f>
        <v>8.0415045395590148E-2</v>
      </c>
      <c r="R22" s="52">
        <f>'Study 1_summary'!S22/('Study 1_summary'!B22-'Study 1_summary'!U22)</f>
        <v>0.48378728923476005</v>
      </c>
      <c r="S22" s="52">
        <f>'Study 1_summary'!T22/('Study 1_summary'!B22-'Study 1_summary'!U22)</f>
        <v>0.20881971465629054</v>
      </c>
      <c r="T22" s="53">
        <f>'Study 1_summary'!W22/('Study 1_summary'!V22+'Study 1_summary'!W22)</f>
        <v>0.40375</v>
      </c>
      <c r="U22" s="54">
        <f>'Study 1_summary'!Y22</f>
        <v>6.7705128205128204</v>
      </c>
      <c r="V22" s="55">
        <f>'Study 1_summary'!Z22</f>
        <v>279.25267623874993</v>
      </c>
      <c r="W22" s="56">
        <f>'Study 1_summary'!AA22</f>
        <v>282.66152353750016</v>
      </c>
      <c r="X22" s="56">
        <f>'Study 1_summary'!AB22</f>
        <v>272.93605504319373</v>
      </c>
    </row>
    <row r="23" spans="1:24" ht="20" customHeight="1" x14ac:dyDescent="0.2">
      <c r="A23" s="43">
        <v>20</v>
      </c>
      <c r="B23" s="44" t="s">
        <v>21</v>
      </c>
      <c r="C23" s="45">
        <f>'Study 1_summary'!B23</f>
        <v>1047</v>
      </c>
      <c r="D23" s="46">
        <f>'Study 1_summary'!C23/'Study 1_summary'!B23</f>
        <v>0.47182425978987586</v>
      </c>
      <c r="E23" s="47">
        <f>'Study 1_summary'!D23/'Study 1_summary'!B23</f>
        <v>0.52817574021012414</v>
      </c>
      <c r="F23" s="48">
        <f>'Study 1_summary'!E23/'Study 1_summary'!B23</f>
        <v>0.44699140401146131</v>
      </c>
      <c r="G23" s="48">
        <f>'Study 1_summary'!F23/'Study 1_summary'!B23</f>
        <v>0.55300859598853869</v>
      </c>
      <c r="H23" s="46">
        <f>'Study 1_summary'!G23/('Study 1_summary'!B23-'Study 1_summary'!I23)</f>
        <v>0.67716535433070868</v>
      </c>
      <c r="I23" s="47">
        <f>'Study 1_summary'!H23/('Study 1_summary'!B23-'Study 1_summary'!I23)</f>
        <v>0.32283464566929132</v>
      </c>
      <c r="J23" s="49">
        <f>'Study 1_summary'!J23/('Study 1_summary'!B23-'Study 1_summary'!N23)</f>
        <v>0.51002865329512892</v>
      </c>
      <c r="K23" s="49">
        <f>'Study 1_summary'!K23/('Study 1_summary'!B23-'Study 1_summary'!N23)</f>
        <v>0.28175740210124162</v>
      </c>
      <c r="L23" s="49">
        <f>'Study 1_summary'!L23/('Study 1_summary'!B23-'Study 1_summary'!N23)</f>
        <v>0</v>
      </c>
      <c r="M23" s="49">
        <f>'Study 1_summary'!M23/('Study 1_summary'!B23-'Study 1_summary'!N23)</f>
        <v>0.20821394460362941</v>
      </c>
      <c r="N23" s="50">
        <f>'Study 1_summary'!O23/'Study 1_summary'!B23</f>
        <v>0.86246418338108888</v>
      </c>
      <c r="O23" s="51">
        <f>'Study 1_summary'!P23/'Study 1_summary'!B23</f>
        <v>0.13753581661891118</v>
      </c>
      <c r="P23" s="52">
        <f>'Study 1_summary'!Q23/('Study 1_summary'!B23-'Study 1_summary'!U23)</f>
        <v>0.29191919191919191</v>
      </c>
      <c r="Q23" s="52">
        <f>'Study 1_summary'!R23/('Study 1_summary'!B23-'Study 1_summary'!U23)</f>
        <v>0.15858585858585858</v>
      </c>
      <c r="R23" s="52">
        <f>'Study 1_summary'!S23/('Study 1_summary'!B23-'Study 1_summary'!U23)</f>
        <v>0.27171717171717169</v>
      </c>
      <c r="S23" s="52">
        <f>'Study 1_summary'!T23/('Study 1_summary'!B23-'Study 1_summary'!U23)</f>
        <v>0.27777777777777779</v>
      </c>
      <c r="T23" s="53">
        <f>'Study 1_summary'!W23/('Study 1_summary'!V23+'Study 1_summary'!W23)</f>
        <v>0.33428844317096468</v>
      </c>
      <c r="U23" s="54">
        <f>'Study 1_summary'!Y23</f>
        <v>7.7066521264994545</v>
      </c>
      <c r="V23" s="55">
        <f>'Study 1_summary'!Z23</f>
        <v>229.86748490917785</v>
      </c>
      <c r="W23" s="56">
        <f>'Study 1_summary'!AA23</f>
        <v>220.51202858413012</v>
      </c>
      <c r="X23" s="56">
        <f>'Study 1_summary'!AB23</f>
        <v>261.07193573944943</v>
      </c>
    </row>
    <row r="24" spans="1:24" ht="20" customHeight="1" x14ac:dyDescent="0.2">
      <c r="A24" s="43">
        <v>21</v>
      </c>
      <c r="B24" s="44" t="s">
        <v>22</v>
      </c>
      <c r="C24" s="45">
        <f>'Study 1_summary'!B24</f>
        <v>742</v>
      </c>
      <c r="D24" s="46">
        <f>'Study 1_summary'!C24/'Study 1_summary'!B24</f>
        <v>0.47843665768194071</v>
      </c>
      <c r="E24" s="47">
        <f>'Study 1_summary'!D24/'Study 1_summary'!B24</f>
        <v>0.52156334231805934</v>
      </c>
      <c r="F24" s="48">
        <f>'Study 1_summary'!E24/'Study 1_summary'!B24</f>
        <v>0.51752021563342321</v>
      </c>
      <c r="G24" s="48">
        <f>'Study 1_summary'!F24/'Study 1_summary'!B24</f>
        <v>0.48247978436657685</v>
      </c>
      <c r="H24" s="46">
        <f>'Study 1_summary'!G24/('Study 1_summary'!B24-'Study 1_summary'!I24)</f>
        <v>0.75714285714285712</v>
      </c>
      <c r="I24" s="47">
        <f>'Study 1_summary'!H24/('Study 1_summary'!B24-'Study 1_summary'!I24)</f>
        <v>0.24285714285714285</v>
      </c>
      <c r="J24" s="49">
        <f>'Study 1_summary'!J24/('Study 1_summary'!B24-'Study 1_summary'!N24)</f>
        <v>0.15094339622641509</v>
      </c>
      <c r="K24" s="49">
        <f>'Study 1_summary'!K24/('Study 1_summary'!B24-'Study 1_summary'!N24)</f>
        <v>0.40835579514824799</v>
      </c>
      <c r="L24" s="49">
        <f>'Study 1_summary'!L24/('Study 1_summary'!B24-'Study 1_summary'!N24)</f>
        <v>0</v>
      </c>
      <c r="M24" s="49">
        <f>'Study 1_summary'!M24/('Study 1_summary'!B24-'Study 1_summary'!N24)</f>
        <v>0.44070080862533695</v>
      </c>
      <c r="N24" s="50">
        <f>'Study 1_summary'!O24/'Study 1_summary'!B24</f>
        <v>0.9231805929919138</v>
      </c>
      <c r="O24" s="51">
        <f>'Study 1_summary'!P24/'Study 1_summary'!B24</f>
        <v>7.681940700808626E-2</v>
      </c>
      <c r="P24" s="52">
        <f>'Study 1_summary'!Q24/('Study 1_summary'!B24-'Study 1_summary'!U24)</f>
        <v>8.6183310533515731E-2</v>
      </c>
      <c r="Q24" s="52">
        <f>'Study 1_summary'!R24/('Study 1_summary'!B24-'Study 1_summary'!U24)</f>
        <v>5.4719562243502051E-2</v>
      </c>
      <c r="R24" s="52">
        <f>'Study 1_summary'!S24/('Study 1_summary'!B24-'Study 1_summary'!U24)</f>
        <v>0.58686730506155949</v>
      </c>
      <c r="S24" s="52">
        <f>'Study 1_summary'!T24/('Study 1_summary'!B24-'Study 1_summary'!U24)</f>
        <v>0.27222982216142272</v>
      </c>
      <c r="T24" s="53">
        <f>'Study 1_summary'!W24/('Study 1_summary'!V24+'Study 1_summary'!W24)</f>
        <v>0.66936572199730093</v>
      </c>
      <c r="U24" s="54">
        <f>'Study 1_summary'!Y24</f>
        <v>9.5190409026798299</v>
      </c>
      <c r="V24" s="55">
        <f>'Study 1_summary'!Z24</f>
        <v>302.16522613611835</v>
      </c>
      <c r="W24" s="56">
        <f>'Study 1_summary'!AA24</f>
        <v>297.11100024932625</v>
      </c>
      <c r="X24" s="56">
        <f>'Study 1_summary'!AB24</f>
        <v>303.61529664615426</v>
      </c>
    </row>
    <row r="25" spans="1:24" ht="20" customHeight="1" x14ac:dyDescent="0.2">
      <c r="A25" s="43">
        <v>22</v>
      </c>
      <c r="B25" s="44" t="s">
        <v>23</v>
      </c>
      <c r="C25" s="45">
        <f>'Study 1_summary'!B25</f>
        <v>965</v>
      </c>
      <c r="D25" s="46">
        <f>'Study 1_summary'!C25/'Study 1_summary'!B25</f>
        <v>0.48808290155440415</v>
      </c>
      <c r="E25" s="47">
        <f>'Study 1_summary'!D25/'Study 1_summary'!B25</f>
        <v>0.51191709844559585</v>
      </c>
      <c r="F25" s="48">
        <f>'Study 1_summary'!E25/'Study 1_summary'!B25</f>
        <v>0.55958549222797926</v>
      </c>
      <c r="G25" s="48">
        <f>'Study 1_summary'!F25/'Study 1_summary'!B25</f>
        <v>0.44041450777202074</v>
      </c>
      <c r="H25" s="46">
        <f>'Study 1_summary'!G25/('Study 1_summary'!B25-'Study 1_summary'!I25)</f>
        <v>0.66590649942987457</v>
      </c>
      <c r="I25" s="47">
        <f>'Study 1_summary'!H25/('Study 1_summary'!B25-'Study 1_summary'!I25)</f>
        <v>0.33409350057012543</v>
      </c>
      <c r="J25" s="49">
        <f>'Study 1_summary'!J25/('Study 1_summary'!B25-'Study 1_summary'!N25)</f>
        <v>0.13811007268951195</v>
      </c>
      <c r="K25" s="49">
        <f>'Study 1_summary'!K25/('Study 1_summary'!B25-'Study 1_summary'!N25)</f>
        <v>0.23260643821391486</v>
      </c>
      <c r="L25" s="49">
        <f>'Study 1_summary'!L25/('Study 1_summary'!B25-'Study 1_summary'!N25)</f>
        <v>0.11318795430944964</v>
      </c>
      <c r="M25" s="49">
        <f>'Study 1_summary'!M25/('Study 1_summary'!B25-'Study 1_summary'!N25)</f>
        <v>0.51609553478712356</v>
      </c>
      <c r="N25" s="50">
        <f>'Study 1_summary'!O25/'Study 1_summary'!B25</f>
        <v>0.85803108808290152</v>
      </c>
      <c r="O25" s="51">
        <f>'Study 1_summary'!P25/'Study 1_summary'!B25</f>
        <v>0.14196891191709846</v>
      </c>
      <c r="P25" s="52">
        <f>'Study 1_summary'!Q25/('Study 1_summary'!B25-'Study 1_summary'!U25)</f>
        <v>0.17189189189189188</v>
      </c>
      <c r="Q25" s="52">
        <f>'Study 1_summary'!R25/('Study 1_summary'!B25-'Study 1_summary'!U25)</f>
        <v>6.054054054054054E-2</v>
      </c>
      <c r="R25" s="52">
        <f>'Study 1_summary'!S25/('Study 1_summary'!B25-'Study 1_summary'!U25)</f>
        <v>0.52540540540540537</v>
      </c>
      <c r="S25" s="52">
        <f>'Study 1_summary'!T25/('Study 1_summary'!B25-'Study 1_summary'!U25)</f>
        <v>0.24216216216216216</v>
      </c>
      <c r="T25" s="53">
        <f>'Study 1_summary'!W25/('Study 1_summary'!V25+'Study 1_summary'!W25)</f>
        <v>0.68224299065420557</v>
      </c>
      <c r="U25" s="54">
        <f>'Study 1_summary'!Y25</f>
        <v>9.4814398200224979</v>
      </c>
      <c r="V25" s="55">
        <f>'Study 1_summary'!Z25</f>
        <v>286.79949959067369</v>
      </c>
      <c r="W25" s="56">
        <f>'Study 1_summary'!AA25</f>
        <v>276.02968048082869</v>
      </c>
      <c r="X25" s="56">
        <f>'Study 1_summary'!AB25</f>
        <v>297.97331097729716</v>
      </c>
    </row>
    <row r="26" spans="1:24" ht="20" customHeight="1" x14ac:dyDescent="0.2">
      <c r="A26" s="43">
        <v>23</v>
      </c>
      <c r="B26" s="44" t="s">
        <v>24</v>
      </c>
      <c r="C26" s="45">
        <f>'Study 1_summary'!B26</f>
        <v>867</v>
      </c>
      <c r="D26" s="46">
        <f>'Study 1_summary'!C26/'Study 1_summary'!B26</f>
        <v>0.4544405997693195</v>
      </c>
      <c r="E26" s="47">
        <f>'Study 1_summary'!D26/'Study 1_summary'!B26</f>
        <v>0.5455594002306805</v>
      </c>
      <c r="F26" s="48">
        <f>'Study 1_summary'!E26/'Study 1_summary'!B26</f>
        <v>0.48788927335640137</v>
      </c>
      <c r="G26" s="48">
        <f>'Study 1_summary'!F26/'Study 1_summary'!B26</f>
        <v>0.51211072664359858</v>
      </c>
      <c r="H26" s="46">
        <f>'Study 1_summary'!G26/('Study 1_summary'!B26-'Study 1_summary'!I26)</f>
        <v>0.65517241379310343</v>
      </c>
      <c r="I26" s="47">
        <f>'Study 1_summary'!H26/('Study 1_summary'!B26-'Study 1_summary'!I26)</f>
        <v>0.34482758620689657</v>
      </c>
      <c r="J26" s="49">
        <f>'Study 1_summary'!J26/('Study 1_summary'!B26-'Study 1_summary'!N26)</f>
        <v>0.12341407151095732</v>
      </c>
      <c r="K26" s="49">
        <f>'Study 1_summary'!K26/('Study 1_summary'!B26-'Study 1_summary'!N26)</f>
        <v>0.28027681660899656</v>
      </c>
      <c r="L26" s="49">
        <f>'Study 1_summary'!L26/('Study 1_summary'!B26-'Study 1_summary'!N26)</f>
        <v>7.9584775086505188E-2</v>
      </c>
      <c r="M26" s="49">
        <f>'Study 1_summary'!M26/('Study 1_summary'!B26-'Study 1_summary'!N26)</f>
        <v>0.51672433679354091</v>
      </c>
      <c r="N26" s="50">
        <f>'Study 1_summary'!O26/'Study 1_summary'!B26</f>
        <v>0.91695501730103801</v>
      </c>
      <c r="O26" s="51">
        <f>'Study 1_summary'!P26/'Study 1_summary'!B26</f>
        <v>8.3044982698961933E-2</v>
      </c>
      <c r="P26" s="52">
        <f>'Study 1_summary'!Q26/('Study 1_summary'!B26-'Study 1_summary'!U26)</f>
        <v>0.12941176470588237</v>
      </c>
      <c r="Q26" s="52">
        <f>'Study 1_summary'!R26/('Study 1_summary'!B26-'Study 1_summary'!U26)</f>
        <v>4.7058823529411764E-2</v>
      </c>
      <c r="R26" s="52">
        <f>'Study 1_summary'!S26/('Study 1_summary'!B26-'Study 1_summary'!U26)</f>
        <v>0.52679738562091505</v>
      </c>
      <c r="S26" s="52">
        <f>'Study 1_summary'!T26/('Study 1_summary'!B26-'Study 1_summary'!U26)</f>
        <v>0.29673202614379085</v>
      </c>
      <c r="T26" s="53">
        <f>'Study 1_summary'!W26/('Study 1_summary'!V26+'Study 1_summary'!W26)</f>
        <v>0.68060394889663178</v>
      </c>
      <c r="U26" s="54">
        <f>'Study 1_summary'!Y26</f>
        <v>8.5731559854897217</v>
      </c>
      <c r="V26" s="55">
        <f>'Study 1_summary'!Z26</f>
        <v>292.98057979075128</v>
      </c>
      <c r="W26" s="56">
        <f>'Study 1_summary'!AA26</f>
        <v>290.87007659884375</v>
      </c>
      <c r="X26" s="56">
        <f>'Study 1_summary'!AB26</f>
        <v>304.56171357934534</v>
      </c>
    </row>
    <row r="27" spans="1:24" ht="20" customHeight="1" x14ac:dyDescent="0.2">
      <c r="A27" s="43">
        <v>24</v>
      </c>
      <c r="B27" s="44" t="s">
        <v>25</v>
      </c>
      <c r="C27" s="45">
        <f>'Study 1_summary'!B27</f>
        <v>1424</v>
      </c>
      <c r="D27" s="46">
        <f>'Study 1_summary'!C27/'Study 1_summary'!B27</f>
        <v>0.4508426966292135</v>
      </c>
      <c r="E27" s="47">
        <f>'Study 1_summary'!D27/'Study 1_summary'!B27</f>
        <v>0.5491573033707865</v>
      </c>
      <c r="F27" s="48">
        <f>'Study 1_summary'!E27/'Study 1_summary'!B27</f>
        <v>0.4803370786516854</v>
      </c>
      <c r="G27" s="48">
        <f>'Study 1_summary'!F27/'Study 1_summary'!B27</f>
        <v>0.5196629213483146</v>
      </c>
      <c r="H27" s="46">
        <f>'Study 1_summary'!G27/('Study 1_summary'!B27-'Study 1_summary'!I27)</f>
        <v>0.81033022861981374</v>
      </c>
      <c r="I27" s="47">
        <f>'Study 1_summary'!H27/('Study 1_summary'!B27-'Study 1_summary'!I27)</f>
        <v>0.18966977138018629</v>
      </c>
      <c r="J27" s="49">
        <f>'Study 1_summary'!J27/('Study 1_summary'!B27-'Study 1_summary'!N27)</f>
        <v>0.16853932584269662</v>
      </c>
      <c r="K27" s="49">
        <f>'Study 1_summary'!K27/('Study 1_summary'!B27-'Study 1_summary'!N27)</f>
        <v>0.43469101123595505</v>
      </c>
      <c r="L27" s="49">
        <f>'Study 1_summary'!L27/('Study 1_summary'!B27-'Study 1_summary'!N27)</f>
        <v>0</v>
      </c>
      <c r="M27" s="49">
        <f>'Study 1_summary'!M27/('Study 1_summary'!B27-'Study 1_summary'!N27)</f>
        <v>0.3967696629213483</v>
      </c>
      <c r="N27" s="50">
        <f>'Study 1_summary'!O27/'Study 1_summary'!B27</f>
        <v>0.8792134831460674</v>
      </c>
      <c r="O27" s="51">
        <f>'Study 1_summary'!P27/'Study 1_summary'!B27</f>
        <v>0.12078651685393259</v>
      </c>
      <c r="P27" s="52">
        <f>'Study 1_summary'!Q27/('Study 1_summary'!B27-'Study 1_summary'!U27)</f>
        <v>0.23688046647230321</v>
      </c>
      <c r="Q27" s="52">
        <f>'Study 1_summary'!R27/('Study 1_summary'!B27-'Study 1_summary'!U27)</f>
        <v>0.14067055393586006</v>
      </c>
      <c r="R27" s="52">
        <f>'Study 1_summary'!S27/('Study 1_summary'!B27-'Study 1_summary'!U27)</f>
        <v>0.30903790087463556</v>
      </c>
      <c r="S27" s="52">
        <f>'Study 1_summary'!T27/('Study 1_summary'!B27-'Study 1_summary'!U27)</f>
        <v>0.31341107871720114</v>
      </c>
      <c r="T27" s="53">
        <f>'Study 1_summary'!W27/('Study 1_summary'!V27+'Study 1_summary'!W27)</f>
        <v>0.42947813822284908</v>
      </c>
      <c r="U27" s="54">
        <f>'Study 1_summary'!Y27</f>
        <v>6.6881559220389803</v>
      </c>
      <c r="V27" s="55">
        <f>'Study 1_summary'!Z27</f>
        <v>209.74290037904373</v>
      </c>
      <c r="W27" s="56">
        <f>'Study 1_summary'!AA27</f>
        <v>201.40045640646974</v>
      </c>
      <c r="X27" s="56">
        <f>'Study 1_summary'!AB27</f>
        <v>243.58994178314578</v>
      </c>
    </row>
    <row r="28" spans="1:24" ht="20" customHeight="1" x14ac:dyDescent="0.2">
      <c r="A28" s="43">
        <v>25</v>
      </c>
      <c r="B28" s="44" t="s">
        <v>26</v>
      </c>
      <c r="C28" s="45">
        <f>'Study 1_summary'!B28</f>
        <v>1858</v>
      </c>
      <c r="D28" s="46">
        <f>'Study 1_summary'!C28/'Study 1_summary'!B28</f>
        <v>0.7831001076426265</v>
      </c>
      <c r="E28" s="47">
        <f>'Study 1_summary'!D28/'Study 1_summary'!B28</f>
        <v>0.21689989235737353</v>
      </c>
      <c r="F28" s="48">
        <f>'Study 1_summary'!E28/'Study 1_summary'!B28</f>
        <v>0.47308934337997849</v>
      </c>
      <c r="G28" s="48">
        <f>'Study 1_summary'!F28/'Study 1_summary'!B28</f>
        <v>0.52691065662002157</v>
      </c>
      <c r="H28" s="46">
        <f>'Study 1_summary'!G28/('Study 1_summary'!B28-'Study 1_summary'!I28)</f>
        <v>0.62165242165242163</v>
      </c>
      <c r="I28" s="47">
        <f>'Study 1_summary'!H28/('Study 1_summary'!B28-'Study 1_summary'!I28)</f>
        <v>0.37834757834757837</v>
      </c>
      <c r="J28" s="49">
        <f>'Study 1_summary'!J28/('Study 1_summary'!B28-'Study 1_summary'!N28)</f>
        <v>4.5748116254036596E-2</v>
      </c>
      <c r="K28" s="49">
        <f>'Study 1_summary'!K28/('Study 1_summary'!B28-'Study 1_summary'!N28)</f>
        <v>0.42465016146393975</v>
      </c>
      <c r="L28" s="49">
        <f>'Study 1_summary'!L28/('Study 1_summary'!B28-'Study 1_summary'!N28)</f>
        <v>4.8977395048439183E-2</v>
      </c>
      <c r="M28" s="49">
        <f>'Study 1_summary'!M28/('Study 1_summary'!B28-'Study 1_summary'!N28)</f>
        <v>0.4806243272335845</v>
      </c>
      <c r="N28" s="50">
        <f>'Study 1_summary'!O28/'Study 1_summary'!B28</f>
        <v>0.82561894510226053</v>
      </c>
      <c r="O28" s="51">
        <f>'Study 1_summary'!P28/'Study 1_summary'!B28</f>
        <v>0.1743810548977395</v>
      </c>
      <c r="P28" s="52">
        <f>'Study 1_summary'!Q28/('Study 1_summary'!B28-'Study 1_summary'!U28)</f>
        <v>0.2633085289066972</v>
      </c>
      <c r="Q28" s="52">
        <f>'Study 1_summary'!R28/('Study 1_summary'!B28-'Study 1_summary'!U28)</f>
        <v>6.468231253577561E-2</v>
      </c>
      <c r="R28" s="52">
        <f>'Study 1_summary'!S28/('Study 1_summary'!B28-'Study 1_summary'!U28)</f>
        <v>0.38809387521465372</v>
      </c>
      <c r="S28" s="52">
        <f>'Study 1_summary'!T28/('Study 1_summary'!B28-'Study 1_summary'!U28)</f>
        <v>0.28391528334287347</v>
      </c>
      <c r="T28" s="53">
        <f>'Study 1_summary'!W28/('Study 1_summary'!V28+'Study 1_summary'!W28)</f>
        <v>0.414962325080732</v>
      </c>
      <c r="U28" s="54">
        <f>'Study 1_summary'!Y28</f>
        <v>5.2141633352370071</v>
      </c>
      <c r="V28" s="55">
        <f>'Study 1_summary'!Z28</f>
        <v>280.33373362647973</v>
      </c>
      <c r="W28" s="56">
        <f>'Study 1_summary'!AA28</f>
        <v>272.00063023197021</v>
      </c>
      <c r="X28" s="56">
        <f>'Study 1_summary'!AB28</f>
        <v>282.07589619227923</v>
      </c>
    </row>
    <row r="29" spans="1:24" ht="20" customHeight="1" x14ac:dyDescent="0.2">
      <c r="A29" s="43">
        <v>26</v>
      </c>
      <c r="B29" s="44" t="s">
        <v>27</v>
      </c>
      <c r="C29" s="45">
        <f>'Study 1_summary'!B29</f>
        <v>696</v>
      </c>
      <c r="D29" s="46">
        <f>'Study 1_summary'!C29/'Study 1_summary'!B29</f>
        <v>0.5933908045977011</v>
      </c>
      <c r="E29" s="47">
        <f>'Study 1_summary'!D29/'Study 1_summary'!B29</f>
        <v>0.40660919540229884</v>
      </c>
      <c r="F29" s="48">
        <f>'Study 1_summary'!E29/'Study 1_summary'!B29</f>
        <v>0.57758620689655171</v>
      </c>
      <c r="G29" s="48">
        <f>'Study 1_summary'!F29/'Study 1_summary'!B29</f>
        <v>0.42241379310344829</v>
      </c>
      <c r="H29" s="46">
        <f>'Study 1_summary'!G29/('Study 1_summary'!B29-'Study 1_summary'!I29)</f>
        <v>0.66318926974664683</v>
      </c>
      <c r="I29" s="47">
        <f>'Study 1_summary'!H29/('Study 1_summary'!B29-'Study 1_summary'!I29)</f>
        <v>0.33681073025335323</v>
      </c>
      <c r="J29" s="49">
        <f>'Study 1_summary'!J29/('Study 1_summary'!B29-'Study 1_summary'!N29)</f>
        <v>3.1609195402298854E-2</v>
      </c>
      <c r="K29" s="49">
        <f>'Study 1_summary'!K29/('Study 1_summary'!B29-'Study 1_summary'!N29)</f>
        <v>7.4712643678160925E-2</v>
      </c>
      <c r="L29" s="49">
        <f>'Study 1_summary'!L29/('Study 1_summary'!B29-'Study 1_summary'!N29)</f>
        <v>9.7701149425287362E-2</v>
      </c>
      <c r="M29" s="49">
        <f>'Study 1_summary'!M29/('Study 1_summary'!B29-'Study 1_summary'!N29)</f>
        <v>0.79597701149425293</v>
      </c>
      <c r="N29" s="50">
        <f>'Study 1_summary'!O29/'Study 1_summary'!B29</f>
        <v>0.87643678160919536</v>
      </c>
      <c r="O29" s="51">
        <f>'Study 1_summary'!P29/'Study 1_summary'!B29</f>
        <v>0.1235632183908046</v>
      </c>
      <c r="P29" s="52">
        <f>'Study 1_summary'!Q29/('Study 1_summary'!B29-'Study 1_summary'!U29)</f>
        <v>0.17917304747320062</v>
      </c>
      <c r="Q29" s="52">
        <f>'Study 1_summary'!R29/('Study 1_summary'!B29-'Study 1_summary'!U29)</f>
        <v>2.4502297090352222E-2</v>
      </c>
      <c r="R29" s="52">
        <f>'Study 1_summary'!S29/('Study 1_summary'!B29-'Study 1_summary'!U29)</f>
        <v>0.55436447166921898</v>
      </c>
      <c r="S29" s="52">
        <f>'Study 1_summary'!T29/('Study 1_summary'!B29-'Study 1_summary'!U29)</f>
        <v>0.24196018376722817</v>
      </c>
      <c r="T29" s="53">
        <f>'Study 1_summary'!W29/('Study 1_summary'!V29+'Study 1_summary'!W29)</f>
        <v>0.2906474820143885</v>
      </c>
      <c r="U29" s="54">
        <f>'Study 1_summary'!Y29</f>
        <v>7.3493975903614457</v>
      </c>
      <c r="V29" s="55">
        <f>'Study 1_summary'!Z29</f>
        <v>282.66055062212661</v>
      </c>
      <c r="W29" s="56">
        <f>'Study 1_summary'!AA29</f>
        <v>278.50266953735661</v>
      </c>
      <c r="X29" s="56">
        <f>'Study 1_summary'!AB29</f>
        <v>287.7490973904923</v>
      </c>
    </row>
    <row r="30" spans="1:24" ht="20" customHeight="1" x14ac:dyDescent="0.2">
      <c r="A30" s="43">
        <v>27</v>
      </c>
      <c r="B30" s="44" t="s">
        <v>28</v>
      </c>
      <c r="C30" s="45">
        <f>'Study 1_summary'!B30</f>
        <v>1029</v>
      </c>
      <c r="D30" s="46">
        <f>'Study 1_summary'!C30/'Study 1_summary'!B30</f>
        <v>0.49562682215743442</v>
      </c>
      <c r="E30" s="47">
        <f>'Study 1_summary'!D30/'Study 1_summary'!B30</f>
        <v>0.50437317784256563</v>
      </c>
      <c r="F30" s="48">
        <f>'Study 1_summary'!E30/'Study 1_summary'!B30</f>
        <v>0.48299319727891155</v>
      </c>
      <c r="G30" s="48">
        <f>'Study 1_summary'!F30/'Study 1_summary'!B30</f>
        <v>0.51700680272108845</v>
      </c>
      <c r="H30" s="46">
        <f>'Study 1_summary'!G30/('Study 1_summary'!B30-'Study 1_summary'!I30)</f>
        <v>0.57304643261608157</v>
      </c>
      <c r="I30" s="47">
        <f>'Study 1_summary'!H30/('Study 1_summary'!B30-'Study 1_summary'!I30)</f>
        <v>0.42695356738391849</v>
      </c>
      <c r="J30" s="49">
        <f>'Study 1_summary'!J30/('Study 1_summary'!B30-'Study 1_summary'!N30)</f>
        <v>3.4985422740524783E-2</v>
      </c>
      <c r="K30" s="49">
        <f>'Study 1_summary'!K30/('Study 1_summary'!B30-'Study 1_summary'!N30)</f>
        <v>0.10689990281827016</v>
      </c>
      <c r="L30" s="49">
        <f>'Study 1_summary'!L30/('Study 1_summary'!B30-'Study 1_summary'!N30)</f>
        <v>0.10884353741496598</v>
      </c>
      <c r="M30" s="49">
        <f>'Study 1_summary'!M30/('Study 1_summary'!B30-'Study 1_summary'!N30)</f>
        <v>0.74927113702623904</v>
      </c>
      <c r="N30" s="50">
        <f>'Study 1_summary'!O30/'Study 1_summary'!B30</f>
        <v>0.91933916423712347</v>
      </c>
      <c r="O30" s="51">
        <f>'Study 1_summary'!P30/'Study 1_summary'!B30</f>
        <v>8.0660835762876582E-2</v>
      </c>
      <c r="P30" s="52">
        <f>'Study 1_summary'!Q30/('Study 1_summary'!B30-'Study 1_summary'!U30)</f>
        <v>4.1000000000000002E-2</v>
      </c>
      <c r="Q30" s="52">
        <f>'Study 1_summary'!R30/('Study 1_summary'!B30-'Study 1_summary'!U30)</f>
        <v>1.7000000000000001E-2</v>
      </c>
      <c r="R30" s="52">
        <f>'Study 1_summary'!S30/('Study 1_summary'!B30-'Study 1_summary'!U30)</f>
        <v>0.72299999999999998</v>
      </c>
      <c r="S30" s="52">
        <f>'Study 1_summary'!T30/('Study 1_summary'!B30-'Study 1_summary'!U30)</f>
        <v>0.219</v>
      </c>
      <c r="T30" s="53">
        <f>'Study 1_summary'!W30/('Study 1_summary'!V30+'Study 1_summary'!W30)</f>
        <v>0.6948493683187561</v>
      </c>
      <c r="U30" s="54">
        <f>'Study 1_summary'!Y30</f>
        <v>7.1202783300198806</v>
      </c>
      <c r="V30" s="55">
        <f>'Study 1_summary'!Z30</f>
        <v>283.47580245966958</v>
      </c>
      <c r="W30" s="56">
        <f>'Study 1_summary'!AA30</f>
        <v>285.61005224975685</v>
      </c>
      <c r="X30" s="56">
        <f>'Study 1_summary'!AB30</f>
        <v>302.0193453567685</v>
      </c>
    </row>
    <row r="31" spans="1:24" ht="20" customHeight="1" x14ac:dyDescent="0.2">
      <c r="A31" s="43">
        <v>28</v>
      </c>
      <c r="B31" s="44" t="s">
        <v>29</v>
      </c>
      <c r="C31" s="45">
        <f>'Study 1_summary'!B31</f>
        <v>1026</v>
      </c>
      <c r="D31" s="46">
        <f>'Study 1_summary'!C31/'Study 1_summary'!B31</f>
        <v>0.49610136452241715</v>
      </c>
      <c r="E31" s="47">
        <f>'Study 1_summary'!D31/'Study 1_summary'!B31</f>
        <v>0.50389863547758285</v>
      </c>
      <c r="F31" s="48">
        <f>'Study 1_summary'!E31/'Study 1_summary'!B31</f>
        <v>0.44152046783625731</v>
      </c>
      <c r="G31" s="48">
        <f>'Study 1_summary'!F31/'Study 1_summary'!B31</f>
        <v>0.55847953216374269</v>
      </c>
      <c r="H31" s="46">
        <f>'Study 1_summary'!G31/('Study 1_summary'!B31-'Study 1_summary'!I31)</f>
        <v>0.5457413249211357</v>
      </c>
      <c r="I31" s="47">
        <f>'Study 1_summary'!H31/('Study 1_summary'!B31-'Study 1_summary'!I31)</f>
        <v>0.45425867507886436</v>
      </c>
      <c r="J31" s="49">
        <f>'Study 1_summary'!J31/('Study 1_summary'!B31-'Study 1_summary'!N31)</f>
        <v>0.1111111111111111</v>
      </c>
      <c r="K31" s="49">
        <f>'Study 1_summary'!K31/('Study 1_summary'!B31-'Study 1_summary'!N31)</f>
        <v>0.59454191033138404</v>
      </c>
      <c r="L31" s="49">
        <f>'Study 1_summary'!L31/('Study 1_summary'!B31-'Study 1_summary'!N31)</f>
        <v>6.8226120857699801E-3</v>
      </c>
      <c r="M31" s="49">
        <f>'Study 1_summary'!M31/('Study 1_summary'!B31-'Study 1_summary'!N31)</f>
        <v>0.2875243664717349</v>
      </c>
      <c r="N31" s="50">
        <f>'Study 1_summary'!O31/'Study 1_summary'!B31</f>
        <v>0.81481481481481477</v>
      </c>
      <c r="O31" s="51">
        <f>'Study 1_summary'!P31/'Study 1_summary'!B31</f>
        <v>0.18518518518518517</v>
      </c>
      <c r="P31" s="52">
        <f>'Study 1_summary'!Q31/('Study 1_summary'!B31-'Study 1_summary'!U31)</f>
        <v>0.27894736842105261</v>
      </c>
      <c r="Q31" s="52">
        <f>'Study 1_summary'!R31/('Study 1_summary'!B31-'Study 1_summary'!U31)</f>
        <v>7.8947368421052627E-2</v>
      </c>
      <c r="R31" s="52">
        <f>'Study 1_summary'!S31/('Study 1_summary'!B31-'Study 1_summary'!U31)</f>
        <v>0.41157894736842104</v>
      </c>
      <c r="S31" s="52">
        <f>'Study 1_summary'!T31/('Study 1_summary'!B31-'Study 1_summary'!U31)</f>
        <v>0.23052631578947369</v>
      </c>
      <c r="T31" s="53">
        <f>'Study 1_summary'!W31/('Study 1_summary'!V31+'Study 1_summary'!W31)</f>
        <v>0.32943469785575047</v>
      </c>
      <c r="U31" s="54">
        <f>'Study 1_summary'!Y31</f>
        <v>7.1644398766700927</v>
      </c>
      <c r="V31" s="55">
        <f>'Study 1_summary'!Z31</f>
        <v>280.56586536452306</v>
      </c>
      <c r="W31" s="56">
        <f>'Study 1_summary'!AA31</f>
        <v>281.88655276413277</v>
      </c>
      <c r="X31" s="56">
        <f>'Study 1_summary'!AB31</f>
        <v>284.64087719434178</v>
      </c>
    </row>
    <row r="32" spans="1:24" ht="20" customHeight="1" x14ac:dyDescent="0.2">
      <c r="A32" s="43">
        <v>29</v>
      </c>
      <c r="B32" s="44" t="s">
        <v>30</v>
      </c>
      <c r="C32" s="45">
        <f>'Study 1_summary'!B32</f>
        <v>901</v>
      </c>
      <c r="D32" s="46">
        <f>'Study 1_summary'!C32/'Study 1_summary'!B32</f>
        <v>0.44173140954495005</v>
      </c>
      <c r="E32" s="47">
        <f>'Study 1_summary'!D32/'Study 1_summary'!B32</f>
        <v>0.55826859045504995</v>
      </c>
      <c r="F32" s="48">
        <f>'Study 1_summary'!E32/'Study 1_summary'!B32</f>
        <v>0.46503884572697002</v>
      </c>
      <c r="G32" s="48">
        <f>'Study 1_summary'!F32/'Study 1_summary'!B32</f>
        <v>0.53496115427302993</v>
      </c>
      <c r="H32" s="46">
        <f>'Study 1_summary'!G32/('Study 1_summary'!B32-'Study 1_summary'!I32)</f>
        <v>0.625</v>
      </c>
      <c r="I32" s="47">
        <f>'Study 1_summary'!H32/('Study 1_summary'!B32-'Study 1_summary'!I32)</f>
        <v>0.375</v>
      </c>
      <c r="J32" s="49">
        <f>'Study 1_summary'!J32/('Study 1_summary'!B32-'Study 1_summary'!N32)</f>
        <v>8.1021087680355167E-2</v>
      </c>
      <c r="K32" s="49">
        <f>'Study 1_summary'!K32/('Study 1_summary'!B32-'Study 1_summary'!N32)</f>
        <v>0.52608213096559375</v>
      </c>
      <c r="L32" s="49">
        <f>'Study 1_summary'!L32/('Study 1_summary'!B32-'Study 1_summary'!N32)</f>
        <v>0</v>
      </c>
      <c r="M32" s="49">
        <f>'Study 1_summary'!M32/('Study 1_summary'!B32-'Study 1_summary'!N32)</f>
        <v>0.39289678135405104</v>
      </c>
      <c r="N32" s="50">
        <f>'Study 1_summary'!O32/'Study 1_summary'!B32</f>
        <v>0.79467258601553825</v>
      </c>
      <c r="O32" s="51">
        <f>'Study 1_summary'!P32/'Study 1_summary'!B32</f>
        <v>0.20532741398446172</v>
      </c>
      <c r="P32" s="52">
        <f>'Study 1_summary'!Q32/('Study 1_summary'!B32-'Study 1_summary'!U32)</f>
        <v>0.2683229813664596</v>
      </c>
      <c r="Q32" s="52">
        <f>'Study 1_summary'!R32/('Study 1_summary'!B32-'Study 1_summary'!U32)</f>
        <v>4.0993788819875775E-2</v>
      </c>
      <c r="R32" s="52">
        <f>'Study 1_summary'!S32/('Study 1_summary'!B32-'Study 1_summary'!U32)</f>
        <v>0.48074534161490684</v>
      </c>
      <c r="S32" s="52">
        <f>'Study 1_summary'!T32/('Study 1_summary'!B32-'Study 1_summary'!U32)</f>
        <v>0.20993788819875778</v>
      </c>
      <c r="T32" s="53">
        <f>'Study 1_summary'!W32/('Study 1_summary'!V32+'Study 1_summary'!W32)</f>
        <v>0.45283018867924529</v>
      </c>
      <c r="U32" s="54">
        <f>'Study 1_summary'!Y32</f>
        <v>6.3917910447761193</v>
      </c>
      <c r="V32" s="55">
        <f>'Study 1_summary'!Z32</f>
        <v>268.89043961931179</v>
      </c>
      <c r="W32" s="56">
        <f>'Study 1_summary'!AA32</f>
        <v>272.35855098446183</v>
      </c>
      <c r="X32" s="56">
        <f>'Study 1_summary'!AB32</f>
        <v>279.38697035012018</v>
      </c>
    </row>
    <row r="33" spans="1:24" ht="20" customHeight="1" x14ac:dyDescent="0.2">
      <c r="A33" s="43">
        <v>30</v>
      </c>
      <c r="B33" s="44" t="s">
        <v>31</v>
      </c>
      <c r="C33" s="45">
        <f>'Study 1_summary'!B33</f>
        <v>1054</v>
      </c>
      <c r="D33" s="46">
        <f>'Study 1_summary'!C33/'Study 1_summary'!B33</f>
        <v>0.50853889943074004</v>
      </c>
      <c r="E33" s="47">
        <f>'Study 1_summary'!D33/'Study 1_summary'!B33</f>
        <v>0.49146110056925996</v>
      </c>
      <c r="F33" s="48">
        <f>'Study 1_summary'!E33/'Study 1_summary'!B33</f>
        <v>0.43263757115749524</v>
      </c>
      <c r="G33" s="48">
        <f>'Study 1_summary'!F33/'Study 1_summary'!B33</f>
        <v>0.56736242884250476</v>
      </c>
      <c r="H33" s="46">
        <f>'Study 1_summary'!G33/('Study 1_summary'!B33-'Study 1_summary'!I33)</f>
        <v>0.57198067632850247</v>
      </c>
      <c r="I33" s="47">
        <f>'Study 1_summary'!H33/('Study 1_summary'!B33-'Study 1_summary'!I33)</f>
        <v>0.42801932367149759</v>
      </c>
      <c r="J33" s="49">
        <f>'Study 1_summary'!J33/('Study 1_summary'!B33-'Study 1_summary'!N33)</f>
        <v>1.8026565464895637E-2</v>
      </c>
      <c r="K33" s="49">
        <f>'Study 1_summary'!K33/('Study 1_summary'!B33-'Study 1_summary'!N33)</f>
        <v>0.28747628083491461</v>
      </c>
      <c r="L33" s="49">
        <f>'Study 1_summary'!L33/('Study 1_summary'!B33-'Study 1_summary'!N33)</f>
        <v>0</v>
      </c>
      <c r="M33" s="49">
        <f>'Study 1_summary'!M33/('Study 1_summary'!B33-'Study 1_summary'!N33)</f>
        <v>0.69449715370018972</v>
      </c>
      <c r="N33" s="50">
        <f>'Study 1_summary'!O33/'Study 1_summary'!B33</f>
        <v>0.87760910815939275</v>
      </c>
      <c r="O33" s="51">
        <f>'Study 1_summary'!P33/'Study 1_summary'!B33</f>
        <v>0.12239089184060721</v>
      </c>
      <c r="P33" s="52">
        <f>'Study 1_summary'!Q33/('Study 1_summary'!B33-'Study 1_summary'!U33)</f>
        <v>0.15665024630541871</v>
      </c>
      <c r="Q33" s="52">
        <f>'Study 1_summary'!R33/('Study 1_summary'!B33-'Study 1_summary'!U33)</f>
        <v>4.3349753694581279E-2</v>
      </c>
      <c r="R33" s="52">
        <f>'Study 1_summary'!S33/('Study 1_summary'!B33-'Study 1_summary'!U33)</f>
        <v>0.39704433497536945</v>
      </c>
      <c r="S33" s="52">
        <f>'Study 1_summary'!T33/('Study 1_summary'!B33-'Study 1_summary'!U33)</f>
        <v>0.40295566502463054</v>
      </c>
      <c r="T33" s="53">
        <f>'Study 1_summary'!W33/('Study 1_summary'!V33+'Study 1_summary'!W33)</f>
        <v>0.57549857549857553</v>
      </c>
      <c r="U33" s="54">
        <f>'Study 1_summary'!Y33</f>
        <v>5.9764705882352942</v>
      </c>
      <c r="V33" s="55">
        <f>'Study 1_summary'!Z33</f>
        <v>291.21745202186349</v>
      </c>
      <c r="W33" s="56">
        <f>'Study 1_summary'!AA33</f>
        <v>282.21165529277556</v>
      </c>
      <c r="X33" s="56">
        <f>'Study 1_summary'!AB33</f>
        <v>295.17592358272719</v>
      </c>
    </row>
    <row r="34" spans="1:24" ht="20" customHeight="1" x14ac:dyDescent="0.2">
      <c r="A34" s="43">
        <v>31</v>
      </c>
      <c r="B34" s="44" t="s">
        <v>32</v>
      </c>
      <c r="C34" s="45">
        <f>'Study 1_summary'!B34</f>
        <v>1071</v>
      </c>
      <c r="D34" s="46">
        <f>'Study 1_summary'!C34/'Study 1_summary'!B34</f>
        <v>0.44631185807656398</v>
      </c>
      <c r="E34" s="47">
        <f>'Study 1_summary'!D34/'Study 1_summary'!B34</f>
        <v>0.55368814192343607</v>
      </c>
      <c r="F34" s="48">
        <f>'Study 1_summary'!E34/'Study 1_summary'!B34</f>
        <v>0.49673202614379086</v>
      </c>
      <c r="G34" s="48">
        <f>'Study 1_summary'!F34/'Study 1_summary'!B34</f>
        <v>0.50326797385620914</v>
      </c>
      <c r="H34" s="46">
        <f>'Study 1_summary'!G34/('Study 1_summary'!B34-'Study 1_summary'!I34)</f>
        <v>0.64601769911504425</v>
      </c>
      <c r="I34" s="47">
        <f>'Study 1_summary'!H34/('Study 1_summary'!B34-'Study 1_summary'!I34)</f>
        <v>0.35398230088495575</v>
      </c>
      <c r="J34" s="49">
        <f>'Study 1_summary'!J34/('Study 1_summary'!B34-'Study 1_summary'!N34)</f>
        <v>0.3734827264239029</v>
      </c>
      <c r="K34" s="49">
        <f>'Study 1_summary'!K34/('Study 1_summary'!B34-'Study 1_summary'!N34)</f>
        <v>0.20728291316526612</v>
      </c>
      <c r="L34" s="49">
        <f>'Study 1_summary'!L34/('Study 1_summary'!B34-'Study 1_summary'!N34)</f>
        <v>1.8674136321195144E-2</v>
      </c>
      <c r="M34" s="49">
        <f>'Study 1_summary'!M34/('Study 1_summary'!B34-'Study 1_summary'!N34)</f>
        <v>0.40056022408963587</v>
      </c>
      <c r="N34" s="50">
        <f>'Study 1_summary'!O34/'Study 1_summary'!B34</f>
        <v>0.73669467787114851</v>
      </c>
      <c r="O34" s="51">
        <f>'Study 1_summary'!P34/'Study 1_summary'!B34</f>
        <v>0.26330532212885155</v>
      </c>
      <c r="P34" s="52">
        <f>'Study 1_summary'!Q34/('Study 1_summary'!B34-'Study 1_summary'!U34)</f>
        <v>0.22536585365853659</v>
      </c>
      <c r="Q34" s="52">
        <f>'Study 1_summary'!R34/('Study 1_summary'!B34-'Study 1_summary'!U34)</f>
        <v>0.13951219512195123</v>
      </c>
      <c r="R34" s="52">
        <f>'Study 1_summary'!S34/('Study 1_summary'!B34-'Study 1_summary'!U34)</f>
        <v>0.31414634146341464</v>
      </c>
      <c r="S34" s="52">
        <f>'Study 1_summary'!T34/('Study 1_summary'!B34-'Study 1_summary'!U34)</f>
        <v>0.32097560975609757</v>
      </c>
      <c r="T34" s="53">
        <f>'Study 1_summary'!W34/('Study 1_summary'!V34+'Study 1_summary'!W34)</f>
        <v>0.46311858076563961</v>
      </c>
      <c r="U34" s="54">
        <f>'Study 1_summary'!Y34</f>
        <v>7.5990196078431369</v>
      </c>
      <c r="V34" s="55">
        <f>'Study 1_summary'!Z34</f>
        <v>260.79171266666674</v>
      </c>
      <c r="W34" s="56">
        <f>'Study 1_summary'!AA34</f>
        <v>255.55754507656371</v>
      </c>
      <c r="X34" s="58" t="s">
        <v>73</v>
      </c>
    </row>
    <row r="35" spans="1:24" ht="20" customHeight="1" x14ac:dyDescent="0.2">
      <c r="A35" s="43">
        <v>32</v>
      </c>
      <c r="B35" s="44" t="s">
        <v>33</v>
      </c>
      <c r="C35" s="45">
        <f>'Study 1_summary'!B35</f>
        <v>719</v>
      </c>
      <c r="D35" s="46">
        <f>'Study 1_summary'!C35/'Study 1_summary'!B35</f>
        <v>0.47844228094575797</v>
      </c>
      <c r="E35" s="47">
        <f>'Study 1_summary'!D35/'Study 1_summary'!B35</f>
        <v>0.52155771905424197</v>
      </c>
      <c r="F35" s="48">
        <f>'Study 1_summary'!E35/'Study 1_summary'!B35</f>
        <v>0.47287899860917942</v>
      </c>
      <c r="G35" s="48">
        <f>'Study 1_summary'!F35/'Study 1_summary'!B35</f>
        <v>0.52712100139082063</v>
      </c>
      <c r="H35" s="46">
        <f>'Study 1_summary'!G35/('Study 1_summary'!B35-'Study 1_summary'!I35)</f>
        <v>0.6586826347305389</v>
      </c>
      <c r="I35" s="47">
        <f>'Study 1_summary'!H35/('Study 1_summary'!B35-'Study 1_summary'!I35)</f>
        <v>0.3413173652694611</v>
      </c>
      <c r="J35" s="49">
        <f>'Study 1_summary'!J35/('Study 1_summary'!B35-'Study 1_summary'!N35)</f>
        <v>9.3184979137691235E-2</v>
      </c>
      <c r="K35" s="49">
        <f>'Study 1_summary'!K35/('Study 1_summary'!B35-'Study 1_summary'!N35)</f>
        <v>0.30180806675938804</v>
      </c>
      <c r="L35" s="49">
        <f>'Study 1_summary'!L35/('Study 1_summary'!B35-'Study 1_summary'!N35)</f>
        <v>9.3184979137691235E-2</v>
      </c>
      <c r="M35" s="49">
        <f>'Study 1_summary'!M35/('Study 1_summary'!B35-'Study 1_summary'!N35)</f>
        <v>0.51182197496522952</v>
      </c>
      <c r="N35" s="50">
        <f>'Study 1_summary'!O35/'Study 1_summary'!B35</f>
        <v>0.90403337969401942</v>
      </c>
      <c r="O35" s="51">
        <f>'Study 1_summary'!P35/'Study 1_summary'!B35</f>
        <v>9.5966620305980535E-2</v>
      </c>
      <c r="P35" s="52">
        <f>'Study 1_summary'!Q35/('Study 1_summary'!B35-'Study 1_summary'!U35)</f>
        <v>0.16262482168330955</v>
      </c>
      <c r="Q35" s="52">
        <f>'Study 1_summary'!R35/('Study 1_summary'!B35-'Study 1_summary'!U35)</f>
        <v>5.7061340941512127E-2</v>
      </c>
      <c r="R35" s="52">
        <f>'Study 1_summary'!S35/('Study 1_summary'!B35-'Study 1_summary'!U35)</f>
        <v>0.51783166904422251</v>
      </c>
      <c r="S35" s="52">
        <f>'Study 1_summary'!T35/('Study 1_summary'!B35-'Study 1_summary'!U35)</f>
        <v>0.26248216833095578</v>
      </c>
      <c r="T35" s="53">
        <f>'Study 1_summary'!W35/('Study 1_summary'!V35+'Study 1_summary'!W35)</f>
        <v>0.63143254520166903</v>
      </c>
      <c r="U35" s="54">
        <f>'Study 1_summary'!Y35</f>
        <v>7.4712643678160919</v>
      </c>
      <c r="V35" s="55">
        <f>'Study 1_summary'!Z35</f>
        <v>294.97495174130751</v>
      </c>
      <c r="W35" s="56">
        <f>'Study 1_summary'!AA35</f>
        <v>294.08848751182205</v>
      </c>
      <c r="X35" s="56">
        <f>'Study 1_summary'!AB35</f>
        <v>308.93291034592158</v>
      </c>
    </row>
    <row r="36" spans="1:24" ht="20" customHeight="1" x14ac:dyDescent="0.2">
      <c r="A36" s="43">
        <v>33</v>
      </c>
      <c r="B36" s="44" t="s">
        <v>34</v>
      </c>
      <c r="C36" s="45">
        <f>'Study 1_summary'!B36</f>
        <v>985</v>
      </c>
      <c r="D36" s="46">
        <f>'Study 1_summary'!C36/'Study 1_summary'!B36</f>
        <v>0.46802030456852795</v>
      </c>
      <c r="E36" s="47">
        <f>'Study 1_summary'!D36/'Study 1_summary'!B36</f>
        <v>0.53197969543147205</v>
      </c>
      <c r="F36" s="48">
        <f>'Study 1_summary'!E36/'Study 1_summary'!B36</f>
        <v>0.29746192893401013</v>
      </c>
      <c r="G36" s="48">
        <f>'Study 1_summary'!F36/'Study 1_summary'!B36</f>
        <v>0.70253807106598987</v>
      </c>
      <c r="H36" s="46">
        <f>'Study 1_summary'!G36/('Study 1_summary'!B36-'Study 1_summary'!I36)</f>
        <v>0.75077399380804954</v>
      </c>
      <c r="I36" s="47">
        <f>'Study 1_summary'!H36/('Study 1_summary'!B36-'Study 1_summary'!I36)</f>
        <v>0.24922600619195046</v>
      </c>
      <c r="J36" s="49">
        <f>'Study 1_summary'!J36/('Study 1_summary'!B36-'Study 1_summary'!N36)</f>
        <v>0.34416243654822337</v>
      </c>
      <c r="K36" s="49">
        <f>'Study 1_summary'!K36/('Study 1_summary'!B36-'Study 1_summary'!N36)</f>
        <v>0.26395939086294418</v>
      </c>
      <c r="L36" s="49">
        <f>'Study 1_summary'!L36/('Study 1_summary'!B36-'Study 1_summary'!N36)</f>
        <v>0</v>
      </c>
      <c r="M36" s="49">
        <f>'Study 1_summary'!M36/('Study 1_summary'!B36-'Study 1_summary'!N36)</f>
        <v>0.39187817258883251</v>
      </c>
      <c r="N36" s="50">
        <f>'Study 1_summary'!O36/'Study 1_summary'!B36</f>
        <v>0.76243654822335027</v>
      </c>
      <c r="O36" s="51">
        <f>'Study 1_summary'!P36/'Study 1_summary'!B36</f>
        <v>0.23756345177664975</v>
      </c>
      <c r="P36" s="52">
        <f>'Study 1_summary'!Q36/('Study 1_summary'!B36-'Study 1_summary'!U36)</f>
        <v>0.22890173410404624</v>
      </c>
      <c r="Q36" s="52">
        <f>'Study 1_summary'!R36/('Study 1_summary'!B36-'Study 1_summary'!U36)</f>
        <v>8.5549132947976878E-2</v>
      </c>
      <c r="R36" s="52">
        <f>'Study 1_summary'!S36/('Study 1_summary'!B36-'Study 1_summary'!U36)</f>
        <v>0.4</v>
      </c>
      <c r="S36" s="52">
        <f>'Study 1_summary'!T36/('Study 1_summary'!B36-'Study 1_summary'!U36)</f>
        <v>0.2855491329479769</v>
      </c>
      <c r="T36" s="53">
        <f>'Study 1_summary'!W36/('Study 1_summary'!V36+'Study 1_summary'!W36)</f>
        <v>0.35670731707317072</v>
      </c>
      <c r="U36" s="54">
        <f>'Study 1_summary'!Y36</f>
        <v>6.8911007025761126</v>
      </c>
      <c r="V36" s="55">
        <f>'Study 1_summary'!Z36</f>
        <v>242.4976306456856</v>
      </c>
      <c r="W36" s="56">
        <f>'Study 1_summary'!AA36</f>
        <v>243.84433482741093</v>
      </c>
      <c r="X36" s="56">
        <f>'Study 1_summary'!AB36</f>
        <v>267.76240932283491</v>
      </c>
    </row>
    <row r="37" spans="1:24" ht="20" customHeight="1" x14ac:dyDescent="0.2">
      <c r="A37" s="43">
        <v>34</v>
      </c>
      <c r="B37" s="44" t="s">
        <v>35</v>
      </c>
      <c r="C37" s="45">
        <f>'Study 1_summary'!B37</f>
        <v>1577</v>
      </c>
      <c r="D37" s="46">
        <f>'Study 1_summary'!C37/'Study 1_summary'!B37</f>
        <v>0.44578313253012047</v>
      </c>
      <c r="E37" s="47">
        <f>'Study 1_summary'!D37/'Study 1_summary'!B37</f>
        <v>0.55421686746987953</v>
      </c>
      <c r="F37" s="48">
        <f>'Study 1_summary'!E37/'Study 1_summary'!B37</f>
        <v>0.56055802155992396</v>
      </c>
      <c r="G37" s="48">
        <f>'Study 1_summary'!F37/'Study 1_summary'!B37</f>
        <v>0.4394419784400761</v>
      </c>
      <c r="H37" s="46">
        <f>'Study 1_summary'!G37/('Study 1_summary'!B37-'Study 1_summary'!I37)</f>
        <v>0.72696929238985308</v>
      </c>
      <c r="I37" s="47">
        <f>'Study 1_summary'!H37/('Study 1_summary'!B37-'Study 1_summary'!I37)</f>
        <v>0.27303070761014686</v>
      </c>
      <c r="J37" s="49">
        <f>'Study 1_summary'!J37/('Study 1_summary'!B37-'Study 1_summary'!N37)</f>
        <v>0.13439490445859872</v>
      </c>
      <c r="K37" s="49">
        <f>'Study 1_summary'!K37/('Study 1_summary'!B37-'Study 1_summary'!N37)</f>
        <v>0.36369426751592354</v>
      </c>
      <c r="L37" s="49">
        <f>'Study 1_summary'!L37/('Study 1_summary'!B37-'Study 1_summary'!N37)</f>
        <v>1.910828025477707E-3</v>
      </c>
      <c r="M37" s="49">
        <f>'Study 1_summary'!M37/('Study 1_summary'!B37-'Study 1_summary'!N37)</f>
        <v>0.5</v>
      </c>
      <c r="N37" s="50">
        <f>'Study 1_summary'!O37/'Study 1_summary'!B37</f>
        <v>0.88205453392517441</v>
      </c>
      <c r="O37" s="51">
        <f>'Study 1_summary'!P37/'Study 1_summary'!B37</f>
        <v>0.11794546607482562</v>
      </c>
      <c r="P37" s="52">
        <f>'Study 1_summary'!Q37/('Study 1_summary'!B37-'Study 1_summary'!U37)</f>
        <v>0.12216288384512683</v>
      </c>
      <c r="Q37" s="52">
        <f>'Study 1_summary'!R37/('Study 1_summary'!B37-'Study 1_summary'!U37)</f>
        <v>7.8771695594125501E-2</v>
      </c>
      <c r="R37" s="52">
        <f>'Study 1_summary'!S37/('Study 1_summary'!B37-'Study 1_summary'!U37)</f>
        <v>0.43124165554072097</v>
      </c>
      <c r="S37" s="52">
        <f>'Study 1_summary'!T37/('Study 1_summary'!B37-'Study 1_summary'!U37)</f>
        <v>0.36782376502002673</v>
      </c>
      <c r="T37" s="53">
        <f>'Study 1_summary'!W37/('Study 1_summary'!V37+'Study 1_summary'!W37)</f>
        <v>0.58211794546607487</v>
      </c>
      <c r="U37" s="54">
        <f>'Study 1_summary'!Y37</f>
        <v>9.9704336399474371</v>
      </c>
      <c r="V37" s="55">
        <f>'Study 1_summary'!Z37</f>
        <v>284.72800805263142</v>
      </c>
      <c r="W37" s="56">
        <f>'Study 1_summary'!AA37</f>
        <v>273.03264825364619</v>
      </c>
      <c r="X37" s="56">
        <f>'Study 1_summary'!AB37</f>
        <v>291.29383225475527</v>
      </c>
    </row>
    <row r="38" spans="1:24" ht="20" customHeight="1" x14ac:dyDescent="0.2">
      <c r="A38" s="43">
        <v>35</v>
      </c>
      <c r="B38" s="44" t="s">
        <v>54</v>
      </c>
      <c r="C38" s="45">
        <f>'Study 1_summary'!B38</f>
        <v>928</v>
      </c>
      <c r="D38" s="46">
        <f>'Study 1_summary'!C38/'Study 1_summary'!B38</f>
        <v>0.52155172413793105</v>
      </c>
      <c r="E38" s="47">
        <f>'Study 1_summary'!D38/'Study 1_summary'!B38</f>
        <v>0.47844827586206895</v>
      </c>
      <c r="F38" s="48">
        <f>'Study 1_summary'!E38/'Study 1_summary'!B38</f>
        <v>0.53017241379310343</v>
      </c>
      <c r="G38" s="48">
        <f>'Study 1_summary'!F38/'Study 1_summary'!B38</f>
        <v>0.46982758620689657</v>
      </c>
      <c r="H38" s="46">
        <f>'Study 1_summary'!G38/('Study 1_summary'!B38-'Study 1_summary'!I38)</f>
        <v>0.73659305993690849</v>
      </c>
      <c r="I38" s="47">
        <f>'Study 1_summary'!H38/('Study 1_summary'!B38-'Study 1_summary'!I38)</f>
        <v>0.26340694006309151</v>
      </c>
      <c r="J38" s="49">
        <f>'Study 1_summary'!J38/('Study 1_summary'!B38-'Study 1_summary'!N38)</f>
        <v>8.4142394822006472E-2</v>
      </c>
      <c r="K38" s="49">
        <f>'Study 1_summary'!K38/('Study 1_summary'!B38-'Study 1_summary'!N38)</f>
        <v>0.35814455231930958</v>
      </c>
      <c r="L38" s="49">
        <f>'Study 1_summary'!L38/('Study 1_summary'!B38-'Study 1_summary'!N38)</f>
        <v>8.8457389428263214E-2</v>
      </c>
      <c r="M38" s="49">
        <f>'Study 1_summary'!M38/('Study 1_summary'!B38-'Study 1_summary'!N38)</f>
        <v>0.46925566343042069</v>
      </c>
      <c r="N38" s="50">
        <f>'Study 1_summary'!O38/'Study 1_summary'!B38</f>
        <v>0.86961206896551724</v>
      </c>
      <c r="O38" s="51">
        <f>'Study 1_summary'!P38/'Study 1_summary'!B38</f>
        <v>0.13038793103448276</v>
      </c>
      <c r="P38" s="52">
        <f>'Study 1_summary'!Q38/('Study 1_summary'!B38-'Study 1_summary'!U38)</f>
        <v>0.13067552602436322</v>
      </c>
      <c r="Q38" s="52">
        <f>'Study 1_summary'!R38/('Study 1_summary'!B38-'Study 1_summary'!U38)</f>
        <v>7.6411960132890366E-2</v>
      </c>
      <c r="R38" s="52">
        <f>'Study 1_summary'!S38/('Study 1_summary'!B38-'Study 1_summary'!U38)</f>
        <v>0.48172757475083056</v>
      </c>
      <c r="S38" s="52">
        <f>'Study 1_summary'!T38/('Study 1_summary'!B38-'Study 1_summary'!U38)</f>
        <v>0.31118493909191586</v>
      </c>
      <c r="T38" s="53">
        <f>'Study 1_summary'!W38/('Study 1_summary'!V38+'Study 1_summary'!W38)</f>
        <v>0.6071428571428571</v>
      </c>
      <c r="U38" s="54">
        <f>'Study 1_summary'!Y38</f>
        <v>9.9186991869918693</v>
      </c>
      <c r="V38" s="55">
        <f>'Study 1_summary'!Z38</f>
        <v>279.27607014655177</v>
      </c>
      <c r="W38" s="56">
        <f>'Study 1_summary'!AA38</f>
        <v>264.06103905172444</v>
      </c>
      <c r="X38" s="56">
        <f>'Study 1_summary'!AB38</f>
        <v>284.80098224404725</v>
      </c>
    </row>
    <row r="39" spans="1:24" ht="20" customHeight="1" x14ac:dyDescent="0.2">
      <c r="A39" s="59"/>
      <c r="B39" s="60" t="s">
        <v>55</v>
      </c>
      <c r="C39" s="61">
        <f>'Study 1_summary'!B39</f>
        <v>38552</v>
      </c>
      <c r="D39" s="62">
        <f>'Study 1_summary'!C39/'Study 1_summary'!B39</f>
        <v>0.49149201079062044</v>
      </c>
      <c r="E39" s="63">
        <f>'Study 1_summary'!D39/'Study 1_summary'!B39</f>
        <v>0.50850798920937956</v>
      </c>
      <c r="F39" s="64">
        <f>'Study 1_summary'!E39/'Study 1_summary'!B39</f>
        <v>0.49553849346337414</v>
      </c>
      <c r="G39" s="64">
        <f>'Study 1_summary'!F39/'Study 1_summary'!B39</f>
        <v>0.5044615065366258</v>
      </c>
      <c r="H39" s="62">
        <f>'Study 1_summary'!G39/('Study 1_summary'!B39-'Study 1_summary'!I39)</f>
        <v>0.6752574179004448</v>
      </c>
      <c r="I39" s="63">
        <f>'Study 1_summary'!H39/('Study 1_summary'!B39-'Study 1_summary'!I39)</f>
        <v>0.32474258209955525</v>
      </c>
      <c r="J39" s="65">
        <f>'Study 1_summary'!J39/('Study 1_summary'!B39-'Study 1_summary'!N39)</f>
        <v>0.1323540861080113</v>
      </c>
      <c r="K39" s="65">
        <f>'Study 1_summary'!K39/('Study 1_summary'!B39-'Study 1_summary'!N39)</f>
        <v>0.33444060934783171</v>
      </c>
      <c r="L39" s="65">
        <f>'Study 1_summary'!L39/('Study 1_summary'!B39-'Study 1_summary'!N39)</f>
        <v>6.6773934030571205E-2</v>
      </c>
      <c r="M39" s="65">
        <f>'Study 1_summary'!M39/('Study 1_summary'!B39-'Study 1_summary'!N39)</f>
        <v>0.46643137051358574</v>
      </c>
      <c r="N39" s="66">
        <f>'Study 1_summary'!O39/'Study 1_summary'!B39</f>
        <v>0.86107076156879025</v>
      </c>
      <c r="O39" s="67">
        <f>'Study 1_summary'!P39/'Study 1_summary'!B39</f>
        <v>0.1389292384312098</v>
      </c>
      <c r="P39" s="68">
        <f>'Study 1_summary'!Q39/('Study 1_summary'!B39-'Study 1_summary'!U39)</f>
        <v>0.19456483222940005</v>
      </c>
      <c r="Q39" s="68">
        <f>'Study 1_summary'!R39/('Study 1_summary'!B39-'Study 1_summary'!U39)</f>
        <v>7.7765966146046278E-2</v>
      </c>
      <c r="R39" s="68">
        <f>'Study 1_summary'!S39/('Study 1_summary'!B39-'Study 1_summary'!U39)</f>
        <v>0.44931447106604522</v>
      </c>
      <c r="S39" s="68">
        <f>'Study 1_summary'!T39/('Study 1_summary'!B39-'Study 1_summary'!U39)</f>
        <v>0.27835473055850846</v>
      </c>
      <c r="T39" s="69">
        <f>'Study 1_summary'!W39/('Study 1_summary'!V39+'Study 1_summary'!W39)</f>
        <v>0.49632400696230483</v>
      </c>
      <c r="U39" s="70">
        <f>'Study 1_summary'!Y39</f>
        <v>7.9176707380958948</v>
      </c>
      <c r="V39" s="71">
        <f>'Study 1_summary'!Z39</f>
        <v>272.67345175758282</v>
      </c>
      <c r="W39" s="72">
        <f>'Study 1_summary'!AA39</f>
        <v>268.03020982994735</v>
      </c>
      <c r="X39" s="72">
        <f>'Study 1_summary'!AB39</f>
        <v>286.09741746002089</v>
      </c>
    </row>
    <row r="41" spans="1:24" s="75" customFormat="1" x14ac:dyDescent="0.2">
      <c r="A41" s="75" t="s">
        <v>61</v>
      </c>
      <c r="C41" s="76"/>
      <c r="D41" s="77"/>
      <c r="E41" s="77"/>
      <c r="F41" s="77"/>
      <c r="G41" s="77"/>
      <c r="H41" s="77"/>
      <c r="I41" s="77"/>
      <c r="J41" s="78"/>
      <c r="K41" s="78"/>
      <c r="L41" s="78"/>
      <c r="M41" s="78"/>
      <c r="N41" s="79"/>
      <c r="O41" s="79"/>
      <c r="P41" s="79"/>
      <c r="Q41" s="79"/>
      <c r="R41" s="79"/>
      <c r="S41" s="79"/>
      <c r="T41" s="77"/>
      <c r="U41" s="80"/>
      <c r="V41" s="81"/>
      <c r="W41" s="81"/>
      <c r="X41" s="81"/>
    </row>
    <row r="42" spans="1:24" x14ac:dyDescent="0.2">
      <c r="A42" s="75" t="s">
        <v>72</v>
      </c>
    </row>
  </sheetData>
  <mergeCells count="12">
    <mergeCell ref="V2:X2"/>
    <mergeCell ref="B2:B3"/>
    <mergeCell ref="C2:C3"/>
    <mergeCell ref="D2:E2"/>
    <mergeCell ref="F2:G2"/>
    <mergeCell ref="H2:I2"/>
    <mergeCell ref="J2:M2"/>
    <mergeCell ref="A2:A3"/>
    <mergeCell ref="U2:U3"/>
    <mergeCell ref="N2:O2"/>
    <mergeCell ref="P2:S2"/>
    <mergeCell ref="T2:T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BA9BB-68C4-054F-A7F0-74F124E81DC7}">
  <dimension ref="A2:W33"/>
  <sheetViews>
    <sheetView showGridLines="0" zoomScaleNormal="100" workbookViewId="0">
      <selection activeCell="AC19" sqref="AC19"/>
    </sheetView>
  </sheetViews>
  <sheetFormatPr baseColWidth="10" defaultRowHeight="14" x14ac:dyDescent="0.2"/>
  <cols>
    <col min="1" max="1" width="4" style="98" bestFit="1" customWidth="1"/>
    <col min="2" max="2" width="13.5" style="99" customWidth="1"/>
    <col min="3" max="3" width="8" style="82" bestFit="1" customWidth="1"/>
    <col min="4" max="4" width="6.1640625" style="83" bestFit="1" customWidth="1"/>
    <col min="5" max="5" width="6.6640625" style="83" bestFit="1" customWidth="1"/>
    <col min="6" max="6" width="6.6640625" style="83" customWidth="1"/>
    <col min="7" max="7" width="5.1640625" style="83" customWidth="1"/>
    <col min="8" max="9" width="6.1640625" style="83" bestFit="1" customWidth="1"/>
    <col min="10" max="10" width="9.6640625" style="78" customWidth="1"/>
    <col min="11" max="11" width="11" style="78" customWidth="1"/>
    <col min="12" max="12" width="8.83203125" style="78" customWidth="1"/>
    <col min="13" max="13" width="13.83203125" style="78" customWidth="1"/>
    <col min="14" max="14" width="9.6640625" style="84" bestFit="1" customWidth="1"/>
    <col min="15" max="15" width="10" style="84" customWidth="1"/>
    <col min="16" max="16" width="6.5" style="84" bestFit="1" customWidth="1"/>
    <col min="17" max="17" width="7" style="84" customWidth="1"/>
    <col min="18" max="18" width="9.6640625" style="83" bestFit="1" customWidth="1"/>
    <col min="19" max="19" width="9.83203125" style="100" bestFit="1" customWidth="1"/>
    <col min="20" max="20" width="10.1640625" style="100" customWidth="1"/>
    <col min="21" max="21" width="7.5" style="101" bestFit="1" customWidth="1"/>
    <col min="22" max="22" width="9.1640625" style="101" bestFit="1" customWidth="1"/>
    <col min="23" max="23" width="6.6640625" style="101" bestFit="1" customWidth="1"/>
    <col min="24" max="16384" width="10.83203125" style="98"/>
  </cols>
  <sheetData>
    <row r="2" spans="1:23" s="102" customFormat="1" ht="23" customHeight="1" x14ac:dyDescent="0.15">
      <c r="A2" s="164" t="s">
        <v>53</v>
      </c>
      <c r="B2" s="166" t="s">
        <v>37</v>
      </c>
      <c r="C2" s="155" t="s">
        <v>36</v>
      </c>
      <c r="D2" s="157" t="s">
        <v>48</v>
      </c>
      <c r="E2" s="158"/>
      <c r="F2" s="159" t="s">
        <v>49</v>
      </c>
      <c r="G2" s="159"/>
      <c r="H2" s="157" t="s">
        <v>51</v>
      </c>
      <c r="I2" s="158"/>
      <c r="J2" s="148" t="s">
        <v>50</v>
      </c>
      <c r="K2" s="148"/>
      <c r="L2" s="148"/>
      <c r="M2" s="148"/>
      <c r="N2" s="146" t="s">
        <v>52</v>
      </c>
      <c r="O2" s="148"/>
      <c r="P2" s="148"/>
      <c r="Q2" s="147"/>
      <c r="R2" s="149" t="s">
        <v>65</v>
      </c>
      <c r="S2" s="160" t="s">
        <v>66</v>
      </c>
      <c r="T2" s="160" t="s">
        <v>107</v>
      </c>
      <c r="U2" s="162" t="s">
        <v>56</v>
      </c>
      <c r="V2" s="163"/>
      <c r="W2" s="163"/>
    </row>
    <row r="3" spans="1:23" s="106" customFormat="1" ht="45" x14ac:dyDescent="0.2">
      <c r="A3" s="165"/>
      <c r="B3" s="167"/>
      <c r="C3" s="156"/>
      <c r="D3" s="87" t="s">
        <v>0</v>
      </c>
      <c r="E3" s="88" t="s">
        <v>1</v>
      </c>
      <c r="F3" s="89" t="s">
        <v>38</v>
      </c>
      <c r="G3" s="89" t="s">
        <v>39</v>
      </c>
      <c r="H3" s="87" t="s">
        <v>40</v>
      </c>
      <c r="I3" s="88" t="s">
        <v>41</v>
      </c>
      <c r="J3" s="103" t="s">
        <v>67</v>
      </c>
      <c r="K3" s="103" t="s">
        <v>68</v>
      </c>
      <c r="L3" s="103" t="s">
        <v>69</v>
      </c>
      <c r="M3" s="103" t="s">
        <v>70</v>
      </c>
      <c r="N3" s="90" t="s">
        <v>44</v>
      </c>
      <c r="O3" s="92" t="s">
        <v>45</v>
      </c>
      <c r="P3" s="92" t="s">
        <v>46</v>
      </c>
      <c r="Q3" s="91" t="s">
        <v>47</v>
      </c>
      <c r="R3" s="150"/>
      <c r="S3" s="161"/>
      <c r="T3" s="161"/>
      <c r="U3" s="104" t="s">
        <v>57</v>
      </c>
      <c r="V3" s="105" t="s">
        <v>58</v>
      </c>
      <c r="W3" s="105" t="s">
        <v>59</v>
      </c>
    </row>
    <row r="4" spans="1:23" ht="22" customHeight="1" x14ac:dyDescent="0.2">
      <c r="A4" s="98">
        <v>1</v>
      </c>
      <c r="B4" s="99" t="str">
        <f>'Study 2_summary'!A4</f>
        <v>Belgium</v>
      </c>
      <c r="C4" s="45">
        <f>'Study 2_summary'!B4</f>
        <v>683</v>
      </c>
      <c r="D4" s="46">
        <f>'Study 2_summary'!C4/'Study 2_summary'!B4</f>
        <v>0.48462664714494874</v>
      </c>
      <c r="E4" s="47">
        <f>'Study 2_summary'!D4/'Study 2_summary'!B4</f>
        <v>0.51537335285505126</v>
      </c>
      <c r="F4" s="48">
        <f>'Study 2_summary'!E4/'Study 2_summary'!B4</f>
        <v>0.52122986822840411</v>
      </c>
      <c r="G4" s="48">
        <f>'Study 2_summary'!F4/'Study 2_summary'!B4</f>
        <v>0.47877013177159589</v>
      </c>
      <c r="H4" s="46">
        <f>'Study 2_summary'!G4/('Study 2_summary'!B4-'Study 2_summary'!I4)</f>
        <v>0.62656250000000002</v>
      </c>
      <c r="I4" s="47">
        <f>'Study 2_summary'!H4/('Study 2_summary'!B4-'Study 2_summary'!I4)</f>
        <v>0.37343749999999998</v>
      </c>
      <c r="J4" s="49">
        <f>'Study 2_summary'!J4/('Study 2_summary'!B4-'Study 2_summary'!N4)</f>
        <v>5.8737151248164463E-2</v>
      </c>
      <c r="K4" s="49">
        <f>'Study 2_summary'!K4/('Study 2_summary'!B4-'Study 2_summary'!N4)</f>
        <v>0.39500734214390604</v>
      </c>
      <c r="L4" s="49">
        <f>'Study 2_summary'!L4/('Study 2_summary'!B4-'Study 2_summary'!N4)</f>
        <v>3.81791483113069E-2</v>
      </c>
      <c r="M4" s="49">
        <f>'Study 2_summary'!M4/('Study 2_summary'!B4-'Study 2_summary'!N4)</f>
        <v>0.50807635829662257</v>
      </c>
      <c r="N4" s="50">
        <f>'Study 2_summary'!O4/('Study 2_summary'!B4-'Study 2_summary'!S4)</f>
        <v>0.1819526627218935</v>
      </c>
      <c r="O4" s="52">
        <f>'Study 2_summary'!P4/('Study 2_summary'!B4-'Study 2_summary'!S4)</f>
        <v>6.9526627218934905E-2</v>
      </c>
      <c r="P4" s="52">
        <f>'Study 2_summary'!Q4/('Study 2_summary'!B4-'Study 2_summary'!S4)</f>
        <v>0.52218934911242598</v>
      </c>
      <c r="Q4" s="51">
        <f>'Study 2_summary'!R4/('Study 2_summary'!B4-'Study 2_summary'!S4)</f>
        <v>0.22633136094674555</v>
      </c>
      <c r="R4" s="53">
        <f>'Study 2_summary'!U4/('Study 2_summary'!T4+'Study 2_summary'!U4)</f>
        <v>0.51244509516837478</v>
      </c>
      <c r="S4" s="107">
        <f>'Study 2_summary'!W4</f>
        <v>8.4409566517189827</v>
      </c>
      <c r="T4" s="107">
        <f>'Study 2_summary'!X4</f>
        <v>19.240539263289616</v>
      </c>
      <c r="U4" s="108">
        <f>'Study 2_summary'!Y4</f>
        <v>294.8479084421669</v>
      </c>
      <c r="V4" s="101">
        <f>'Study 2_summary'!Z4</f>
        <v>298.52138851244513</v>
      </c>
      <c r="W4" s="101">
        <f>'Study 2_summary'!AA4</f>
        <v>298.76234226584234</v>
      </c>
    </row>
    <row r="5" spans="1:23" ht="22" customHeight="1" x14ac:dyDescent="0.2">
      <c r="A5" s="98">
        <v>2</v>
      </c>
      <c r="B5" s="99" t="str">
        <f>'Study 2_summary'!A5</f>
        <v>Chile</v>
      </c>
      <c r="C5" s="45">
        <f>'Study 2_summary'!B5</f>
        <v>672</v>
      </c>
      <c r="D5" s="46">
        <f>'Study 2_summary'!C5/'Study 2_summary'!B5</f>
        <v>0.50595238095238093</v>
      </c>
      <c r="E5" s="47">
        <f>'Study 2_summary'!D5/'Study 2_summary'!B5</f>
        <v>0.49404761904761907</v>
      </c>
      <c r="F5" s="48">
        <f>'Study 2_summary'!E5/'Study 2_summary'!B5</f>
        <v>0.50595238095238093</v>
      </c>
      <c r="G5" s="48">
        <f>'Study 2_summary'!F5/'Study 2_summary'!B5</f>
        <v>0.49404761904761907</v>
      </c>
      <c r="H5" s="46">
        <f>'Study 2_summary'!G5/('Study 2_summary'!B5-'Study 2_summary'!I5)</f>
        <v>0.67543859649122806</v>
      </c>
      <c r="I5" s="47">
        <f>'Study 2_summary'!H5/('Study 2_summary'!B5-'Study 2_summary'!I5)</f>
        <v>0.32456140350877194</v>
      </c>
      <c r="J5" s="49">
        <f>'Study 2_summary'!J5/('Study 2_summary'!B5-'Study 2_summary'!N5)</f>
        <v>0.14583333333333334</v>
      </c>
      <c r="K5" s="49">
        <f>'Study 2_summary'!K5/('Study 2_summary'!B5-'Study 2_summary'!N5)</f>
        <v>0.42708333333333331</v>
      </c>
      <c r="L5" s="49">
        <f>'Study 2_summary'!L5/('Study 2_summary'!B5-'Study 2_summary'!N5)</f>
        <v>0</v>
      </c>
      <c r="M5" s="49">
        <f>'Study 2_summary'!M5/('Study 2_summary'!B5-'Study 2_summary'!N5)</f>
        <v>0.42708333333333331</v>
      </c>
      <c r="N5" s="50">
        <f>'Study 2_summary'!O5/('Study 2_summary'!B5-'Study 2_summary'!S5)</f>
        <v>0.19219219219219219</v>
      </c>
      <c r="O5" s="52">
        <f>'Study 2_summary'!P5/('Study 2_summary'!B5-'Study 2_summary'!S5)</f>
        <v>0.12912912912912913</v>
      </c>
      <c r="P5" s="52">
        <f>'Study 2_summary'!Q5/('Study 2_summary'!B5-'Study 2_summary'!S5)</f>
        <v>0.37387387387387389</v>
      </c>
      <c r="Q5" s="51">
        <f>'Study 2_summary'!R5/('Study 2_summary'!B5-'Study 2_summary'!S5)</f>
        <v>0.30480480480480482</v>
      </c>
      <c r="R5" s="53">
        <f>'Study 2_summary'!U5/('Study 2_summary'!T5+'Study 2_summary'!U5)</f>
        <v>0.60416666666666663</v>
      </c>
      <c r="S5" s="107">
        <f>'Study 2_summary'!W5</f>
        <v>7.1656250000000004</v>
      </c>
      <c r="T5" s="107">
        <f>'Study 2_summary'!X5</f>
        <v>11.572693452380943</v>
      </c>
      <c r="U5" s="108">
        <f>'Study 2_summary'!Y5</f>
        <v>239.27623435565471</v>
      </c>
      <c r="V5" s="101">
        <f>'Study 2_summary'!Z5</f>
        <v>226.74559437351189</v>
      </c>
      <c r="W5" s="101">
        <f>'Study 2_summary'!AA5</f>
        <v>262.65785472743056</v>
      </c>
    </row>
    <row r="6" spans="1:23" ht="22" customHeight="1" x14ac:dyDescent="0.2">
      <c r="A6" s="98">
        <v>3</v>
      </c>
      <c r="B6" s="99" t="str">
        <f>'Study 2_summary'!A6</f>
        <v>Czechia</v>
      </c>
      <c r="C6" s="45">
        <f>'Study 2_summary'!B6</f>
        <v>774</v>
      </c>
      <c r="D6" s="46">
        <f>'Study 2_summary'!C6/'Study 2_summary'!B6</f>
        <v>0.52583979328165376</v>
      </c>
      <c r="E6" s="47">
        <f>'Study 2_summary'!D6/'Study 2_summary'!B6</f>
        <v>0.47416020671834624</v>
      </c>
      <c r="F6" s="48">
        <f>'Study 2_summary'!E6/'Study 2_summary'!B6</f>
        <v>0.4715762273901809</v>
      </c>
      <c r="G6" s="48">
        <f>'Study 2_summary'!F6/'Study 2_summary'!B6</f>
        <v>0.5284237726098191</v>
      </c>
      <c r="H6" s="46">
        <f>'Study 2_summary'!G6/('Study 2_summary'!B6-'Study 2_summary'!I6)</f>
        <v>0.61021505376344087</v>
      </c>
      <c r="I6" s="47">
        <f>'Study 2_summary'!H6/('Study 2_summary'!B6-'Study 2_summary'!I6)</f>
        <v>0.38978494623655913</v>
      </c>
      <c r="J6" s="49">
        <f>'Study 2_summary'!J6/('Study 2_summary'!B6-'Study 2_summary'!N6)</f>
        <v>4.1343669250645997E-2</v>
      </c>
      <c r="K6" s="49">
        <f>'Study 2_summary'!K6/('Study 2_summary'!B6-'Study 2_summary'!N6)</f>
        <v>0.57493540051679581</v>
      </c>
      <c r="L6" s="49">
        <f>'Study 2_summary'!L6/('Study 2_summary'!B6-'Study 2_summary'!N6)</f>
        <v>3.2299741602067181E-2</v>
      </c>
      <c r="M6" s="49">
        <f>'Study 2_summary'!M6/('Study 2_summary'!B6-'Study 2_summary'!N6)</f>
        <v>0.35142118863049093</v>
      </c>
      <c r="N6" s="50">
        <f>'Study 2_summary'!O6/('Study 2_summary'!B6-'Study 2_summary'!S6)</f>
        <v>0.23197903014416776</v>
      </c>
      <c r="O6" s="52">
        <f>'Study 2_summary'!P6/('Study 2_summary'!B6-'Study 2_summary'!S6)</f>
        <v>5.7667103538663174E-2</v>
      </c>
      <c r="P6" s="52">
        <f>'Study 2_summary'!Q6/('Study 2_summary'!B6-'Study 2_summary'!S6)</f>
        <v>0.44954128440366975</v>
      </c>
      <c r="Q6" s="51">
        <f>'Study 2_summary'!R6/('Study 2_summary'!B6-'Study 2_summary'!S6)</f>
        <v>0.26081258191349932</v>
      </c>
      <c r="R6" s="53">
        <f>'Study 2_summary'!U6/('Study 2_summary'!T6+'Study 2_summary'!U6)</f>
        <v>0.57881136950904388</v>
      </c>
      <c r="S6" s="107">
        <f>'Study 2_summary'!W6</f>
        <v>7.6944444444444446</v>
      </c>
      <c r="T6" s="107">
        <f>'Study 2_summary'!X6</f>
        <v>10.20430473352971</v>
      </c>
      <c r="U6" s="108">
        <f>'Study 2_summary'!Y6</f>
        <v>290.13540255684751</v>
      </c>
      <c r="V6" s="101">
        <f>'Study 2_summary'!Z6</f>
        <v>292.22473210077521</v>
      </c>
      <c r="W6" s="101">
        <f>'Study 2_summary'!AA6</f>
        <v>298.8045218323943</v>
      </c>
    </row>
    <row r="7" spans="1:23" ht="22" customHeight="1" x14ac:dyDescent="0.2">
      <c r="A7" s="98">
        <v>4</v>
      </c>
      <c r="B7" s="99" t="str">
        <f>'Study 2_summary'!A7</f>
        <v>Denmark</v>
      </c>
      <c r="C7" s="45">
        <f>'Study 2_summary'!B7</f>
        <v>716</v>
      </c>
      <c r="D7" s="46">
        <f>'Study 2_summary'!C7/'Study 2_summary'!B7</f>
        <v>0.41340782122905029</v>
      </c>
      <c r="E7" s="47">
        <f>'Study 2_summary'!D7/'Study 2_summary'!B7</f>
        <v>0.58659217877094971</v>
      </c>
      <c r="F7" s="48">
        <f>'Study 2_summary'!E7/'Study 2_summary'!B7</f>
        <v>0.48184357541899442</v>
      </c>
      <c r="G7" s="48">
        <f>'Study 2_summary'!F7/'Study 2_summary'!B7</f>
        <v>0.51815642458100564</v>
      </c>
      <c r="H7" s="46">
        <f>'Study 2_summary'!G7/('Study 2_summary'!B7-'Study 2_summary'!I7)</f>
        <v>0.67756315007429424</v>
      </c>
      <c r="I7" s="47">
        <f>'Study 2_summary'!H7/('Study 2_summary'!B7-'Study 2_summary'!I7)</f>
        <v>0.32243684992570582</v>
      </c>
      <c r="J7" s="49">
        <f>'Study 2_summary'!J7/('Study 2_summary'!B7-'Study 2_summary'!N7)</f>
        <v>9.1036414565826326E-2</v>
      </c>
      <c r="K7" s="49">
        <f>'Study 2_summary'!K7/('Study 2_summary'!B7-'Study 2_summary'!N7)</f>
        <v>0.29551820728291317</v>
      </c>
      <c r="L7" s="49">
        <f>'Study 2_summary'!L7/('Study 2_summary'!B7-'Study 2_summary'!N7)</f>
        <v>1.8207282913165267E-2</v>
      </c>
      <c r="M7" s="49">
        <f>'Study 2_summary'!M7/('Study 2_summary'!B7-'Study 2_summary'!N7)</f>
        <v>0.59523809523809523</v>
      </c>
      <c r="N7" s="50">
        <f>'Study 2_summary'!O7/('Study 2_summary'!B7-'Study 2_summary'!S7)</f>
        <v>0.17018284106891701</v>
      </c>
      <c r="O7" s="52">
        <f>'Study 2_summary'!P7/('Study 2_summary'!B7-'Study 2_summary'!S7)</f>
        <v>8.1575246132208151E-2</v>
      </c>
      <c r="P7" s="52">
        <f>'Study 2_summary'!Q7/('Study 2_summary'!B7-'Study 2_summary'!S7)</f>
        <v>0.55555555555555558</v>
      </c>
      <c r="Q7" s="51">
        <f>'Study 2_summary'!R7/('Study 2_summary'!B7-'Study 2_summary'!S7)</f>
        <v>0.19268635724331926</v>
      </c>
      <c r="R7" s="53">
        <f>'Study 2_summary'!U7/('Study 2_summary'!T7+'Study 2_summary'!U7)</f>
        <v>0.75104895104895109</v>
      </c>
      <c r="S7" s="107">
        <f>'Study 2_summary'!W7</f>
        <v>9.2848297213622288</v>
      </c>
      <c r="T7" s="107">
        <f>'Study 2_summary'!X7</f>
        <v>22.730231734647376</v>
      </c>
      <c r="U7" s="108">
        <f>'Study 2_summary'!Y7</f>
        <v>279.82755256145242</v>
      </c>
      <c r="V7" s="101">
        <f>'Study 2_summary'!Z7</f>
        <v>285.82976458240216</v>
      </c>
      <c r="W7" s="101">
        <f>'Study 2_summary'!AA7</f>
        <v>301.93075939456867</v>
      </c>
    </row>
    <row r="8" spans="1:23" ht="22" customHeight="1" x14ac:dyDescent="0.2">
      <c r="A8" s="98">
        <v>5</v>
      </c>
      <c r="B8" s="99" t="str">
        <f>'Study 2_summary'!A8</f>
        <v>Ecuador</v>
      </c>
      <c r="C8" s="45">
        <f>'Study 2_summary'!B8</f>
        <v>541</v>
      </c>
      <c r="D8" s="46">
        <f>'Study 2_summary'!C8/'Study 2_summary'!B8</f>
        <v>0.49537892791127541</v>
      </c>
      <c r="E8" s="47">
        <f>'Study 2_summary'!D8/'Study 2_summary'!B8</f>
        <v>0.50462107208872453</v>
      </c>
      <c r="F8" s="48">
        <f>'Study 2_summary'!E8/'Study 2_summary'!B8</f>
        <v>0.39556377079482441</v>
      </c>
      <c r="G8" s="48">
        <f>'Study 2_summary'!F8/'Study 2_summary'!B8</f>
        <v>0.60443622920517559</v>
      </c>
      <c r="H8" s="46">
        <f>'Study 2_summary'!G8/('Study 2_summary'!B8-'Study 2_summary'!I8)</f>
        <v>0.58785942492012777</v>
      </c>
      <c r="I8" s="47">
        <f>'Study 2_summary'!H8/('Study 2_summary'!B8-'Study 2_summary'!I8)</f>
        <v>0.41214057507987223</v>
      </c>
      <c r="J8" s="49">
        <f>'Study 2_summary'!J8/('Study 2_summary'!B8-'Study 2_summary'!N8)</f>
        <v>0.42144177449168208</v>
      </c>
      <c r="K8" s="49">
        <f>'Study 2_summary'!K8/('Study 2_summary'!B8-'Study 2_summary'!N8)</f>
        <v>0.30129390018484287</v>
      </c>
      <c r="L8" s="49">
        <f>'Study 2_summary'!L8/('Study 2_summary'!B8-'Study 2_summary'!N8)</f>
        <v>7.3937153419593352E-2</v>
      </c>
      <c r="M8" s="49">
        <f>'Study 2_summary'!M8/('Study 2_summary'!B8-'Study 2_summary'!N8)</f>
        <v>0.20332717190388169</v>
      </c>
      <c r="N8" s="50">
        <f>'Study 2_summary'!O8/('Study 2_summary'!B8-'Study 2_summary'!S8)</f>
        <v>0.29444444444444445</v>
      </c>
      <c r="O8" s="52">
        <f>'Study 2_summary'!P8/('Study 2_summary'!B8-'Study 2_summary'!S8)</f>
        <v>0.1962962962962963</v>
      </c>
      <c r="P8" s="52">
        <f>'Study 2_summary'!Q8/('Study 2_summary'!B8-'Study 2_summary'!S8)</f>
        <v>0.22222222222222221</v>
      </c>
      <c r="Q8" s="51">
        <f>'Study 2_summary'!R8/('Study 2_summary'!B8-'Study 2_summary'!S8)</f>
        <v>0.28703703703703703</v>
      </c>
      <c r="R8" s="53">
        <f>'Study 2_summary'!U8/('Study 2_summary'!T8+'Study 2_summary'!U8)</f>
        <v>0.40665434380776339</v>
      </c>
      <c r="S8" s="107">
        <f>'Study 2_summary'!W8</f>
        <v>6.7397260273972606</v>
      </c>
      <c r="T8" s="107">
        <f>'Study 2_summary'!X8</f>
        <v>7.0452495378927811</v>
      </c>
      <c r="U8" s="108">
        <f>'Study 2_summary'!Y8</f>
        <v>197.56681505175595</v>
      </c>
      <c r="V8" s="101">
        <f>'Study 2_summary'!Z8</f>
        <v>189.96356208133085</v>
      </c>
      <c r="W8" s="101">
        <f>'Study 2_summary'!AA8</f>
        <v>226.18661770476197</v>
      </c>
    </row>
    <row r="9" spans="1:23" ht="22" customHeight="1" x14ac:dyDescent="0.2">
      <c r="A9" s="98">
        <v>6</v>
      </c>
      <c r="B9" s="99" t="str">
        <f>'Study 2_summary'!A9</f>
        <v>Estonia</v>
      </c>
      <c r="C9" s="45">
        <f>'Study 2_summary'!B9</f>
        <v>930</v>
      </c>
      <c r="D9" s="46">
        <f>'Study 2_summary'!C9/'Study 2_summary'!B9</f>
        <v>0.48064516129032259</v>
      </c>
      <c r="E9" s="47">
        <f>'Study 2_summary'!D9/'Study 2_summary'!B9</f>
        <v>0.51935483870967747</v>
      </c>
      <c r="F9" s="48">
        <f>'Study 2_summary'!E9/'Study 2_summary'!B9</f>
        <v>0.51505376344086018</v>
      </c>
      <c r="G9" s="48">
        <f>'Study 2_summary'!F9/'Study 2_summary'!B9</f>
        <v>0.48494623655913977</v>
      </c>
      <c r="H9" s="46">
        <f>'Study 2_summary'!G9/('Study 2_summary'!B9-'Study 2_summary'!I9)</f>
        <v>0.67272727272727273</v>
      </c>
      <c r="I9" s="47">
        <f>'Study 2_summary'!H9/('Study 2_summary'!B9-'Study 2_summary'!I9)</f>
        <v>0.32727272727272727</v>
      </c>
      <c r="J9" s="49">
        <f>'Study 2_summary'!J9/('Study 2_summary'!B9-'Study 2_summary'!N9)</f>
        <v>0.11397849462365592</v>
      </c>
      <c r="K9" s="49">
        <f>'Study 2_summary'!K9/('Study 2_summary'!B9-'Study 2_summary'!N9)</f>
        <v>0.34086021505376346</v>
      </c>
      <c r="L9" s="49">
        <f>'Study 2_summary'!L9/('Study 2_summary'!B9-'Study 2_summary'!N9)</f>
        <v>5.8064516129032261E-2</v>
      </c>
      <c r="M9" s="49">
        <f>'Study 2_summary'!M9/('Study 2_summary'!B9-'Study 2_summary'!N9)</f>
        <v>0.48709677419354841</v>
      </c>
      <c r="N9" s="50">
        <f>'Study 2_summary'!O9/('Study 2_summary'!B9-'Study 2_summary'!S9)</f>
        <v>0.22559652928416485</v>
      </c>
      <c r="O9" s="52">
        <f>'Study 2_summary'!P9/('Study 2_summary'!B9-'Study 2_summary'!S9)</f>
        <v>4.6637744034707156E-2</v>
      </c>
      <c r="P9" s="52">
        <f>'Study 2_summary'!Q9/('Study 2_summary'!B9-'Study 2_summary'!S9)</f>
        <v>0.53470715835141003</v>
      </c>
      <c r="Q9" s="51">
        <f>'Study 2_summary'!R9/('Study 2_summary'!B9-'Study 2_summary'!S9)</f>
        <v>0.19305856832971802</v>
      </c>
      <c r="R9" s="53">
        <f>'Study 2_summary'!U9/('Study 2_summary'!T9+'Study 2_summary'!U9)</f>
        <v>0.55591397849462365</v>
      </c>
      <c r="S9" s="107">
        <f>'Study 2_summary'!W9</f>
        <v>8.2933478735005455</v>
      </c>
      <c r="T9" s="107">
        <f>'Study 2_summary'!X9</f>
        <v>11.493382000131508</v>
      </c>
      <c r="U9" s="108">
        <f>'Study 2_summary'!Y9</f>
        <v>291.16511136881718</v>
      </c>
      <c r="V9" s="101">
        <f>'Study 2_summary'!Z9</f>
        <v>288.0503695268817</v>
      </c>
      <c r="W9" s="101">
        <f>'Study 2_summary'!AA9</f>
        <v>292.70625158153473</v>
      </c>
    </row>
    <row r="10" spans="1:23" ht="22" customHeight="1" x14ac:dyDescent="0.2">
      <c r="A10" s="98">
        <v>7</v>
      </c>
      <c r="B10" s="99" t="str">
        <f>'Study 2_summary'!A10</f>
        <v>Finland</v>
      </c>
      <c r="C10" s="45">
        <f>'Study 2_summary'!B10</f>
        <v>767</v>
      </c>
      <c r="D10" s="46">
        <f>'Study 2_summary'!C10/'Study 2_summary'!B10</f>
        <v>0.44067796610169491</v>
      </c>
      <c r="E10" s="47">
        <f>'Study 2_summary'!D10/'Study 2_summary'!B10</f>
        <v>0.55932203389830504</v>
      </c>
      <c r="F10" s="48">
        <f>'Study 2_summary'!E10/'Study 2_summary'!B10</f>
        <v>0.47718383311603652</v>
      </c>
      <c r="G10" s="48">
        <f>'Study 2_summary'!F10/'Study 2_summary'!B10</f>
        <v>0.52281616688396348</v>
      </c>
      <c r="H10" s="46">
        <f>'Study 2_summary'!G10/('Study 2_summary'!B10-'Study 2_summary'!I10)</f>
        <v>0.63760217983651224</v>
      </c>
      <c r="I10" s="47">
        <f>'Study 2_summary'!H10/('Study 2_summary'!B10-'Study 2_summary'!I10)</f>
        <v>0.36239782016348776</v>
      </c>
      <c r="J10" s="49">
        <f>'Study 2_summary'!J10/('Study 2_summary'!B10-'Study 2_summary'!N10)</f>
        <v>3.911342894393742E-2</v>
      </c>
      <c r="K10" s="49">
        <f>'Study 2_summary'!K10/('Study 2_summary'!B10-'Study 2_summary'!N10)</f>
        <v>0.37418513689700128</v>
      </c>
      <c r="L10" s="49">
        <f>'Study 2_summary'!L10/('Study 2_summary'!B10-'Study 2_summary'!N10)</f>
        <v>3.5202086049543675E-2</v>
      </c>
      <c r="M10" s="49">
        <f>'Study 2_summary'!M10/('Study 2_summary'!B10-'Study 2_summary'!N10)</f>
        <v>0.55149934810951762</v>
      </c>
      <c r="N10" s="50">
        <f>'Study 2_summary'!O10/('Study 2_summary'!B10-'Study 2_summary'!S10)</f>
        <v>0.18503937007874016</v>
      </c>
      <c r="O10" s="52">
        <f>'Study 2_summary'!P10/('Study 2_summary'!B10-'Study 2_summary'!S10)</f>
        <v>4.3307086614173228E-2</v>
      </c>
      <c r="P10" s="52">
        <f>'Study 2_summary'!Q10/('Study 2_summary'!B10-'Study 2_summary'!S10)</f>
        <v>0.49737532808398949</v>
      </c>
      <c r="Q10" s="51">
        <f>'Study 2_summary'!R10/('Study 2_summary'!B10-'Study 2_summary'!S10)</f>
        <v>0.27427821522309709</v>
      </c>
      <c r="R10" s="53">
        <f>'Study 2_summary'!U10/('Study 2_summary'!T10+'Study 2_summary'!U10)</f>
        <v>0.69621903520208606</v>
      </c>
      <c r="S10" s="107">
        <f>'Study 2_summary'!W10</f>
        <v>7.6190476190476186</v>
      </c>
      <c r="T10" s="107">
        <f>'Study 2_summary'!X10</f>
        <v>18.2393172221675</v>
      </c>
      <c r="U10" s="108">
        <f>'Study 2_summary'!Y10</f>
        <v>314.08104152151253</v>
      </c>
      <c r="V10" s="101">
        <f>'Study 2_summary'!Z10</f>
        <v>309.17588349152538</v>
      </c>
      <c r="W10" s="101">
        <f>'Study 2_summary'!AA10</f>
        <v>313.97763397727277</v>
      </c>
    </row>
    <row r="11" spans="1:23" ht="22" customHeight="1" x14ac:dyDescent="0.2">
      <c r="A11" s="98">
        <v>8</v>
      </c>
      <c r="B11" s="99" t="str">
        <f>'Study 2_summary'!A11</f>
        <v>France</v>
      </c>
      <c r="C11" s="45">
        <f>'Study 2_summary'!B11</f>
        <v>842</v>
      </c>
      <c r="D11" s="46">
        <f>'Study 2_summary'!C11/'Study 2_summary'!B11</f>
        <v>0.48099762470308788</v>
      </c>
      <c r="E11" s="47">
        <f>'Study 2_summary'!D11/'Study 2_summary'!B11</f>
        <v>0.51900237529691207</v>
      </c>
      <c r="F11" s="48">
        <f>'Study 2_summary'!E11/'Study 2_summary'!B11</f>
        <v>0.49762470308788598</v>
      </c>
      <c r="G11" s="48">
        <f>'Study 2_summary'!F11/'Study 2_summary'!B11</f>
        <v>0.50237529691211402</v>
      </c>
      <c r="H11" s="46">
        <f>'Study 2_summary'!G11/('Study 2_summary'!B11-'Study 2_summary'!I11)</f>
        <v>0.65710560625814862</v>
      </c>
      <c r="I11" s="47">
        <f>'Study 2_summary'!H11/('Study 2_summary'!B11-'Study 2_summary'!I11)</f>
        <v>0.34289439374185138</v>
      </c>
      <c r="J11" s="49">
        <f>'Study 2_summary'!J11/('Study 2_summary'!B11-'Study 2_summary'!N11)</f>
        <v>8.907363420427554E-2</v>
      </c>
      <c r="K11" s="49">
        <f>'Study 2_summary'!K11/('Study 2_summary'!B11-'Study 2_summary'!N11)</f>
        <v>0.39786223277909738</v>
      </c>
      <c r="L11" s="49">
        <f>'Study 2_summary'!L11/('Study 2_summary'!B11-'Study 2_summary'!N11)</f>
        <v>0</v>
      </c>
      <c r="M11" s="49">
        <f>'Study 2_summary'!M11/('Study 2_summary'!B11-'Study 2_summary'!N11)</f>
        <v>0.51306413301662712</v>
      </c>
      <c r="N11" s="50">
        <f>'Study 2_summary'!O11/('Study 2_summary'!B11-'Study 2_summary'!S11)</f>
        <v>0.18050541516245489</v>
      </c>
      <c r="O11" s="52">
        <f>'Study 2_summary'!P11/('Study 2_summary'!B11-'Study 2_summary'!S11)</f>
        <v>6.3778580024067388E-2</v>
      </c>
      <c r="P11" s="52">
        <f>'Study 2_summary'!Q11/('Study 2_summary'!B11-'Study 2_summary'!S11)</f>
        <v>0.50060168471720823</v>
      </c>
      <c r="Q11" s="51">
        <f>'Study 2_summary'!R11/('Study 2_summary'!B11-'Study 2_summary'!S11)</f>
        <v>0.25511432009626955</v>
      </c>
      <c r="R11" s="53">
        <f>'Study 2_summary'!U11/('Study 2_summary'!T11+'Study 2_summary'!U11)</f>
        <v>0.47505938242280282</v>
      </c>
      <c r="S11" s="107">
        <f>'Study 2_summary'!W11</f>
        <v>8.173754556500608</v>
      </c>
      <c r="T11" s="107">
        <f>'Study 2_summary'!X11</f>
        <v>14.59319101763848</v>
      </c>
      <c r="U11" s="108">
        <f>'Study 2_summary'!Y11</f>
        <v>286.05200124523816</v>
      </c>
      <c r="V11" s="101">
        <f>'Study 2_summary'!Z11</f>
        <v>279.91727077738096</v>
      </c>
      <c r="W11" s="101" t="str">
        <f>'Study 2_summary'!AA11</f>
        <v>-</v>
      </c>
    </row>
    <row r="12" spans="1:23" ht="22" customHeight="1" x14ac:dyDescent="0.2">
      <c r="A12" s="98">
        <v>9</v>
      </c>
      <c r="B12" s="99" t="str">
        <f>'Study 2_summary'!A12</f>
        <v>Greece</v>
      </c>
      <c r="C12" s="45">
        <f>'Study 2_summary'!B12</f>
        <v>319</v>
      </c>
      <c r="D12" s="46">
        <f>'Study 2_summary'!C12/'Study 2_summary'!B12</f>
        <v>0.45454545454545453</v>
      </c>
      <c r="E12" s="47">
        <f>'Study 2_summary'!D12/'Study 2_summary'!B12</f>
        <v>0.54545454545454541</v>
      </c>
      <c r="F12" s="48">
        <f>'Study 2_summary'!E12/'Study 2_summary'!B12</f>
        <v>0.51410658307210033</v>
      </c>
      <c r="G12" s="48">
        <f>'Study 2_summary'!F12/'Study 2_summary'!B12</f>
        <v>0.48589341692789967</v>
      </c>
      <c r="H12" s="46">
        <f>'Study 2_summary'!G12/('Study 2_summary'!B12-'Study 2_summary'!I12)</f>
        <v>0.70333333333333337</v>
      </c>
      <c r="I12" s="47">
        <f>'Study 2_summary'!H12/('Study 2_summary'!B12-'Study 2_summary'!I12)</f>
        <v>0.29666666666666669</v>
      </c>
      <c r="J12" s="49">
        <f>'Study 2_summary'!J12/('Study 2_summary'!B12-'Study 2_summary'!N12)</f>
        <v>5.9561128526645767E-2</v>
      </c>
      <c r="K12" s="49">
        <f>'Study 2_summary'!K12/('Study 2_summary'!B12-'Study 2_summary'!N12)</f>
        <v>0.34796238244514105</v>
      </c>
      <c r="L12" s="49">
        <f>'Study 2_summary'!L12/('Study 2_summary'!B12-'Study 2_summary'!N12)</f>
        <v>0.15673981191222572</v>
      </c>
      <c r="M12" s="49">
        <f>'Study 2_summary'!M12/('Study 2_summary'!B12-'Study 2_summary'!N12)</f>
        <v>0.43573667711598746</v>
      </c>
      <c r="N12" s="50">
        <f>'Study 2_summary'!O12/('Study 2_summary'!B12-'Study 2_summary'!S12)</f>
        <v>0.11221122112211221</v>
      </c>
      <c r="O12" s="52">
        <f>'Study 2_summary'!P12/('Study 2_summary'!B12-'Study 2_summary'!S12)</f>
        <v>9.9009900990099015E-2</v>
      </c>
      <c r="P12" s="52">
        <f>'Study 2_summary'!Q12/('Study 2_summary'!B12-'Study 2_summary'!S12)</f>
        <v>0.30693069306930693</v>
      </c>
      <c r="Q12" s="51">
        <f>'Study 2_summary'!R12/('Study 2_summary'!B12-'Study 2_summary'!S12)</f>
        <v>0.48184818481848185</v>
      </c>
      <c r="R12" s="53">
        <f>'Study 2_summary'!U12/('Study 2_summary'!T12+'Study 2_summary'!U12)</f>
        <v>0.31661442006269591</v>
      </c>
      <c r="S12" s="107">
        <f>'Study 2_summary'!W12</f>
        <v>7.5668789808917198</v>
      </c>
      <c r="T12" s="107">
        <f>'Study 2_summary'!X12</f>
        <v>8.8680564263322843</v>
      </c>
      <c r="U12" s="108">
        <f>'Study 2_summary'!Y12</f>
        <v>260.23201073354232</v>
      </c>
      <c r="V12" s="101">
        <f>'Study 2_summary'!Z12</f>
        <v>264.22389216614425</v>
      </c>
      <c r="W12" s="101">
        <f>'Study 2_summary'!AA12</f>
        <v>260.89208619097224</v>
      </c>
    </row>
    <row r="13" spans="1:23" ht="22" customHeight="1" x14ac:dyDescent="0.2">
      <c r="A13" s="98">
        <v>10</v>
      </c>
      <c r="B13" s="99" t="str">
        <f>'Study 2_summary'!A13</f>
        <v>Ireland</v>
      </c>
      <c r="C13" s="45">
        <f>'Study 2_summary'!B13</f>
        <v>823</v>
      </c>
      <c r="D13" s="46">
        <f>'Study 2_summary'!C13/'Study 2_summary'!B13</f>
        <v>0.39125151883353587</v>
      </c>
      <c r="E13" s="47">
        <f>'Study 2_summary'!D13/'Study 2_summary'!B13</f>
        <v>0.60874848116646418</v>
      </c>
      <c r="F13" s="48">
        <f>'Study 2_summary'!E13/'Study 2_summary'!B13</f>
        <v>0.56257594167679226</v>
      </c>
      <c r="G13" s="48">
        <f>'Study 2_summary'!F13/'Study 2_summary'!B13</f>
        <v>0.4374240583232078</v>
      </c>
      <c r="H13" s="46">
        <f>'Study 2_summary'!G13/('Study 2_summary'!B13-'Study 2_summary'!I13)</f>
        <v>0.68387096774193545</v>
      </c>
      <c r="I13" s="47">
        <f>'Study 2_summary'!H13/('Study 2_summary'!B13-'Study 2_summary'!I13)</f>
        <v>0.31612903225806449</v>
      </c>
      <c r="J13" s="49">
        <f>'Study 2_summary'!J13/('Study 2_summary'!B13-'Study 2_summary'!N13)</f>
        <v>6.6828675577156743E-2</v>
      </c>
      <c r="K13" s="49">
        <f>'Study 2_summary'!K13/('Study 2_summary'!B13-'Study 2_summary'!N13)</f>
        <v>0.17982989064398541</v>
      </c>
      <c r="L13" s="49">
        <f>'Study 2_summary'!L13/('Study 2_summary'!B13-'Study 2_summary'!N13)</f>
        <v>0.17375455650060753</v>
      </c>
      <c r="M13" s="49">
        <f>'Study 2_summary'!M13/('Study 2_summary'!B13-'Study 2_summary'!N13)</f>
        <v>0.57958687727825031</v>
      </c>
      <c r="N13" s="50">
        <f>'Study 2_summary'!O13/('Study 2_summary'!B13-'Study 2_summary'!S13)</f>
        <v>0.15262515262515264</v>
      </c>
      <c r="O13" s="52">
        <f>'Study 2_summary'!P13/('Study 2_summary'!B13-'Study 2_summary'!S13)</f>
        <v>6.4713064713064719E-2</v>
      </c>
      <c r="P13" s="52">
        <f>'Study 2_summary'!Q13/('Study 2_summary'!B13-'Study 2_summary'!S13)</f>
        <v>0.44078144078144077</v>
      </c>
      <c r="Q13" s="51">
        <f>'Study 2_summary'!R13/('Study 2_summary'!B13-'Study 2_summary'!S13)</f>
        <v>0.34188034188034189</v>
      </c>
      <c r="R13" s="53">
        <f>'Study 2_summary'!U13/('Study 2_summary'!T13+'Study 2_summary'!U13)</f>
        <v>0.61725394896719321</v>
      </c>
      <c r="S13" s="107">
        <f>'Study 2_summary'!W13</f>
        <v>9.5914786967418539</v>
      </c>
      <c r="T13" s="107">
        <f>'Study 2_summary'!X13</f>
        <v>20.882017697342302</v>
      </c>
      <c r="U13" s="108">
        <f>'Study 2_summary'!Y13</f>
        <v>282.73609009842033</v>
      </c>
      <c r="V13" s="101">
        <f>'Study 2_summary'!Z13</f>
        <v>272.6573969270961</v>
      </c>
      <c r="W13" s="109">
        <f>'Study 2_summary'!AA13</f>
        <v>288.34181084957027</v>
      </c>
    </row>
    <row r="14" spans="1:23" ht="22" customHeight="1" x14ac:dyDescent="0.2">
      <c r="A14" s="98">
        <v>11</v>
      </c>
      <c r="B14" s="99" t="str">
        <f>'Study 2_summary'!A14</f>
        <v>Israel</v>
      </c>
      <c r="C14" s="45">
        <f>'Study 2_summary'!B14</f>
        <v>732</v>
      </c>
      <c r="D14" s="46">
        <f>'Study 2_summary'!C14/'Study 2_summary'!B14</f>
        <v>0.50136612021857918</v>
      </c>
      <c r="E14" s="47">
        <f>'Study 2_summary'!D14/'Study 2_summary'!B14</f>
        <v>0.49863387978142076</v>
      </c>
      <c r="F14" s="48">
        <f>'Study 2_summary'!E14/'Study 2_summary'!B14</f>
        <v>0.46721311475409838</v>
      </c>
      <c r="G14" s="48">
        <f>'Study 2_summary'!F14/'Study 2_summary'!B14</f>
        <v>0.53278688524590168</v>
      </c>
      <c r="H14" s="46">
        <f>'Study 2_summary'!G14/('Study 2_summary'!B14-'Study 2_summary'!I14)</f>
        <v>0.69211195928753177</v>
      </c>
      <c r="I14" s="47">
        <f>'Study 2_summary'!H14/('Study 2_summary'!B14-'Study 2_summary'!I14)</f>
        <v>0.30788804071246817</v>
      </c>
      <c r="J14" s="49">
        <f>'Study 2_summary'!J14/('Study 2_summary'!B14-'Study 2_summary'!N14)</f>
        <v>8.6183310533515731E-2</v>
      </c>
      <c r="K14" s="49">
        <f>'Study 2_summary'!K14/('Study 2_summary'!B14-'Study 2_summary'!N14)</f>
        <v>0.37346101231190149</v>
      </c>
      <c r="L14" s="49">
        <f>'Study 2_summary'!L14/('Study 2_summary'!B14-'Study 2_summary'!N14)</f>
        <v>0</v>
      </c>
      <c r="M14" s="49">
        <f>'Study 2_summary'!M14/('Study 2_summary'!B14-'Study 2_summary'!N14)</f>
        <v>0.54035567715458277</v>
      </c>
      <c r="N14" s="50">
        <f>'Study 2_summary'!O14/('Study 2_summary'!B14-'Study 2_summary'!S14)</f>
        <v>0.14225352112676057</v>
      </c>
      <c r="O14" s="52">
        <f>'Study 2_summary'!P14/('Study 2_summary'!B14-'Study 2_summary'!S14)</f>
        <v>5.2112676056338028E-2</v>
      </c>
      <c r="P14" s="52">
        <f>'Study 2_summary'!Q14/('Study 2_summary'!B14-'Study 2_summary'!S14)</f>
        <v>0.59014084507042253</v>
      </c>
      <c r="Q14" s="51">
        <f>'Study 2_summary'!R14/('Study 2_summary'!B14-'Study 2_summary'!S14)</f>
        <v>0.21549295774647886</v>
      </c>
      <c r="R14" s="53">
        <f>'Study 2_summary'!U14/('Study 2_summary'!T14+'Study 2_summary'!U14)</f>
        <v>0.52288488210818307</v>
      </c>
      <c r="S14" s="107">
        <f>'Study 2_summary'!W14</f>
        <v>9.437587657784011</v>
      </c>
      <c r="T14" s="107">
        <f>'Study 2_summary'!X14</f>
        <v>12.944207650273219</v>
      </c>
      <c r="U14" s="108">
        <f>'Study 2_summary'!Y14</f>
        <v>267.72703088387971</v>
      </c>
      <c r="V14" s="101">
        <f>'Study 2_summary'!Z14</f>
        <v>264.56716626092896</v>
      </c>
      <c r="W14" s="101">
        <f>'Study 2_summary'!AA14</f>
        <v>282.15143770999993</v>
      </c>
    </row>
    <row r="15" spans="1:23" ht="22" customHeight="1" x14ac:dyDescent="0.2">
      <c r="A15" s="98">
        <v>12</v>
      </c>
      <c r="B15" s="99" t="str">
        <f>'Study 2_summary'!A15</f>
        <v>Italy</v>
      </c>
      <c r="C15" s="45">
        <f>'Study 2_summary'!B15</f>
        <v>376</v>
      </c>
      <c r="D15" s="46">
        <f>'Study 2_summary'!C15/'Study 2_summary'!B15</f>
        <v>0.39893617021276595</v>
      </c>
      <c r="E15" s="47">
        <f>'Study 2_summary'!D15/'Study 2_summary'!B15</f>
        <v>0.60106382978723405</v>
      </c>
      <c r="F15" s="48">
        <f>'Study 2_summary'!E15/'Study 2_summary'!B15</f>
        <v>0.44680851063829785</v>
      </c>
      <c r="G15" s="48">
        <f>'Study 2_summary'!F15/'Study 2_summary'!B15</f>
        <v>0.55319148936170215</v>
      </c>
      <c r="H15" s="46">
        <f>'Study 2_summary'!G15/('Study 2_summary'!B15-'Study 2_summary'!I15)</f>
        <v>0.61794019933554822</v>
      </c>
      <c r="I15" s="47">
        <f>'Study 2_summary'!H15/('Study 2_summary'!B15-'Study 2_summary'!I15)</f>
        <v>0.38205980066445183</v>
      </c>
      <c r="J15" s="49">
        <f>'Study 2_summary'!J15/('Study 2_summary'!B15-'Study 2_summary'!N15)</f>
        <v>0.21010638297872342</v>
      </c>
      <c r="K15" s="49">
        <f>'Study 2_summary'!K15/('Study 2_summary'!B15-'Study 2_summary'!N15)</f>
        <v>0.53191489361702127</v>
      </c>
      <c r="L15" s="49">
        <f>'Study 2_summary'!L15/('Study 2_summary'!B15-'Study 2_summary'!N15)</f>
        <v>7.9787234042553185E-3</v>
      </c>
      <c r="M15" s="49">
        <f>'Study 2_summary'!M15/('Study 2_summary'!B15-'Study 2_summary'!N15)</f>
        <v>0.25</v>
      </c>
      <c r="N15" s="50">
        <f>'Study 2_summary'!O15/('Study 2_summary'!B15-'Study 2_summary'!S15)</f>
        <v>0.26287262872628725</v>
      </c>
      <c r="O15" s="52">
        <f>'Study 2_summary'!P15/('Study 2_summary'!B15-'Study 2_summary'!S15)</f>
        <v>0.1111111111111111</v>
      </c>
      <c r="P15" s="52">
        <f>'Study 2_summary'!Q15/('Study 2_summary'!B15-'Study 2_summary'!S15)</f>
        <v>0.29810298102981031</v>
      </c>
      <c r="Q15" s="51">
        <f>'Study 2_summary'!R15/('Study 2_summary'!B15-'Study 2_summary'!S15)</f>
        <v>0.32791327913279134</v>
      </c>
      <c r="R15" s="53">
        <f>'Study 2_summary'!U15/('Study 2_summary'!T15+'Study 2_summary'!U15)</f>
        <v>0.30053191489361702</v>
      </c>
      <c r="S15" s="107">
        <f>'Study 2_summary'!W15</f>
        <v>8.1440443213296394</v>
      </c>
      <c r="T15" s="107">
        <f>'Study 2_summary'!X15</f>
        <v>14.83679300285638</v>
      </c>
      <c r="U15" s="108">
        <f>'Study 2_summary'!Y15</f>
        <v>263.66285494414888</v>
      </c>
      <c r="V15" s="101">
        <f>'Study 2_summary'!Z15</f>
        <v>268.17209262234036</v>
      </c>
      <c r="W15" s="101" t="str">
        <f>'Study 2_summary'!AA15</f>
        <v>-</v>
      </c>
    </row>
    <row r="16" spans="1:23" ht="22" customHeight="1" x14ac:dyDescent="0.2">
      <c r="A16" s="98">
        <v>13</v>
      </c>
      <c r="B16" s="99" t="str">
        <f>'Study 2_summary'!A16</f>
        <v>Japan</v>
      </c>
      <c r="C16" s="45">
        <f>'Study 2_summary'!B16</f>
        <v>675</v>
      </c>
      <c r="D16" s="46">
        <f>'Study 2_summary'!C16/'Study 2_summary'!B16</f>
        <v>0.45185185185185184</v>
      </c>
      <c r="E16" s="47">
        <f>'Study 2_summary'!D16/'Study 2_summary'!B16</f>
        <v>0.54814814814814816</v>
      </c>
      <c r="F16" s="48">
        <f>'Study 2_summary'!E16/'Study 2_summary'!B16</f>
        <v>0.46814814814814815</v>
      </c>
      <c r="G16" s="48">
        <f>'Study 2_summary'!F16/'Study 2_summary'!B16</f>
        <v>0.5318518518518518</v>
      </c>
      <c r="H16" s="46">
        <f>'Study 2_summary'!G16/('Study 2_summary'!B16-'Study 2_summary'!I16)</f>
        <v>0.7384615384615385</v>
      </c>
      <c r="I16" s="47">
        <f>'Study 2_summary'!H16/('Study 2_summary'!B16-'Study 2_summary'!I16)</f>
        <v>0.26153846153846155</v>
      </c>
      <c r="J16" s="49">
        <f>'Study 2_summary'!J16/('Study 2_summary'!B16-'Study 2_summary'!N16)</f>
        <v>5.7863501483679525E-2</v>
      </c>
      <c r="K16" s="49">
        <f>'Study 2_summary'!K16/('Study 2_summary'!B16-'Study 2_summary'!N16)</f>
        <v>0.27893175074183979</v>
      </c>
      <c r="L16" s="49">
        <f>'Study 2_summary'!L16/('Study 2_summary'!B16-'Study 2_summary'!N16)</f>
        <v>1.9287833827893175E-2</v>
      </c>
      <c r="M16" s="49">
        <f>'Study 2_summary'!M16/('Study 2_summary'!B16-'Study 2_summary'!N16)</f>
        <v>0.64391691394658757</v>
      </c>
      <c r="N16" s="50">
        <f>'Study 2_summary'!O16/('Study 2_summary'!B16-'Study 2_summary'!S16)</f>
        <v>0.17717717717717718</v>
      </c>
      <c r="O16" s="52">
        <f>'Study 2_summary'!P16/('Study 2_summary'!B16-'Study 2_summary'!S16)</f>
        <v>4.3543543543543541E-2</v>
      </c>
      <c r="P16" s="52">
        <f>'Study 2_summary'!Q16/('Study 2_summary'!B16-'Study 2_summary'!S16)</f>
        <v>0.35285285285285284</v>
      </c>
      <c r="Q16" s="51">
        <f>'Study 2_summary'!R16/('Study 2_summary'!B16-'Study 2_summary'!S16)</f>
        <v>0.42642642642642642</v>
      </c>
      <c r="R16" s="53">
        <f>'Study 2_summary'!U16/('Study 2_summary'!T16+'Study 2_summary'!U16)</f>
        <v>0.52296296296296296</v>
      </c>
      <c r="S16" s="107">
        <f>'Study 2_summary'!W16</f>
        <v>8.6264880952380949</v>
      </c>
      <c r="T16" s="107">
        <f>'Study 2_summary'!X16</f>
        <v>14.12843402139954</v>
      </c>
      <c r="U16" s="108">
        <f>'Study 2_summary'!Y16</f>
        <v>311.72486492592594</v>
      </c>
      <c r="V16" s="101">
        <f>'Study 2_summary'!Z16</f>
        <v>301.39407567999996</v>
      </c>
      <c r="W16" s="101">
        <f>'Study 2_summary'!AA16</f>
        <v>313.73725089253185</v>
      </c>
    </row>
    <row r="17" spans="1:23" ht="22" customHeight="1" x14ac:dyDescent="0.2">
      <c r="A17" s="98">
        <v>14</v>
      </c>
      <c r="B17" s="99" t="str">
        <f>'Study 2_summary'!A17</f>
        <v>Kazakhstan</v>
      </c>
      <c r="C17" s="45">
        <f>'Study 2_summary'!B17</f>
        <v>826</v>
      </c>
      <c r="D17" s="46">
        <f>'Study 2_summary'!C17/'Study 2_summary'!B17</f>
        <v>0.47094430992736075</v>
      </c>
      <c r="E17" s="47">
        <f>'Study 2_summary'!D17/'Study 2_summary'!B17</f>
        <v>0.5290556900726392</v>
      </c>
      <c r="F17" s="48">
        <f>'Study 2_summary'!E17/'Study 2_summary'!B17</f>
        <v>0.52421307506053272</v>
      </c>
      <c r="G17" s="48">
        <f>'Study 2_summary'!F17/'Study 2_summary'!B17</f>
        <v>0.47578692493946734</v>
      </c>
      <c r="H17" s="46">
        <f>'Study 2_summary'!G17/('Study 2_summary'!B17-'Study 2_summary'!I17)</f>
        <v>0.70899470899470896</v>
      </c>
      <c r="I17" s="47">
        <f>'Study 2_summary'!H17/('Study 2_summary'!B17-'Study 2_summary'!I17)</f>
        <v>0.29100529100529099</v>
      </c>
      <c r="J17" s="49">
        <f>'Study 2_summary'!J17/('Study 2_summary'!B17-'Study 2_summary'!N17)</f>
        <v>8.353510895883777E-2</v>
      </c>
      <c r="K17" s="49">
        <f>'Study 2_summary'!K17/('Study 2_summary'!B17-'Study 2_summary'!N17)</f>
        <v>0.28813559322033899</v>
      </c>
      <c r="L17" s="49">
        <f>'Study 2_summary'!L17/('Study 2_summary'!B17-'Study 2_summary'!N17)</f>
        <v>9.9273607748184015E-2</v>
      </c>
      <c r="M17" s="49">
        <f>'Study 2_summary'!M17/('Study 2_summary'!B17-'Study 2_summary'!N17)</f>
        <v>0.5290556900726392</v>
      </c>
      <c r="N17" s="50">
        <f>'Study 2_summary'!O17/('Study 2_summary'!B17-'Study 2_summary'!S17)</f>
        <v>0.21585365853658536</v>
      </c>
      <c r="O17" s="52">
        <f>'Study 2_summary'!P17/('Study 2_summary'!B17-'Study 2_summary'!S17)</f>
        <v>6.4634146341463417E-2</v>
      </c>
      <c r="P17" s="52">
        <f>'Study 2_summary'!Q17/('Study 2_summary'!B17-'Study 2_summary'!S17)</f>
        <v>0.5</v>
      </c>
      <c r="Q17" s="51">
        <f>'Study 2_summary'!R17/('Study 2_summary'!B17-'Study 2_summary'!S17)</f>
        <v>0.21951219512195122</v>
      </c>
      <c r="R17" s="53">
        <f>'Study 2_summary'!U17/('Study 2_summary'!T17+'Study 2_summary'!U17)</f>
        <v>0.2566585956416465</v>
      </c>
      <c r="S17" s="107">
        <f>'Study 2_summary'!W17</f>
        <v>7.0861008610086103</v>
      </c>
      <c r="T17" s="107">
        <f>'Study 2_summary'!X17</f>
        <v>6.1124455205811072</v>
      </c>
      <c r="U17" s="108">
        <f>'Study 2_summary'!Y17</f>
        <v>254.10435960532686</v>
      </c>
      <c r="V17" s="101">
        <f>'Study 2_summary'!Z17</f>
        <v>250.22034646246979</v>
      </c>
      <c r="W17" s="101">
        <f>'Study 2_summary'!AA17</f>
        <v>266.35713943623188</v>
      </c>
    </row>
    <row r="18" spans="1:23" ht="22" customHeight="1" x14ac:dyDescent="0.2">
      <c r="A18" s="98">
        <v>15</v>
      </c>
      <c r="B18" s="99" t="str">
        <f>'Study 2_summary'!A18</f>
        <v>Lithuania</v>
      </c>
      <c r="C18" s="45">
        <f>'Study 2_summary'!B18</f>
        <v>581</v>
      </c>
      <c r="D18" s="46">
        <f>'Study 2_summary'!C18/'Study 2_summary'!B18</f>
        <v>0.51979345955249567</v>
      </c>
      <c r="E18" s="47">
        <f>'Study 2_summary'!D18/'Study 2_summary'!B18</f>
        <v>0.48020654044750433</v>
      </c>
      <c r="F18" s="48">
        <f>'Study 2_summary'!E18/'Study 2_summary'!B18</f>
        <v>0.55077452667814109</v>
      </c>
      <c r="G18" s="48">
        <f>'Study 2_summary'!F18/'Study 2_summary'!B18</f>
        <v>0.44922547332185886</v>
      </c>
      <c r="H18" s="46">
        <f>'Study 2_summary'!G18/('Study 2_summary'!B18-'Study 2_summary'!I18)</f>
        <v>0.7103825136612022</v>
      </c>
      <c r="I18" s="47">
        <f>'Study 2_summary'!H18/('Study 2_summary'!B18-'Study 2_summary'!I18)</f>
        <v>0.2896174863387978</v>
      </c>
      <c r="J18" s="49">
        <f>'Study 2_summary'!J18/('Study 2_summary'!B18-'Study 2_summary'!N18)</f>
        <v>5.3356282271944923E-2</v>
      </c>
      <c r="K18" s="49">
        <f>'Study 2_summary'!K18/('Study 2_summary'!B18-'Study 2_summary'!N18)</f>
        <v>0.24784853700516352</v>
      </c>
      <c r="L18" s="49">
        <f>'Study 2_summary'!L18/('Study 2_summary'!B18-'Study 2_summary'!N18)</f>
        <v>0.11703958691910499</v>
      </c>
      <c r="M18" s="49">
        <f>'Study 2_summary'!M18/('Study 2_summary'!B18-'Study 2_summary'!N18)</f>
        <v>0.58175559380378661</v>
      </c>
      <c r="N18" s="50">
        <f>'Study 2_summary'!O18/('Study 2_summary'!B18-'Study 2_summary'!S18)</f>
        <v>0.22395833333333334</v>
      </c>
      <c r="O18" s="52">
        <f>'Study 2_summary'!P18/('Study 2_summary'!B18-'Study 2_summary'!S18)</f>
        <v>6.5972222222222224E-2</v>
      </c>
      <c r="P18" s="52">
        <f>'Study 2_summary'!Q18/('Study 2_summary'!B18-'Study 2_summary'!S18)</f>
        <v>0.51041666666666663</v>
      </c>
      <c r="Q18" s="51">
        <f>'Study 2_summary'!R18/('Study 2_summary'!B18-'Study 2_summary'!S18)</f>
        <v>0.19965277777777779</v>
      </c>
      <c r="R18" s="53">
        <f>'Study 2_summary'!U18/('Study 2_summary'!T18+'Study 2_summary'!U18)</f>
        <v>0.44406196213425131</v>
      </c>
      <c r="S18" s="107">
        <f>'Study 2_summary'!W18</f>
        <v>7.0608695652173914</v>
      </c>
      <c r="T18" s="107">
        <f>'Study 2_summary'!X18</f>
        <v>8.7631669535284118</v>
      </c>
      <c r="U18" s="108">
        <f>'Study 2_summary'!Y18</f>
        <v>283.57434900688474</v>
      </c>
      <c r="V18" s="101">
        <f>'Study 2_summary'!Z18</f>
        <v>287.70183187091237</v>
      </c>
      <c r="W18" s="101">
        <f>'Study 2_summary'!AA18</f>
        <v>278.82147221492016</v>
      </c>
    </row>
    <row r="19" spans="1:23" ht="22" customHeight="1" x14ac:dyDescent="0.2">
      <c r="A19" s="98">
        <v>16</v>
      </c>
      <c r="B19" s="99" t="str">
        <f>'Study 2_summary'!A19</f>
        <v>Mexico</v>
      </c>
      <c r="C19" s="45">
        <f>'Study 2_summary'!B19</f>
        <v>644</v>
      </c>
      <c r="D19" s="46">
        <f>'Study 2_summary'!C19/'Study 2_summary'!B19</f>
        <v>0.49378881987577639</v>
      </c>
      <c r="E19" s="47">
        <f>'Study 2_summary'!D19/'Study 2_summary'!B19</f>
        <v>0.50621118012422361</v>
      </c>
      <c r="F19" s="48">
        <f>'Study 2_summary'!E19/'Study 2_summary'!B19</f>
        <v>0.40062111801242234</v>
      </c>
      <c r="G19" s="48">
        <f>'Study 2_summary'!F19/'Study 2_summary'!B19</f>
        <v>0.59937888198757761</v>
      </c>
      <c r="H19" s="46">
        <f>'Study 2_summary'!G19/('Study 2_summary'!B19-'Study 2_summary'!I19)</f>
        <v>0.65930599369085174</v>
      </c>
      <c r="I19" s="47">
        <f>'Study 2_summary'!H19/('Study 2_summary'!B19-'Study 2_summary'!I19)</f>
        <v>0.34069400630914826</v>
      </c>
      <c r="J19" s="49">
        <f>'Study 2_summary'!J19/('Study 2_summary'!B19-'Study 2_summary'!N19)</f>
        <v>0.50310559006211175</v>
      </c>
      <c r="K19" s="49">
        <f>'Study 2_summary'!K19/('Study 2_summary'!B19-'Study 2_summary'!N19)</f>
        <v>0.2857142857142857</v>
      </c>
      <c r="L19" s="49">
        <f>'Study 2_summary'!L19/('Study 2_summary'!B19-'Study 2_summary'!N19)</f>
        <v>0</v>
      </c>
      <c r="M19" s="49">
        <f>'Study 2_summary'!M19/('Study 2_summary'!B19-'Study 2_summary'!N19)</f>
        <v>0.21118012422360249</v>
      </c>
      <c r="N19" s="50">
        <f>'Study 2_summary'!O19/('Study 2_summary'!B19-'Study 2_summary'!S19)</f>
        <v>0.28504672897196259</v>
      </c>
      <c r="O19" s="52">
        <f>'Study 2_summary'!P19/('Study 2_summary'!B19-'Study 2_summary'!S19)</f>
        <v>0.16666666666666666</v>
      </c>
      <c r="P19" s="52">
        <f>'Study 2_summary'!Q19/('Study 2_summary'!B19-'Study 2_summary'!S19)</f>
        <v>0.2819314641744548</v>
      </c>
      <c r="Q19" s="51">
        <f>'Study 2_summary'!R19/('Study 2_summary'!B19-'Study 2_summary'!S19)</f>
        <v>0.26635514018691586</v>
      </c>
      <c r="R19" s="53">
        <f>'Study 2_summary'!U19/('Study 2_summary'!T19+'Study 2_summary'!U19)</f>
        <v>0.40838509316770188</v>
      </c>
      <c r="S19" s="107">
        <f>'Study 2_summary'!W19</f>
        <v>8.2504317789291886</v>
      </c>
      <c r="T19" s="107">
        <f>'Study 2_summary'!X19</f>
        <v>8.1195496894409906</v>
      </c>
      <c r="U19" s="108">
        <f>'Study 2_summary'!Y19</f>
        <v>233.96876778571428</v>
      </c>
      <c r="V19" s="101">
        <f>'Study 2_summary'!Z19</f>
        <v>223.22870458074536</v>
      </c>
      <c r="W19" s="109">
        <f>'Study 2_summary'!AA19</f>
        <v>261.05072150847457</v>
      </c>
    </row>
    <row r="20" spans="1:23" ht="22" customHeight="1" x14ac:dyDescent="0.2">
      <c r="A20" s="98">
        <v>17</v>
      </c>
      <c r="B20" s="99" t="str">
        <f>'Study 2_summary'!A20</f>
        <v>Netherlands</v>
      </c>
      <c r="C20" s="45">
        <f>'Study 2_summary'!B20</f>
        <v>603</v>
      </c>
      <c r="D20" s="46">
        <f>'Study 2_summary'!C20/'Study 2_summary'!B20</f>
        <v>0.48756218905472637</v>
      </c>
      <c r="E20" s="47">
        <f>'Study 2_summary'!D20/'Study 2_summary'!B20</f>
        <v>0.51243781094527363</v>
      </c>
      <c r="F20" s="48">
        <f>'Study 2_summary'!E20/'Study 2_summary'!B20</f>
        <v>0.52072968490878935</v>
      </c>
      <c r="G20" s="48">
        <f>'Study 2_summary'!F20/'Study 2_summary'!B20</f>
        <v>0.4792703150912106</v>
      </c>
      <c r="H20" s="46">
        <f>'Study 2_summary'!G20/('Study 2_summary'!B20-'Study 2_summary'!I20)</f>
        <v>0.74759152215799618</v>
      </c>
      <c r="I20" s="47">
        <f>'Study 2_summary'!H20/('Study 2_summary'!B20-'Study 2_summary'!I20)</f>
        <v>0.25240847784200388</v>
      </c>
      <c r="J20" s="49">
        <f>'Study 2_summary'!J20/('Study 2_summary'!B20-'Study 2_summary'!N20)</f>
        <v>0.13930348258706468</v>
      </c>
      <c r="K20" s="49">
        <f>'Study 2_summary'!K20/('Study 2_summary'!B20-'Study 2_summary'!N20)</f>
        <v>0.40630182421227196</v>
      </c>
      <c r="L20" s="49">
        <f>'Study 2_summary'!L20/('Study 2_summary'!B20-'Study 2_summary'!N20)</f>
        <v>0</v>
      </c>
      <c r="M20" s="49">
        <f>'Study 2_summary'!M20/('Study 2_summary'!B20-'Study 2_summary'!N20)</f>
        <v>0.45439469320066334</v>
      </c>
      <c r="N20" s="50">
        <f>'Study 2_summary'!O20/('Study 2_summary'!B20-'Study 2_summary'!S20)</f>
        <v>8.4858569051580693E-2</v>
      </c>
      <c r="O20" s="52">
        <f>'Study 2_summary'!P20/('Study 2_summary'!B20-'Study 2_summary'!S20)</f>
        <v>4.8252911813643926E-2</v>
      </c>
      <c r="P20" s="52">
        <f>'Study 2_summary'!Q20/('Study 2_summary'!B20-'Study 2_summary'!S20)</f>
        <v>0.58569051580698839</v>
      </c>
      <c r="Q20" s="51">
        <f>'Study 2_summary'!R20/('Study 2_summary'!B20-'Study 2_summary'!S20)</f>
        <v>0.28119800332778699</v>
      </c>
      <c r="R20" s="53">
        <f>'Study 2_summary'!U20/('Study 2_summary'!T20+'Study 2_summary'!U20)</f>
        <v>0.70480928689883915</v>
      </c>
      <c r="S20" s="107">
        <f>'Study 2_summary'!W20</f>
        <v>9.6396551724137929</v>
      </c>
      <c r="T20" s="107">
        <f>'Study 2_summary'!X20</f>
        <v>20.135133249159562</v>
      </c>
      <c r="U20" s="108">
        <f>'Study 2_summary'!Y20</f>
        <v>304.7370994361525</v>
      </c>
      <c r="V20" s="101">
        <f>'Study 2_summary'!Z20</f>
        <v>299.80878115257053</v>
      </c>
      <c r="W20" s="101">
        <f>'Study 2_summary'!AA20</f>
        <v>306.02052748287684</v>
      </c>
    </row>
    <row r="21" spans="1:23" ht="22" customHeight="1" x14ac:dyDescent="0.2">
      <c r="A21" s="98">
        <v>18</v>
      </c>
      <c r="B21" s="99" t="str">
        <f>'Study 2_summary'!A21</f>
        <v>New Zealand</v>
      </c>
      <c r="C21" s="45">
        <f>'Study 2_summary'!B21</f>
        <v>714</v>
      </c>
      <c r="D21" s="46">
        <f>'Study 2_summary'!C21/'Study 2_summary'!B21</f>
        <v>0.50980392156862742</v>
      </c>
      <c r="E21" s="47">
        <f>'Study 2_summary'!D21/'Study 2_summary'!B21</f>
        <v>0.49019607843137253</v>
      </c>
      <c r="F21" s="48">
        <f>'Study 2_summary'!E21/'Study 2_summary'!B21</f>
        <v>0.53501400560224088</v>
      </c>
      <c r="G21" s="48">
        <f>'Study 2_summary'!F21/'Study 2_summary'!B21</f>
        <v>0.46498599439775912</v>
      </c>
      <c r="H21" s="46">
        <f>'Study 2_summary'!G21/('Study 2_summary'!B21-'Study 2_summary'!I21)</f>
        <v>0.66616766467065869</v>
      </c>
      <c r="I21" s="47">
        <f>'Study 2_summary'!H21/('Study 2_summary'!B21-'Study 2_summary'!I21)</f>
        <v>0.33383233532934131</v>
      </c>
      <c r="J21" s="49">
        <f>'Study 2_summary'!J21/('Study 2_summary'!B21-'Study 2_summary'!N21)</f>
        <v>0.10533707865168539</v>
      </c>
      <c r="K21" s="49">
        <f>'Study 2_summary'!K21/('Study 2_summary'!B21-'Study 2_summary'!N21)</f>
        <v>0.22612359550561797</v>
      </c>
      <c r="L21" s="49">
        <f>'Study 2_summary'!L21/('Study 2_summary'!B21-'Study 2_summary'!N21)</f>
        <v>0.11938202247191011</v>
      </c>
      <c r="M21" s="49">
        <f>'Study 2_summary'!M21/('Study 2_summary'!B21-'Study 2_summary'!N21)</f>
        <v>0.5491573033707865</v>
      </c>
      <c r="N21" s="50">
        <f>'Study 2_summary'!O21/('Study 2_summary'!B21-'Study 2_summary'!S21)</f>
        <v>0.15752461322081576</v>
      </c>
      <c r="O21" s="52">
        <f>'Study 2_summary'!P21/('Study 2_summary'!B21-'Study 2_summary'!S21)</f>
        <v>4.5007032348804502E-2</v>
      </c>
      <c r="P21" s="52">
        <f>'Study 2_summary'!Q21/('Study 2_summary'!B21-'Study 2_summary'!S21)</f>
        <v>0.54289732770745425</v>
      </c>
      <c r="Q21" s="51">
        <f>'Study 2_summary'!R21/('Study 2_summary'!B21-'Study 2_summary'!S21)</f>
        <v>0.25457102672292548</v>
      </c>
      <c r="R21" s="53">
        <f>'Study 2_summary'!U21/('Study 2_summary'!T21+'Study 2_summary'!U21)</f>
        <v>0.74474053295932674</v>
      </c>
      <c r="S21" s="107">
        <f>'Study 2_summary'!W21</f>
        <v>9.7808219178082183</v>
      </c>
      <c r="T21" s="107">
        <f>'Study 2_summary'!X21</f>
        <v>17.386456582633059</v>
      </c>
      <c r="U21" s="108">
        <f>'Study 2_summary'!Y21</f>
        <v>291.21331045658269</v>
      </c>
      <c r="V21" s="101">
        <f>'Study 2_summary'!Z21</f>
        <v>280.51129629831928</v>
      </c>
      <c r="W21" s="101">
        <f>'Study 2_summary'!AA21</f>
        <v>301.53842368850081</v>
      </c>
    </row>
    <row r="22" spans="1:23" ht="22" customHeight="1" x14ac:dyDescent="0.2">
      <c r="A22" s="98">
        <v>19</v>
      </c>
      <c r="B22" s="99" t="str">
        <f>'Study 2_summary'!A22</f>
        <v>Norway</v>
      </c>
      <c r="C22" s="45">
        <f>'Study 2_summary'!B22</f>
        <v>741</v>
      </c>
      <c r="D22" s="46">
        <f>'Study 2_summary'!C22/'Study 2_summary'!B22</f>
        <v>0.45748987854251011</v>
      </c>
      <c r="E22" s="47">
        <f>'Study 2_summary'!D22/'Study 2_summary'!B22</f>
        <v>0.54251012145748989</v>
      </c>
      <c r="F22" s="48">
        <f>'Study 2_summary'!E22/'Study 2_summary'!B22</f>
        <v>0.48717948717948717</v>
      </c>
      <c r="G22" s="48">
        <f>'Study 2_summary'!F22/'Study 2_summary'!B22</f>
        <v>0.51282051282051277</v>
      </c>
      <c r="H22" s="46">
        <f>'Study 2_summary'!G22/('Study 2_summary'!B22-'Study 2_summary'!I22)</f>
        <v>0.66053748231966058</v>
      </c>
      <c r="I22" s="47">
        <f>'Study 2_summary'!H22/('Study 2_summary'!B22-'Study 2_summary'!I22)</f>
        <v>0.33946251768033947</v>
      </c>
      <c r="J22" s="49">
        <f>'Study 2_summary'!J22/('Study 2_summary'!B22-'Study 2_summary'!N22)</f>
        <v>0.10796221322537113</v>
      </c>
      <c r="K22" s="49">
        <f>'Study 2_summary'!K22/('Study 2_summary'!B22-'Study 2_summary'!N22)</f>
        <v>0.2766531713900135</v>
      </c>
      <c r="L22" s="49">
        <f>'Study 2_summary'!L22/('Study 2_summary'!B22-'Study 2_summary'!N22)</f>
        <v>7.8272604588394065E-2</v>
      </c>
      <c r="M22" s="49">
        <f>'Study 2_summary'!M22/('Study 2_summary'!B22-'Study 2_summary'!N22)</f>
        <v>0.53711201079622128</v>
      </c>
      <c r="N22" s="50">
        <f>'Study 2_summary'!O22/('Study 2_summary'!B22-'Study 2_summary'!S22)</f>
        <v>0.12198795180722892</v>
      </c>
      <c r="O22" s="52">
        <f>'Study 2_summary'!P22/('Study 2_summary'!B22-'Study 2_summary'!S22)</f>
        <v>4.0662650602409638E-2</v>
      </c>
      <c r="P22" s="52">
        <f>'Study 2_summary'!Q22/('Study 2_summary'!B22-'Study 2_summary'!S22)</f>
        <v>0.54216867469879515</v>
      </c>
      <c r="Q22" s="51">
        <f>'Study 2_summary'!R22/('Study 2_summary'!B22-'Study 2_summary'!S22)</f>
        <v>0.29518072289156627</v>
      </c>
      <c r="R22" s="53">
        <f>'Study 2_summary'!U22/('Study 2_summary'!T22+'Study 2_summary'!U22)</f>
        <v>0.70923913043478259</v>
      </c>
      <c r="S22" s="107">
        <f>'Study 2_summary'!W22</f>
        <v>8.7468354430379751</v>
      </c>
      <c r="T22" s="107">
        <f>'Study 2_summary'!X22</f>
        <v>23.795272243006643</v>
      </c>
      <c r="U22" s="108">
        <f>'Study 2_summary'!Y22</f>
        <v>294.90542475168689</v>
      </c>
      <c r="V22" s="101">
        <f>'Study 2_summary'!Z22</f>
        <v>293.74102341430506</v>
      </c>
      <c r="W22" s="101">
        <f>'Study 2_summary'!AA22</f>
        <v>306.31777469811323</v>
      </c>
    </row>
    <row r="23" spans="1:23" ht="22" customHeight="1" x14ac:dyDescent="0.2">
      <c r="A23" s="98">
        <v>20</v>
      </c>
      <c r="B23" s="99" t="str">
        <f>'Study 2_summary'!A23</f>
        <v>Poland</v>
      </c>
      <c r="C23" s="45">
        <f>'Study 2_summary'!B23</f>
        <v>1244</v>
      </c>
      <c r="D23" s="46">
        <f>'Study 2_summary'!C23/'Study 2_summary'!B23</f>
        <v>0.78536977491961413</v>
      </c>
      <c r="E23" s="47">
        <f>'Study 2_summary'!D23/'Study 2_summary'!B23</f>
        <v>0.21463022508038584</v>
      </c>
      <c r="F23" s="48">
        <f>'Study 2_summary'!E23/'Study 2_summary'!B23</f>
        <v>0.48151125401929262</v>
      </c>
      <c r="G23" s="48">
        <f>'Study 2_summary'!F23/'Study 2_summary'!B23</f>
        <v>0.51848874598070738</v>
      </c>
      <c r="H23" s="46">
        <f>'Study 2_summary'!G23/('Study 2_summary'!B23-'Study 2_summary'!I23)</f>
        <v>0.61325503355704702</v>
      </c>
      <c r="I23" s="47">
        <f>'Study 2_summary'!H23/('Study 2_summary'!B23-'Study 2_summary'!I23)</f>
        <v>0.38674496644295303</v>
      </c>
      <c r="J23" s="49">
        <f>'Study 2_summary'!J23/('Study 2_summary'!B23-'Study 2_summary'!N23)</f>
        <v>3.295819935691318E-2</v>
      </c>
      <c r="K23" s="49">
        <f>'Study 2_summary'!K23/('Study 2_summary'!B23-'Study 2_summary'!N23)</f>
        <v>0.41639871382636656</v>
      </c>
      <c r="L23" s="49">
        <f>'Study 2_summary'!L23/('Study 2_summary'!B23-'Study 2_summary'!N23)</f>
        <v>4.8231511254019289E-2</v>
      </c>
      <c r="M23" s="49">
        <f>'Study 2_summary'!M23/('Study 2_summary'!B23-'Study 2_summary'!N23)</f>
        <v>0.502411575562701</v>
      </c>
      <c r="N23" s="50">
        <f>'Study 2_summary'!O23/('Study 2_summary'!B23-'Study 2_summary'!S23)</f>
        <v>0.24247355573637103</v>
      </c>
      <c r="O23" s="52">
        <f>'Study 2_summary'!P23/('Study 2_summary'!B23-'Study 2_summary'!S23)</f>
        <v>6.2652563059397884E-2</v>
      </c>
      <c r="P23" s="52">
        <f>'Study 2_summary'!Q23/('Study 2_summary'!B23-'Study 2_summary'!S23)</f>
        <v>0.40520748576078114</v>
      </c>
      <c r="Q23" s="51">
        <f>'Study 2_summary'!R23/('Study 2_summary'!B23-'Study 2_summary'!S23)</f>
        <v>0.28966639544344996</v>
      </c>
      <c r="R23" s="53">
        <f>'Study 2_summary'!U23/('Study 2_summary'!T23+'Study 2_summary'!U23)</f>
        <v>0.4662379421221865</v>
      </c>
      <c r="S23" s="107">
        <f>'Study 2_summary'!W23</f>
        <v>5.3720164609053498</v>
      </c>
      <c r="T23" s="107">
        <f>'Study 2_summary'!X23</f>
        <v>9.1353352761255966</v>
      </c>
      <c r="U23" s="108">
        <f>'Study 2_summary'!Y23</f>
        <v>282.84740172668813</v>
      </c>
      <c r="V23" s="101">
        <f>'Study 2_summary'!Z23</f>
        <v>274.71610437620581</v>
      </c>
      <c r="W23" s="101">
        <f>'Study 2_summary'!AA23</f>
        <v>282.88503677142853</v>
      </c>
    </row>
    <row r="24" spans="1:23" ht="22" customHeight="1" x14ac:dyDescent="0.2">
      <c r="A24" s="98">
        <v>21</v>
      </c>
      <c r="B24" s="99" t="str">
        <f>'Study 2_summary'!A24</f>
        <v>Russian</v>
      </c>
      <c r="C24" s="45">
        <f>'Study 2_summary'!B24</f>
        <v>465</v>
      </c>
      <c r="D24" s="46">
        <f>'Study 2_summary'!C24/'Study 2_summary'!B24</f>
        <v>0.57849462365591398</v>
      </c>
      <c r="E24" s="47">
        <f>'Study 2_summary'!D24/'Study 2_summary'!B24</f>
        <v>0.42150537634408602</v>
      </c>
      <c r="F24" s="48">
        <f>'Study 2_summary'!E24/'Study 2_summary'!B24</f>
        <v>0.6</v>
      </c>
      <c r="G24" s="48">
        <f>'Study 2_summary'!F24/'Study 2_summary'!B24</f>
        <v>0.4</v>
      </c>
      <c r="H24" s="46">
        <f>'Study 2_summary'!G24/('Study 2_summary'!B24-'Study 2_summary'!I24)</f>
        <v>0.6659340659340659</v>
      </c>
      <c r="I24" s="47">
        <f>'Study 2_summary'!H24/('Study 2_summary'!B24-'Study 2_summary'!I24)</f>
        <v>0.33406593406593404</v>
      </c>
      <c r="J24" s="49">
        <f>'Study 2_summary'!J24/('Study 2_summary'!B24-'Study 2_summary'!N24)</f>
        <v>1.7204301075268817E-2</v>
      </c>
      <c r="K24" s="49">
        <f>'Study 2_summary'!K24/('Study 2_summary'!B24-'Study 2_summary'!N24)</f>
        <v>7.0967741935483872E-2</v>
      </c>
      <c r="L24" s="49">
        <f>'Study 2_summary'!L24/('Study 2_summary'!B24-'Study 2_summary'!N24)</f>
        <v>9.8924731182795697E-2</v>
      </c>
      <c r="M24" s="49">
        <f>'Study 2_summary'!M24/('Study 2_summary'!B24-'Study 2_summary'!N24)</f>
        <v>0.81290322580645158</v>
      </c>
      <c r="N24" s="50">
        <f>'Study 2_summary'!O24/('Study 2_summary'!B24-'Study 2_summary'!S24)</f>
        <v>0.15835140997830802</v>
      </c>
      <c r="O24" s="52">
        <f>'Study 2_summary'!P24/('Study 2_summary'!B24-'Study 2_summary'!S24)</f>
        <v>3.0368763557483729E-2</v>
      </c>
      <c r="P24" s="52">
        <f>'Study 2_summary'!Q24/('Study 2_summary'!B24-'Study 2_summary'!S24)</f>
        <v>0.55965292841648595</v>
      </c>
      <c r="Q24" s="51">
        <f>'Study 2_summary'!R24/('Study 2_summary'!B24-'Study 2_summary'!S24)</f>
        <v>0.25162689804772237</v>
      </c>
      <c r="R24" s="53">
        <f>'Study 2_summary'!U24/('Study 2_summary'!T24+'Study 2_summary'!U24)</f>
        <v>0.33118279569892473</v>
      </c>
      <c r="S24" s="107">
        <f>'Study 2_summary'!W24</f>
        <v>7.5054945054945055</v>
      </c>
      <c r="T24" s="107">
        <f>'Study 2_summary'!X24</f>
        <v>7.102267881422577</v>
      </c>
      <c r="U24" s="108">
        <f>'Study 2_summary'!Y24</f>
        <v>284.31113918064517</v>
      </c>
      <c r="V24" s="101">
        <f>'Study 2_summary'!Z24</f>
        <v>281.30302762580646</v>
      </c>
      <c r="W24" s="101">
        <f>'Study 2_summary'!AA24</f>
        <v>288.87268447979795</v>
      </c>
    </row>
    <row r="25" spans="1:23" ht="22" customHeight="1" x14ac:dyDescent="0.2">
      <c r="A25" s="98">
        <v>22</v>
      </c>
      <c r="B25" s="99" t="str">
        <f>'Study 2_summary'!A25</f>
        <v>Slovakia</v>
      </c>
      <c r="C25" s="45">
        <f>'Study 2_summary'!B25</f>
        <v>633</v>
      </c>
      <c r="D25" s="46">
        <f>'Study 2_summary'!C25/'Study 2_summary'!B25</f>
        <v>0.51184834123222744</v>
      </c>
      <c r="E25" s="47">
        <f>'Study 2_summary'!D25/'Study 2_summary'!B25</f>
        <v>0.4881516587677725</v>
      </c>
      <c r="F25" s="48">
        <f>'Study 2_summary'!E25/'Study 2_summary'!B25</f>
        <v>0.46445497630331756</v>
      </c>
      <c r="G25" s="48">
        <f>'Study 2_summary'!F25/'Study 2_summary'!B25</f>
        <v>0.53554502369668244</v>
      </c>
      <c r="H25" s="46">
        <f>'Study 2_summary'!G25/('Study 2_summary'!B25-'Study 2_summary'!I25)</f>
        <v>0.5625</v>
      </c>
      <c r="I25" s="47">
        <f>'Study 2_summary'!H25/('Study 2_summary'!B25-'Study 2_summary'!I25)</f>
        <v>0.4375</v>
      </c>
      <c r="J25" s="49">
        <f>'Study 2_summary'!J25/('Study 2_summary'!B25-'Study 2_summary'!N25)</f>
        <v>7.1090047393364927E-2</v>
      </c>
      <c r="K25" s="49">
        <f>'Study 2_summary'!K25/('Study 2_summary'!B25-'Study 2_summary'!N25)</f>
        <v>0.60347551342812011</v>
      </c>
      <c r="L25" s="49">
        <f>'Study 2_summary'!L25/('Study 2_summary'!B25-'Study 2_summary'!N25)</f>
        <v>6.3191153238546603E-3</v>
      </c>
      <c r="M25" s="49">
        <f>'Study 2_summary'!M25/('Study 2_summary'!B25-'Study 2_summary'!N25)</f>
        <v>0.31911532385466035</v>
      </c>
      <c r="N25" s="50">
        <f>'Study 2_summary'!O25/('Study 2_summary'!B25-'Study 2_summary'!S25)</f>
        <v>0.25238095238095237</v>
      </c>
      <c r="O25" s="52">
        <f>'Study 2_summary'!P25/('Study 2_summary'!B25-'Study 2_summary'!S25)</f>
        <v>8.2539682539682538E-2</v>
      </c>
      <c r="P25" s="52">
        <f>'Study 2_summary'!Q25/('Study 2_summary'!B25-'Study 2_summary'!S25)</f>
        <v>0.41111111111111109</v>
      </c>
      <c r="Q25" s="51">
        <f>'Study 2_summary'!R25/('Study 2_summary'!B25-'Study 2_summary'!S25)</f>
        <v>0.25396825396825395</v>
      </c>
      <c r="R25" s="53">
        <f>'Study 2_summary'!U25/('Study 2_summary'!T25+'Study 2_summary'!U25)</f>
        <v>0.38862559241706163</v>
      </c>
      <c r="S25" s="107">
        <f>'Study 2_summary'!W25</f>
        <v>7.4538216560509554</v>
      </c>
      <c r="T25" s="107">
        <f>'Study 2_summary'!X25</f>
        <v>9.2587503172465961</v>
      </c>
      <c r="U25" s="108">
        <f>'Study 2_summary'!Y25</f>
        <v>285.51218941390209</v>
      </c>
      <c r="V25" s="101">
        <f>'Study 2_summary'!Z25</f>
        <v>286.63500684676148</v>
      </c>
      <c r="W25" s="101">
        <f>'Study 2_summary'!AA25</f>
        <v>286.68634257803467</v>
      </c>
    </row>
    <row r="26" spans="1:23" ht="22" customHeight="1" x14ac:dyDescent="0.2">
      <c r="A26" s="98">
        <v>23</v>
      </c>
      <c r="B26" s="99" t="str">
        <f>'Study 2_summary'!A26</f>
        <v>Slovenia</v>
      </c>
      <c r="C26" s="45">
        <f>'Study 2_summary'!B26</f>
        <v>559</v>
      </c>
      <c r="D26" s="46">
        <f>'Study 2_summary'!C26/'Study 2_summary'!B26</f>
        <v>0.41144901610017887</v>
      </c>
      <c r="E26" s="47">
        <f>'Study 2_summary'!D26/'Study 2_summary'!B26</f>
        <v>0.58855098389982108</v>
      </c>
      <c r="F26" s="48">
        <f>'Study 2_summary'!E26/'Study 2_summary'!B26</f>
        <v>0.44901610017889088</v>
      </c>
      <c r="G26" s="48">
        <f>'Study 2_summary'!F26/'Study 2_summary'!B26</f>
        <v>0.55098389982110907</v>
      </c>
      <c r="H26" s="46">
        <f>'Study 2_summary'!G26/('Study 2_summary'!B26-'Study 2_summary'!I26)</f>
        <v>0.59217877094972071</v>
      </c>
      <c r="I26" s="47">
        <f>'Study 2_summary'!H26/('Study 2_summary'!B26-'Study 2_summary'!I26)</f>
        <v>0.40782122905027934</v>
      </c>
      <c r="J26" s="49">
        <f>'Study 2_summary'!J26/('Study 2_summary'!B26-'Study 2_summary'!N26)</f>
        <v>5.5456171735241505E-2</v>
      </c>
      <c r="K26" s="49">
        <f>'Study 2_summary'!K26/('Study 2_summary'!B26-'Study 2_summary'!N26)</f>
        <v>0.52772808586762077</v>
      </c>
      <c r="L26" s="49">
        <f>'Study 2_summary'!L26/('Study 2_summary'!B26-'Study 2_summary'!N26)</f>
        <v>0</v>
      </c>
      <c r="M26" s="49">
        <f>'Study 2_summary'!M26/('Study 2_summary'!B26-'Study 2_summary'!N26)</f>
        <v>0.41681574239713776</v>
      </c>
      <c r="N26" s="50">
        <f>'Study 2_summary'!O26/('Study 2_summary'!B26-'Study 2_summary'!S26)</f>
        <v>0.27041742286751363</v>
      </c>
      <c r="O26" s="52">
        <f>'Study 2_summary'!P26/('Study 2_summary'!B26-'Study 2_summary'!S26)</f>
        <v>4.1742286751361164E-2</v>
      </c>
      <c r="P26" s="52">
        <f>'Study 2_summary'!Q26/('Study 2_summary'!B26-'Study 2_summary'!S26)</f>
        <v>0.49727767695099817</v>
      </c>
      <c r="Q26" s="51">
        <f>'Study 2_summary'!R26/('Study 2_summary'!B26-'Study 2_summary'!S26)</f>
        <v>0.19056261343012704</v>
      </c>
      <c r="R26" s="53">
        <f>'Study 2_summary'!U26/('Study 2_summary'!T26+'Study 2_summary'!U26)</f>
        <v>0.47584973166368516</v>
      </c>
      <c r="S26" s="107">
        <f>'Study 2_summary'!W26</f>
        <v>6.7753222836095768</v>
      </c>
      <c r="T26" s="107">
        <f>'Study 2_summary'!X26</f>
        <v>8.9202146690518909</v>
      </c>
      <c r="U26" s="108">
        <f>'Study 2_summary'!Y26</f>
        <v>269.65652136135952</v>
      </c>
      <c r="V26" s="101">
        <f>'Study 2_summary'!Z26</f>
        <v>273.00996272450811</v>
      </c>
      <c r="W26" s="101">
        <f>'Study 2_summary'!AA26</f>
        <v>277.94496631992337</v>
      </c>
    </row>
    <row r="27" spans="1:23" ht="22" customHeight="1" x14ac:dyDescent="0.2">
      <c r="A27" s="98">
        <v>24</v>
      </c>
      <c r="B27" s="99" t="str">
        <f>'Study 2_summary'!A27</f>
        <v>South Korea</v>
      </c>
      <c r="C27" s="45">
        <f>'Study 2_summary'!B27</f>
        <v>832</v>
      </c>
      <c r="D27" s="46">
        <f>'Study 2_summary'!C27/'Study 2_summary'!B27</f>
        <v>0.51201923076923073</v>
      </c>
      <c r="E27" s="47">
        <f>'Study 2_summary'!D27/'Study 2_summary'!B27</f>
        <v>0.48798076923076922</v>
      </c>
      <c r="F27" s="48">
        <f>'Study 2_summary'!E27/'Study 2_summary'!B27</f>
        <v>0.42548076923076922</v>
      </c>
      <c r="G27" s="48">
        <f>'Study 2_summary'!F27/'Study 2_summary'!B27</f>
        <v>0.57451923076923073</v>
      </c>
      <c r="H27" s="46">
        <f>'Study 2_summary'!G27/('Study 2_summary'!B27-'Study 2_summary'!I27)</f>
        <v>0.55147058823529416</v>
      </c>
      <c r="I27" s="47">
        <f>'Study 2_summary'!H27/('Study 2_summary'!B27-'Study 2_summary'!I27)</f>
        <v>0.4485294117647059</v>
      </c>
      <c r="J27" s="49">
        <f>'Study 2_summary'!J27/('Study 2_summary'!B27-'Study 2_summary'!N27)</f>
        <v>1.9230769230769232E-2</v>
      </c>
      <c r="K27" s="49">
        <f>'Study 2_summary'!K27/('Study 2_summary'!B27-'Study 2_summary'!N27)</f>
        <v>0.26322115384615385</v>
      </c>
      <c r="L27" s="49">
        <f>'Study 2_summary'!L27/('Study 2_summary'!B27-'Study 2_summary'!N27)</f>
        <v>0</v>
      </c>
      <c r="M27" s="49">
        <f>'Study 2_summary'!M27/('Study 2_summary'!B27-'Study 2_summary'!N27)</f>
        <v>0.71754807692307687</v>
      </c>
      <c r="N27" s="50">
        <f>'Study 2_summary'!O27/('Study 2_summary'!B27-'Study 2_summary'!S27)</f>
        <v>0.16585956416464892</v>
      </c>
      <c r="O27" s="52">
        <f>'Study 2_summary'!P27/('Study 2_summary'!B27-'Study 2_summary'!S27)</f>
        <v>3.8740920096852302E-2</v>
      </c>
      <c r="P27" s="52">
        <f>'Study 2_summary'!Q27/('Study 2_summary'!B27-'Study 2_summary'!S27)</f>
        <v>0.400726392251816</v>
      </c>
      <c r="Q27" s="51">
        <f>'Study 2_summary'!R27/('Study 2_summary'!B27-'Study 2_summary'!S27)</f>
        <v>0.39467312348668282</v>
      </c>
      <c r="R27" s="53">
        <f>'Study 2_summary'!U27/('Study 2_summary'!T27+'Study 2_summary'!U27)</f>
        <v>0.61418269230769229</v>
      </c>
      <c r="S27" s="107">
        <f>'Study 2_summary'!W27</f>
        <v>6.0267639902676402</v>
      </c>
      <c r="T27" s="107">
        <f>'Study 2_summary'!X27</f>
        <v>18.677670029751333</v>
      </c>
      <c r="U27" s="108">
        <f>'Study 2_summary'!Y27</f>
        <v>290.71638454326921</v>
      </c>
      <c r="V27" s="101">
        <f>'Study 2_summary'!Z27</f>
        <v>282.01839490264422</v>
      </c>
      <c r="W27" s="101">
        <f>'Study 2_summary'!AA27</f>
        <v>296.3062806409921</v>
      </c>
    </row>
    <row r="28" spans="1:23" ht="22" customHeight="1" x14ac:dyDescent="0.2">
      <c r="A28" s="98">
        <v>25</v>
      </c>
      <c r="B28" s="99" t="str">
        <f>'Study 2_summary'!A28</f>
        <v>Spain</v>
      </c>
      <c r="C28" s="45">
        <f>'Study 2_summary'!B28</f>
        <v>654</v>
      </c>
      <c r="D28" s="46">
        <f>'Study 2_summary'!C28/'Study 2_summary'!B28</f>
        <v>0.43883792048929665</v>
      </c>
      <c r="E28" s="47">
        <f>'Study 2_summary'!D28/'Study 2_summary'!B28</f>
        <v>0.5611620795107034</v>
      </c>
      <c r="F28" s="48">
        <f>'Study 2_summary'!E28/'Study 2_summary'!B28</f>
        <v>0.51987767584097855</v>
      </c>
      <c r="G28" s="48">
        <f>'Study 2_summary'!F28/'Study 2_summary'!B28</f>
        <v>0.4801223241590214</v>
      </c>
      <c r="H28" s="46">
        <f>'Study 2_summary'!G28/('Study 2_summary'!B28-'Study 2_summary'!I28)</f>
        <v>0.6541850220264317</v>
      </c>
      <c r="I28" s="47">
        <f>'Study 2_summary'!H28/('Study 2_summary'!B28-'Study 2_summary'!I28)</f>
        <v>0.3458149779735683</v>
      </c>
      <c r="J28" s="49">
        <f>'Study 2_summary'!J28/('Study 2_summary'!B28-'Study 2_summary'!N28)</f>
        <v>0.31345565749235477</v>
      </c>
      <c r="K28" s="49">
        <f>'Study 2_summary'!K28/('Study 2_summary'!B28-'Study 2_summary'!N28)</f>
        <v>0.22324159021406728</v>
      </c>
      <c r="L28" s="49">
        <f>'Study 2_summary'!L28/('Study 2_summary'!B28-'Study 2_summary'!N28)</f>
        <v>1.9877675840978593E-2</v>
      </c>
      <c r="M28" s="49">
        <f>'Study 2_summary'!M28/('Study 2_summary'!B28-'Study 2_summary'!N28)</f>
        <v>0.44342507645259938</v>
      </c>
      <c r="N28" s="50">
        <f>'Study 2_summary'!O28/('Study 2_summary'!B28-'Study 2_summary'!S28)</f>
        <v>0.20278637770897834</v>
      </c>
      <c r="O28" s="52">
        <f>'Study 2_summary'!P28/('Study 2_summary'!B28-'Study 2_summary'!S28)</f>
        <v>0.11455108359133127</v>
      </c>
      <c r="P28" s="52">
        <f>'Study 2_summary'!Q28/('Study 2_summary'!B28-'Study 2_summary'!S28)</f>
        <v>0.34210526315789475</v>
      </c>
      <c r="Q28" s="51">
        <f>'Study 2_summary'!R28/('Study 2_summary'!B28-'Study 2_summary'!S28)</f>
        <v>0.34055727554179566</v>
      </c>
      <c r="R28" s="53">
        <f>'Study 2_summary'!U28/('Study 2_summary'!T28+'Study 2_summary'!U28)</f>
        <v>0.51529051987767582</v>
      </c>
      <c r="S28" s="107">
        <f>'Study 2_summary'!W28</f>
        <v>8.017350157728707</v>
      </c>
      <c r="T28" s="107">
        <f>'Study 2_summary'!X28</f>
        <v>13.597226961948317</v>
      </c>
      <c r="U28" s="108">
        <f>'Study 2_summary'!Y28</f>
        <v>264.9690155351683</v>
      </c>
      <c r="V28" s="101">
        <f>'Study 2_summary'!Z28</f>
        <v>260.73255330428134</v>
      </c>
      <c r="W28" s="101" t="str">
        <f>'Study 2_summary'!AA28</f>
        <v>-</v>
      </c>
    </row>
    <row r="29" spans="1:23" ht="22" customHeight="1" x14ac:dyDescent="0.2">
      <c r="A29" s="98">
        <v>26</v>
      </c>
      <c r="B29" s="99" t="str">
        <f>'Study 2_summary'!A29</f>
        <v>United Kingdom</v>
      </c>
      <c r="C29" s="45">
        <f>'Study 2_summary'!B29</f>
        <v>1226</v>
      </c>
      <c r="D29" s="46">
        <f>'Study 2_summary'!C29/'Study 2_summary'!B29</f>
        <v>0.44371941272430671</v>
      </c>
      <c r="E29" s="47">
        <f>'Study 2_summary'!D29/'Study 2_summary'!B29</f>
        <v>0.55628058727569329</v>
      </c>
      <c r="F29" s="48">
        <f>'Study 2_summary'!E29/'Study 2_summary'!B29</f>
        <v>0.5783034257748777</v>
      </c>
      <c r="G29" s="48">
        <f>'Study 2_summary'!F29/'Study 2_summary'!B29</f>
        <v>0.42169657422512236</v>
      </c>
      <c r="H29" s="46">
        <f>'Study 2_summary'!G29/('Study 2_summary'!B29-'Study 2_summary'!I29)</f>
        <v>0.72567114093959728</v>
      </c>
      <c r="I29" s="47">
        <f>'Study 2_summary'!H29/('Study 2_summary'!B29-'Study 2_summary'!I29)</f>
        <v>0.27432885906040266</v>
      </c>
      <c r="J29" s="49">
        <f>'Study 2_summary'!J29/('Study 2_summary'!B29-'Study 2_summary'!N29)</f>
        <v>9.3366093366093361E-2</v>
      </c>
      <c r="K29" s="49">
        <f>'Study 2_summary'!K29/('Study 2_summary'!B29-'Study 2_summary'!N29)</f>
        <v>0.35626535626535627</v>
      </c>
      <c r="L29" s="49">
        <f>'Study 2_summary'!L29/('Study 2_summary'!B29-'Study 2_summary'!N29)</f>
        <v>1.6380016380016381E-3</v>
      </c>
      <c r="M29" s="49">
        <f>'Study 2_summary'!M29/('Study 2_summary'!B29-'Study 2_summary'!N29)</f>
        <v>0.54873054873054872</v>
      </c>
      <c r="N29" s="50">
        <f>'Study 2_summary'!O29/('Study 2_summary'!B29-'Study 2_summary'!S29)</f>
        <v>9.7925311203319501E-2</v>
      </c>
      <c r="O29" s="52">
        <f>'Study 2_summary'!P29/('Study 2_summary'!B29-'Study 2_summary'!S29)</f>
        <v>6.8879668049792536E-2</v>
      </c>
      <c r="P29" s="52">
        <f>'Study 2_summary'!Q29/('Study 2_summary'!B29-'Study 2_summary'!S29)</f>
        <v>0.45560165975103734</v>
      </c>
      <c r="Q29" s="51">
        <f>'Study 2_summary'!R29/('Study 2_summary'!B29-'Study 2_summary'!S29)</f>
        <v>0.37759336099585061</v>
      </c>
      <c r="R29" s="53">
        <f>'Study 2_summary'!U29/('Study 2_summary'!T29+'Study 2_summary'!U29)</f>
        <v>0.64845024469820556</v>
      </c>
      <c r="S29" s="107">
        <f>'Study 2_summary'!W29</f>
        <v>10.291596638655463</v>
      </c>
      <c r="T29" s="107">
        <f>'Study 2_summary'!X29</f>
        <v>19.353680470376638</v>
      </c>
      <c r="U29" s="108">
        <f>'Study 2_summary'!Y29</f>
        <v>290.38185453752038</v>
      </c>
      <c r="V29" s="101">
        <f>'Study 2_summary'!Z29</f>
        <v>279.53431995024465</v>
      </c>
      <c r="W29" s="101">
        <f>'Study 2_summary'!AA29</f>
        <v>295.3707156445783</v>
      </c>
    </row>
    <row r="30" spans="1:23" ht="22" customHeight="1" x14ac:dyDescent="0.2">
      <c r="A30" s="110"/>
      <c r="B30" s="111" t="str">
        <f>'Study 2_summary'!A30</f>
        <v>Overall</v>
      </c>
      <c r="C30" s="61">
        <f>'Study 2_summary'!B30</f>
        <v>18572</v>
      </c>
      <c r="D30" s="62">
        <f>'Study 2_summary'!C30/'Study 2_summary'!B30</f>
        <v>0.49450786129657548</v>
      </c>
      <c r="E30" s="63">
        <f>'Study 2_summary'!D30/'Study 2_summary'!B30</f>
        <v>0.50549213870342447</v>
      </c>
      <c r="F30" s="64">
        <f>'Study 2_summary'!E30/'Study 2_summary'!B30</f>
        <v>0.49703855265991814</v>
      </c>
      <c r="G30" s="64">
        <f>'Study 2_summary'!F30/'Study 2_summary'!B30</f>
        <v>0.50296144734008186</v>
      </c>
      <c r="H30" s="62">
        <f>'Study 2_summary'!G30/('Study 2_summary'!B30-'Study 2_summary'!I30)</f>
        <v>0.65773006134969325</v>
      </c>
      <c r="I30" s="63">
        <f>'Study 2_summary'!H30/('Study 2_summary'!B30-'Study 2_summary'!I30)</f>
        <v>0.34226993865030675</v>
      </c>
      <c r="J30" s="65">
        <f>'Study 2_summary'!J30/('Study 2_summary'!B30-'Study 2_summary'!N30)</f>
        <v>0.11056630206368878</v>
      </c>
      <c r="K30" s="65">
        <f>'Study 2_summary'!K30/('Study 2_summary'!B30-'Study 2_summary'!N30)</f>
        <v>0.34694757260628267</v>
      </c>
      <c r="L30" s="65">
        <f>'Study 2_summary'!L30/('Study 2_summary'!B30-'Study 2_summary'!N30)</f>
        <v>4.3752357346839806E-2</v>
      </c>
      <c r="M30" s="65">
        <f>'Study 2_summary'!M30/('Study 2_summary'!B30-'Study 2_summary'!N30)</f>
        <v>0.49873376798318875</v>
      </c>
      <c r="N30" s="66">
        <f>'Study 2_summary'!O30/('Study 2_summary'!B30-'Study 2_summary'!S30)</f>
        <v>0.1901639344262295</v>
      </c>
      <c r="O30" s="68">
        <f>'Study 2_summary'!P30/('Study 2_summary'!B30-'Study 2_summary'!S30)</f>
        <v>7.109289617486339E-2</v>
      </c>
      <c r="P30" s="68">
        <f>'Study 2_summary'!Q30/('Study 2_summary'!B30-'Study 2_summary'!S30)</f>
        <v>0.45568306010928961</v>
      </c>
      <c r="Q30" s="67">
        <f>'Study 2_summary'!R30/('Study 2_summary'!B30-'Study 2_summary'!S30)</f>
        <v>0.2830601092896175</v>
      </c>
      <c r="R30" s="69">
        <f>'Study 2_summary'!U30/('Study 2_summary'!T30+'Study 2_summary'!U30)</f>
        <v>0.5370270561603967</v>
      </c>
      <c r="S30" s="112">
        <f>'Study 2_summary'!W30</f>
        <v>8.0376015129602845</v>
      </c>
      <c r="T30" s="112">
        <f>'Study 2_summary'!X30</f>
        <v>14.091366844843542</v>
      </c>
      <c r="U30" s="113">
        <f>'Study 2_summary'!Y30</f>
        <v>279.45175537097435</v>
      </c>
      <c r="V30" s="114">
        <f>'Study 2_summary'!Z30</f>
        <v>275.03751920489987</v>
      </c>
      <c r="W30" s="114">
        <f>'Study 2_summary'!AA30</f>
        <v>289.59031824488545</v>
      </c>
    </row>
    <row r="32" spans="1:23" s="99" customFormat="1" x14ac:dyDescent="0.2">
      <c r="A32" s="99" t="s">
        <v>61</v>
      </c>
      <c r="C32" s="76"/>
      <c r="D32" s="77"/>
      <c r="E32" s="77"/>
      <c r="F32" s="77"/>
      <c r="G32" s="77"/>
      <c r="H32" s="77"/>
      <c r="I32" s="77"/>
      <c r="J32" s="78"/>
      <c r="K32" s="78"/>
      <c r="L32" s="78"/>
      <c r="M32" s="78"/>
      <c r="N32" s="79"/>
      <c r="O32" s="79"/>
      <c r="P32" s="79"/>
      <c r="Q32" s="79"/>
      <c r="R32" s="77"/>
      <c r="S32" s="115"/>
      <c r="T32" s="115"/>
      <c r="U32" s="116"/>
      <c r="V32" s="116"/>
      <c r="W32" s="116"/>
    </row>
    <row r="33" spans="1:23" s="57" customFormat="1" x14ac:dyDescent="0.2">
      <c r="A33" s="75" t="s">
        <v>108</v>
      </c>
      <c r="B33" s="75"/>
      <c r="C33" s="82"/>
      <c r="D33" s="83"/>
      <c r="E33" s="83"/>
      <c r="F33" s="83"/>
      <c r="G33" s="83"/>
      <c r="H33" s="83"/>
      <c r="I33" s="83"/>
      <c r="J33" s="78"/>
      <c r="K33" s="78"/>
      <c r="L33" s="78"/>
      <c r="M33" s="78"/>
      <c r="N33" s="84"/>
      <c r="O33" s="84"/>
      <c r="P33" s="84"/>
      <c r="Q33" s="84"/>
      <c r="R33" s="83"/>
      <c r="S33" s="85"/>
      <c r="T33" s="85"/>
      <c r="U33" s="86"/>
      <c r="V33" s="86"/>
      <c r="W33" s="86"/>
    </row>
  </sheetData>
  <mergeCells count="12">
    <mergeCell ref="A2:A3"/>
    <mergeCell ref="B2:B3"/>
    <mergeCell ref="C2:C3"/>
    <mergeCell ref="D2:E2"/>
    <mergeCell ref="F2:G2"/>
    <mergeCell ref="H2:I2"/>
    <mergeCell ref="N2:Q2"/>
    <mergeCell ref="R2:R3"/>
    <mergeCell ref="S2:S3"/>
    <mergeCell ref="U2:W2"/>
    <mergeCell ref="J2:M2"/>
    <mergeCell ref="T2:T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FC4B7-E441-634B-841A-5B8FC3AC7705}">
  <dimension ref="A2:AB40"/>
  <sheetViews>
    <sheetView zoomScaleNormal="100" workbookViewId="0">
      <selection activeCell="AD42" sqref="AD42"/>
    </sheetView>
  </sheetViews>
  <sheetFormatPr baseColWidth="10" defaultRowHeight="13" x14ac:dyDescent="0.2"/>
  <cols>
    <col min="1" max="1" width="12.5" style="39" bestFit="1" customWidth="1"/>
    <col min="2" max="4" width="6.83203125" style="40" bestFit="1" customWidth="1"/>
    <col min="5" max="6" width="6.83203125" style="1" bestFit="1" customWidth="1"/>
    <col min="7" max="7" width="9" style="1" bestFit="1" customWidth="1"/>
    <col min="8" max="9" width="6.83203125" style="1" bestFit="1" customWidth="1"/>
    <col min="10" max="10" width="8.33203125" style="1" customWidth="1"/>
    <col min="11" max="11" width="11" style="1" customWidth="1"/>
    <col min="12" max="12" width="10.1640625" style="1" bestFit="1" customWidth="1"/>
    <col min="13" max="13" width="12.6640625" style="1" customWidth="1"/>
    <col min="14" max="14" width="6.83203125" style="1" bestFit="1" customWidth="1"/>
    <col min="15" max="15" width="8" style="1" bestFit="1" customWidth="1"/>
    <col min="16" max="16" width="9.6640625" style="1" bestFit="1" customWidth="1"/>
    <col min="17" max="17" width="8.5" style="1" bestFit="1" customWidth="1"/>
    <col min="18" max="18" width="8.6640625" style="1" bestFit="1" customWidth="1"/>
    <col min="19" max="19" width="6.83203125" style="1" bestFit="1" customWidth="1"/>
    <col min="20" max="20" width="9.33203125" style="1" bestFit="1" customWidth="1"/>
    <col min="21" max="24" width="6.83203125" style="1" bestFit="1" customWidth="1"/>
    <col min="25" max="25" width="12.6640625" style="41" bestFit="1" customWidth="1"/>
    <col min="26" max="28" width="9" style="42" bestFit="1" customWidth="1"/>
    <col min="29" max="16384" width="10.83203125" style="1"/>
  </cols>
  <sheetData>
    <row r="2" spans="1:28" ht="16" customHeight="1" x14ac:dyDescent="0.2">
      <c r="A2" s="175" t="s">
        <v>37</v>
      </c>
      <c r="B2" s="177" t="s">
        <v>36</v>
      </c>
      <c r="C2" s="169" t="s">
        <v>48</v>
      </c>
      <c r="D2" s="170"/>
      <c r="E2" s="168" t="s">
        <v>49</v>
      </c>
      <c r="F2" s="168"/>
      <c r="G2" s="169" t="s">
        <v>51</v>
      </c>
      <c r="H2" s="168"/>
      <c r="I2" s="170"/>
      <c r="J2" s="168" t="s">
        <v>62</v>
      </c>
      <c r="K2" s="168"/>
      <c r="L2" s="168"/>
      <c r="M2" s="168"/>
      <c r="N2" s="168"/>
      <c r="O2" s="169" t="s">
        <v>60</v>
      </c>
      <c r="P2" s="170"/>
      <c r="Q2" s="168" t="s">
        <v>52</v>
      </c>
      <c r="R2" s="168"/>
      <c r="S2" s="168"/>
      <c r="T2" s="168"/>
      <c r="U2" s="168"/>
      <c r="V2" s="169" t="s">
        <v>63</v>
      </c>
      <c r="W2" s="168"/>
      <c r="X2" s="170"/>
      <c r="Y2" s="173" t="s">
        <v>64</v>
      </c>
      <c r="Z2" s="171" t="s">
        <v>56</v>
      </c>
      <c r="AA2" s="172"/>
      <c r="AB2" s="172"/>
    </row>
    <row r="3" spans="1:28" s="7" customFormat="1" ht="31" customHeight="1" x14ac:dyDescent="0.2">
      <c r="A3" s="176"/>
      <c r="B3" s="178"/>
      <c r="C3" s="2" t="s">
        <v>0</v>
      </c>
      <c r="D3" s="3" t="s">
        <v>1</v>
      </c>
      <c r="E3" s="4" t="s">
        <v>38</v>
      </c>
      <c r="F3" s="4" t="s">
        <v>39</v>
      </c>
      <c r="G3" s="2" t="s">
        <v>40</v>
      </c>
      <c r="H3" s="4" t="s">
        <v>41</v>
      </c>
      <c r="I3" s="3" t="s">
        <v>71</v>
      </c>
      <c r="J3" s="4" t="s">
        <v>67</v>
      </c>
      <c r="K3" s="4" t="s">
        <v>68</v>
      </c>
      <c r="L3" s="4" t="s">
        <v>69</v>
      </c>
      <c r="M3" s="4" t="s">
        <v>70</v>
      </c>
      <c r="N3" s="4" t="s">
        <v>71</v>
      </c>
      <c r="O3" s="2" t="s">
        <v>42</v>
      </c>
      <c r="P3" s="3" t="s">
        <v>43</v>
      </c>
      <c r="Q3" s="4" t="s">
        <v>44</v>
      </c>
      <c r="R3" s="4" t="s">
        <v>45</v>
      </c>
      <c r="S3" s="4" t="s">
        <v>46</v>
      </c>
      <c r="T3" s="4" t="s">
        <v>47</v>
      </c>
      <c r="U3" s="4" t="s">
        <v>71</v>
      </c>
      <c r="V3" s="2">
        <v>0</v>
      </c>
      <c r="W3" s="4">
        <v>1</v>
      </c>
      <c r="X3" s="3" t="s">
        <v>71</v>
      </c>
      <c r="Y3" s="174"/>
      <c r="Z3" s="5" t="s">
        <v>57</v>
      </c>
      <c r="AA3" s="6" t="s">
        <v>58</v>
      </c>
      <c r="AB3" s="6" t="s">
        <v>59</v>
      </c>
    </row>
    <row r="4" spans="1:28" x14ac:dyDescent="0.2">
      <c r="A4" s="8" t="s">
        <v>2</v>
      </c>
      <c r="B4" s="9">
        <v>858</v>
      </c>
      <c r="C4" s="10">
        <v>427</v>
      </c>
      <c r="D4" s="11">
        <v>431</v>
      </c>
      <c r="E4" s="12">
        <v>418</v>
      </c>
      <c r="F4" s="12">
        <v>440</v>
      </c>
      <c r="G4" s="13">
        <v>498</v>
      </c>
      <c r="H4" s="12">
        <v>274</v>
      </c>
      <c r="I4" s="14">
        <v>86</v>
      </c>
      <c r="J4" s="12">
        <v>81</v>
      </c>
      <c r="K4" s="12">
        <v>371</v>
      </c>
      <c r="L4" s="12">
        <v>160</v>
      </c>
      <c r="M4" s="12">
        <v>246</v>
      </c>
      <c r="N4" s="12"/>
      <c r="O4" s="13">
        <v>796</v>
      </c>
      <c r="P4" s="14">
        <v>62</v>
      </c>
      <c r="Q4" s="12">
        <v>159</v>
      </c>
      <c r="R4" s="12">
        <v>47</v>
      </c>
      <c r="S4" s="12">
        <v>420</v>
      </c>
      <c r="T4" s="12">
        <v>208</v>
      </c>
      <c r="U4" s="12">
        <v>24</v>
      </c>
      <c r="V4" s="13">
        <v>384</v>
      </c>
      <c r="W4" s="12">
        <v>474</v>
      </c>
      <c r="X4" s="14"/>
      <c r="Y4" s="15">
        <v>9.3222632226322268</v>
      </c>
      <c r="Z4" s="16">
        <v>285.20003222727314</v>
      </c>
      <c r="AA4" s="17">
        <v>288.39535992657335</v>
      </c>
      <c r="AB4" s="17">
        <v>299.22198115645358</v>
      </c>
    </row>
    <row r="5" spans="1:28" x14ac:dyDescent="0.2">
      <c r="A5" s="8" t="s">
        <v>3</v>
      </c>
      <c r="B5" s="9">
        <v>821</v>
      </c>
      <c r="C5" s="10">
        <v>391</v>
      </c>
      <c r="D5" s="11">
        <v>430</v>
      </c>
      <c r="E5" s="12">
        <v>420</v>
      </c>
      <c r="F5" s="12">
        <v>401</v>
      </c>
      <c r="G5" s="13">
        <v>474</v>
      </c>
      <c r="H5" s="12">
        <v>280</v>
      </c>
      <c r="I5" s="14">
        <v>67</v>
      </c>
      <c r="J5" s="12">
        <v>63</v>
      </c>
      <c r="K5" s="12">
        <v>320</v>
      </c>
      <c r="L5" s="12">
        <v>32</v>
      </c>
      <c r="M5" s="12">
        <v>403</v>
      </c>
      <c r="N5" s="12">
        <v>3</v>
      </c>
      <c r="O5" s="13">
        <v>770</v>
      </c>
      <c r="P5" s="14">
        <v>51</v>
      </c>
      <c r="Q5" s="12">
        <v>148</v>
      </c>
      <c r="R5" s="12">
        <v>61</v>
      </c>
      <c r="S5" s="12">
        <v>406</v>
      </c>
      <c r="T5" s="12">
        <v>186</v>
      </c>
      <c r="U5" s="12">
        <v>20</v>
      </c>
      <c r="V5" s="13">
        <v>405</v>
      </c>
      <c r="W5" s="12">
        <v>415</v>
      </c>
      <c r="X5" s="14">
        <v>1</v>
      </c>
      <c r="Y5" s="15">
        <v>8.3489254108723134</v>
      </c>
      <c r="Z5" s="16">
        <v>291.61528708292695</v>
      </c>
      <c r="AA5" s="17">
        <v>295.85370909634156</v>
      </c>
      <c r="AB5" s="17">
        <v>297.41250629074335</v>
      </c>
    </row>
    <row r="6" spans="1:28" x14ac:dyDescent="0.2">
      <c r="A6" s="8" t="s">
        <v>4</v>
      </c>
      <c r="B6" s="9">
        <v>4032</v>
      </c>
      <c r="C6" s="10">
        <v>1869</v>
      </c>
      <c r="D6" s="11">
        <v>2163</v>
      </c>
      <c r="E6" s="12">
        <v>2166</v>
      </c>
      <c r="F6" s="12">
        <v>1866</v>
      </c>
      <c r="G6" s="13">
        <v>2763</v>
      </c>
      <c r="H6" s="12">
        <v>923</v>
      </c>
      <c r="I6" s="14">
        <v>346</v>
      </c>
      <c r="J6" s="12">
        <v>322</v>
      </c>
      <c r="K6" s="12">
        <v>800</v>
      </c>
      <c r="L6" s="12">
        <v>686</v>
      </c>
      <c r="M6" s="12">
        <v>2222</v>
      </c>
      <c r="N6" s="12">
        <v>2</v>
      </c>
      <c r="O6" s="13">
        <v>3622</v>
      </c>
      <c r="P6" s="14">
        <v>410</v>
      </c>
      <c r="Q6" s="12">
        <v>567</v>
      </c>
      <c r="R6" s="12">
        <v>279</v>
      </c>
      <c r="S6" s="12">
        <v>2153</v>
      </c>
      <c r="T6" s="12">
        <v>937</v>
      </c>
      <c r="U6" s="12">
        <v>96</v>
      </c>
      <c r="V6" s="13">
        <v>1633</v>
      </c>
      <c r="W6" s="12">
        <v>2391</v>
      </c>
      <c r="X6" s="14">
        <v>8</v>
      </c>
      <c r="Y6" s="15">
        <v>9.7383627608346703</v>
      </c>
      <c r="Z6" s="16">
        <v>281.71037092534652</v>
      </c>
      <c r="AA6" s="17">
        <v>272.57190129563497</v>
      </c>
      <c r="AB6" s="17">
        <v>289.47418433121163</v>
      </c>
    </row>
    <row r="7" spans="1:28" x14ac:dyDescent="0.2">
      <c r="A7" s="8" t="s">
        <v>5</v>
      </c>
      <c r="B7" s="9">
        <v>1009</v>
      </c>
      <c r="C7" s="10">
        <v>522</v>
      </c>
      <c r="D7" s="11">
        <v>487</v>
      </c>
      <c r="E7" s="12">
        <v>542</v>
      </c>
      <c r="F7" s="12">
        <v>467</v>
      </c>
      <c r="G7" s="13">
        <v>573</v>
      </c>
      <c r="H7" s="12">
        <v>268</v>
      </c>
      <c r="I7" s="14">
        <v>168</v>
      </c>
      <c r="J7" s="12">
        <v>162</v>
      </c>
      <c r="K7" s="12">
        <v>455</v>
      </c>
      <c r="L7" s="12"/>
      <c r="M7" s="12">
        <v>392</v>
      </c>
      <c r="N7" s="12"/>
      <c r="O7" s="13">
        <v>867</v>
      </c>
      <c r="P7" s="14">
        <v>142</v>
      </c>
      <c r="Q7" s="12">
        <v>193</v>
      </c>
      <c r="R7" s="12">
        <v>125</v>
      </c>
      <c r="S7" s="12">
        <v>338</v>
      </c>
      <c r="T7" s="12">
        <v>318</v>
      </c>
      <c r="U7" s="12">
        <v>35</v>
      </c>
      <c r="V7" s="13">
        <v>470</v>
      </c>
      <c r="W7" s="12">
        <v>539</v>
      </c>
      <c r="X7" s="14"/>
      <c r="Y7" s="15">
        <v>6.6305048335123526</v>
      </c>
      <c r="Z7" s="16">
        <v>236.25740538354796</v>
      </c>
      <c r="AA7" s="17">
        <v>223.15538246580766</v>
      </c>
      <c r="AB7" s="17">
        <v>261.99000447529414</v>
      </c>
    </row>
    <row r="8" spans="1:28" x14ac:dyDescent="0.2">
      <c r="A8" s="8" t="s">
        <v>6</v>
      </c>
      <c r="B8" s="9">
        <v>1113</v>
      </c>
      <c r="C8" s="10">
        <v>587</v>
      </c>
      <c r="D8" s="11">
        <v>526</v>
      </c>
      <c r="E8" s="12">
        <v>556</v>
      </c>
      <c r="F8" s="12">
        <v>557</v>
      </c>
      <c r="G8" s="13">
        <v>663</v>
      </c>
      <c r="H8" s="12">
        <v>394</v>
      </c>
      <c r="I8" s="14">
        <v>56</v>
      </c>
      <c r="J8" s="12">
        <v>66</v>
      </c>
      <c r="K8" s="12">
        <v>629</v>
      </c>
      <c r="L8" s="12">
        <v>34</v>
      </c>
      <c r="M8" s="12">
        <v>384</v>
      </c>
      <c r="N8" s="12"/>
      <c r="O8" s="13">
        <v>978</v>
      </c>
      <c r="P8" s="14">
        <v>135</v>
      </c>
      <c r="Q8" s="12">
        <v>240</v>
      </c>
      <c r="R8" s="12">
        <v>65</v>
      </c>
      <c r="S8" s="12">
        <v>488</v>
      </c>
      <c r="T8" s="12">
        <v>274</v>
      </c>
      <c r="U8" s="12">
        <v>46</v>
      </c>
      <c r="V8" s="13">
        <v>534</v>
      </c>
      <c r="W8" s="12">
        <v>579</v>
      </c>
      <c r="X8" s="14"/>
      <c r="Y8" s="15">
        <v>7.5013979496738115</v>
      </c>
      <c r="Z8" s="16">
        <v>287.00629417699867</v>
      </c>
      <c r="AA8" s="17">
        <v>288.94107000988328</v>
      </c>
      <c r="AB8" s="17">
        <v>295.91112353214646</v>
      </c>
    </row>
    <row r="9" spans="1:28" x14ac:dyDescent="0.2">
      <c r="A9" s="8" t="s">
        <v>7</v>
      </c>
      <c r="B9" s="9">
        <v>924</v>
      </c>
      <c r="C9" s="10">
        <v>397</v>
      </c>
      <c r="D9" s="11">
        <v>527</v>
      </c>
      <c r="E9" s="12">
        <v>466</v>
      </c>
      <c r="F9" s="12">
        <v>458</v>
      </c>
      <c r="G9" s="13">
        <v>571</v>
      </c>
      <c r="H9" s="12">
        <v>274</v>
      </c>
      <c r="I9" s="14">
        <v>79</v>
      </c>
      <c r="J9" s="12">
        <v>116</v>
      </c>
      <c r="K9" s="12">
        <v>277</v>
      </c>
      <c r="L9" s="12">
        <v>18</v>
      </c>
      <c r="M9" s="12">
        <v>511</v>
      </c>
      <c r="N9" s="12">
        <v>2</v>
      </c>
      <c r="O9" s="13">
        <v>793</v>
      </c>
      <c r="P9" s="14">
        <v>131</v>
      </c>
      <c r="Q9" s="12">
        <v>153</v>
      </c>
      <c r="R9" s="12">
        <v>93</v>
      </c>
      <c r="S9" s="12">
        <v>452</v>
      </c>
      <c r="T9" s="12">
        <v>196</v>
      </c>
      <c r="U9" s="12">
        <v>30</v>
      </c>
      <c r="V9" s="13">
        <v>268</v>
      </c>
      <c r="W9" s="12">
        <v>654</v>
      </c>
      <c r="X9" s="14">
        <v>2</v>
      </c>
      <c r="Y9" s="15">
        <v>9.0218446601941746</v>
      </c>
      <c r="Z9" s="16">
        <v>275.57881365692646</v>
      </c>
      <c r="AA9" s="17">
        <v>281.24499474350608</v>
      </c>
      <c r="AB9" s="17">
        <v>300.47081422622091</v>
      </c>
    </row>
    <row r="10" spans="1:28" x14ac:dyDescent="0.2">
      <c r="A10" s="8" t="s">
        <v>8</v>
      </c>
      <c r="B10" s="9">
        <v>1074</v>
      </c>
      <c r="C10" s="10">
        <v>521</v>
      </c>
      <c r="D10" s="11">
        <v>553</v>
      </c>
      <c r="E10" s="12">
        <v>527</v>
      </c>
      <c r="F10" s="12">
        <v>547</v>
      </c>
      <c r="G10" s="13">
        <v>353</v>
      </c>
      <c r="H10" s="12">
        <v>265</v>
      </c>
      <c r="I10" s="14">
        <v>456</v>
      </c>
      <c r="J10" s="12">
        <v>456</v>
      </c>
      <c r="K10" s="12">
        <v>356</v>
      </c>
      <c r="L10" s="12">
        <v>67</v>
      </c>
      <c r="M10" s="12">
        <v>195</v>
      </c>
      <c r="N10" s="12"/>
      <c r="O10" s="13">
        <v>878</v>
      </c>
      <c r="P10" s="14">
        <v>196</v>
      </c>
      <c r="Q10" s="12">
        <v>286</v>
      </c>
      <c r="R10" s="12">
        <v>167</v>
      </c>
      <c r="S10" s="12">
        <v>180</v>
      </c>
      <c r="T10" s="12">
        <v>338</v>
      </c>
      <c r="U10" s="12">
        <v>103</v>
      </c>
      <c r="V10" s="13">
        <v>735</v>
      </c>
      <c r="W10" s="12">
        <v>338</v>
      </c>
      <c r="X10" s="14">
        <v>1</v>
      </c>
      <c r="Y10" s="15">
        <v>6.6637837837837841</v>
      </c>
      <c r="Z10" s="16">
        <v>197.81682657728098</v>
      </c>
      <c r="AA10" s="17">
        <v>187.67672344227196</v>
      </c>
      <c r="AB10" s="17">
        <v>222.69539014695937</v>
      </c>
    </row>
    <row r="11" spans="1:28" x14ac:dyDescent="0.2">
      <c r="A11" s="8" t="s">
        <v>9</v>
      </c>
      <c r="B11" s="9">
        <v>1302</v>
      </c>
      <c r="C11" s="10">
        <v>639</v>
      </c>
      <c r="D11" s="11">
        <v>663</v>
      </c>
      <c r="E11" s="12">
        <v>657</v>
      </c>
      <c r="F11" s="12">
        <v>645</v>
      </c>
      <c r="G11" s="13">
        <v>767</v>
      </c>
      <c r="H11" s="12">
        <v>365</v>
      </c>
      <c r="I11" s="14">
        <v>170</v>
      </c>
      <c r="J11" s="12">
        <v>176</v>
      </c>
      <c r="K11" s="12">
        <v>443</v>
      </c>
      <c r="L11" s="12">
        <v>79</v>
      </c>
      <c r="M11" s="12">
        <v>604</v>
      </c>
      <c r="N11" s="12"/>
      <c r="O11" s="13">
        <v>1186</v>
      </c>
      <c r="P11" s="14">
        <v>116</v>
      </c>
      <c r="Q11" s="12">
        <v>312</v>
      </c>
      <c r="R11" s="12">
        <v>71</v>
      </c>
      <c r="S11" s="12">
        <v>652</v>
      </c>
      <c r="T11" s="12">
        <v>243</v>
      </c>
      <c r="U11" s="12">
        <v>24</v>
      </c>
      <c r="V11" s="13">
        <v>645</v>
      </c>
      <c r="W11" s="12">
        <v>657</v>
      </c>
      <c r="X11" s="14"/>
      <c r="Y11" s="15">
        <v>8.213448006254886</v>
      </c>
      <c r="Z11" s="16">
        <v>287.98615240706607</v>
      </c>
      <c r="AA11" s="17">
        <v>285.55001023963081</v>
      </c>
      <c r="AB11" s="17">
        <v>290.0773085930432</v>
      </c>
    </row>
    <row r="12" spans="1:28" x14ac:dyDescent="0.2">
      <c r="A12" s="8" t="s">
        <v>10</v>
      </c>
      <c r="B12" s="9">
        <v>935</v>
      </c>
      <c r="C12" s="10">
        <v>424</v>
      </c>
      <c r="D12" s="11">
        <v>511</v>
      </c>
      <c r="E12" s="12">
        <v>439</v>
      </c>
      <c r="F12" s="12">
        <v>496</v>
      </c>
      <c r="G12" s="13">
        <v>559</v>
      </c>
      <c r="H12" s="12">
        <v>326</v>
      </c>
      <c r="I12" s="14">
        <v>50</v>
      </c>
      <c r="J12" s="12">
        <v>47</v>
      </c>
      <c r="K12" s="12">
        <v>373</v>
      </c>
      <c r="L12" s="12">
        <v>29</v>
      </c>
      <c r="M12" s="12">
        <v>486</v>
      </c>
      <c r="N12" s="12"/>
      <c r="O12" s="13">
        <v>844</v>
      </c>
      <c r="P12" s="14">
        <v>91</v>
      </c>
      <c r="Q12" s="12">
        <v>196</v>
      </c>
      <c r="R12" s="12">
        <v>48</v>
      </c>
      <c r="S12" s="12">
        <v>424</v>
      </c>
      <c r="T12" s="12">
        <v>250</v>
      </c>
      <c r="U12" s="12">
        <v>17</v>
      </c>
      <c r="V12" s="13">
        <v>304</v>
      </c>
      <c r="W12" s="12">
        <v>631</v>
      </c>
      <c r="X12" s="14"/>
      <c r="Y12" s="15">
        <v>7.4687156970362238</v>
      </c>
      <c r="Z12" s="16">
        <v>312.6583436438504</v>
      </c>
      <c r="AA12" s="17">
        <v>306.98785907165791</v>
      </c>
      <c r="AB12" s="17">
        <v>312.36953213414614</v>
      </c>
    </row>
    <row r="13" spans="1:28" x14ac:dyDescent="0.2">
      <c r="A13" s="8" t="s">
        <v>11</v>
      </c>
      <c r="B13" s="9">
        <v>1108</v>
      </c>
      <c r="C13" s="10">
        <v>533</v>
      </c>
      <c r="D13" s="11">
        <v>575</v>
      </c>
      <c r="E13" s="12">
        <v>553</v>
      </c>
      <c r="F13" s="12">
        <v>555</v>
      </c>
      <c r="G13" s="13">
        <v>656</v>
      </c>
      <c r="H13" s="12">
        <v>325</v>
      </c>
      <c r="I13" s="14">
        <v>127</v>
      </c>
      <c r="J13" s="12">
        <v>126</v>
      </c>
      <c r="K13" s="12">
        <v>456</v>
      </c>
      <c r="L13" s="12"/>
      <c r="M13" s="12">
        <v>526</v>
      </c>
      <c r="N13" s="12"/>
      <c r="O13" s="13">
        <v>945</v>
      </c>
      <c r="P13" s="14">
        <v>163</v>
      </c>
      <c r="Q13" s="12">
        <v>215</v>
      </c>
      <c r="R13" s="12">
        <v>84</v>
      </c>
      <c r="S13" s="12">
        <v>485</v>
      </c>
      <c r="T13" s="12">
        <v>287</v>
      </c>
      <c r="U13" s="12">
        <v>37</v>
      </c>
      <c r="V13" s="13">
        <v>617</v>
      </c>
      <c r="W13" s="12">
        <v>491</v>
      </c>
      <c r="X13" s="14"/>
      <c r="Y13" s="15">
        <v>8.0122065727699532</v>
      </c>
      <c r="Z13" s="16">
        <v>282.77301728028965</v>
      </c>
      <c r="AA13" s="17">
        <v>276.14252966365279</v>
      </c>
      <c r="AB13" s="18"/>
    </row>
    <row r="14" spans="1:28" x14ac:dyDescent="0.2">
      <c r="A14" s="8" t="s">
        <v>12</v>
      </c>
      <c r="B14" s="9">
        <v>886</v>
      </c>
      <c r="C14" s="10">
        <v>441</v>
      </c>
      <c r="D14" s="11">
        <v>445</v>
      </c>
      <c r="E14" s="12">
        <v>432</v>
      </c>
      <c r="F14" s="12">
        <v>454</v>
      </c>
      <c r="G14" s="13">
        <v>551</v>
      </c>
      <c r="H14" s="12">
        <v>266</v>
      </c>
      <c r="I14" s="14">
        <v>69</v>
      </c>
      <c r="J14" s="12">
        <v>68</v>
      </c>
      <c r="K14" s="12">
        <v>368</v>
      </c>
      <c r="L14" s="12">
        <v>106</v>
      </c>
      <c r="M14" s="12">
        <v>344</v>
      </c>
      <c r="N14" s="12"/>
      <c r="O14" s="13">
        <v>801</v>
      </c>
      <c r="P14" s="14">
        <v>85</v>
      </c>
      <c r="Q14" s="12">
        <v>173</v>
      </c>
      <c r="R14" s="12">
        <v>50</v>
      </c>
      <c r="S14" s="12">
        <v>391</v>
      </c>
      <c r="T14" s="12">
        <v>241</v>
      </c>
      <c r="U14" s="12">
        <v>31</v>
      </c>
      <c r="V14" s="13">
        <v>374</v>
      </c>
      <c r="W14" s="12">
        <v>512</v>
      </c>
      <c r="X14" s="14"/>
      <c r="Y14" s="15">
        <v>7.7388758782201403</v>
      </c>
      <c r="Z14" s="16">
        <v>285.54381234988705</v>
      </c>
      <c r="AA14" s="17">
        <v>286.63462368961626</v>
      </c>
      <c r="AB14" s="17">
        <v>298.95524246912123</v>
      </c>
    </row>
    <row r="15" spans="1:28" x14ac:dyDescent="0.2">
      <c r="A15" s="8" t="s">
        <v>13</v>
      </c>
      <c r="B15" s="9">
        <v>844</v>
      </c>
      <c r="C15" s="10">
        <v>405</v>
      </c>
      <c r="D15" s="11">
        <v>439</v>
      </c>
      <c r="E15" s="12">
        <v>423</v>
      </c>
      <c r="F15" s="12">
        <v>421</v>
      </c>
      <c r="G15" s="13">
        <v>516</v>
      </c>
      <c r="H15" s="12">
        <v>251</v>
      </c>
      <c r="I15" s="14">
        <v>77</v>
      </c>
      <c r="J15" s="12">
        <v>77</v>
      </c>
      <c r="K15" s="12">
        <v>291</v>
      </c>
      <c r="L15" s="12">
        <v>127</v>
      </c>
      <c r="M15" s="12">
        <v>349</v>
      </c>
      <c r="N15" s="12"/>
      <c r="O15" s="13">
        <v>530</v>
      </c>
      <c r="P15" s="14">
        <v>314</v>
      </c>
      <c r="Q15" s="12">
        <v>103</v>
      </c>
      <c r="R15" s="12">
        <v>64</v>
      </c>
      <c r="S15" s="12">
        <v>220</v>
      </c>
      <c r="T15" s="12">
        <v>332</v>
      </c>
      <c r="U15" s="12">
        <v>125</v>
      </c>
      <c r="V15" s="13">
        <v>648</v>
      </c>
      <c r="W15" s="12">
        <v>196</v>
      </c>
      <c r="X15" s="14"/>
      <c r="Y15" s="15">
        <v>6.5960000000000001</v>
      </c>
      <c r="Z15" s="16">
        <v>254.79279160308096</v>
      </c>
      <c r="AA15" s="17">
        <v>256.69858023933648</v>
      </c>
      <c r="AB15" s="17">
        <v>259.55005350891611</v>
      </c>
    </row>
    <row r="16" spans="1:28" x14ac:dyDescent="0.2">
      <c r="A16" s="8" t="s">
        <v>14</v>
      </c>
      <c r="B16" s="9">
        <v>956</v>
      </c>
      <c r="C16" s="10">
        <v>475</v>
      </c>
      <c r="D16" s="11">
        <v>481</v>
      </c>
      <c r="E16" s="12">
        <v>455</v>
      </c>
      <c r="F16" s="12">
        <v>501</v>
      </c>
      <c r="G16" s="13">
        <v>519</v>
      </c>
      <c r="H16" s="12">
        <v>294</v>
      </c>
      <c r="I16" s="14">
        <v>143</v>
      </c>
      <c r="J16" s="12">
        <v>188</v>
      </c>
      <c r="K16" s="12">
        <v>317</v>
      </c>
      <c r="L16" s="12">
        <v>135</v>
      </c>
      <c r="M16" s="12">
        <v>316</v>
      </c>
      <c r="N16" s="12"/>
      <c r="O16" s="13">
        <v>830</v>
      </c>
      <c r="P16" s="14">
        <v>126</v>
      </c>
      <c r="Q16" s="12">
        <v>244</v>
      </c>
      <c r="R16" s="12">
        <v>124</v>
      </c>
      <c r="S16" s="12">
        <v>337</v>
      </c>
      <c r="T16" s="12">
        <v>216</v>
      </c>
      <c r="U16" s="12">
        <v>35</v>
      </c>
      <c r="V16" s="13">
        <v>595</v>
      </c>
      <c r="W16" s="12">
        <v>360</v>
      </c>
      <c r="X16" s="14">
        <v>1</v>
      </c>
      <c r="Y16" s="15">
        <v>6.8232758620689653</v>
      </c>
      <c r="Z16" s="16">
        <v>268.50277107531389</v>
      </c>
      <c r="AA16" s="17">
        <v>271.23756082740579</v>
      </c>
      <c r="AB16" s="17">
        <v>283.44446669367096</v>
      </c>
    </row>
    <row r="17" spans="1:28" x14ac:dyDescent="0.2">
      <c r="A17" s="8" t="s">
        <v>15</v>
      </c>
      <c r="B17" s="9">
        <v>1176</v>
      </c>
      <c r="C17" s="10">
        <v>469</v>
      </c>
      <c r="D17" s="11">
        <v>707</v>
      </c>
      <c r="E17" s="12">
        <v>605</v>
      </c>
      <c r="F17" s="12">
        <v>571</v>
      </c>
      <c r="G17" s="13">
        <v>564</v>
      </c>
      <c r="H17" s="12">
        <v>279</v>
      </c>
      <c r="I17" s="14">
        <v>333</v>
      </c>
      <c r="J17" s="12">
        <v>114</v>
      </c>
      <c r="K17" s="12">
        <v>219</v>
      </c>
      <c r="L17" s="12">
        <v>240</v>
      </c>
      <c r="M17" s="12">
        <v>603</v>
      </c>
      <c r="N17" s="12"/>
      <c r="O17" s="13">
        <v>961</v>
      </c>
      <c r="P17" s="14">
        <v>215</v>
      </c>
      <c r="Q17" s="12">
        <v>223</v>
      </c>
      <c r="R17" s="12">
        <v>80</v>
      </c>
      <c r="S17" s="12">
        <v>474</v>
      </c>
      <c r="T17" s="12">
        <v>373</v>
      </c>
      <c r="U17" s="12">
        <v>26</v>
      </c>
      <c r="V17" s="13">
        <v>516</v>
      </c>
      <c r="W17" s="12">
        <v>659</v>
      </c>
      <c r="X17" s="14">
        <v>1</v>
      </c>
      <c r="Y17" s="15">
        <v>9.3130511463844794</v>
      </c>
      <c r="Z17" s="16">
        <v>279.07389358503417</v>
      </c>
      <c r="AA17" s="17">
        <v>268.83927948894524</v>
      </c>
      <c r="AB17" s="17">
        <v>286.11349224362908</v>
      </c>
    </row>
    <row r="18" spans="1:28" x14ac:dyDescent="0.2">
      <c r="A18" s="8" t="s">
        <v>16</v>
      </c>
      <c r="B18" s="9">
        <v>1068</v>
      </c>
      <c r="C18" s="10">
        <v>531</v>
      </c>
      <c r="D18" s="11">
        <v>537</v>
      </c>
      <c r="E18" s="12">
        <v>490</v>
      </c>
      <c r="F18" s="12">
        <v>578</v>
      </c>
      <c r="G18" s="13">
        <v>384</v>
      </c>
      <c r="H18" s="12">
        <v>157</v>
      </c>
      <c r="I18" s="14">
        <v>527</v>
      </c>
      <c r="J18" s="12">
        <v>94</v>
      </c>
      <c r="K18" s="12">
        <v>427</v>
      </c>
      <c r="L18" s="12"/>
      <c r="M18" s="12">
        <v>546</v>
      </c>
      <c r="N18" s="12">
        <v>1</v>
      </c>
      <c r="O18" s="13">
        <v>936</v>
      </c>
      <c r="P18" s="14">
        <v>132</v>
      </c>
      <c r="Q18" s="12">
        <v>146</v>
      </c>
      <c r="R18" s="12">
        <v>43</v>
      </c>
      <c r="S18" s="12">
        <v>580</v>
      </c>
      <c r="T18" s="12">
        <v>220</v>
      </c>
      <c r="U18" s="12">
        <v>79</v>
      </c>
      <c r="V18" s="13">
        <v>554</v>
      </c>
      <c r="W18" s="12">
        <v>491</v>
      </c>
      <c r="X18" s="14">
        <v>23</v>
      </c>
      <c r="Y18" s="15">
        <v>9.1998011928429424</v>
      </c>
      <c r="Z18" s="16">
        <v>265.54895236329588</v>
      </c>
      <c r="AA18" s="17">
        <v>261.21932402340792</v>
      </c>
      <c r="AB18" s="17">
        <v>279.74309304958683</v>
      </c>
    </row>
    <row r="19" spans="1:28" x14ac:dyDescent="0.2">
      <c r="A19" s="8" t="s">
        <v>17</v>
      </c>
      <c r="B19" s="9">
        <v>687</v>
      </c>
      <c r="C19" s="10">
        <v>288</v>
      </c>
      <c r="D19" s="11">
        <v>399</v>
      </c>
      <c r="E19" s="12">
        <v>320</v>
      </c>
      <c r="F19" s="12">
        <v>367</v>
      </c>
      <c r="G19" s="13">
        <v>339</v>
      </c>
      <c r="H19" s="12">
        <v>206</v>
      </c>
      <c r="I19" s="14">
        <v>142</v>
      </c>
      <c r="J19" s="12">
        <v>150</v>
      </c>
      <c r="K19" s="12">
        <v>352</v>
      </c>
      <c r="L19" s="12">
        <v>7</v>
      </c>
      <c r="M19" s="12">
        <v>178</v>
      </c>
      <c r="N19" s="12"/>
      <c r="O19" s="13">
        <v>541</v>
      </c>
      <c r="P19" s="14">
        <v>146</v>
      </c>
      <c r="Q19" s="12">
        <v>142</v>
      </c>
      <c r="R19" s="12">
        <v>65</v>
      </c>
      <c r="S19" s="12">
        <v>213</v>
      </c>
      <c r="T19" s="12">
        <v>213</v>
      </c>
      <c r="U19" s="12">
        <v>54</v>
      </c>
      <c r="V19" s="13">
        <v>499</v>
      </c>
      <c r="W19" s="12">
        <v>188</v>
      </c>
      <c r="X19" s="14"/>
      <c r="Y19" s="15">
        <v>7.5499207606973062</v>
      </c>
      <c r="Z19" s="16">
        <v>262.22955114264954</v>
      </c>
      <c r="AA19" s="17">
        <v>264.72812495633218</v>
      </c>
      <c r="AB19" s="18"/>
    </row>
    <row r="20" spans="1:28" x14ac:dyDescent="0.2">
      <c r="A20" s="8" t="s">
        <v>18</v>
      </c>
      <c r="B20" s="9">
        <v>789</v>
      </c>
      <c r="C20" s="10">
        <v>364</v>
      </c>
      <c r="D20" s="11">
        <v>425</v>
      </c>
      <c r="E20" s="12">
        <v>370</v>
      </c>
      <c r="F20" s="12">
        <v>419</v>
      </c>
      <c r="G20" s="13">
        <v>566</v>
      </c>
      <c r="H20" s="12">
        <v>184</v>
      </c>
      <c r="I20" s="14">
        <v>39</v>
      </c>
      <c r="J20" s="12">
        <v>53</v>
      </c>
      <c r="K20" s="12">
        <v>226</v>
      </c>
      <c r="L20" s="12">
        <v>13</v>
      </c>
      <c r="M20" s="12">
        <v>496</v>
      </c>
      <c r="N20" s="12">
        <v>1</v>
      </c>
      <c r="O20" s="13">
        <v>741</v>
      </c>
      <c r="P20" s="14">
        <v>48</v>
      </c>
      <c r="Q20" s="12">
        <v>142</v>
      </c>
      <c r="R20" s="12">
        <v>31</v>
      </c>
      <c r="S20" s="12">
        <v>272</v>
      </c>
      <c r="T20" s="12">
        <v>316</v>
      </c>
      <c r="U20" s="12">
        <v>28</v>
      </c>
      <c r="V20" s="13">
        <v>389</v>
      </c>
      <c r="W20" s="12">
        <v>400</v>
      </c>
      <c r="X20" s="14"/>
      <c r="Y20" s="15">
        <v>8.4789272030651333</v>
      </c>
      <c r="Z20" s="16">
        <v>310.83116025855503</v>
      </c>
      <c r="AA20" s="17">
        <v>299.62531196831418</v>
      </c>
      <c r="AB20" s="17">
        <v>313.04735063924011</v>
      </c>
    </row>
    <row r="21" spans="1:28" x14ac:dyDescent="0.2">
      <c r="A21" s="8" t="s">
        <v>19</v>
      </c>
      <c r="B21" s="9">
        <v>1281</v>
      </c>
      <c r="C21" s="10">
        <v>614</v>
      </c>
      <c r="D21" s="11">
        <v>667</v>
      </c>
      <c r="E21" s="12">
        <v>672</v>
      </c>
      <c r="F21" s="12">
        <v>609</v>
      </c>
      <c r="G21" s="13">
        <v>825</v>
      </c>
      <c r="H21" s="12">
        <v>344</v>
      </c>
      <c r="I21" s="14">
        <v>112</v>
      </c>
      <c r="J21" s="12">
        <v>110</v>
      </c>
      <c r="K21" s="12">
        <v>358</v>
      </c>
      <c r="L21" s="12">
        <v>127</v>
      </c>
      <c r="M21" s="12">
        <v>686</v>
      </c>
      <c r="N21" s="12"/>
      <c r="O21" s="13">
        <v>1097</v>
      </c>
      <c r="P21" s="14">
        <v>184</v>
      </c>
      <c r="Q21" s="12">
        <v>284</v>
      </c>
      <c r="R21" s="12">
        <v>70</v>
      </c>
      <c r="S21" s="12">
        <v>559</v>
      </c>
      <c r="T21" s="12">
        <v>286</v>
      </c>
      <c r="U21" s="12">
        <v>82</v>
      </c>
      <c r="V21" s="13">
        <v>992</v>
      </c>
      <c r="W21" s="12">
        <v>289</v>
      </c>
      <c r="X21" s="14"/>
      <c r="Y21" s="15">
        <v>6.9187396351575456</v>
      </c>
      <c r="Z21" s="16">
        <v>251.4366684289057</v>
      </c>
      <c r="AA21" s="17">
        <v>248.57973288203098</v>
      </c>
      <c r="AB21" s="17">
        <v>264.82253703578158</v>
      </c>
    </row>
    <row r="22" spans="1:28" x14ac:dyDescent="0.2">
      <c r="A22" s="8" t="s">
        <v>20</v>
      </c>
      <c r="B22" s="9">
        <v>800</v>
      </c>
      <c r="C22" s="10">
        <v>404</v>
      </c>
      <c r="D22" s="11">
        <v>396</v>
      </c>
      <c r="E22" s="12">
        <v>447</v>
      </c>
      <c r="F22" s="12">
        <v>353</v>
      </c>
      <c r="G22" s="13">
        <v>529</v>
      </c>
      <c r="H22" s="12">
        <v>206</v>
      </c>
      <c r="I22" s="14">
        <v>65</v>
      </c>
      <c r="J22" s="12">
        <v>61</v>
      </c>
      <c r="K22" s="12">
        <v>225</v>
      </c>
      <c r="L22" s="12">
        <v>85</v>
      </c>
      <c r="M22" s="12">
        <v>429</v>
      </c>
      <c r="N22" s="12"/>
      <c r="O22" s="13">
        <v>662</v>
      </c>
      <c r="P22" s="14">
        <v>138</v>
      </c>
      <c r="Q22" s="12">
        <v>175</v>
      </c>
      <c r="R22" s="12">
        <v>62</v>
      </c>
      <c r="S22" s="12">
        <v>373</v>
      </c>
      <c r="T22" s="12">
        <v>161</v>
      </c>
      <c r="U22" s="12">
        <v>29</v>
      </c>
      <c r="V22" s="13">
        <v>477</v>
      </c>
      <c r="W22" s="12">
        <v>323</v>
      </c>
      <c r="X22" s="14"/>
      <c r="Y22" s="15">
        <v>6.7705128205128204</v>
      </c>
      <c r="Z22" s="16">
        <v>279.25267623874993</v>
      </c>
      <c r="AA22" s="17">
        <v>282.66152353750016</v>
      </c>
      <c r="AB22" s="17">
        <v>272.93605504319373</v>
      </c>
    </row>
    <row r="23" spans="1:28" x14ac:dyDescent="0.2">
      <c r="A23" s="8" t="s">
        <v>21</v>
      </c>
      <c r="B23" s="9">
        <v>1047</v>
      </c>
      <c r="C23" s="10">
        <v>494</v>
      </c>
      <c r="D23" s="11">
        <v>553</v>
      </c>
      <c r="E23" s="12">
        <v>468</v>
      </c>
      <c r="F23" s="12">
        <v>579</v>
      </c>
      <c r="G23" s="13">
        <v>344</v>
      </c>
      <c r="H23" s="12">
        <v>164</v>
      </c>
      <c r="I23" s="14">
        <v>539</v>
      </c>
      <c r="J23" s="12">
        <v>534</v>
      </c>
      <c r="K23" s="12">
        <v>295</v>
      </c>
      <c r="L23" s="12"/>
      <c r="M23" s="12">
        <v>218</v>
      </c>
      <c r="N23" s="12"/>
      <c r="O23" s="13">
        <v>903</v>
      </c>
      <c r="P23" s="14">
        <v>144</v>
      </c>
      <c r="Q23" s="12">
        <v>289</v>
      </c>
      <c r="R23" s="12">
        <v>157</v>
      </c>
      <c r="S23" s="12">
        <v>269</v>
      </c>
      <c r="T23" s="12">
        <v>275</v>
      </c>
      <c r="U23" s="12">
        <v>57</v>
      </c>
      <c r="V23" s="13">
        <v>697</v>
      </c>
      <c r="W23" s="12">
        <v>350</v>
      </c>
      <c r="X23" s="14"/>
      <c r="Y23" s="15">
        <v>7.7066521264994545</v>
      </c>
      <c r="Z23" s="16">
        <v>229.86748490917785</v>
      </c>
      <c r="AA23" s="17">
        <v>220.51202858413012</v>
      </c>
      <c r="AB23" s="17">
        <v>261.07193573944943</v>
      </c>
    </row>
    <row r="24" spans="1:28" x14ac:dyDescent="0.2">
      <c r="A24" s="8" t="s">
        <v>22</v>
      </c>
      <c r="B24" s="9">
        <v>742</v>
      </c>
      <c r="C24" s="10">
        <v>355</v>
      </c>
      <c r="D24" s="11">
        <v>387</v>
      </c>
      <c r="E24" s="12">
        <v>384</v>
      </c>
      <c r="F24" s="12">
        <v>358</v>
      </c>
      <c r="G24" s="13">
        <v>477</v>
      </c>
      <c r="H24" s="12">
        <v>153</v>
      </c>
      <c r="I24" s="14">
        <v>112</v>
      </c>
      <c r="J24" s="12">
        <v>112</v>
      </c>
      <c r="K24" s="12">
        <v>303</v>
      </c>
      <c r="L24" s="12"/>
      <c r="M24" s="12">
        <v>327</v>
      </c>
      <c r="N24" s="12"/>
      <c r="O24" s="13">
        <v>685</v>
      </c>
      <c r="P24" s="14">
        <v>57</v>
      </c>
      <c r="Q24" s="12">
        <v>63</v>
      </c>
      <c r="R24" s="12">
        <v>40</v>
      </c>
      <c r="S24" s="12">
        <v>429</v>
      </c>
      <c r="T24" s="12">
        <v>199</v>
      </c>
      <c r="U24" s="12">
        <v>11</v>
      </c>
      <c r="V24" s="13">
        <v>245</v>
      </c>
      <c r="W24" s="12">
        <v>496</v>
      </c>
      <c r="X24" s="14">
        <v>1</v>
      </c>
      <c r="Y24" s="15">
        <v>9.5190409026798299</v>
      </c>
      <c r="Z24" s="16">
        <v>302.16522613611835</v>
      </c>
      <c r="AA24" s="17">
        <v>297.11100024932625</v>
      </c>
      <c r="AB24" s="17">
        <v>303.61529664615426</v>
      </c>
    </row>
    <row r="25" spans="1:28" x14ac:dyDescent="0.2">
      <c r="A25" s="8" t="s">
        <v>23</v>
      </c>
      <c r="B25" s="9">
        <v>965</v>
      </c>
      <c r="C25" s="10">
        <v>471</v>
      </c>
      <c r="D25" s="11">
        <v>494</v>
      </c>
      <c r="E25" s="12">
        <v>540</v>
      </c>
      <c r="F25" s="12">
        <v>425</v>
      </c>
      <c r="G25" s="13">
        <v>584</v>
      </c>
      <c r="H25" s="12">
        <v>293</v>
      </c>
      <c r="I25" s="14">
        <v>88</v>
      </c>
      <c r="J25" s="12">
        <v>133</v>
      </c>
      <c r="K25" s="12">
        <v>224</v>
      </c>
      <c r="L25" s="12">
        <v>109</v>
      </c>
      <c r="M25" s="12">
        <v>497</v>
      </c>
      <c r="N25" s="12">
        <v>2</v>
      </c>
      <c r="O25" s="13">
        <v>828</v>
      </c>
      <c r="P25" s="14">
        <v>137</v>
      </c>
      <c r="Q25" s="12">
        <v>159</v>
      </c>
      <c r="R25" s="12">
        <v>56</v>
      </c>
      <c r="S25" s="12">
        <v>486</v>
      </c>
      <c r="T25" s="12">
        <v>224</v>
      </c>
      <c r="U25" s="12">
        <v>40</v>
      </c>
      <c r="V25" s="13">
        <v>306</v>
      </c>
      <c r="W25" s="12">
        <v>657</v>
      </c>
      <c r="X25" s="14">
        <v>2</v>
      </c>
      <c r="Y25" s="15">
        <v>9.4814398200224979</v>
      </c>
      <c r="Z25" s="16">
        <v>286.79949959067369</v>
      </c>
      <c r="AA25" s="17">
        <v>276.02968048082869</v>
      </c>
      <c r="AB25" s="17">
        <v>297.97331097729716</v>
      </c>
    </row>
    <row r="26" spans="1:28" x14ac:dyDescent="0.2">
      <c r="A26" s="8" t="s">
        <v>24</v>
      </c>
      <c r="B26" s="9">
        <v>867</v>
      </c>
      <c r="C26" s="10">
        <v>394</v>
      </c>
      <c r="D26" s="11">
        <v>473</v>
      </c>
      <c r="E26" s="12">
        <v>423</v>
      </c>
      <c r="F26" s="12">
        <v>444</v>
      </c>
      <c r="G26" s="13">
        <v>532</v>
      </c>
      <c r="H26" s="12">
        <v>280</v>
      </c>
      <c r="I26" s="14">
        <v>55</v>
      </c>
      <c r="J26" s="12">
        <v>107</v>
      </c>
      <c r="K26" s="12">
        <v>243</v>
      </c>
      <c r="L26" s="12">
        <v>69</v>
      </c>
      <c r="M26" s="12">
        <v>448</v>
      </c>
      <c r="N26" s="12"/>
      <c r="O26" s="13">
        <v>795</v>
      </c>
      <c r="P26" s="14">
        <v>72</v>
      </c>
      <c r="Q26" s="12">
        <v>99</v>
      </c>
      <c r="R26" s="12">
        <v>36</v>
      </c>
      <c r="S26" s="12">
        <v>403</v>
      </c>
      <c r="T26" s="12">
        <v>227</v>
      </c>
      <c r="U26" s="12">
        <v>102</v>
      </c>
      <c r="V26" s="13">
        <v>275</v>
      </c>
      <c r="W26" s="12">
        <v>586</v>
      </c>
      <c r="X26" s="14">
        <v>6</v>
      </c>
      <c r="Y26" s="15">
        <v>8.5731559854897217</v>
      </c>
      <c r="Z26" s="16">
        <v>292.98057979075128</v>
      </c>
      <c r="AA26" s="17">
        <v>290.87007659884375</v>
      </c>
      <c r="AB26" s="17">
        <v>304.56171357934534</v>
      </c>
    </row>
    <row r="27" spans="1:28" x14ac:dyDescent="0.2">
      <c r="A27" s="8" t="s">
        <v>25</v>
      </c>
      <c r="B27" s="9">
        <v>1424</v>
      </c>
      <c r="C27" s="10">
        <v>642</v>
      </c>
      <c r="D27" s="11">
        <v>782</v>
      </c>
      <c r="E27" s="12">
        <v>684</v>
      </c>
      <c r="F27" s="12">
        <v>740</v>
      </c>
      <c r="G27" s="13">
        <v>957</v>
      </c>
      <c r="H27" s="12">
        <v>224</v>
      </c>
      <c r="I27" s="14">
        <v>243</v>
      </c>
      <c r="J27" s="12">
        <v>240</v>
      </c>
      <c r="K27" s="12">
        <v>619</v>
      </c>
      <c r="L27" s="12"/>
      <c r="M27" s="12">
        <v>565</v>
      </c>
      <c r="N27" s="12"/>
      <c r="O27" s="13">
        <v>1252</v>
      </c>
      <c r="P27" s="14">
        <v>172</v>
      </c>
      <c r="Q27" s="12">
        <v>325</v>
      </c>
      <c r="R27" s="12">
        <v>193</v>
      </c>
      <c r="S27" s="12">
        <v>424</v>
      </c>
      <c r="T27" s="12">
        <v>430</v>
      </c>
      <c r="U27" s="12">
        <v>52</v>
      </c>
      <c r="V27" s="13">
        <v>809</v>
      </c>
      <c r="W27" s="12">
        <v>609</v>
      </c>
      <c r="X27" s="14">
        <v>6</v>
      </c>
      <c r="Y27" s="15">
        <v>6.6881559220389803</v>
      </c>
      <c r="Z27" s="16">
        <v>209.74290037904373</v>
      </c>
      <c r="AA27" s="17">
        <v>201.40045640646974</v>
      </c>
      <c r="AB27" s="17">
        <v>243.58994178314578</v>
      </c>
    </row>
    <row r="28" spans="1:28" x14ac:dyDescent="0.2">
      <c r="A28" s="8" t="s">
        <v>26</v>
      </c>
      <c r="B28" s="9">
        <v>1858</v>
      </c>
      <c r="C28" s="10">
        <v>1455</v>
      </c>
      <c r="D28" s="11">
        <v>403</v>
      </c>
      <c r="E28" s="12">
        <v>879</v>
      </c>
      <c r="F28" s="12">
        <v>979</v>
      </c>
      <c r="G28" s="13">
        <v>1091</v>
      </c>
      <c r="H28" s="12">
        <v>664</v>
      </c>
      <c r="I28" s="14">
        <v>103</v>
      </c>
      <c r="J28" s="12">
        <v>85</v>
      </c>
      <c r="K28" s="12">
        <v>789</v>
      </c>
      <c r="L28" s="12">
        <v>91</v>
      </c>
      <c r="M28" s="12">
        <v>893</v>
      </c>
      <c r="N28" s="12"/>
      <c r="O28" s="13">
        <v>1534</v>
      </c>
      <c r="P28" s="14">
        <v>324</v>
      </c>
      <c r="Q28" s="12">
        <v>460</v>
      </c>
      <c r="R28" s="12">
        <v>113</v>
      </c>
      <c r="S28" s="12">
        <v>678</v>
      </c>
      <c r="T28" s="12">
        <v>496</v>
      </c>
      <c r="U28" s="12">
        <v>111</v>
      </c>
      <c r="V28" s="13">
        <v>1087</v>
      </c>
      <c r="W28" s="12">
        <v>771</v>
      </c>
      <c r="X28" s="14"/>
      <c r="Y28" s="15">
        <v>5.2141633352370071</v>
      </c>
      <c r="Z28" s="16">
        <v>280.33373362647973</v>
      </c>
      <c r="AA28" s="17">
        <v>272.00063023197021</v>
      </c>
      <c r="AB28" s="17">
        <v>282.07589619227923</v>
      </c>
    </row>
    <row r="29" spans="1:28" x14ac:dyDescent="0.2">
      <c r="A29" s="8" t="s">
        <v>27</v>
      </c>
      <c r="B29" s="9">
        <v>696</v>
      </c>
      <c r="C29" s="10">
        <v>413</v>
      </c>
      <c r="D29" s="11">
        <v>283</v>
      </c>
      <c r="E29" s="12">
        <v>402</v>
      </c>
      <c r="F29" s="12">
        <v>294</v>
      </c>
      <c r="G29" s="13">
        <v>445</v>
      </c>
      <c r="H29" s="12">
        <v>226</v>
      </c>
      <c r="I29" s="14">
        <v>25</v>
      </c>
      <c r="J29" s="12">
        <v>22</v>
      </c>
      <c r="K29" s="12">
        <v>52</v>
      </c>
      <c r="L29" s="12">
        <v>68</v>
      </c>
      <c r="M29" s="12">
        <v>554</v>
      </c>
      <c r="N29" s="12"/>
      <c r="O29" s="13">
        <v>610</v>
      </c>
      <c r="P29" s="14">
        <v>86</v>
      </c>
      <c r="Q29" s="12">
        <v>117</v>
      </c>
      <c r="R29" s="12">
        <v>16</v>
      </c>
      <c r="S29" s="12">
        <v>362</v>
      </c>
      <c r="T29" s="12">
        <v>158</v>
      </c>
      <c r="U29" s="12">
        <v>43</v>
      </c>
      <c r="V29" s="13">
        <v>493</v>
      </c>
      <c r="W29" s="12">
        <v>202</v>
      </c>
      <c r="X29" s="14">
        <v>1</v>
      </c>
      <c r="Y29" s="15">
        <v>7.3493975903614457</v>
      </c>
      <c r="Z29" s="16">
        <v>282.66055062212661</v>
      </c>
      <c r="AA29" s="17">
        <v>278.50266953735661</v>
      </c>
      <c r="AB29" s="17">
        <v>287.7490973904923</v>
      </c>
    </row>
    <row r="30" spans="1:28" x14ac:dyDescent="0.2">
      <c r="A30" s="8" t="s">
        <v>28</v>
      </c>
      <c r="B30" s="9">
        <v>1029</v>
      </c>
      <c r="C30" s="10">
        <v>510</v>
      </c>
      <c r="D30" s="11">
        <v>519</v>
      </c>
      <c r="E30" s="12">
        <v>497</v>
      </c>
      <c r="F30" s="12">
        <v>532</v>
      </c>
      <c r="G30" s="13">
        <v>506</v>
      </c>
      <c r="H30" s="12">
        <v>377</v>
      </c>
      <c r="I30" s="14">
        <v>146</v>
      </c>
      <c r="J30" s="12">
        <v>36</v>
      </c>
      <c r="K30" s="12">
        <v>110</v>
      </c>
      <c r="L30" s="12">
        <v>112</v>
      </c>
      <c r="M30" s="12">
        <v>771</v>
      </c>
      <c r="N30" s="12"/>
      <c r="O30" s="13">
        <v>946</v>
      </c>
      <c r="P30" s="14">
        <v>83</v>
      </c>
      <c r="Q30" s="12">
        <v>41</v>
      </c>
      <c r="R30" s="12">
        <v>17</v>
      </c>
      <c r="S30" s="12">
        <v>723</v>
      </c>
      <c r="T30" s="12">
        <v>219</v>
      </c>
      <c r="U30" s="12">
        <v>29</v>
      </c>
      <c r="V30" s="13">
        <v>314</v>
      </c>
      <c r="W30" s="12">
        <v>715</v>
      </c>
      <c r="X30" s="14"/>
      <c r="Y30" s="15">
        <v>7.1202783300198806</v>
      </c>
      <c r="Z30" s="16">
        <v>283.47580245966958</v>
      </c>
      <c r="AA30" s="17">
        <v>285.61005224975685</v>
      </c>
      <c r="AB30" s="17">
        <v>302.0193453567685</v>
      </c>
    </row>
    <row r="31" spans="1:28" x14ac:dyDescent="0.2">
      <c r="A31" s="8" t="s">
        <v>29</v>
      </c>
      <c r="B31" s="9">
        <v>1026</v>
      </c>
      <c r="C31" s="10">
        <v>509</v>
      </c>
      <c r="D31" s="11">
        <v>517</v>
      </c>
      <c r="E31" s="12">
        <v>453</v>
      </c>
      <c r="F31" s="12">
        <v>573</v>
      </c>
      <c r="G31" s="13">
        <v>519</v>
      </c>
      <c r="H31" s="12">
        <v>432</v>
      </c>
      <c r="I31" s="14">
        <v>75</v>
      </c>
      <c r="J31" s="12">
        <v>114</v>
      </c>
      <c r="K31" s="12">
        <v>610</v>
      </c>
      <c r="L31" s="12">
        <v>7</v>
      </c>
      <c r="M31" s="12">
        <v>295</v>
      </c>
      <c r="N31" s="12"/>
      <c r="O31" s="13">
        <v>836</v>
      </c>
      <c r="P31" s="14">
        <v>190</v>
      </c>
      <c r="Q31" s="12">
        <v>265</v>
      </c>
      <c r="R31" s="12">
        <v>75</v>
      </c>
      <c r="S31" s="12">
        <v>391</v>
      </c>
      <c r="T31" s="12">
        <v>219</v>
      </c>
      <c r="U31" s="12">
        <v>76</v>
      </c>
      <c r="V31" s="13">
        <v>688</v>
      </c>
      <c r="W31" s="12">
        <v>338</v>
      </c>
      <c r="X31" s="14"/>
      <c r="Y31" s="15">
        <v>7.1644398766700927</v>
      </c>
      <c r="Z31" s="16">
        <v>280.56586536452306</v>
      </c>
      <c r="AA31" s="17">
        <v>281.88655276413277</v>
      </c>
      <c r="AB31" s="17">
        <v>284.64087719434178</v>
      </c>
    </row>
    <row r="32" spans="1:28" x14ac:dyDescent="0.2">
      <c r="A32" s="8" t="s">
        <v>30</v>
      </c>
      <c r="B32" s="9">
        <v>901</v>
      </c>
      <c r="C32" s="10">
        <v>398</v>
      </c>
      <c r="D32" s="11">
        <v>503</v>
      </c>
      <c r="E32" s="12">
        <v>419</v>
      </c>
      <c r="F32" s="12">
        <v>482</v>
      </c>
      <c r="G32" s="13">
        <v>530</v>
      </c>
      <c r="H32" s="12">
        <v>318</v>
      </c>
      <c r="I32" s="14">
        <v>53</v>
      </c>
      <c r="J32" s="12">
        <v>73</v>
      </c>
      <c r="K32" s="12">
        <v>474</v>
      </c>
      <c r="L32" s="12"/>
      <c r="M32" s="12">
        <v>354</v>
      </c>
      <c r="N32" s="12"/>
      <c r="O32" s="13">
        <v>716</v>
      </c>
      <c r="P32" s="14">
        <v>185</v>
      </c>
      <c r="Q32" s="12">
        <v>216</v>
      </c>
      <c r="R32" s="12">
        <v>33</v>
      </c>
      <c r="S32" s="12">
        <v>387</v>
      </c>
      <c r="T32" s="12">
        <v>169</v>
      </c>
      <c r="U32" s="12">
        <v>96</v>
      </c>
      <c r="V32" s="13">
        <v>493</v>
      </c>
      <c r="W32" s="12">
        <v>408</v>
      </c>
      <c r="X32" s="14"/>
      <c r="Y32" s="15">
        <v>6.3917910447761193</v>
      </c>
      <c r="Z32" s="16">
        <v>268.89043961931179</v>
      </c>
      <c r="AA32" s="17">
        <v>272.35855098446183</v>
      </c>
      <c r="AB32" s="17">
        <v>279.38697035012018</v>
      </c>
    </row>
    <row r="33" spans="1:28" x14ac:dyDescent="0.2">
      <c r="A33" s="8" t="s">
        <v>31</v>
      </c>
      <c r="B33" s="9">
        <v>1054</v>
      </c>
      <c r="C33" s="10">
        <v>536</v>
      </c>
      <c r="D33" s="11">
        <v>518</v>
      </c>
      <c r="E33" s="12">
        <v>456</v>
      </c>
      <c r="F33" s="12">
        <v>598</v>
      </c>
      <c r="G33" s="13">
        <v>592</v>
      </c>
      <c r="H33" s="12">
        <v>443</v>
      </c>
      <c r="I33" s="14">
        <v>19</v>
      </c>
      <c r="J33" s="12">
        <v>19</v>
      </c>
      <c r="K33" s="12">
        <v>303</v>
      </c>
      <c r="L33" s="12"/>
      <c r="M33" s="12">
        <v>732</v>
      </c>
      <c r="N33" s="12"/>
      <c r="O33" s="13">
        <v>925</v>
      </c>
      <c r="P33" s="14">
        <v>129</v>
      </c>
      <c r="Q33" s="12">
        <v>159</v>
      </c>
      <c r="R33" s="12">
        <v>44</v>
      </c>
      <c r="S33" s="12">
        <v>403</v>
      </c>
      <c r="T33" s="12">
        <v>409</v>
      </c>
      <c r="U33" s="12">
        <v>39</v>
      </c>
      <c r="V33" s="13">
        <v>447</v>
      </c>
      <c r="W33" s="12">
        <v>606</v>
      </c>
      <c r="X33" s="14">
        <v>1</v>
      </c>
      <c r="Y33" s="15">
        <v>5.9764705882352942</v>
      </c>
      <c r="Z33" s="16">
        <v>291.21745202186349</v>
      </c>
      <c r="AA33" s="17">
        <v>282.21165529277556</v>
      </c>
      <c r="AB33" s="17">
        <v>295.17592358272719</v>
      </c>
    </row>
    <row r="34" spans="1:28" x14ac:dyDescent="0.2">
      <c r="A34" s="8" t="s">
        <v>32</v>
      </c>
      <c r="B34" s="9">
        <v>1071</v>
      </c>
      <c r="C34" s="10">
        <v>478</v>
      </c>
      <c r="D34" s="11">
        <v>593</v>
      </c>
      <c r="E34" s="12">
        <v>532</v>
      </c>
      <c r="F34" s="12">
        <v>539</v>
      </c>
      <c r="G34" s="13">
        <v>438</v>
      </c>
      <c r="H34" s="12">
        <v>240</v>
      </c>
      <c r="I34" s="14">
        <v>393</v>
      </c>
      <c r="J34" s="12">
        <v>400</v>
      </c>
      <c r="K34" s="12">
        <v>222</v>
      </c>
      <c r="L34" s="12">
        <v>20</v>
      </c>
      <c r="M34" s="12">
        <v>429</v>
      </c>
      <c r="N34" s="12"/>
      <c r="O34" s="13">
        <v>789</v>
      </c>
      <c r="P34" s="14">
        <v>282</v>
      </c>
      <c r="Q34" s="12">
        <v>231</v>
      </c>
      <c r="R34" s="12">
        <v>143</v>
      </c>
      <c r="S34" s="12">
        <v>322</v>
      </c>
      <c r="T34" s="12">
        <v>329</v>
      </c>
      <c r="U34" s="12">
        <v>46</v>
      </c>
      <c r="V34" s="13">
        <v>575</v>
      </c>
      <c r="W34" s="12">
        <v>496</v>
      </c>
      <c r="X34" s="14"/>
      <c r="Y34" s="15">
        <v>7.5990196078431369</v>
      </c>
      <c r="Z34" s="16">
        <v>260.79171266666674</v>
      </c>
      <c r="AA34" s="17">
        <v>255.55754507656371</v>
      </c>
      <c r="AB34" s="18"/>
    </row>
    <row r="35" spans="1:28" x14ac:dyDescent="0.2">
      <c r="A35" s="8" t="s">
        <v>33</v>
      </c>
      <c r="B35" s="9">
        <v>719</v>
      </c>
      <c r="C35" s="10">
        <v>344</v>
      </c>
      <c r="D35" s="11">
        <v>375</v>
      </c>
      <c r="E35" s="12">
        <v>340</v>
      </c>
      <c r="F35" s="12">
        <v>379</v>
      </c>
      <c r="G35" s="13">
        <v>440</v>
      </c>
      <c r="H35" s="12">
        <v>228</v>
      </c>
      <c r="I35" s="14">
        <v>51</v>
      </c>
      <c r="J35" s="12">
        <v>67</v>
      </c>
      <c r="K35" s="12">
        <v>217</v>
      </c>
      <c r="L35" s="12">
        <v>67</v>
      </c>
      <c r="M35" s="12">
        <v>368</v>
      </c>
      <c r="N35" s="12"/>
      <c r="O35" s="13">
        <v>650</v>
      </c>
      <c r="P35" s="14">
        <v>69</v>
      </c>
      <c r="Q35" s="12">
        <v>114</v>
      </c>
      <c r="R35" s="12">
        <v>40</v>
      </c>
      <c r="S35" s="12">
        <v>363</v>
      </c>
      <c r="T35" s="12">
        <v>184</v>
      </c>
      <c r="U35" s="12">
        <v>18</v>
      </c>
      <c r="V35" s="13">
        <v>265</v>
      </c>
      <c r="W35" s="12">
        <v>454</v>
      </c>
      <c r="X35" s="14"/>
      <c r="Y35" s="15">
        <v>7.4712643678160919</v>
      </c>
      <c r="Z35" s="16">
        <v>294.97495174130751</v>
      </c>
      <c r="AA35" s="17">
        <v>294.08848751182205</v>
      </c>
      <c r="AB35" s="17">
        <v>308.93291034592158</v>
      </c>
    </row>
    <row r="36" spans="1:28" x14ac:dyDescent="0.2">
      <c r="A36" s="8" t="s">
        <v>34</v>
      </c>
      <c r="B36" s="9">
        <v>985</v>
      </c>
      <c r="C36" s="10">
        <v>461</v>
      </c>
      <c r="D36" s="11">
        <v>524</v>
      </c>
      <c r="E36" s="12">
        <v>293</v>
      </c>
      <c r="F36" s="12">
        <v>692</v>
      </c>
      <c r="G36" s="13">
        <v>485</v>
      </c>
      <c r="H36" s="12">
        <v>161</v>
      </c>
      <c r="I36" s="14">
        <v>339</v>
      </c>
      <c r="J36" s="12">
        <v>339</v>
      </c>
      <c r="K36" s="12">
        <v>260</v>
      </c>
      <c r="L36" s="12"/>
      <c r="M36" s="12">
        <v>386</v>
      </c>
      <c r="N36" s="12"/>
      <c r="O36" s="13">
        <v>751</v>
      </c>
      <c r="P36" s="14">
        <v>234</v>
      </c>
      <c r="Q36" s="12">
        <v>198</v>
      </c>
      <c r="R36" s="12">
        <v>74</v>
      </c>
      <c r="S36" s="12">
        <v>346</v>
      </c>
      <c r="T36" s="12">
        <v>247</v>
      </c>
      <c r="U36" s="12">
        <v>120</v>
      </c>
      <c r="V36" s="13">
        <v>633</v>
      </c>
      <c r="W36" s="12">
        <v>351</v>
      </c>
      <c r="X36" s="14">
        <v>1</v>
      </c>
      <c r="Y36" s="15">
        <v>6.8911007025761126</v>
      </c>
      <c r="Z36" s="16">
        <v>242.4976306456856</v>
      </c>
      <c r="AA36" s="17">
        <v>243.84433482741093</v>
      </c>
      <c r="AB36" s="17">
        <v>267.76240932283491</v>
      </c>
    </row>
    <row r="37" spans="1:28" x14ac:dyDescent="0.2">
      <c r="A37" s="8" t="s">
        <v>35</v>
      </c>
      <c r="B37" s="9">
        <v>1577</v>
      </c>
      <c r="C37" s="10">
        <v>703</v>
      </c>
      <c r="D37" s="11">
        <v>874</v>
      </c>
      <c r="E37" s="12">
        <v>884</v>
      </c>
      <c r="F37" s="12">
        <v>693</v>
      </c>
      <c r="G37" s="13">
        <v>1089</v>
      </c>
      <c r="H37" s="12">
        <v>409</v>
      </c>
      <c r="I37" s="14">
        <v>79</v>
      </c>
      <c r="J37" s="12">
        <v>211</v>
      </c>
      <c r="K37" s="12">
        <v>571</v>
      </c>
      <c r="L37" s="12">
        <v>3</v>
      </c>
      <c r="M37" s="12">
        <v>785</v>
      </c>
      <c r="N37" s="12">
        <v>7</v>
      </c>
      <c r="O37" s="13">
        <v>1391</v>
      </c>
      <c r="P37" s="14">
        <v>186</v>
      </c>
      <c r="Q37" s="12">
        <v>183</v>
      </c>
      <c r="R37" s="12">
        <v>118</v>
      </c>
      <c r="S37" s="12">
        <v>646</v>
      </c>
      <c r="T37" s="12">
        <v>551</v>
      </c>
      <c r="U37" s="12">
        <v>79</v>
      </c>
      <c r="V37" s="13">
        <v>659</v>
      </c>
      <c r="W37" s="12">
        <v>918</v>
      </c>
      <c r="X37" s="14"/>
      <c r="Y37" s="15">
        <v>9.9704336399474371</v>
      </c>
      <c r="Z37" s="16">
        <v>284.72800805263142</v>
      </c>
      <c r="AA37" s="17">
        <v>273.03264825364619</v>
      </c>
      <c r="AB37" s="17">
        <v>291.29383225475527</v>
      </c>
    </row>
    <row r="38" spans="1:28" x14ac:dyDescent="0.2">
      <c r="A38" s="19" t="s">
        <v>54</v>
      </c>
      <c r="B38" s="20">
        <v>928</v>
      </c>
      <c r="C38" s="21">
        <v>484</v>
      </c>
      <c r="D38" s="22">
        <v>444</v>
      </c>
      <c r="E38" s="23">
        <v>492</v>
      </c>
      <c r="F38" s="23">
        <v>436</v>
      </c>
      <c r="G38" s="24">
        <v>467</v>
      </c>
      <c r="H38" s="23">
        <v>167</v>
      </c>
      <c r="I38" s="25">
        <v>294</v>
      </c>
      <c r="J38" s="23">
        <v>78</v>
      </c>
      <c r="K38" s="23">
        <v>332</v>
      </c>
      <c r="L38" s="23">
        <v>82</v>
      </c>
      <c r="M38" s="23">
        <v>435</v>
      </c>
      <c r="N38" s="23">
        <v>1</v>
      </c>
      <c r="O38" s="24">
        <v>807</v>
      </c>
      <c r="P38" s="25">
        <v>121</v>
      </c>
      <c r="Q38" s="23">
        <v>118</v>
      </c>
      <c r="R38" s="23">
        <v>69</v>
      </c>
      <c r="S38" s="23">
        <v>435</v>
      </c>
      <c r="T38" s="23">
        <v>281</v>
      </c>
      <c r="U38" s="23">
        <v>25</v>
      </c>
      <c r="V38" s="24">
        <v>363</v>
      </c>
      <c r="W38" s="23">
        <v>561</v>
      </c>
      <c r="X38" s="25">
        <v>4</v>
      </c>
      <c r="Y38" s="26">
        <v>9.9186991869918693</v>
      </c>
      <c r="Z38" s="27">
        <v>279.27607014655177</v>
      </c>
      <c r="AA38" s="28">
        <v>264.06103905172444</v>
      </c>
      <c r="AB38" s="28">
        <v>284.80098224404725</v>
      </c>
    </row>
    <row r="39" spans="1:28" x14ac:dyDescent="0.2">
      <c r="A39" s="29" t="s">
        <v>55</v>
      </c>
      <c r="B39" s="30">
        <v>38552</v>
      </c>
      <c r="C39" s="31">
        <v>18948</v>
      </c>
      <c r="D39" s="32">
        <v>19604</v>
      </c>
      <c r="E39" s="33">
        <v>19104</v>
      </c>
      <c r="F39" s="33">
        <v>19448</v>
      </c>
      <c r="G39" s="34">
        <v>22166</v>
      </c>
      <c r="H39" s="33">
        <v>10660</v>
      </c>
      <c r="I39" s="35">
        <v>5726</v>
      </c>
      <c r="J39" s="33">
        <v>5100</v>
      </c>
      <c r="K39" s="33">
        <v>12887</v>
      </c>
      <c r="L39" s="33">
        <v>2573</v>
      </c>
      <c r="M39" s="33">
        <v>17973</v>
      </c>
      <c r="N39" s="33">
        <v>19</v>
      </c>
      <c r="O39" s="34">
        <v>33196</v>
      </c>
      <c r="P39" s="35">
        <v>5356</v>
      </c>
      <c r="Q39" s="33">
        <v>7138</v>
      </c>
      <c r="R39" s="33">
        <v>2853</v>
      </c>
      <c r="S39" s="33">
        <v>16484</v>
      </c>
      <c r="T39" s="33">
        <v>10212</v>
      </c>
      <c r="U39" s="33">
        <v>1865</v>
      </c>
      <c r="V39" s="34">
        <v>19388</v>
      </c>
      <c r="W39" s="33">
        <v>19105</v>
      </c>
      <c r="X39" s="35">
        <v>59</v>
      </c>
      <c r="Y39" s="36">
        <v>7.9176707380958948</v>
      </c>
      <c r="Z39" s="37">
        <v>272.67345175758282</v>
      </c>
      <c r="AA39" s="38">
        <v>268.03020982994735</v>
      </c>
      <c r="AB39" s="38">
        <v>286.09741746002089</v>
      </c>
    </row>
    <row r="40" spans="1:28" x14ac:dyDescent="0.2">
      <c r="I40" s="96">
        <f>$B$39-I39</f>
        <v>32826</v>
      </c>
      <c r="J40" s="96"/>
      <c r="K40" s="96"/>
      <c r="L40" s="96"/>
      <c r="M40" s="96"/>
      <c r="N40" s="96">
        <f t="shared" ref="N40:X40" si="0">$B$39-N39</f>
        <v>38533</v>
      </c>
      <c r="O40" s="96"/>
      <c r="P40" s="96"/>
      <c r="Q40" s="96"/>
      <c r="R40" s="96"/>
      <c r="S40" s="96"/>
      <c r="T40" s="96"/>
      <c r="U40" s="96">
        <f t="shared" si="0"/>
        <v>36687</v>
      </c>
      <c r="V40" s="96"/>
      <c r="W40" s="96"/>
      <c r="X40" s="96">
        <f t="shared" si="0"/>
        <v>38493</v>
      </c>
      <c r="Y40" s="141">
        <v>36269</v>
      </c>
      <c r="Z40" s="141">
        <v>38541</v>
      </c>
      <c r="AA40" s="141">
        <v>38541</v>
      </c>
      <c r="AB40" s="141">
        <v>30079</v>
      </c>
    </row>
  </sheetData>
  <mergeCells count="11">
    <mergeCell ref="A2:A3"/>
    <mergeCell ref="B2:B3"/>
    <mergeCell ref="C2:D2"/>
    <mergeCell ref="E2:F2"/>
    <mergeCell ref="G2:I2"/>
    <mergeCell ref="J2:N2"/>
    <mergeCell ref="O2:P2"/>
    <mergeCell ref="Q2:U2"/>
    <mergeCell ref="Z2:AB2"/>
    <mergeCell ref="Y2:Y3"/>
    <mergeCell ref="V2:X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8FD6D-C609-FB4B-86FA-4632A9E1BE44}">
  <dimension ref="A1:L115"/>
  <sheetViews>
    <sheetView zoomScaleNormal="100" workbookViewId="0">
      <selection activeCell="L2" sqref="L2"/>
    </sheetView>
  </sheetViews>
  <sheetFormatPr baseColWidth="10" defaultRowHeight="16" x14ac:dyDescent="0.2"/>
  <cols>
    <col min="1" max="1" width="22.1640625" style="119" bestFit="1" customWidth="1"/>
    <col min="2" max="10" width="10.83203125" style="117"/>
    <col min="11" max="11" width="12.1640625" style="117" customWidth="1"/>
    <col min="12" max="12" width="10.83203125" style="125"/>
    <col min="13" max="16384" width="10.83203125" style="119"/>
  </cols>
  <sheetData>
    <row r="1" spans="1:12" s="118" customFormat="1" ht="34" x14ac:dyDescent="0.2">
      <c r="A1" s="120" t="s">
        <v>57</v>
      </c>
      <c r="B1" s="121" t="s">
        <v>74</v>
      </c>
      <c r="C1" s="121" t="s">
        <v>75</v>
      </c>
      <c r="D1" s="121" t="s">
        <v>76</v>
      </c>
      <c r="E1" s="121" t="s">
        <v>77</v>
      </c>
      <c r="F1" s="121" t="s">
        <v>78</v>
      </c>
      <c r="G1" s="121" t="s">
        <v>79</v>
      </c>
      <c r="H1" s="121" t="s">
        <v>80</v>
      </c>
      <c r="I1" s="121" t="s">
        <v>81</v>
      </c>
      <c r="J1" s="121" t="s">
        <v>82</v>
      </c>
      <c r="K1" s="121" t="s">
        <v>83</v>
      </c>
      <c r="L1" s="124" t="s">
        <v>106</v>
      </c>
    </row>
    <row r="2" spans="1:12" x14ac:dyDescent="0.2">
      <c r="A2" s="119" t="s">
        <v>2</v>
      </c>
      <c r="B2" s="117">
        <v>284.20145101398629</v>
      </c>
      <c r="C2" s="117">
        <v>285.5067090442891</v>
      </c>
      <c r="D2" s="117">
        <v>284.97606307692274</v>
      </c>
      <c r="E2" s="117">
        <v>285.79310459207443</v>
      </c>
      <c r="F2" s="117">
        <v>285.45319040792549</v>
      </c>
      <c r="G2" s="117">
        <v>284.87191803030328</v>
      </c>
      <c r="H2" s="117">
        <v>285.38252356643329</v>
      </c>
      <c r="I2" s="117">
        <v>285.81034327505807</v>
      </c>
      <c r="J2" s="117">
        <v>285.1657841375291</v>
      </c>
      <c r="K2" s="117">
        <v>284.83923512820519</v>
      </c>
      <c r="L2" s="117">
        <f>AVERAGE(B2:K2)</f>
        <v>285.20003222727263</v>
      </c>
    </row>
    <row r="3" spans="1:12" x14ac:dyDescent="0.2">
      <c r="A3" s="119" t="s">
        <v>3</v>
      </c>
      <c r="B3" s="117">
        <v>293.3916091097563</v>
      </c>
      <c r="C3" s="117">
        <v>291.55853473170754</v>
      </c>
      <c r="D3" s="117">
        <v>291.61733713414645</v>
      </c>
      <c r="E3" s="117">
        <v>291.65623775609765</v>
      </c>
      <c r="F3" s="117">
        <v>290.40602060975596</v>
      </c>
      <c r="G3" s="117">
        <v>292.58664719512177</v>
      </c>
      <c r="H3" s="117">
        <v>292.01059590243887</v>
      </c>
      <c r="I3" s="117">
        <v>290.62743726829279</v>
      </c>
      <c r="J3" s="117">
        <v>291.60677097560983</v>
      </c>
      <c r="K3" s="117">
        <v>290.6916801463413</v>
      </c>
      <c r="L3" s="117">
        <f t="shared" ref="L3:L66" si="0">AVERAGE(B3:K3)</f>
        <v>291.61528708292678</v>
      </c>
    </row>
    <row r="4" spans="1:12" x14ac:dyDescent="0.2">
      <c r="A4" s="119" t="s">
        <v>4</v>
      </c>
      <c r="B4" s="117">
        <v>280.98154022321472</v>
      </c>
      <c r="C4" s="117">
        <v>281.68927199900821</v>
      </c>
      <c r="D4" s="117">
        <v>281.70689725942441</v>
      </c>
      <c r="E4" s="117">
        <v>280.92022307043646</v>
      </c>
      <c r="F4" s="117">
        <v>281.55858725942409</v>
      </c>
      <c r="G4" s="117">
        <v>282.46546867807484</v>
      </c>
      <c r="H4" s="117">
        <v>282.37558976686529</v>
      </c>
      <c r="I4" s="117">
        <v>282.19741415426614</v>
      </c>
      <c r="J4" s="117">
        <v>281.31675063988058</v>
      </c>
      <c r="K4" s="117">
        <v>281.8919662028768</v>
      </c>
      <c r="L4" s="117">
        <f t="shared" si="0"/>
        <v>281.71037092534709</v>
      </c>
    </row>
    <row r="5" spans="1:12" x14ac:dyDescent="0.2">
      <c r="A5" s="119" t="s">
        <v>5</v>
      </c>
      <c r="B5" s="117">
        <v>236.4096703171459</v>
      </c>
      <c r="C5" s="117">
        <v>235.09731157581743</v>
      </c>
      <c r="D5" s="117">
        <v>236.20444682854318</v>
      </c>
      <c r="E5" s="117">
        <v>235.74194649157545</v>
      </c>
      <c r="F5" s="117">
        <v>236.18335708622362</v>
      </c>
      <c r="G5" s="117">
        <v>237.09998675916731</v>
      </c>
      <c r="H5" s="117">
        <v>236.25099691774042</v>
      </c>
      <c r="I5" s="117">
        <v>237.06216790882047</v>
      </c>
      <c r="J5" s="117">
        <v>236.03356002973285</v>
      </c>
      <c r="K5" s="117">
        <v>236.49060992071358</v>
      </c>
      <c r="L5" s="117">
        <f t="shared" si="0"/>
        <v>236.25740538354802</v>
      </c>
    </row>
    <row r="6" spans="1:12" x14ac:dyDescent="0.2">
      <c r="A6" s="119" t="s">
        <v>6</v>
      </c>
      <c r="B6" s="117">
        <v>288.31946475292011</v>
      </c>
      <c r="C6" s="117">
        <v>286.95457733153603</v>
      </c>
      <c r="D6" s="117">
        <v>287.44428637915576</v>
      </c>
      <c r="E6" s="117">
        <v>286.49135038634319</v>
      </c>
      <c r="F6" s="117">
        <v>285.78067066486949</v>
      </c>
      <c r="G6" s="117">
        <v>287.13844273135624</v>
      </c>
      <c r="H6" s="117">
        <v>286.20850518418695</v>
      </c>
      <c r="I6" s="117">
        <v>288.01749784366552</v>
      </c>
      <c r="J6" s="117">
        <v>286.64133337825666</v>
      </c>
      <c r="K6" s="117">
        <v>287.06681311769989</v>
      </c>
      <c r="L6" s="117">
        <f t="shared" si="0"/>
        <v>287.00629417699901</v>
      </c>
    </row>
    <row r="7" spans="1:12" x14ac:dyDescent="0.2">
      <c r="A7" s="119" t="s">
        <v>7</v>
      </c>
      <c r="B7" s="117">
        <v>275.58656507575768</v>
      </c>
      <c r="C7" s="117">
        <v>275.21303756493529</v>
      </c>
      <c r="D7" s="117">
        <v>275.28802824675347</v>
      </c>
      <c r="E7" s="117">
        <v>274.62540310606062</v>
      </c>
      <c r="F7" s="117">
        <v>275.47787811688295</v>
      </c>
      <c r="G7" s="117">
        <v>274.91498841991313</v>
      </c>
      <c r="H7" s="117">
        <v>275.78571987012964</v>
      </c>
      <c r="I7" s="117">
        <v>276.43481840909089</v>
      </c>
      <c r="J7" s="117">
        <v>275.33451804112525</v>
      </c>
      <c r="K7" s="117">
        <v>277.12717971861474</v>
      </c>
      <c r="L7" s="117">
        <f t="shared" si="0"/>
        <v>275.5788136569264</v>
      </c>
    </row>
    <row r="8" spans="1:12" x14ac:dyDescent="0.2">
      <c r="A8" s="119" t="s">
        <v>8</v>
      </c>
      <c r="B8" s="117">
        <v>198.85619378026064</v>
      </c>
      <c r="C8" s="117">
        <v>197.3056753910615</v>
      </c>
      <c r="D8" s="117">
        <v>197.37743709497229</v>
      </c>
      <c r="E8" s="117">
        <v>197.29543934823127</v>
      </c>
      <c r="F8" s="117">
        <v>197.32951499068875</v>
      </c>
      <c r="G8" s="117">
        <v>198.21156557728099</v>
      </c>
      <c r="H8" s="117">
        <v>197.17132013035396</v>
      </c>
      <c r="I8" s="117">
        <v>198.78595085661064</v>
      </c>
      <c r="J8" s="117">
        <v>197.76345019553054</v>
      </c>
      <c r="K8" s="117">
        <v>198.07171840782109</v>
      </c>
      <c r="L8" s="117">
        <f t="shared" si="0"/>
        <v>197.81682657728115</v>
      </c>
    </row>
    <row r="9" spans="1:12" x14ac:dyDescent="0.2">
      <c r="A9" s="119" t="s">
        <v>9</v>
      </c>
      <c r="B9" s="117">
        <v>287.38602110599038</v>
      </c>
      <c r="C9" s="117">
        <v>287.42243686635999</v>
      </c>
      <c r="D9" s="117">
        <v>288.36023807987715</v>
      </c>
      <c r="E9" s="117">
        <v>289.32455074500797</v>
      </c>
      <c r="F9" s="117">
        <v>287.60131495391721</v>
      </c>
      <c r="G9" s="117">
        <v>288.52162265744994</v>
      </c>
      <c r="H9" s="117">
        <v>287.68841458525327</v>
      </c>
      <c r="I9" s="117">
        <v>287.44412271121342</v>
      </c>
      <c r="J9" s="117">
        <v>286.24443414746582</v>
      </c>
      <c r="K9" s="117">
        <v>289.86836821812597</v>
      </c>
      <c r="L9" s="117">
        <f t="shared" si="0"/>
        <v>287.98615240706607</v>
      </c>
    </row>
    <row r="10" spans="1:12" x14ac:dyDescent="0.2">
      <c r="A10" s="119" t="s">
        <v>10</v>
      </c>
      <c r="B10" s="117">
        <v>312.95049106951865</v>
      </c>
      <c r="C10" s="117">
        <v>312.7910275080219</v>
      </c>
      <c r="D10" s="117">
        <v>311.76410272727247</v>
      </c>
      <c r="E10" s="117">
        <v>312.96248280213916</v>
      </c>
      <c r="F10" s="117">
        <v>312.77129508021414</v>
      </c>
      <c r="G10" s="117">
        <v>313.56033505882351</v>
      </c>
      <c r="H10" s="117">
        <v>312.94862502673772</v>
      </c>
      <c r="I10" s="117">
        <v>312.18018200000012</v>
      </c>
      <c r="J10" s="117">
        <v>311.37857869518723</v>
      </c>
      <c r="K10" s="117">
        <v>313.27631647058826</v>
      </c>
      <c r="L10" s="117">
        <f t="shared" si="0"/>
        <v>312.65834364385034</v>
      </c>
    </row>
    <row r="11" spans="1:12" x14ac:dyDescent="0.2">
      <c r="A11" s="119" t="s">
        <v>11</v>
      </c>
      <c r="B11" s="117">
        <v>282.32880373417743</v>
      </c>
      <c r="C11" s="117">
        <v>281.50506141048811</v>
      </c>
      <c r="D11" s="117">
        <v>282.83552450271208</v>
      </c>
      <c r="E11" s="117">
        <v>283.22951110307451</v>
      </c>
      <c r="F11" s="117">
        <v>283.28145075949385</v>
      </c>
      <c r="G11" s="117">
        <v>283.62913190777584</v>
      </c>
      <c r="H11" s="117">
        <v>282.78229125678109</v>
      </c>
      <c r="I11" s="117">
        <v>283.28653197106649</v>
      </c>
      <c r="J11" s="117">
        <v>281.85836929475579</v>
      </c>
      <c r="K11" s="117">
        <v>282.99349686256738</v>
      </c>
      <c r="L11" s="117">
        <f t="shared" si="0"/>
        <v>282.77301728028931</v>
      </c>
    </row>
    <row r="12" spans="1:12" x14ac:dyDescent="0.2">
      <c r="A12" s="119" t="s">
        <v>12</v>
      </c>
      <c r="B12" s="117">
        <v>285.7148644243797</v>
      </c>
      <c r="C12" s="117">
        <v>285.17746550790082</v>
      </c>
      <c r="D12" s="117">
        <v>286.05537619638858</v>
      </c>
      <c r="E12" s="117">
        <v>285.14540658013522</v>
      </c>
      <c r="F12" s="117">
        <v>286.86169553047404</v>
      </c>
      <c r="G12" s="117">
        <v>286.30700477426615</v>
      </c>
      <c r="H12" s="117">
        <v>284.4085192776522</v>
      </c>
      <c r="I12" s="117">
        <v>285.46536523702065</v>
      </c>
      <c r="J12" s="117">
        <v>284.99880974040639</v>
      </c>
      <c r="K12" s="117">
        <v>285.30361623024817</v>
      </c>
      <c r="L12" s="117">
        <f t="shared" si="0"/>
        <v>285.54381234988716</v>
      </c>
    </row>
    <row r="13" spans="1:12" x14ac:dyDescent="0.2">
      <c r="A13" s="119" t="s">
        <v>13</v>
      </c>
      <c r="B13" s="117">
        <v>255.79247428909935</v>
      </c>
      <c r="C13" s="117">
        <v>256.0353475</v>
      </c>
      <c r="D13" s="117">
        <v>253.47195017772532</v>
      </c>
      <c r="E13" s="117">
        <v>253.18873824644552</v>
      </c>
      <c r="F13" s="117">
        <v>253.85554914691943</v>
      </c>
      <c r="G13" s="117">
        <v>254.74960074644528</v>
      </c>
      <c r="H13" s="117">
        <v>256.86797039099497</v>
      </c>
      <c r="I13" s="117">
        <v>254.57905077014206</v>
      </c>
      <c r="J13" s="117">
        <v>254.32387026066348</v>
      </c>
      <c r="K13" s="117">
        <v>255.06336450236958</v>
      </c>
      <c r="L13" s="117">
        <f t="shared" si="0"/>
        <v>254.79279160308047</v>
      </c>
    </row>
    <row r="14" spans="1:12" x14ac:dyDescent="0.2">
      <c r="A14" s="119" t="s">
        <v>14</v>
      </c>
      <c r="B14" s="117">
        <v>269.17927411087857</v>
      </c>
      <c r="C14" s="117">
        <v>267.51832684100452</v>
      </c>
      <c r="D14" s="117">
        <v>268.29568479079501</v>
      </c>
      <c r="E14" s="117">
        <v>267.88652038702912</v>
      </c>
      <c r="F14" s="117">
        <v>268.23506179916325</v>
      </c>
      <c r="G14" s="117">
        <v>268.79273095188285</v>
      </c>
      <c r="H14" s="117">
        <v>267.96332893305447</v>
      </c>
      <c r="I14" s="117">
        <v>269.13145928870318</v>
      </c>
      <c r="J14" s="117">
        <v>269.72991374476982</v>
      </c>
      <c r="K14" s="117">
        <v>268.29540990585792</v>
      </c>
      <c r="L14" s="117">
        <f t="shared" si="0"/>
        <v>268.50277107531389</v>
      </c>
    </row>
    <row r="15" spans="1:12" x14ac:dyDescent="0.2">
      <c r="A15" s="119" t="s">
        <v>15</v>
      </c>
      <c r="B15" s="117">
        <v>278.08038204931984</v>
      </c>
      <c r="C15" s="117">
        <v>278.16947075680247</v>
      </c>
      <c r="D15" s="117">
        <v>279.88068048469398</v>
      </c>
      <c r="E15" s="117">
        <v>278.0820709608841</v>
      </c>
      <c r="F15" s="117">
        <v>280.18386515306116</v>
      </c>
      <c r="G15" s="117">
        <v>279.36241786564636</v>
      </c>
      <c r="H15" s="117">
        <v>278.0633772108842</v>
      </c>
      <c r="I15" s="117">
        <v>279.59057530612256</v>
      </c>
      <c r="J15" s="117">
        <v>279.64154388605471</v>
      </c>
      <c r="K15" s="117">
        <v>279.68455217687085</v>
      </c>
      <c r="L15" s="117">
        <f t="shared" si="0"/>
        <v>279.07389358503406</v>
      </c>
    </row>
    <row r="16" spans="1:12" x14ac:dyDescent="0.2">
      <c r="A16" s="119" t="s">
        <v>16</v>
      </c>
      <c r="B16" s="117">
        <v>264.68311585205981</v>
      </c>
      <c r="C16" s="117">
        <v>266.54711426029928</v>
      </c>
      <c r="D16" s="117">
        <v>267.33593999063686</v>
      </c>
      <c r="E16" s="117">
        <v>265.41554667602992</v>
      </c>
      <c r="F16" s="117">
        <v>264.9315849812736</v>
      </c>
      <c r="G16" s="117">
        <v>264.17396235955056</v>
      </c>
      <c r="H16" s="117">
        <v>264.5231689981274</v>
      </c>
      <c r="I16" s="117">
        <v>265.91622193820211</v>
      </c>
      <c r="J16" s="117">
        <v>265.64592743445672</v>
      </c>
      <c r="K16" s="117">
        <v>266.31694114232187</v>
      </c>
      <c r="L16" s="117">
        <f t="shared" si="0"/>
        <v>265.54895236329583</v>
      </c>
    </row>
    <row r="17" spans="1:12" x14ac:dyDescent="0.2">
      <c r="A17" s="119" t="s">
        <v>17</v>
      </c>
      <c r="B17" s="117">
        <v>262.05253283842774</v>
      </c>
      <c r="C17" s="117">
        <v>263.60537844250388</v>
      </c>
      <c r="D17" s="117">
        <v>263.035963173217</v>
      </c>
      <c r="E17" s="117">
        <v>261.72413034934493</v>
      </c>
      <c r="F17" s="117">
        <v>260.91074553129522</v>
      </c>
      <c r="G17" s="117">
        <v>261.57612180494914</v>
      </c>
      <c r="H17" s="117">
        <v>261.70120404657945</v>
      </c>
      <c r="I17" s="117">
        <v>261.89995886462879</v>
      </c>
      <c r="J17" s="117">
        <v>262.64832487627342</v>
      </c>
      <c r="K17" s="117">
        <v>263.14115149927227</v>
      </c>
      <c r="L17" s="117">
        <f t="shared" si="0"/>
        <v>262.2295511426492</v>
      </c>
    </row>
    <row r="18" spans="1:12" x14ac:dyDescent="0.2">
      <c r="A18" s="119" t="s">
        <v>18</v>
      </c>
      <c r="B18" s="117">
        <v>310.7855586818755</v>
      </c>
      <c r="C18" s="117">
        <v>309.52287719898618</v>
      </c>
      <c r="D18" s="117">
        <v>311.45883849176181</v>
      </c>
      <c r="E18" s="117">
        <v>308.34963794676815</v>
      </c>
      <c r="F18" s="117">
        <v>310.69091294043102</v>
      </c>
      <c r="G18" s="117">
        <v>311.41282466413173</v>
      </c>
      <c r="H18" s="117">
        <v>310.94055884664152</v>
      </c>
      <c r="I18" s="117">
        <v>312.14158752851711</v>
      </c>
      <c r="J18" s="117">
        <v>311.98420297845377</v>
      </c>
      <c r="K18" s="117">
        <v>311.02460330798499</v>
      </c>
      <c r="L18" s="117">
        <f t="shared" si="0"/>
        <v>310.83116025855514</v>
      </c>
    </row>
    <row r="19" spans="1:12" x14ac:dyDescent="0.2">
      <c r="A19" s="119" t="s">
        <v>19</v>
      </c>
      <c r="B19" s="117">
        <v>250.96183046875007</v>
      </c>
      <c r="C19" s="117">
        <v>251.17220780468705</v>
      </c>
      <c r="D19" s="117">
        <v>250.78847799218798</v>
      </c>
      <c r="E19" s="117">
        <v>252.50050655468786</v>
      </c>
      <c r="F19" s="117">
        <v>251.84103553124996</v>
      </c>
      <c r="G19" s="117">
        <v>251.7870430234378</v>
      </c>
      <c r="H19" s="117">
        <v>251.48444091406236</v>
      </c>
      <c r="I19" s="117">
        <v>251.67873924218739</v>
      </c>
      <c r="J19" s="117">
        <v>252.11958258593791</v>
      </c>
      <c r="K19" s="117">
        <v>250.03282017187524</v>
      </c>
      <c r="L19" s="117">
        <f t="shared" si="0"/>
        <v>251.43666842890639</v>
      </c>
    </row>
    <row r="20" spans="1:12" x14ac:dyDescent="0.2">
      <c r="A20" s="119" t="s">
        <v>20</v>
      </c>
      <c r="B20" s="117">
        <v>278.4315532249999</v>
      </c>
      <c r="C20" s="117">
        <v>278.64476434999972</v>
      </c>
      <c r="D20" s="117">
        <v>278.58765923750036</v>
      </c>
      <c r="E20" s="117">
        <v>279.06043283749977</v>
      </c>
      <c r="F20" s="117">
        <v>280.32980553750031</v>
      </c>
      <c r="G20" s="117">
        <v>278.55020206249975</v>
      </c>
      <c r="H20" s="117">
        <v>279.24941509999996</v>
      </c>
      <c r="I20" s="117">
        <v>280.04504517499959</v>
      </c>
      <c r="J20" s="117">
        <v>279.99426758749991</v>
      </c>
      <c r="K20" s="117">
        <v>279.63361727499966</v>
      </c>
      <c r="L20" s="117">
        <f t="shared" si="0"/>
        <v>279.25267623874987</v>
      </c>
    </row>
    <row r="21" spans="1:12" x14ac:dyDescent="0.2">
      <c r="A21" s="119" t="s">
        <v>21</v>
      </c>
      <c r="B21" s="117">
        <v>229.75866454110923</v>
      </c>
      <c r="C21" s="117">
        <v>229.85983989483753</v>
      </c>
      <c r="D21" s="117">
        <v>231.10699427342215</v>
      </c>
      <c r="E21" s="117">
        <v>229.91562952198882</v>
      </c>
      <c r="F21" s="117">
        <v>228.62639056405342</v>
      </c>
      <c r="G21" s="117">
        <v>229.82268264818356</v>
      </c>
      <c r="H21" s="117">
        <v>229.60458071701717</v>
      </c>
      <c r="I21" s="117">
        <v>230.06409445506708</v>
      </c>
      <c r="J21" s="117">
        <v>229.5809610038238</v>
      </c>
      <c r="K21" s="117">
        <v>230.33501147227526</v>
      </c>
      <c r="L21" s="117">
        <f t="shared" si="0"/>
        <v>229.86748490917779</v>
      </c>
    </row>
    <row r="22" spans="1:12" x14ac:dyDescent="0.2">
      <c r="A22" s="119" t="s">
        <v>22</v>
      </c>
      <c r="B22" s="117">
        <v>302.52961021563306</v>
      </c>
      <c r="C22" s="117">
        <v>301.79502394878722</v>
      </c>
      <c r="D22" s="117">
        <v>301.42740878706206</v>
      </c>
      <c r="E22" s="117">
        <v>301.00898121293824</v>
      </c>
      <c r="F22" s="117">
        <v>302.87405676549827</v>
      </c>
      <c r="G22" s="117">
        <v>303.95900691374675</v>
      </c>
      <c r="H22" s="117">
        <v>301.53258685983803</v>
      </c>
      <c r="I22" s="117">
        <v>301.6725188544475</v>
      </c>
      <c r="J22" s="117">
        <v>302.90986916442023</v>
      </c>
      <c r="K22" s="117">
        <v>301.94319863881412</v>
      </c>
      <c r="L22" s="117">
        <f t="shared" si="0"/>
        <v>302.16522613611852</v>
      </c>
    </row>
    <row r="23" spans="1:12" x14ac:dyDescent="0.2">
      <c r="A23" s="119" t="s">
        <v>23</v>
      </c>
      <c r="B23" s="117">
        <v>287.22804785492195</v>
      </c>
      <c r="C23" s="117">
        <v>286.13363557512957</v>
      </c>
      <c r="D23" s="117">
        <v>286.77316063212425</v>
      </c>
      <c r="E23" s="117">
        <v>286.03414451813495</v>
      </c>
      <c r="F23" s="117">
        <v>286.94989791709861</v>
      </c>
      <c r="G23" s="117">
        <v>286.51433305699487</v>
      </c>
      <c r="H23" s="117">
        <v>286.69080970984442</v>
      </c>
      <c r="I23" s="117">
        <v>288.18675627979286</v>
      </c>
      <c r="J23" s="117">
        <v>286.61439823834195</v>
      </c>
      <c r="K23" s="117">
        <v>286.86981212435262</v>
      </c>
      <c r="L23" s="117">
        <f t="shared" si="0"/>
        <v>286.79949959067363</v>
      </c>
    </row>
    <row r="24" spans="1:12" x14ac:dyDescent="0.2">
      <c r="A24" s="119" t="s">
        <v>24</v>
      </c>
      <c r="B24" s="117">
        <v>294.82614350288986</v>
      </c>
      <c r="C24" s="117">
        <v>292.79440452023118</v>
      </c>
      <c r="D24" s="117">
        <v>293.89931825433518</v>
      </c>
      <c r="E24" s="117">
        <v>292.76912417341072</v>
      </c>
      <c r="F24" s="117">
        <v>292.04012572254339</v>
      </c>
      <c r="G24" s="117">
        <v>292.51666418497143</v>
      </c>
      <c r="H24" s="117">
        <v>292.90421173410385</v>
      </c>
      <c r="I24" s="117">
        <v>293.12078820809228</v>
      </c>
      <c r="J24" s="117">
        <v>292.23259186127149</v>
      </c>
      <c r="K24" s="117">
        <v>292.70242574566458</v>
      </c>
      <c r="L24" s="117">
        <f t="shared" si="0"/>
        <v>292.98057979075139</v>
      </c>
    </row>
    <row r="25" spans="1:12" x14ac:dyDescent="0.2">
      <c r="A25" s="119" t="s">
        <v>25</v>
      </c>
      <c r="B25" s="117">
        <v>208.87737025316477</v>
      </c>
      <c r="C25" s="117">
        <v>209.67162587904377</v>
      </c>
      <c r="D25" s="117">
        <v>209.50788208860783</v>
      </c>
      <c r="E25" s="117">
        <v>210.74583201125196</v>
      </c>
      <c r="F25" s="117">
        <v>210.90338406469763</v>
      </c>
      <c r="G25" s="117">
        <v>209.03025946554135</v>
      </c>
      <c r="H25" s="117">
        <v>208.37202872714491</v>
      </c>
      <c r="I25" s="117">
        <v>210.03054567510554</v>
      </c>
      <c r="J25" s="117">
        <v>210.32836385372684</v>
      </c>
      <c r="K25" s="117">
        <v>209.96171177215174</v>
      </c>
      <c r="L25" s="117">
        <f t="shared" si="0"/>
        <v>209.74290037904362</v>
      </c>
    </row>
    <row r="26" spans="1:12" x14ac:dyDescent="0.2">
      <c r="A26" s="119" t="s">
        <v>26</v>
      </c>
      <c r="B26" s="117">
        <v>280.74186883207807</v>
      </c>
      <c r="C26" s="117">
        <v>279.74411024757774</v>
      </c>
      <c r="D26" s="117">
        <v>280.69521083423064</v>
      </c>
      <c r="E26" s="117">
        <v>279.47741182992434</v>
      </c>
      <c r="F26" s="117">
        <v>279.96759064047376</v>
      </c>
      <c r="G26" s="117">
        <v>280.13270013993525</v>
      </c>
      <c r="H26" s="117">
        <v>280.87544487082886</v>
      </c>
      <c r="I26" s="117">
        <v>279.97088782023644</v>
      </c>
      <c r="J26" s="117">
        <v>280.67360855220642</v>
      </c>
      <c r="K26" s="117">
        <v>281.05850249730872</v>
      </c>
      <c r="L26" s="117">
        <f t="shared" si="0"/>
        <v>280.33373362648001</v>
      </c>
    </row>
    <row r="27" spans="1:12" x14ac:dyDescent="0.2">
      <c r="A27" s="119" t="s">
        <v>27</v>
      </c>
      <c r="B27" s="117">
        <v>281.73077063218369</v>
      </c>
      <c r="C27" s="117">
        <v>282.86944340517232</v>
      </c>
      <c r="D27" s="117">
        <v>282.11027090517246</v>
      </c>
      <c r="E27" s="117">
        <v>281.935315617816</v>
      </c>
      <c r="F27" s="117">
        <v>283.52049362068954</v>
      </c>
      <c r="G27" s="117">
        <v>283.8781101293103</v>
      </c>
      <c r="H27" s="117">
        <v>283.08161550287377</v>
      </c>
      <c r="I27" s="117">
        <v>282.83394454023005</v>
      </c>
      <c r="J27" s="117">
        <v>282.452126623563</v>
      </c>
      <c r="K27" s="117">
        <v>282.19341524425283</v>
      </c>
      <c r="L27" s="117">
        <f t="shared" si="0"/>
        <v>282.66055062212638</v>
      </c>
    </row>
    <row r="28" spans="1:12" x14ac:dyDescent="0.2">
      <c r="A28" s="119" t="s">
        <v>28</v>
      </c>
      <c r="B28" s="117">
        <v>284.32485209912539</v>
      </c>
      <c r="C28" s="117">
        <v>283.15584143828983</v>
      </c>
      <c r="D28" s="117">
        <v>283.24541075801795</v>
      </c>
      <c r="E28" s="117">
        <v>283.63822260447029</v>
      </c>
      <c r="F28" s="117">
        <v>282.53280082604465</v>
      </c>
      <c r="G28" s="117">
        <v>283.91544356656971</v>
      </c>
      <c r="H28" s="117">
        <v>283.84682314868786</v>
      </c>
      <c r="I28" s="117">
        <v>284.55754738581152</v>
      </c>
      <c r="J28" s="117">
        <v>281.97258758989295</v>
      </c>
      <c r="K28" s="117">
        <v>283.568495179786</v>
      </c>
      <c r="L28" s="117">
        <f t="shared" si="0"/>
        <v>283.47580245966958</v>
      </c>
    </row>
    <row r="29" spans="1:12" x14ac:dyDescent="0.2">
      <c r="A29" s="119" t="s">
        <v>29</v>
      </c>
      <c r="B29" s="117">
        <v>280.21490872319725</v>
      </c>
      <c r="C29" s="117">
        <v>279.88293799220207</v>
      </c>
      <c r="D29" s="117">
        <v>280.54877116959091</v>
      </c>
      <c r="E29" s="117">
        <v>280.63304920077968</v>
      </c>
      <c r="F29" s="117">
        <v>280.73135718323584</v>
      </c>
      <c r="G29" s="117">
        <v>280.32386979532185</v>
      </c>
      <c r="H29" s="117">
        <v>279.81070966861614</v>
      </c>
      <c r="I29" s="117">
        <v>281.22117543859662</v>
      </c>
      <c r="J29" s="117">
        <v>280.77165510721267</v>
      </c>
      <c r="K29" s="117">
        <v>281.52021936647168</v>
      </c>
      <c r="L29" s="117">
        <f t="shared" si="0"/>
        <v>280.56586536452244</v>
      </c>
    </row>
    <row r="30" spans="1:12" x14ac:dyDescent="0.2">
      <c r="A30" s="119" t="s">
        <v>30</v>
      </c>
      <c r="B30" s="117">
        <v>268.42532778024406</v>
      </c>
      <c r="C30" s="117">
        <v>268.6242254495005</v>
      </c>
      <c r="D30" s="117">
        <v>269.42309667036619</v>
      </c>
      <c r="E30" s="117">
        <v>268.24231993340749</v>
      </c>
      <c r="F30" s="117">
        <v>268.57953024417338</v>
      </c>
      <c r="G30" s="117">
        <v>269.3326740510546</v>
      </c>
      <c r="H30" s="117">
        <v>268.83189530521656</v>
      </c>
      <c r="I30" s="117">
        <v>270.00313264150941</v>
      </c>
      <c r="J30" s="117">
        <v>268.12938673695919</v>
      </c>
      <c r="K30" s="117">
        <v>269.31280738068835</v>
      </c>
      <c r="L30" s="117">
        <f t="shared" si="0"/>
        <v>268.89043961931196</v>
      </c>
    </row>
    <row r="31" spans="1:12" x14ac:dyDescent="0.2">
      <c r="A31" s="119" t="s">
        <v>31</v>
      </c>
      <c r="B31" s="117">
        <v>290.4868440399236</v>
      </c>
      <c r="C31" s="117">
        <v>291.23416283269989</v>
      </c>
      <c r="D31" s="117">
        <v>291.56730671102667</v>
      </c>
      <c r="E31" s="117">
        <v>290.60851346007655</v>
      </c>
      <c r="F31" s="117">
        <v>291.47390403041823</v>
      </c>
      <c r="G31" s="117">
        <v>291.40776898288937</v>
      </c>
      <c r="H31" s="117">
        <v>290.65413476235676</v>
      </c>
      <c r="I31" s="117">
        <v>291.16153909695822</v>
      </c>
      <c r="J31" s="117">
        <v>292.45896665399255</v>
      </c>
      <c r="K31" s="117">
        <v>291.12137964828912</v>
      </c>
      <c r="L31" s="117">
        <f t="shared" si="0"/>
        <v>291.21745202186304</v>
      </c>
    </row>
    <row r="32" spans="1:12" x14ac:dyDescent="0.2">
      <c r="A32" s="119" t="s">
        <v>32</v>
      </c>
      <c r="B32" s="117">
        <v>262.12138594771267</v>
      </c>
      <c r="C32" s="117">
        <v>259.867061381886</v>
      </c>
      <c r="D32" s="117">
        <v>260.2049656582634</v>
      </c>
      <c r="E32" s="117">
        <v>261.24044999066336</v>
      </c>
      <c r="F32" s="117">
        <v>260.34828774976688</v>
      </c>
      <c r="G32" s="117">
        <v>259.83078042950496</v>
      </c>
      <c r="H32" s="117">
        <v>260.02101576097078</v>
      </c>
      <c r="I32" s="117">
        <v>261.45542384687212</v>
      </c>
      <c r="J32" s="117">
        <v>261.51249416433183</v>
      </c>
      <c r="K32" s="117">
        <v>261.31526173669448</v>
      </c>
      <c r="L32" s="117">
        <f t="shared" si="0"/>
        <v>260.79171266666668</v>
      </c>
    </row>
    <row r="33" spans="1:12" x14ac:dyDescent="0.2">
      <c r="A33" s="119" t="s">
        <v>33</v>
      </c>
      <c r="B33" s="117">
        <v>293.83634378303208</v>
      </c>
      <c r="C33" s="117">
        <v>294.86907066759431</v>
      </c>
      <c r="D33" s="117">
        <v>294.33445344923479</v>
      </c>
      <c r="E33" s="117">
        <v>296.91362739916531</v>
      </c>
      <c r="F33" s="117">
        <v>295.12458132127955</v>
      </c>
      <c r="G33" s="117">
        <v>295.44877986091791</v>
      </c>
      <c r="H33" s="117">
        <v>294.8581344228096</v>
      </c>
      <c r="I33" s="117">
        <v>295.20775442280933</v>
      </c>
      <c r="J33" s="117">
        <v>294.65176788595278</v>
      </c>
      <c r="K33" s="117">
        <v>294.50500420027862</v>
      </c>
      <c r="L33" s="117">
        <f t="shared" si="0"/>
        <v>294.97495174130745</v>
      </c>
    </row>
    <row r="34" spans="1:12" x14ac:dyDescent="0.2">
      <c r="A34" s="119" t="s">
        <v>34</v>
      </c>
      <c r="B34" s="117">
        <v>243.33213099492389</v>
      </c>
      <c r="C34" s="117">
        <v>243.03687876142109</v>
      </c>
      <c r="D34" s="117">
        <v>242.93736021319796</v>
      </c>
      <c r="E34" s="117">
        <v>243.24212424365481</v>
      </c>
      <c r="F34" s="117">
        <v>240.55405229441627</v>
      </c>
      <c r="G34" s="117">
        <v>243.11460964466983</v>
      </c>
      <c r="H34" s="117">
        <v>242.09983478172595</v>
      </c>
      <c r="I34" s="117">
        <v>242.4218934314724</v>
      </c>
      <c r="J34" s="117">
        <v>242.73511203045666</v>
      </c>
      <c r="K34" s="117">
        <v>241.50231006091377</v>
      </c>
      <c r="L34" s="117">
        <f t="shared" si="0"/>
        <v>242.49763064568529</v>
      </c>
    </row>
    <row r="35" spans="1:12" x14ac:dyDescent="0.2">
      <c r="A35" s="119" t="s">
        <v>35</v>
      </c>
      <c r="B35" s="117">
        <v>285.23474397590388</v>
      </c>
      <c r="C35" s="117">
        <v>285.7060862206722</v>
      </c>
      <c r="D35" s="117">
        <v>283.83220595434335</v>
      </c>
      <c r="E35" s="117">
        <v>285.34528556119233</v>
      </c>
      <c r="F35" s="117">
        <v>283.29544279010764</v>
      </c>
      <c r="G35" s="117">
        <v>284.01528314521249</v>
      </c>
      <c r="H35" s="117">
        <v>285.86769139505378</v>
      </c>
      <c r="I35" s="117">
        <v>284.54509236525092</v>
      </c>
      <c r="J35" s="117">
        <v>285.73746560558067</v>
      </c>
      <c r="K35" s="117">
        <v>283.70078351299975</v>
      </c>
      <c r="L35" s="117">
        <f t="shared" si="0"/>
        <v>284.72800805263171</v>
      </c>
    </row>
    <row r="36" spans="1:12" x14ac:dyDescent="0.2">
      <c r="A36" s="119" t="s">
        <v>84</v>
      </c>
      <c r="B36" s="117">
        <v>278.92878014008613</v>
      </c>
      <c r="C36" s="117">
        <v>280.17029623922389</v>
      </c>
      <c r="D36" s="117">
        <v>279.86213841594827</v>
      </c>
      <c r="E36" s="117">
        <v>279.27234350215542</v>
      </c>
      <c r="F36" s="117">
        <v>278.01526471982748</v>
      </c>
      <c r="G36" s="117">
        <v>279.15598080818933</v>
      </c>
      <c r="H36" s="117">
        <v>279.1095707435345</v>
      </c>
      <c r="I36" s="117">
        <v>279.22983885775869</v>
      </c>
      <c r="J36" s="117">
        <v>279.01789167025885</v>
      </c>
      <c r="K36" s="117">
        <v>279.99859636853432</v>
      </c>
      <c r="L36" s="117">
        <f t="shared" si="0"/>
        <v>279.27607014655166</v>
      </c>
    </row>
    <row r="37" spans="1:12" s="122" customFormat="1" x14ac:dyDescent="0.2">
      <c r="A37" s="122" t="s">
        <v>85</v>
      </c>
      <c r="B37" s="123">
        <v>272.66836665602756</v>
      </c>
      <c r="C37" s="123">
        <v>272.50025443190481</v>
      </c>
      <c r="D37" s="123">
        <v>272.71070844918552</v>
      </c>
      <c r="E37" s="123">
        <v>272.48774958408058</v>
      </c>
      <c r="F37" s="123">
        <v>272.45187789964154</v>
      </c>
      <c r="G37" s="123">
        <v>272.83156490153334</v>
      </c>
      <c r="H37" s="123">
        <v>272.59888824939719</v>
      </c>
      <c r="I37" s="123">
        <v>272.99313820969866</v>
      </c>
      <c r="J37" s="123">
        <v>272.64420226615692</v>
      </c>
      <c r="K37" s="123">
        <v>272.84776692820651</v>
      </c>
      <c r="L37" s="123">
        <f t="shared" si="0"/>
        <v>272.67345175758328</v>
      </c>
    </row>
    <row r="38" spans="1:12" x14ac:dyDescent="0.2">
      <c r="L38" s="117"/>
    </row>
    <row r="39" spans="1:12" x14ac:dyDescent="0.2">
      <c r="L39" s="117"/>
    </row>
    <row r="40" spans="1:12" s="118" customFormat="1" ht="34" x14ac:dyDescent="0.2">
      <c r="A40" s="120" t="s">
        <v>58</v>
      </c>
      <c r="B40" s="121" t="s">
        <v>86</v>
      </c>
      <c r="C40" s="121" t="s">
        <v>87</v>
      </c>
      <c r="D40" s="121" t="s">
        <v>88</v>
      </c>
      <c r="E40" s="121" t="s">
        <v>89</v>
      </c>
      <c r="F40" s="121" t="s">
        <v>90</v>
      </c>
      <c r="G40" s="121" t="s">
        <v>91</v>
      </c>
      <c r="H40" s="121" t="s">
        <v>92</v>
      </c>
      <c r="I40" s="121" t="s">
        <v>93</v>
      </c>
      <c r="J40" s="121" t="s">
        <v>94</v>
      </c>
      <c r="K40" s="121" t="s">
        <v>95</v>
      </c>
      <c r="L40" s="121" t="s">
        <v>106</v>
      </c>
    </row>
    <row r="41" spans="1:12" x14ac:dyDescent="0.2">
      <c r="A41" s="119" t="s">
        <v>2</v>
      </c>
      <c r="B41" s="117">
        <v>288.59519695804198</v>
      </c>
      <c r="C41" s="117">
        <v>288.66305865967382</v>
      </c>
      <c r="D41" s="117">
        <v>288.34242902097935</v>
      </c>
      <c r="E41" s="117">
        <v>288.32675145687654</v>
      </c>
      <c r="F41" s="117">
        <v>289.73328234265722</v>
      </c>
      <c r="G41" s="117">
        <v>287.16643188811179</v>
      </c>
      <c r="H41" s="117">
        <v>287.72041320512807</v>
      </c>
      <c r="I41" s="117">
        <v>287.30715592074597</v>
      </c>
      <c r="J41" s="117">
        <v>289.21505361305356</v>
      </c>
      <c r="K41" s="117">
        <v>288.88382620046622</v>
      </c>
      <c r="L41" s="117">
        <f t="shared" si="0"/>
        <v>288.39535992657341</v>
      </c>
    </row>
    <row r="42" spans="1:12" x14ac:dyDescent="0.2">
      <c r="A42" s="119" t="s">
        <v>3</v>
      </c>
      <c r="B42" s="117">
        <v>296.94033450000018</v>
      </c>
      <c r="C42" s="117">
        <v>295.81483293902414</v>
      </c>
      <c r="D42" s="117">
        <v>295.65681548780498</v>
      </c>
      <c r="E42" s="117">
        <v>295.04086884146346</v>
      </c>
      <c r="F42" s="117">
        <v>295.52684448780474</v>
      </c>
      <c r="G42" s="117">
        <v>296.36608091463398</v>
      </c>
      <c r="H42" s="117">
        <v>295.58569825609783</v>
      </c>
      <c r="I42" s="117">
        <v>297.16521889024375</v>
      </c>
      <c r="J42" s="117">
        <v>295.81005043902445</v>
      </c>
      <c r="K42" s="117">
        <v>294.6303462073169</v>
      </c>
      <c r="L42" s="117">
        <f t="shared" si="0"/>
        <v>295.8537090963415</v>
      </c>
    </row>
    <row r="43" spans="1:12" x14ac:dyDescent="0.2">
      <c r="A43" s="119" t="s">
        <v>4</v>
      </c>
      <c r="B43" s="117">
        <v>274.00513924851185</v>
      </c>
      <c r="C43" s="117">
        <v>272.26239756944489</v>
      </c>
      <c r="D43" s="117">
        <v>271.42313908730222</v>
      </c>
      <c r="E43" s="117">
        <v>272.5726882614087</v>
      </c>
      <c r="F43" s="117">
        <v>273.01992429563472</v>
      </c>
      <c r="G43" s="117">
        <v>272.31971286954376</v>
      </c>
      <c r="H43" s="117">
        <v>272.2517896130949</v>
      </c>
      <c r="I43" s="117">
        <v>272.86276419890885</v>
      </c>
      <c r="J43" s="117">
        <v>272.02691535714229</v>
      </c>
      <c r="K43" s="117">
        <v>272.97454245535641</v>
      </c>
      <c r="L43" s="117">
        <f t="shared" si="0"/>
        <v>272.57190129563486</v>
      </c>
    </row>
    <row r="44" spans="1:12" x14ac:dyDescent="0.2">
      <c r="A44" s="119" t="s">
        <v>5</v>
      </c>
      <c r="B44" s="117">
        <v>223.65062856293332</v>
      </c>
      <c r="C44" s="117">
        <v>222.18831443012868</v>
      </c>
      <c r="D44" s="117">
        <v>223.80081948463797</v>
      </c>
      <c r="E44" s="117">
        <v>222.03323924677929</v>
      </c>
      <c r="F44" s="117">
        <v>223.65750347869178</v>
      </c>
      <c r="G44" s="117">
        <v>221.71482366699695</v>
      </c>
      <c r="H44" s="117">
        <v>223.89452890981147</v>
      </c>
      <c r="I44" s="117">
        <v>225.21554253716556</v>
      </c>
      <c r="J44" s="117">
        <v>222.73674132804729</v>
      </c>
      <c r="K44" s="117">
        <v>222.66168301288377</v>
      </c>
      <c r="L44" s="117">
        <f t="shared" si="0"/>
        <v>223.15538246580758</v>
      </c>
    </row>
    <row r="45" spans="1:12" x14ac:dyDescent="0.2">
      <c r="A45" s="119" t="s">
        <v>6</v>
      </c>
      <c r="B45" s="117">
        <v>288.80611403414207</v>
      </c>
      <c r="C45" s="117">
        <v>288.83518073674765</v>
      </c>
      <c r="D45" s="117">
        <v>288.86208967655</v>
      </c>
      <c r="E45" s="117">
        <v>290.10852628032359</v>
      </c>
      <c r="F45" s="117">
        <v>288.71626066486971</v>
      </c>
      <c r="G45" s="117">
        <v>289.27458769990994</v>
      </c>
      <c r="H45" s="117">
        <v>288.37190752021587</v>
      </c>
      <c r="I45" s="117">
        <v>289.65120149146509</v>
      </c>
      <c r="J45" s="117">
        <v>287.99665216531878</v>
      </c>
      <c r="K45" s="117">
        <v>288.78817982929041</v>
      </c>
      <c r="L45" s="117">
        <f t="shared" si="0"/>
        <v>288.94107000988333</v>
      </c>
    </row>
    <row r="46" spans="1:12" x14ac:dyDescent="0.2">
      <c r="A46" s="119" t="s">
        <v>7</v>
      </c>
      <c r="B46" s="117">
        <v>280.2237833008657</v>
      </c>
      <c r="C46" s="117">
        <v>281.87819455627664</v>
      </c>
      <c r="D46" s="117">
        <v>280.66211130952377</v>
      </c>
      <c r="E46" s="117">
        <v>280.75725554112523</v>
      </c>
      <c r="F46" s="117">
        <v>282.59539115800897</v>
      </c>
      <c r="G46" s="117">
        <v>281.10159518398228</v>
      </c>
      <c r="H46" s="117">
        <v>280.6631187445891</v>
      </c>
      <c r="I46" s="117">
        <v>281.95545083333326</v>
      </c>
      <c r="J46" s="117">
        <v>281.6417869480519</v>
      </c>
      <c r="K46" s="117">
        <v>280.97125985930745</v>
      </c>
      <c r="L46" s="117">
        <f t="shared" si="0"/>
        <v>281.24499474350642</v>
      </c>
    </row>
    <row r="47" spans="1:12" x14ac:dyDescent="0.2">
      <c r="A47" s="119" t="s">
        <v>8</v>
      </c>
      <c r="B47" s="117">
        <v>189.24931257914349</v>
      </c>
      <c r="C47" s="117">
        <v>186.58908078212272</v>
      </c>
      <c r="D47" s="117">
        <v>187.55658998137775</v>
      </c>
      <c r="E47" s="117">
        <v>186.84489763500943</v>
      </c>
      <c r="F47" s="117">
        <v>187.36752196461828</v>
      </c>
      <c r="G47" s="117">
        <v>189.14598473929229</v>
      </c>
      <c r="H47" s="117">
        <v>187.07730910614538</v>
      </c>
      <c r="I47" s="117">
        <v>188.29160627560518</v>
      </c>
      <c r="J47" s="117">
        <v>187.71280203910632</v>
      </c>
      <c r="K47" s="117">
        <v>186.93212932029792</v>
      </c>
      <c r="L47" s="117">
        <f t="shared" si="0"/>
        <v>187.67672344227185</v>
      </c>
    </row>
    <row r="48" spans="1:12" x14ac:dyDescent="0.2">
      <c r="A48" s="119" t="s">
        <v>9</v>
      </c>
      <c r="B48" s="117">
        <v>285.1771674807988</v>
      </c>
      <c r="C48" s="117">
        <v>283.4354469738862</v>
      </c>
      <c r="D48" s="117">
        <v>287.35284571428525</v>
      </c>
      <c r="E48" s="117">
        <v>285.49202116743481</v>
      </c>
      <c r="F48" s="117">
        <v>286.55478085253418</v>
      </c>
      <c r="G48" s="117">
        <v>286.29077227342538</v>
      </c>
      <c r="H48" s="117">
        <v>284.90892251152053</v>
      </c>
      <c r="I48" s="117">
        <v>285.49502435483839</v>
      </c>
      <c r="J48" s="117">
        <v>284.17986051459332</v>
      </c>
      <c r="K48" s="117">
        <v>286.61326055299554</v>
      </c>
      <c r="L48" s="117">
        <f t="shared" si="0"/>
        <v>285.55001023963121</v>
      </c>
    </row>
    <row r="49" spans="1:12" x14ac:dyDescent="0.2">
      <c r="A49" s="119" t="s">
        <v>10</v>
      </c>
      <c r="B49" s="117">
        <v>306.68815806417149</v>
      </c>
      <c r="C49" s="117">
        <v>306.51715452406421</v>
      </c>
      <c r="D49" s="117">
        <v>305.1539232085558</v>
      </c>
      <c r="E49" s="117">
        <v>306.85032428876974</v>
      </c>
      <c r="F49" s="117">
        <v>306.62368420320877</v>
      </c>
      <c r="G49" s="117">
        <v>307.98881870588241</v>
      </c>
      <c r="H49" s="117">
        <v>305.78344130481258</v>
      </c>
      <c r="I49" s="117">
        <v>307.54197662032078</v>
      </c>
      <c r="J49" s="117">
        <v>308.94463310160387</v>
      </c>
      <c r="K49" s="117">
        <v>307.78647669518699</v>
      </c>
      <c r="L49" s="117">
        <f t="shared" si="0"/>
        <v>306.98785907165768</v>
      </c>
    </row>
    <row r="50" spans="1:12" x14ac:dyDescent="0.2">
      <c r="A50" s="119" t="s">
        <v>11</v>
      </c>
      <c r="B50" s="117">
        <v>275.84843159132026</v>
      </c>
      <c r="C50" s="117">
        <v>275.49973669077735</v>
      </c>
      <c r="D50" s="117">
        <v>275.45542940325487</v>
      </c>
      <c r="E50" s="117">
        <v>275.81557238697957</v>
      </c>
      <c r="F50" s="117">
        <v>276.6930192947558</v>
      </c>
      <c r="G50" s="117">
        <v>277.36177793851738</v>
      </c>
      <c r="H50" s="117">
        <v>276.96589367088586</v>
      </c>
      <c r="I50" s="117">
        <v>276.12598312839054</v>
      </c>
      <c r="J50" s="117">
        <v>275.75536460217006</v>
      </c>
      <c r="K50" s="117">
        <v>275.90408792947511</v>
      </c>
      <c r="L50" s="117">
        <f t="shared" si="0"/>
        <v>276.14252966365268</v>
      </c>
    </row>
    <row r="51" spans="1:12" x14ac:dyDescent="0.2">
      <c r="A51" s="119" t="s">
        <v>12</v>
      </c>
      <c r="B51" s="117">
        <v>286.87953883747218</v>
      </c>
      <c r="C51" s="117">
        <v>285.56759733634311</v>
      </c>
      <c r="D51" s="117">
        <v>285.81005926636573</v>
      </c>
      <c r="E51" s="117">
        <v>287.06307586907457</v>
      </c>
      <c r="F51" s="117">
        <v>286.70595272009018</v>
      </c>
      <c r="G51" s="117">
        <v>285.96813206546295</v>
      </c>
      <c r="H51" s="117">
        <v>287.46881405191897</v>
      </c>
      <c r="I51" s="117">
        <v>287.09668626410837</v>
      </c>
      <c r="J51" s="117">
        <v>286.44993943566584</v>
      </c>
      <c r="K51" s="117">
        <v>287.33644104966129</v>
      </c>
      <c r="L51" s="117">
        <f t="shared" si="0"/>
        <v>286.63462368961626</v>
      </c>
    </row>
    <row r="52" spans="1:12" x14ac:dyDescent="0.2">
      <c r="A52" s="119" t="s">
        <v>13</v>
      </c>
      <c r="B52" s="117">
        <v>257.63013159952618</v>
      </c>
      <c r="C52" s="117">
        <v>257.69984094786702</v>
      </c>
      <c r="D52" s="117">
        <v>255.10998699052141</v>
      </c>
      <c r="E52" s="117">
        <v>257.22489886255914</v>
      </c>
      <c r="F52" s="117">
        <v>256.19303113744087</v>
      </c>
      <c r="G52" s="117">
        <v>256.93558760663529</v>
      </c>
      <c r="H52" s="117">
        <v>257.59388857819903</v>
      </c>
      <c r="I52" s="117">
        <v>256.41175648104235</v>
      </c>
      <c r="J52" s="117">
        <v>256.40782337677706</v>
      </c>
      <c r="K52" s="117">
        <v>255.77885681279591</v>
      </c>
      <c r="L52" s="117">
        <f t="shared" si="0"/>
        <v>256.69858023933642</v>
      </c>
    </row>
    <row r="53" spans="1:12" x14ac:dyDescent="0.2">
      <c r="A53" s="119" t="s">
        <v>14</v>
      </c>
      <c r="B53" s="117">
        <v>271.4661876255235</v>
      </c>
      <c r="C53" s="117">
        <v>270.04507411087866</v>
      </c>
      <c r="D53" s="117">
        <v>271.45627046025106</v>
      </c>
      <c r="E53" s="117">
        <v>270.47691125523033</v>
      </c>
      <c r="F53" s="117">
        <v>270.9949701046026</v>
      </c>
      <c r="G53" s="117">
        <v>271.0909494246859</v>
      </c>
      <c r="H53" s="117">
        <v>271.2156807635983</v>
      </c>
      <c r="I53" s="117">
        <v>271.44351569037656</v>
      </c>
      <c r="J53" s="117">
        <v>272.16848486401676</v>
      </c>
      <c r="K53" s="117">
        <v>272.01756397489532</v>
      </c>
      <c r="L53" s="117">
        <f t="shared" si="0"/>
        <v>271.2375608274059</v>
      </c>
    </row>
    <row r="54" spans="1:12" x14ac:dyDescent="0.2">
      <c r="A54" s="119" t="s">
        <v>15</v>
      </c>
      <c r="B54" s="117">
        <v>268.64057552721141</v>
      </c>
      <c r="C54" s="117">
        <v>268.82082078231298</v>
      </c>
      <c r="D54" s="117">
        <v>269.03978289115662</v>
      </c>
      <c r="E54" s="117">
        <v>269.15320584183632</v>
      </c>
      <c r="F54" s="117">
        <v>268.98988993197321</v>
      </c>
      <c r="G54" s="117">
        <v>269.64283133503392</v>
      </c>
      <c r="H54" s="117">
        <v>267.33267482142804</v>
      </c>
      <c r="I54" s="117">
        <v>268.94792045067987</v>
      </c>
      <c r="J54" s="117">
        <v>268.38790666666654</v>
      </c>
      <c r="K54" s="117">
        <v>269.43718664115647</v>
      </c>
      <c r="L54" s="117">
        <f t="shared" si="0"/>
        <v>268.83927948894552</v>
      </c>
    </row>
    <row r="55" spans="1:12" x14ac:dyDescent="0.2">
      <c r="A55" s="119" t="s">
        <v>16</v>
      </c>
      <c r="B55" s="117">
        <v>261.64321601123635</v>
      </c>
      <c r="C55" s="117">
        <v>262.15750380149791</v>
      </c>
      <c r="D55" s="117">
        <v>262.66240304307087</v>
      </c>
      <c r="E55" s="117">
        <v>260.60861366104831</v>
      </c>
      <c r="F55" s="117">
        <v>259.85663165730307</v>
      </c>
      <c r="G55" s="117">
        <v>260.11684123595541</v>
      </c>
      <c r="H55" s="117">
        <v>261.20956469101128</v>
      </c>
      <c r="I55" s="117">
        <v>262.13339036516845</v>
      </c>
      <c r="J55" s="117">
        <v>260.63518169475668</v>
      </c>
      <c r="K55" s="117">
        <v>261.16989407303396</v>
      </c>
      <c r="L55" s="117">
        <f t="shared" si="0"/>
        <v>261.21932402340821</v>
      </c>
    </row>
    <row r="56" spans="1:12" x14ac:dyDescent="0.2">
      <c r="A56" s="119" t="s">
        <v>17</v>
      </c>
      <c r="B56" s="117">
        <v>265.02865052401728</v>
      </c>
      <c r="C56" s="117">
        <v>264.87230113537112</v>
      </c>
      <c r="D56" s="117">
        <v>264.11751366812223</v>
      </c>
      <c r="E56" s="117">
        <v>264.40462096069848</v>
      </c>
      <c r="F56" s="117">
        <v>264.84885442503605</v>
      </c>
      <c r="G56" s="117">
        <v>264.04233324599727</v>
      </c>
      <c r="H56" s="117">
        <v>265.53822838427942</v>
      </c>
      <c r="I56" s="117">
        <v>265.10849957787508</v>
      </c>
      <c r="J56" s="117">
        <v>265.10813096069808</v>
      </c>
      <c r="K56" s="117">
        <v>264.21211668122311</v>
      </c>
      <c r="L56" s="117">
        <f t="shared" si="0"/>
        <v>264.72812495633178</v>
      </c>
    </row>
    <row r="57" spans="1:12" x14ac:dyDescent="0.2">
      <c r="A57" s="119" t="s">
        <v>18</v>
      </c>
      <c r="B57" s="117">
        <v>299.11717740177465</v>
      </c>
      <c r="C57" s="117">
        <v>298.41750020278835</v>
      </c>
      <c r="D57" s="117">
        <v>299.47748954372634</v>
      </c>
      <c r="E57" s="117">
        <v>299.90156147021554</v>
      </c>
      <c r="F57" s="117">
        <v>299.05386049429632</v>
      </c>
      <c r="G57" s="117">
        <v>299.77838899873245</v>
      </c>
      <c r="H57" s="117">
        <v>300.00617207858062</v>
      </c>
      <c r="I57" s="117">
        <v>300.26027632446136</v>
      </c>
      <c r="J57" s="117">
        <v>299.50376958174945</v>
      </c>
      <c r="K57" s="117">
        <v>300.73692358681876</v>
      </c>
      <c r="L57" s="117">
        <f t="shared" si="0"/>
        <v>299.62531196831435</v>
      </c>
    </row>
    <row r="58" spans="1:12" x14ac:dyDescent="0.2">
      <c r="A58" s="119" t="s">
        <v>19</v>
      </c>
      <c r="B58" s="117">
        <v>248.45105318750007</v>
      </c>
      <c r="C58" s="117">
        <v>249.34126514843743</v>
      </c>
      <c r="D58" s="117">
        <v>248.2623236875001</v>
      </c>
      <c r="E58" s="117">
        <v>248.3092405390627</v>
      </c>
      <c r="F58" s="117">
        <v>248.32212208593751</v>
      </c>
      <c r="G58" s="117">
        <v>248.37684838281228</v>
      </c>
      <c r="H58" s="117">
        <v>248.35730645312475</v>
      </c>
      <c r="I58" s="117">
        <v>248.06169849218796</v>
      </c>
      <c r="J58" s="117">
        <v>249.81757514843758</v>
      </c>
      <c r="K58" s="117">
        <v>248.49789569531276</v>
      </c>
      <c r="L58" s="117">
        <f t="shared" si="0"/>
        <v>248.57973288203129</v>
      </c>
    </row>
    <row r="59" spans="1:12" x14ac:dyDescent="0.2">
      <c r="A59" s="119" t="s">
        <v>20</v>
      </c>
      <c r="B59" s="117">
        <v>280.66503836249996</v>
      </c>
      <c r="C59" s="117">
        <v>282.84877086249975</v>
      </c>
      <c r="D59" s="117">
        <v>281.58906403750029</v>
      </c>
      <c r="E59" s="117">
        <v>284.87742299999996</v>
      </c>
      <c r="F59" s="117">
        <v>281.95697791250007</v>
      </c>
      <c r="G59" s="117">
        <v>282.18957266250027</v>
      </c>
      <c r="H59" s="117">
        <v>283.07621096250011</v>
      </c>
      <c r="I59" s="117">
        <v>283.08176593750011</v>
      </c>
      <c r="J59" s="117">
        <v>282.62127525000045</v>
      </c>
      <c r="K59" s="117">
        <v>283.70913638750017</v>
      </c>
      <c r="L59" s="117">
        <f t="shared" si="0"/>
        <v>282.6615235375001</v>
      </c>
    </row>
    <row r="60" spans="1:12" x14ac:dyDescent="0.2">
      <c r="A60" s="119" t="s">
        <v>21</v>
      </c>
      <c r="B60" s="117">
        <v>220.5355681357556</v>
      </c>
      <c r="C60" s="117">
        <v>220.82057340344159</v>
      </c>
      <c r="D60" s="117">
        <v>220.14139656787756</v>
      </c>
      <c r="E60" s="117">
        <v>220.18654352772441</v>
      </c>
      <c r="F60" s="117">
        <v>220.18933032504791</v>
      </c>
      <c r="G60" s="117">
        <v>221.59409857552566</v>
      </c>
      <c r="H60" s="117">
        <v>220.86721494263864</v>
      </c>
      <c r="I60" s="117">
        <v>219.96927293499033</v>
      </c>
      <c r="J60" s="117">
        <v>220.69664800191237</v>
      </c>
      <c r="K60" s="117">
        <v>220.11963942638624</v>
      </c>
      <c r="L60" s="117">
        <f t="shared" si="0"/>
        <v>220.51202858413004</v>
      </c>
    </row>
    <row r="61" spans="1:12" x14ac:dyDescent="0.2">
      <c r="A61" s="119" t="s">
        <v>22</v>
      </c>
      <c r="B61" s="117">
        <v>297.63539591644223</v>
      </c>
      <c r="C61" s="117">
        <v>296.88988168463624</v>
      </c>
      <c r="D61" s="117">
        <v>296.67141494609189</v>
      </c>
      <c r="E61" s="117">
        <v>297.26295163072814</v>
      </c>
      <c r="F61" s="117">
        <v>298.04113092991912</v>
      </c>
      <c r="G61" s="117">
        <v>296.89218836927171</v>
      </c>
      <c r="H61" s="117">
        <v>297.82012208894849</v>
      </c>
      <c r="I61" s="117">
        <v>295.80259266846326</v>
      </c>
      <c r="J61" s="117">
        <v>297.91520766846367</v>
      </c>
      <c r="K61" s="117">
        <v>296.17911659029659</v>
      </c>
      <c r="L61" s="117">
        <f t="shared" si="0"/>
        <v>297.11100024932614</v>
      </c>
    </row>
    <row r="62" spans="1:12" x14ac:dyDescent="0.2">
      <c r="A62" s="119" t="s">
        <v>23</v>
      </c>
      <c r="B62" s="117">
        <v>277.08373401036272</v>
      </c>
      <c r="C62" s="117">
        <v>274.54442894300541</v>
      </c>
      <c r="D62" s="117">
        <v>276.48021329533674</v>
      </c>
      <c r="E62" s="117">
        <v>275.54462752331591</v>
      </c>
      <c r="F62" s="117">
        <v>275.19634782383429</v>
      </c>
      <c r="G62" s="117">
        <v>275.79750769948203</v>
      </c>
      <c r="H62" s="117">
        <v>276.42008689119166</v>
      </c>
      <c r="I62" s="117">
        <v>276.85510150259068</v>
      </c>
      <c r="J62" s="117">
        <v>275.95636926424839</v>
      </c>
      <c r="K62" s="117">
        <v>276.41838785492223</v>
      </c>
      <c r="L62" s="117">
        <f t="shared" si="0"/>
        <v>276.02968048082892</v>
      </c>
    </row>
    <row r="63" spans="1:12" x14ac:dyDescent="0.2">
      <c r="A63" s="119" t="s">
        <v>24</v>
      </c>
      <c r="B63" s="117">
        <v>292.48770754913312</v>
      </c>
      <c r="C63" s="117">
        <v>290.09738998843898</v>
      </c>
      <c r="D63" s="117">
        <v>291.21086495953728</v>
      </c>
      <c r="E63" s="117">
        <v>291.07572460115659</v>
      </c>
      <c r="F63" s="117">
        <v>290.58195547976885</v>
      </c>
      <c r="G63" s="117">
        <v>291.81642654335258</v>
      </c>
      <c r="H63" s="117">
        <v>289.13393271676273</v>
      </c>
      <c r="I63" s="117">
        <v>290.25186052023128</v>
      </c>
      <c r="J63" s="117">
        <v>290.66498100578042</v>
      </c>
      <c r="K63" s="117">
        <v>291.37992262427741</v>
      </c>
      <c r="L63" s="117">
        <f t="shared" si="0"/>
        <v>290.87007659884392</v>
      </c>
    </row>
    <row r="64" spans="1:12" x14ac:dyDescent="0.2">
      <c r="A64" s="119" t="s">
        <v>25</v>
      </c>
      <c r="B64" s="117">
        <v>202.10765322081571</v>
      </c>
      <c r="C64" s="117">
        <v>202.37366526019687</v>
      </c>
      <c r="D64" s="117">
        <v>201.67484041490886</v>
      </c>
      <c r="E64" s="117">
        <v>201.92304972573828</v>
      </c>
      <c r="F64" s="117">
        <v>199.84939760900102</v>
      </c>
      <c r="G64" s="117">
        <v>200.76637435302388</v>
      </c>
      <c r="H64" s="117">
        <v>199.92798411392431</v>
      </c>
      <c r="I64" s="117">
        <v>201.73984135021107</v>
      </c>
      <c r="J64" s="117">
        <v>202.40487823488027</v>
      </c>
      <c r="K64" s="117">
        <v>201.23687978199692</v>
      </c>
      <c r="L64" s="117">
        <f t="shared" si="0"/>
        <v>201.40045640646971</v>
      </c>
    </row>
    <row r="65" spans="1:12" x14ac:dyDescent="0.2">
      <c r="A65" s="119" t="s">
        <v>26</v>
      </c>
      <c r="B65" s="117">
        <v>271.16623780947236</v>
      </c>
      <c r="C65" s="117">
        <v>272.72262041442428</v>
      </c>
      <c r="D65" s="117">
        <v>271.33613496232556</v>
      </c>
      <c r="E65" s="117">
        <v>272.54675482238991</v>
      </c>
      <c r="F65" s="117">
        <v>272.2263424865447</v>
      </c>
      <c r="G65" s="117">
        <v>271.45733941873004</v>
      </c>
      <c r="H65" s="117">
        <v>272.81140906889141</v>
      </c>
      <c r="I65" s="117">
        <v>271.52641215285206</v>
      </c>
      <c r="J65" s="117">
        <v>272.22923292787925</v>
      </c>
      <c r="K65" s="117">
        <v>271.98381825618969</v>
      </c>
      <c r="L65" s="117">
        <f t="shared" si="0"/>
        <v>272.00063023196992</v>
      </c>
    </row>
    <row r="66" spans="1:12" x14ac:dyDescent="0.2">
      <c r="A66" s="119" t="s">
        <v>27</v>
      </c>
      <c r="B66" s="117">
        <v>277.85841949712636</v>
      </c>
      <c r="C66" s="117">
        <v>278.01724071839095</v>
      </c>
      <c r="D66" s="117">
        <v>278.89555285919533</v>
      </c>
      <c r="E66" s="117">
        <v>277.67640875000006</v>
      </c>
      <c r="F66" s="117">
        <v>278.87395242816092</v>
      </c>
      <c r="G66" s="117">
        <v>279.37090091954059</v>
      </c>
      <c r="H66" s="117">
        <v>279.41142583333317</v>
      </c>
      <c r="I66" s="117">
        <v>278.48904268678149</v>
      </c>
      <c r="J66" s="117">
        <v>277.98576179597694</v>
      </c>
      <c r="K66" s="117">
        <v>278.44798988505732</v>
      </c>
      <c r="L66" s="117">
        <f t="shared" si="0"/>
        <v>278.50266953735633</v>
      </c>
    </row>
    <row r="67" spans="1:12" x14ac:dyDescent="0.2">
      <c r="A67" s="119" t="s">
        <v>28</v>
      </c>
      <c r="B67" s="117">
        <v>286.68654498542281</v>
      </c>
      <c r="C67" s="117">
        <v>284.8627980466469</v>
      </c>
      <c r="D67" s="117">
        <v>285.71673172983503</v>
      </c>
      <c r="E67" s="117">
        <v>286.09196595723995</v>
      </c>
      <c r="F67" s="117">
        <v>284.94050581146769</v>
      </c>
      <c r="G67" s="117">
        <v>285.65383620991247</v>
      </c>
      <c r="H67" s="117">
        <v>284.81878341107875</v>
      </c>
      <c r="I67" s="117">
        <v>285.87401847424667</v>
      </c>
      <c r="J67" s="117">
        <v>284.98587649173982</v>
      </c>
      <c r="K67" s="117">
        <v>286.4694613799806</v>
      </c>
      <c r="L67" s="117">
        <f t="shared" ref="L67:L115" si="1">AVERAGE(B67:K67)</f>
        <v>285.61005224975713</v>
      </c>
    </row>
    <row r="68" spans="1:12" x14ac:dyDescent="0.2">
      <c r="A68" s="119" t="s">
        <v>29</v>
      </c>
      <c r="B68" s="117">
        <v>280.95587621832362</v>
      </c>
      <c r="C68" s="117">
        <v>281.4545723879142</v>
      </c>
      <c r="D68" s="117">
        <v>282.30450461013658</v>
      </c>
      <c r="E68" s="117">
        <v>282.45639171539972</v>
      </c>
      <c r="F68" s="117">
        <v>281.54730499025311</v>
      </c>
      <c r="G68" s="117">
        <v>281.5305302729048</v>
      </c>
      <c r="H68" s="117">
        <v>281.51465960039002</v>
      </c>
      <c r="I68" s="117">
        <v>283.72209952241718</v>
      </c>
      <c r="J68" s="117">
        <v>282.45388438596518</v>
      </c>
      <c r="K68" s="117">
        <v>280.92570393762173</v>
      </c>
      <c r="L68" s="117">
        <f t="shared" si="1"/>
        <v>281.88655276413255</v>
      </c>
    </row>
    <row r="69" spans="1:12" x14ac:dyDescent="0.2">
      <c r="A69" s="119" t="s">
        <v>30</v>
      </c>
      <c r="B69" s="117">
        <v>271.72666329633734</v>
      </c>
      <c r="C69" s="117">
        <v>271.18836429522753</v>
      </c>
      <c r="D69" s="117">
        <v>274.59795256381778</v>
      </c>
      <c r="E69" s="117">
        <v>272.69385658157603</v>
      </c>
      <c r="F69" s="117">
        <v>272.4900123418426</v>
      </c>
      <c r="G69" s="117">
        <v>272.80720831298584</v>
      </c>
      <c r="H69" s="117">
        <v>271.38640177580442</v>
      </c>
      <c r="I69" s="117">
        <v>272.4856136293011</v>
      </c>
      <c r="J69" s="117">
        <v>272.33108583795791</v>
      </c>
      <c r="K69" s="117">
        <v>271.878351209767</v>
      </c>
      <c r="L69" s="117">
        <f t="shared" si="1"/>
        <v>272.35855098446177</v>
      </c>
    </row>
    <row r="70" spans="1:12" x14ac:dyDescent="0.2">
      <c r="A70" s="119" t="s">
        <v>31</v>
      </c>
      <c r="B70" s="117">
        <v>281.36082309885933</v>
      </c>
      <c r="C70" s="117">
        <v>281.54320941064623</v>
      </c>
      <c r="D70" s="117">
        <v>281.82626705323167</v>
      </c>
      <c r="E70" s="117">
        <v>281.79139863117877</v>
      </c>
      <c r="F70" s="117">
        <v>282.75109463878334</v>
      </c>
      <c r="G70" s="117">
        <v>282.81772868821264</v>
      </c>
      <c r="H70" s="117">
        <v>281.54812240494289</v>
      </c>
      <c r="I70" s="117">
        <v>282.40031263308009</v>
      </c>
      <c r="J70" s="117">
        <v>284.55035210076051</v>
      </c>
      <c r="K70" s="117">
        <v>281.52724426806117</v>
      </c>
      <c r="L70" s="117">
        <f t="shared" si="1"/>
        <v>282.21165529277562</v>
      </c>
    </row>
    <row r="71" spans="1:12" x14ac:dyDescent="0.2">
      <c r="A71" s="119" t="s">
        <v>32</v>
      </c>
      <c r="B71" s="117">
        <v>255.74716524743235</v>
      </c>
      <c r="C71" s="117">
        <v>255.65406045751652</v>
      </c>
      <c r="D71" s="117">
        <v>256.11065310924369</v>
      </c>
      <c r="E71" s="117">
        <v>255.13848503267968</v>
      </c>
      <c r="F71" s="117">
        <v>255.69227628384678</v>
      </c>
      <c r="G71" s="117">
        <v>255.21541986928102</v>
      </c>
      <c r="H71" s="117">
        <v>254.83749696545308</v>
      </c>
      <c r="I71" s="117">
        <v>255.96080812324919</v>
      </c>
      <c r="J71" s="117">
        <v>255.51288158730137</v>
      </c>
      <c r="K71" s="117">
        <v>255.70620408963561</v>
      </c>
      <c r="L71" s="117">
        <f t="shared" si="1"/>
        <v>255.55754507656394</v>
      </c>
    </row>
    <row r="72" spans="1:12" x14ac:dyDescent="0.2">
      <c r="A72" s="119" t="s">
        <v>33</v>
      </c>
      <c r="B72" s="117">
        <v>293.95911801112652</v>
      </c>
      <c r="C72" s="117">
        <v>293.85669603616128</v>
      </c>
      <c r="D72" s="117">
        <v>293.47064792767782</v>
      </c>
      <c r="E72" s="117">
        <v>294.20695874826151</v>
      </c>
      <c r="F72" s="117">
        <v>294.26205769123794</v>
      </c>
      <c r="G72" s="117">
        <v>294.92193924895656</v>
      </c>
      <c r="H72" s="117">
        <v>294.43652713490962</v>
      </c>
      <c r="I72" s="117">
        <v>294.183692892907</v>
      </c>
      <c r="J72" s="117">
        <v>295.40531994436742</v>
      </c>
      <c r="K72" s="117">
        <v>292.18191748261467</v>
      </c>
      <c r="L72" s="117">
        <f t="shared" si="1"/>
        <v>294.08848751182205</v>
      </c>
    </row>
    <row r="73" spans="1:12" x14ac:dyDescent="0.2">
      <c r="A73" s="119" t="s">
        <v>34</v>
      </c>
      <c r="B73" s="117">
        <v>244.30098838578658</v>
      </c>
      <c r="C73" s="117">
        <v>245.25122940101545</v>
      </c>
      <c r="D73" s="117">
        <v>244.20415977664962</v>
      </c>
      <c r="E73" s="117">
        <v>243.7541367512691</v>
      </c>
      <c r="F73" s="117">
        <v>243.86531163451801</v>
      </c>
      <c r="G73" s="117">
        <v>243.67114287309661</v>
      </c>
      <c r="H73" s="117">
        <v>242.53749690355349</v>
      </c>
      <c r="I73" s="117">
        <v>243.66517158375623</v>
      </c>
      <c r="J73" s="117">
        <v>244.56470590862935</v>
      </c>
      <c r="K73" s="117">
        <v>242.62900505583741</v>
      </c>
      <c r="L73" s="117">
        <f t="shared" si="1"/>
        <v>243.84433482741119</v>
      </c>
    </row>
    <row r="74" spans="1:12" x14ac:dyDescent="0.2">
      <c r="A74" s="119" t="s">
        <v>35</v>
      </c>
      <c r="B74" s="117">
        <v>272.77237041851618</v>
      </c>
      <c r="C74" s="117">
        <v>273.86737629676543</v>
      </c>
      <c r="D74" s="117">
        <v>273.22791220038101</v>
      </c>
      <c r="E74" s="117">
        <v>272.05652663918835</v>
      </c>
      <c r="F74" s="117">
        <v>272.54413648700069</v>
      </c>
      <c r="G74" s="117">
        <v>273.63949137603061</v>
      </c>
      <c r="H74" s="117">
        <v>272.53993662016484</v>
      </c>
      <c r="I74" s="117">
        <v>273.04954938490795</v>
      </c>
      <c r="J74" s="117">
        <v>272.89985951173139</v>
      </c>
      <c r="K74" s="117">
        <v>273.72932360177526</v>
      </c>
      <c r="L74" s="117">
        <f t="shared" si="1"/>
        <v>273.03264825364619</v>
      </c>
    </row>
    <row r="75" spans="1:12" x14ac:dyDescent="0.2">
      <c r="A75" s="119" t="s">
        <v>84</v>
      </c>
      <c r="B75" s="117">
        <v>263.41979905172434</v>
      </c>
      <c r="C75" s="117">
        <v>265.07533213362109</v>
      </c>
      <c r="D75" s="117">
        <v>264.44365991379323</v>
      </c>
      <c r="E75" s="117">
        <v>264.20326215517269</v>
      </c>
      <c r="F75" s="117">
        <v>263.36007473060346</v>
      </c>
      <c r="G75" s="117">
        <v>264.56336482758593</v>
      </c>
      <c r="H75" s="117">
        <v>264.59501403017242</v>
      </c>
      <c r="I75" s="117">
        <v>263.57941396551718</v>
      </c>
      <c r="J75" s="117">
        <v>263.22021309267234</v>
      </c>
      <c r="K75" s="117">
        <v>264.15025661637929</v>
      </c>
      <c r="L75" s="117">
        <f t="shared" si="1"/>
        <v>264.06103905172415</v>
      </c>
    </row>
    <row r="76" spans="1:12" s="122" customFormat="1" x14ac:dyDescent="0.2">
      <c r="A76" s="122" t="s">
        <v>85</v>
      </c>
      <c r="B76" s="123">
        <v>268.19651462157481</v>
      </c>
      <c r="C76" s="123">
        <v>267.88580687060534</v>
      </c>
      <c r="D76" s="123">
        <v>267.9213696528376</v>
      </c>
      <c r="E76" s="123">
        <v>267.99171805999072</v>
      </c>
      <c r="F76" s="123">
        <v>267.99360551957574</v>
      </c>
      <c r="G76" s="123">
        <v>268.09960132611957</v>
      </c>
      <c r="H76" s="123">
        <v>267.80564970109566</v>
      </c>
      <c r="I76" s="123">
        <v>268.25124474144377</v>
      </c>
      <c r="J76" s="123">
        <v>268.11044155937992</v>
      </c>
      <c r="K76" s="123">
        <v>268.04614624685229</v>
      </c>
      <c r="L76" s="123">
        <f t="shared" si="1"/>
        <v>268.03020982994758</v>
      </c>
    </row>
    <row r="77" spans="1:12" x14ac:dyDescent="0.2">
      <c r="L77" s="117"/>
    </row>
    <row r="78" spans="1:12" x14ac:dyDescent="0.2">
      <c r="L78" s="117"/>
    </row>
    <row r="79" spans="1:12" s="122" customFormat="1" ht="34" x14ac:dyDescent="0.2">
      <c r="A79" s="120" t="s">
        <v>59</v>
      </c>
      <c r="B79" s="121" t="s">
        <v>96</v>
      </c>
      <c r="C79" s="121" t="s">
        <v>97</v>
      </c>
      <c r="D79" s="121" t="s">
        <v>98</v>
      </c>
      <c r="E79" s="121" t="s">
        <v>99</v>
      </c>
      <c r="F79" s="121" t="s">
        <v>100</v>
      </c>
      <c r="G79" s="121" t="s">
        <v>101</v>
      </c>
      <c r="H79" s="121" t="s">
        <v>102</v>
      </c>
      <c r="I79" s="121" t="s">
        <v>103</v>
      </c>
      <c r="J79" s="121" t="s">
        <v>104</v>
      </c>
      <c r="K79" s="121" t="s">
        <v>105</v>
      </c>
      <c r="L79" s="121" t="s">
        <v>106</v>
      </c>
    </row>
    <row r="80" spans="1:12" x14ac:dyDescent="0.2">
      <c r="A80" s="119" t="s">
        <v>2</v>
      </c>
      <c r="B80" s="117">
        <v>300.60753766623225</v>
      </c>
      <c r="C80" s="117">
        <v>300.04685445893142</v>
      </c>
      <c r="D80" s="117">
        <v>297.9426366101693</v>
      </c>
      <c r="E80" s="117">
        <v>299.73105448500672</v>
      </c>
      <c r="F80" s="117">
        <v>299.68998045632361</v>
      </c>
      <c r="G80" s="117">
        <v>298.98458224250311</v>
      </c>
      <c r="H80" s="117">
        <v>298.55891002607535</v>
      </c>
      <c r="I80" s="117">
        <v>298.39525718383288</v>
      </c>
      <c r="J80" s="117">
        <v>299.67344415906109</v>
      </c>
      <c r="K80" s="117">
        <v>298.58955427640149</v>
      </c>
      <c r="L80" s="117">
        <f t="shared" si="1"/>
        <v>299.22198115645369</v>
      </c>
    </row>
    <row r="81" spans="1:12" x14ac:dyDescent="0.2">
      <c r="A81" s="119" t="s">
        <v>3</v>
      </c>
      <c r="B81" s="117">
        <v>298.16869203389831</v>
      </c>
      <c r="C81" s="117">
        <v>297.08027234680605</v>
      </c>
      <c r="D81" s="117">
        <v>297.50127602346799</v>
      </c>
      <c r="E81" s="117">
        <v>296.24370726206024</v>
      </c>
      <c r="F81" s="117">
        <v>295.77234241199494</v>
      </c>
      <c r="G81" s="117">
        <v>299.20704295958302</v>
      </c>
      <c r="H81" s="117">
        <v>297.27427031290745</v>
      </c>
      <c r="I81" s="117">
        <v>298.13572541069078</v>
      </c>
      <c r="J81" s="117">
        <v>296.8851873533248</v>
      </c>
      <c r="K81" s="117">
        <v>297.85654679269874</v>
      </c>
      <c r="L81" s="117">
        <f t="shared" si="1"/>
        <v>297.41250629074324</v>
      </c>
    </row>
    <row r="82" spans="1:12" x14ac:dyDescent="0.2">
      <c r="A82" s="119" t="s">
        <v>4</v>
      </c>
      <c r="B82" s="117">
        <v>289.0178330686216</v>
      </c>
      <c r="C82" s="117">
        <v>289.44702664360887</v>
      </c>
      <c r="D82" s="117">
        <v>289.71163576093062</v>
      </c>
      <c r="E82" s="117">
        <v>289.11308296900972</v>
      </c>
      <c r="F82" s="117">
        <v>289.58051329551751</v>
      </c>
      <c r="G82" s="117">
        <v>289.41083587714462</v>
      </c>
      <c r="H82" s="117">
        <v>289.6761572938575</v>
      </c>
      <c r="I82" s="117">
        <v>289.50859654953001</v>
      </c>
      <c r="J82" s="117">
        <v>289.33010366629742</v>
      </c>
      <c r="K82" s="117">
        <v>289.94605818760317</v>
      </c>
      <c r="L82" s="117">
        <f t="shared" si="1"/>
        <v>289.47418433121209</v>
      </c>
    </row>
    <row r="83" spans="1:12" x14ac:dyDescent="0.2">
      <c r="A83" s="119" t="s">
        <v>5</v>
      </c>
      <c r="B83" s="117">
        <v>263.09672810588239</v>
      </c>
      <c r="C83" s="117">
        <v>262.10807841176484</v>
      </c>
      <c r="D83" s="117">
        <v>262.40526847058811</v>
      </c>
      <c r="E83" s="117">
        <v>262.12870487058814</v>
      </c>
      <c r="F83" s="117">
        <v>261.00684935294134</v>
      </c>
      <c r="G83" s="117">
        <v>260.71479852941167</v>
      </c>
      <c r="H83" s="117">
        <v>262.21296122352942</v>
      </c>
      <c r="I83" s="117">
        <v>261.92847587058833</v>
      </c>
      <c r="J83" s="117">
        <v>262.93818771764705</v>
      </c>
      <c r="K83" s="117">
        <v>261.35999220000025</v>
      </c>
      <c r="L83" s="117">
        <f t="shared" si="1"/>
        <v>261.99000447529414</v>
      </c>
    </row>
    <row r="84" spans="1:12" x14ac:dyDescent="0.2">
      <c r="A84" s="119" t="s">
        <v>6</v>
      </c>
      <c r="B84" s="117">
        <v>293.48871352126577</v>
      </c>
      <c r="C84" s="117">
        <v>295.21989778437165</v>
      </c>
      <c r="D84" s="117">
        <v>296.98808647873346</v>
      </c>
      <c r="E84" s="117">
        <v>297.49950681503429</v>
      </c>
      <c r="F84" s="117">
        <v>296.76070955489615</v>
      </c>
      <c r="G84" s="117">
        <v>296.04032845697355</v>
      </c>
      <c r="H84" s="117">
        <v>296.71343091988126</v>
      </c>
      <c r="I84" s="117">
        <v>294.2840692680515</v>
      </c>
      <c r="J84" s="117">
        <v>296.76051618199762</v>
      </c>
      <c r="K84" s="117">
        <v>295.35597634025686</v>
      </c>
      <c r="L84" s="117">
        <f t="shared" si="1"/>
        <v>295.91112353214618</v>
      </c>
    </row>
    <row r="85" spans="1:12" x14ac:dyDescent="0.2">
      <c r="A85" s="119" t="s">
        <v>7</v>
      </c>
      <c r="B85" s="117">
        <v>301.11155435732638</v>
      </c>
      <c r="C85" s="117">
        <v>300.41157127249335</v>
      </c>
      <c r="D85" s="117">
        <v>300.6079235861182</v>
      </c>
      <c r="E85" s="117">
        <v>300.51383137532144</v>
      </c>
      <c r="F85" s="117">
        <v>300.49031913881748</v>
      </c>
      <c r="G85" s="117">
        <v>300.16624735218477</v>
      </c>
      <c r="H85" s="117">
        <v>301.17410073264779</v>
      </c>
      <c r="I85" s="117">
        <v>299.90228928020537</v>
      </c>
      <c r="J85" s="117">
        <v>300.25404723650388</v>
      </c>
      <c r="K85" s="117">
        <v>300.07625793059151</v>
      </c>
      <c r="L85" s="117">
        <f t="shared" si="1"/>
        <v>300.47081422622102</v>
      </c>
    </row>
    <row r="86" spans="1:12" x14ac:dyDescent="0.2">
      <c r="A86" s="119" t="s">
        <v>8</v>
      </c>
      <c r="B86" s="117">
        <v>222.61365834459463</v>
      </c>
      <c r="C86" s="117">
        <v>221.52359331081075</v>
      </c>
      <c r="D86" s="117">
        <v>221.96341315878385</v>
      </c>
      <c r="E86" s="117">
        <v>225.58217932432444</v>
      </c>
      <c r="F86" s="117">
        <v>222.24938177364865</v>
      </c>
      <c r="G86" s="117">
        <v>221.59822087837838</v>
      </c>
      <c r="H86" s="117">
        <v>223.09431869932425</v>
      </c>
      <c r="I86" s="117">
        <v>220.96970576013513</v>
      </c>
      <c r="J86" s="117">
        <v>222.98078116554063</v>
      </c>
      <c r="K86" s="117">
        <v>224.37864905405411</v>
      </c>
      <c r="L86" s="117">
        <f t="shared" si="1"/>
        <v>222.69539014695951</v>
      </c>
    </row>
    <row r="87" spans="1:12" x14ac:dyDescent="0.2">
      <c r="A87" s="119" t="s">
        <v>9</v>
      </c>
      <c r="B87" s="117">
        <v>288.12772550434823</v>
      </c>
      <c r="C87" s="117">
        <v>290.88310581739137</v>
      </c>
      <c r="D87" s="117">
        <v>290.27498226956584</v>
      </c>
      <c r="E87" s="117">
        <v>290.1077680695654</v>
      </c>
      <c r="F87" s="117">
        <v>289.71444663478223</v>
      </c>
      <c r="G87" s="117">
        <v>289.33150557391292</v>
      </c>
      <c r="H87" s="117">
        <v>290.66294829565237</v>
      </c>
      <c r="I87" s="117">
        <v>291.23835603478227</v>
      </c>
      <c r="J87" s="117">
        <v>289.11039155652156</v>
      </c>
      <c r="K87" s="117">
        <v>291.32185617391326</v>
      </c>
      <c r="L87" s="117">
        <f t="shared" si="1"/>
        <v>290.07730859304354</v>
      </c>
    </row>
    <row r="88" spans="1:12" x14ac:dyDescent="0.2">
      <c r="A88" s="119" t="s">
        <v>10</v>
      </c>
      <c r="B88" s="117">
        <v>312.99171802660754</v>
      </c>
      <c r="C88" s="117">
        <v>313.25935954545474</v>
      </c>
      <c r="D88" s="117">
        <v>311.9903475277161</v>
      </c>
      <c r="E88" s="117">
        <v>312.97327025498856</v>
      </c>
      <c r="F88" s="117">
        <v>312.58085659645252</v>
      </c>
      <c r="G88" s="117">
        <v>313.44877456762714</v>
      </c>
      <c r="H88" s="117">
        <v>312.817552594235</v>
      </c>
      <c r="I88" s="117">
        <v>312.34697113082058</v>
      </c>
      <c r="J88" s="117">
        <v>309.02395106430151</v>
      </c>
      <c r="K88" s="117">
        <v>312.26252003325982</v>
      </c>
      <c r="L88" s="117">
        <f t="shared" si="1"/>
        <v>312.36953213414643</v>
      </c>
    </row>
    <row r="89" spans="1:12" x14ac:dyDescent="0.2">
      <c r="A89" s="119" t="s">
        <v>11</v>
      </c>
      <c r="L89" s="126" t="s">
        <v>73</v>
      </c>
    </row>
    <row r="90" spans="1:12" x14ac:dyDescent="0.2">
      <c r="A90" s="119" t="s">
        <v>12</v>
      </c>
      <c r="B90" s="117">
        <v>298.03105676959638</v>
      </c>
      <c r="C90" s="117">
        <v>299.02384482185266</v>
      </c>
      <c r="D90" s="117">
        <v>301.99806343230387</v>
      </c>
      <c r="E90" s="117">
        <v>299.65991629453697</v>
      </c>
      <c r="F90" s="117">
        <v>296.8870178266036</v>
      </c>
      <c r="G90" s="117">
        <v>298.51890435866977</v>
      </c>
      <c r="H90" s="117">
        <v>298.92347534441814</v>
      </c>
      <c r="I90" s="117">
        <v>299.1570466033254</v>
      </c>
      <c r="J90" s="117">
        <v>298.50785292161521</v>
      </c>
      <c r="K90" s="117">
        <v>298.84524631828992</v>
      </c>
      <c r="L90" s="117">
        <f t="shared" si="1"/>
        <v>298.95524246912117</v>
      </c>
    </row>
    <row r="91" spans="1:12" x14ac:dyDescent="0.2">
      <c r="A91" s="119" t="s">
        <v>13</v>
      </c>
      <c r="B91" s="117">
        <v>259.79282056241442</v>
      </c>
      <c r="C91" s="117">
        <v>258.38888732510298</v>
      </c>
      <c r="D91" s="117">
        <v>260.04399628257909</v>
      </c>
      <c r="E91" s="117">
        <v>261.23081020576177</v>
      </c>
      <c r="F91" s="117">
        <v>260.2728250068588</v>
      </c>
      <c r="G91" s="117">
        <v>259.55200894375866</v>
      </c>
      <c r="H91" s="117">
        <v>260.77178224965678</v>
      </c>
      <c r="I91" s="117">
        <v>259.24335754458161</v>
      </c>
      <c r="J91" s="117">
        <v>258.21961838134416</v>
      </c>
      <c r="K91" s="117">
        <v>257.98442858710581</v>
      </c>
      <c r="L91" s="117">
        <f t="shared" si="1"/>
        <v>259.55005350891645</v>
      </c>
    </row>
    <row r="92" spans="1:12" x14ac:dyDescent="0.2">
      <c r="A92" s="119" t="s">
        <v>14</v>
      </c>
      <c r="B92" s="117">
        <v>284.63427374683528</v>
      </c>
      <c r="C92" s="117">
        <v>282.87675791139247</v>
      </c>
      <c r="D92" s="117">
        <v>284.64875340506342</v>
      </c>
      <c r="E92" s="117">
        <v>281.46639968354407</v>
      </c>
      <c r="F92" s="117">
        <v>283.05711632911408</v>
      </c>
      <c r="G92" s="117">
        <v>283.92295550632912</v>
      </c>
      <c r="H92" s="117">
        <v>282.93738981012649</v>
      </c>
      <c r="I92" s="117">
        <v>284.03458645569611</v>
      </c>
      <c r="J92" s="117">
        <v>285.17306431645608</v>
      </c>
      <c r="K92" s="117">
        <v>281.6933697721521</v>
      </c>
      <c r="L92" s="117">
        <f t="shared" si="1"/>
        <v>283.4444666936709</v>
      </c>
    </row>
    <row r="93" spans="1:12" x14ac:dyDescent="0.2">
      <c r="A93" s="119" t="s">
        <v>15</v>
      </c>
      <c r="B93" s="117">
        <v>286.64025735983694</v>
      </c>
      <c r="C93" s="117">
        <v>285.87971281345557</v>
      </c>
      <c r="D93" s="117">
        <v>286.13620235474002</v>
      </c>
      <c r="E93" s="117">
        <v>286.04798062181482</v>
      </c>
      <c r="F93" s="117">
        <v>285.39590356778791</v>
      </c>
      <c r="G93" s="117">
        <v>287.14778725790001</v>
      </c>
      <c r="H93" s="117">
        <v>287.60900096839941</v>
      </c>
      <c r="I93" s="117">
        <v>286.53101446483197</v>
      </c>
      <c r="J93" s="117">
        <v>285.08541635066263</v>
      </c>
      <c r="K93" s="117">
        <v>284.66164667686047</v>
      </c>
      <c r="L93" s="117">
        <f t="shared" si="1"/>
        <v>286.11349224362897</v>
      </c>
    </row>
    <row r="94" spans="1:12" x14ac:dyDescent="0.2">
      <c r="A94" s="119" t="s">
        <v>16</v>
      </c>
      <c r="B94" s="117">
        <v>280.36739180637505</v>
      </c>
      <c r="C94" s="117">
        <v>278.99304597402619</v>
      </c>
      <c r="D94" s="117">
        <v>279.81113144037772</v>
      </c>
      <c r="E94" s="117">
        <v>280.75908224321125</v>
      </c>
      <c r="F94" s="117">
        <v>278.56657116883133</v>
      </c>
      <c r="G94" s="117">
        <v>278.27822180637543</v>
      </c>
      <c r="H94" s="117">
        <v>280.29740907910292</v>
      </c>
      <c r="I94" s="117">
        <v>280.96627259740256</v>
      </c>
      <c r="J94" s="117">
        <v>279.52896663518277</v>
      </c>
      <c r="K94" s="117">
        <v>279.86283774498253</v>
      </c>
      <c r="L94" s="117">
        <f t="shared" si="1"/>
        <v>279.74309304958678</v>
      </c>
    </row>
    <row r="95" spans="1:12" x14ac:dyDescent="0.2">
      <c r="A95" s="119" t="s">
        <v>17</v>
      </c>
      <c r="L95" s="126" t="s">
        <v>73</v>
      </c>
    </row>
    <row r="96" spans="1:12" x14ac:dyDescent="0.2">
      <c r="A96" s="119" t="s">
        <v>18</v>
      </c>
      <c r="B96" s="117">
        <v>312.89032476265811</v>
      </c>
      <c r="C96" s="117">
        <v>312.54281935126573</v>
      </c>
      <c r="D96" s="117">
        <v>312.92529131329127</v>
      </c>
      <c r="E96" s="117">
        <v>314.96018308544302</v>
      </c>
      <c r="F96" s="117">
        <v>311.65219969936669</v>
      </c>
      <c r="G96" s="117">
        <v>313.5670924841769</v>
      </c>
      <c r="H96" s="117">
        <v>313.15402031645601</v>
      </c>
      <c r="I96" s="117">
        <v>314.26180487341782</v>
      </c>
      <c r="J96" s="117">
        <v>311.18425318037953</v>
      </c>
      <c r="K96" s="117">
        <v>313.33551732594913</v>
      </c>
      <c r="L96" s="117">
        <f t="shared" si="1"/>
        <v>313.04735063924045</v>
      </c>
    </row>
    <row r="97" spans="1:12" x14ac:dyDescent="0.2">
      <c r="A97" s="119" t="s">
        <v>19</v>
      </c>
      <c r="B97" s="117">
        <v>265.96037888888884</v>
      </c>
      <c r="C97" s="117">
        <v>263.81402093220322</v>
      </c>
      <c r="D97" s="117">
        <v>264.42996471751451</v>
      </c>
      <c r="E97" s="117">
        <v>263.63330374764593</v>
      </c>
      <c r="F97" s="117">
        <v>265.59077743879487</v>
      </c>
      <c r="G97" s="117">
        <v>266.4194601977398</v>
      </c>
      <c r="H97" s="117">
        <v>266.90352895480237</v>
      </c>
      <c r="I97" s="117">
        <v>263.71474243879493</v>
      </c>
      <c r="J97" s="117">
        <v>263.93748510357847</v>
      </c>
      <c r="K97" s="117">
        <v>263.82170793785292</v>
      </c>
      <c r="L97" s="117">
        <f t="shared" si="1"/>
        <v>264.82253703578158</v>
      </c>
    </row>
    <row r="98" spans="1:12" x14ac:dyDescent="0.2">
      <c r="A98" s="119" t="s">
        <v>20</v>
      </c>
      <c r="B98" s="117">
        <v>273.9407843979057</v>
      </c>
      <c r="C98" s="117">
        <v>273.25148985602129</v>
      </c>
      <c r="D98" s="117">
        <v>272.45762827225138</v>
      </c>
      <c r="E98" s="117">
        <v>273.11473214659708</v>
      </c>
      <c r="F98" s="117">
        <v>272.49474842931932</v>
      </c>
      <c r="G98" s="117">
        <v>274.90066671465968</v>
      </c>
      <c r="H98" s="117">
        <v>273.6924194895289</v>
      </c>
      <c r="I98" s="117">
        <v>272.84308732984306</v>
      </c>
      <c r="J98" s="117">
        <v>270.43355649214652</v>
      </c>
      <c r="K98" s="117">
        <v>272.23143730366513</v>
      </c>
      <c r="L98" s="117">
        <f t="shared" si="1"/>
        <v>272.93605504319385</v>
      </c>
    </row>
    <row r="99" spans="1:12" x14ac:dyDescent="0.2">
      <c r="A99" s="119" t="s">
        <v>21</v>
      </c>
      <c r="B99" s="117">
        <v>260.62053009174292</v>
      </c>
      <c r="C99" s="117">
        <v>260.13351040366967</v>
      </c>
      <c r="D99" s="117">
        <v>258.46136954128428</v>
      </c>
      <c r="E99" s="117">
        <v>260.92109719266045</v>
      </c>
      <c r="F99" s="117">
        <v>262.37221475229376</v>
      </c>
      <c r="G99" s="117">
        <v>262.74394568807361</v>
      </c>
      <c r="H99" s="117">
        <v>262.40002361467879</v>
      </c>
      <c r="I99" s="117">
        <v>259.27522666055035</v>
      </c>
      <c r="J99" s="117">
        <v>263.0662540917433</v>
      </c>
      <c r="K99" s="117">
        <v>260.72518535779795</v>
      </c>
      <c r="L99" s="117">
        <f t="shared" si="1"/>
        <v>261.07193573944949</v>
      </c>
    </row>
    <row r="100" spans="1:12" x14ac:dyDescent="0.2">
      <c r="A100" s="119" t="s">
        <v>22</v>
      </c>
      <c r="B100" s="117">
        <v>303.9190979020982</v>
      </c>
      <c r="C100" s="117">
        <v>303.55671790209811</v>
      </c>
      <c r="D100" s="117">
        <v>304.97003160839165</v>
      </c>
      <c r="E100" s="117">
        <v>303.97738990209831</v>
      </c>
      <c r="F100" s="117">
        <v>302.06875587412577</v>
      </c>
      <c r="G100" s="117">
        <v>305.05728462937043</v>
      </c>
      <c r="H100" s="117">
        <v>302.81228275524467</v>
      </c>
      <c r="I100" s="117">
        <v>302.29363334265747</v>
      </c>
      <c r="J100" s="117">
        <v>302.68695359440528</v>
      </c>
      <c r="K100" s="117">
        <v>304.81081895104887</v>
      </c>
      <c r="L100" s="117">
        <f t="shared" si="1"/>
        <v>303.61529664615387</v>
      </c>
    </row>
    <row r="101" spans="1:12" x14ac:dyDescent="0.2">
      <c r="A101" s="119" t="s">
        <v>23</v>
      </c>
      <c r="B101" s="117">
        <v>296.3781750378381</v>
      </c>
      <c r="C101" s="117">
        <v>299.17492038918937</v>
      </c>
      <c r="D101" s="117">
        <v>297.85196435675675</v>
      </c>
      <c r="E101" s="117">
        <v>298.52865463783826</v>
      </c>
      <c r="F101" s="117">
        <v>298.48392805405388</v>
      </c>
      <c r="G101" s="117">
        <v>297.14371661621635</v>
      </c>
      <c r="H101" s="117">
        <v>299.08628355675654</v>
      </c>
      <c r="I101" s="117">
        <v>297.43004369729738</v>
      </c>
      <c r="J101" s="117">
        <v>297.7428762270269</v>
      </c>
      <c r="K101" s="117">
        <v>297.91254719999978</v>
      </c>
      <c r="L101" s="117">
        <f t="shared" si="1"/>
        <v>297.97331097729733</v>
      </c>
    </row>
    <row r="102" spans="1:12" x14ac:dyDescent="0.2">
      <c r="A102" s="119" t="s">
        <v>24</v>
      </c>
      <c r="B102" s="117">
        <v>303.27113240554138</v>
      </c>
      <c r="C102" s="117">
        <v>303.44764498740551</v>
      </c>
      <c r="D102" s="117">
        <v>304.97632758186404</v>
      </c>
      <c r="E102" s="117">
        <v>304.82601226700245</v>
      </c>
      <c r="F102" s="117">
        <v>305.07745722921908</v>
      </c>
      <c r="G102" s="117">
        <v>305.56404969773268</v>
      </c>
      <c r="H102" s="117">
        <v>304.32267508816102</v>
      </c>
      <c r="I102" s="117">
        <v>304.7168651133502</v>
      </c>
      <c r="J102" s="117">
        <v>304.19946430730499</v>
      </c>
      <c r="K102" s="117">
        <v>305.21550711586889</v>
      </c>
      <c r="L102" s="117">
        <f t="shared" si="1"/>
        <v>304.561713579345</v>
      </c>
    </row>
    <row r="103" spans="1:12" x14ac:dyDescent="0.2">
      <c r="A103" s="119" t="s">
        <v>25</v>
      </c>
      <c r="B103" s="117">
        <v>244.77845480898873</v>
      </c>
      <c r="C103" s="117">
        <v>242.4996444719103</v>
      </c>
      <c r="D103" s="117">
        <v>242.1007480561797</v>
      </c>
      <c r="E103" s="117">
        <v>243.05671066292115</v>
      </c>
      <c r="F103" s="117">
        <v>242.57440097752809</v>
      </c>
      <c r="G103" s="117">
        <v>242.972606820225</v>
      </c>
      <c r="H103" s="117">
        <v>243.26961551685389</v>
      </c>
      <c r="I103" s="117">
        <v>245.01853455056144</v>
      </c>
      <c r="J103" s="117">
        <v>244.54965931460663</v>
      </c>
      <c r="K103" s="117">
        <v>245.07904265168537</v>
      </c>
      <c r="L103" s="117">
        <f t="shared" si="1"/>
        <v>243.58994178314606</v>
      </c>
    </row>
    <row r="104" spans="1:12" x14ac:dyDescent="0.2">
      <c r="A104" s="119" t="s">
        <v>26</v>
      </c>
      <c r="B104" s="117">
        <v>280.89026815003643</v>
      </c>
      <c r="C104" s="117">
        <v>281.23670867443576</v>
      </c>
      <c r="D104" s="117">
        <v>280.84700653313911</v>
      </c>
      <c r="E104" s="117">
        <v>282.41654719592185</v>
      </c>
      <c r="F104" s="117">
        <v>281.86757378732733</v>
      </c>
      <c r="G104" s="117">
        <v>281.60703369992666</v>
      </c>
      <c r="H104" s="117">
        <v>282.94184956300052</v>
      </c>
      <c r="I104" s="117">
        <v>282.08070391842682</v>
      </c>
      <c r="J104" s="117">
        <v>282.83845648943856</v>
      </c>
      <c r="K104" s="117">
        <v>284.03281391114331</v>
      </c>
      <c r="L104" s="117">
        <f t="shared" si="1"/>
        <v>282.07589619227963</v>
      </c>
    </row>
    <row r="105" spans="1:12" x14ac:dyDescent="0.2">
      <c r="A105" s="119" t="s">
        <v>27</v>
      </c>
      <c r="B105" s="117">
        <v>287.89107536502542</v>
      </c>
      <c r="C105" s="117">
        <v>287.4456619694393</v>
      </c>
      <c r="D105" s="117">
        <v>287.89429999999993</v>
      </c>
      <c r="E105" s="117">
        <v>286.00636458404074</v>
      </c>
      <c r="F105" s="117">
        <v>287.46115220713051</v>
      </c>
      <c r="G105" s="117">
        <v>287.50105565364993</v>
      </c>
      <c r="H105" s="117">
        <v>288.77158030560253</v>
      </c>
      <c r="I105" s="117">
        <v>286.93058526315798</v>
      </c>
      <c r="J105" s="117">
        <v>288.66182877758899</v>
      </c>
      <c r="K105" s="117">
        <v>288.92736977928672</v>
      </c>
      <c r="L105" s="117">
        <f t="shared" si="1"/>
        <v>287.74909739049224</v>
      </c>
    </row>
    <row r="106" spans="1:12" x14ac:dyDescent="0.2">
      <c r="A106" s="119" t="s">
        <v>28</v>
      </c>
      <c r="B106" s="117">
        <v>302.01008635886649</v>
      </c>
      <c r="C106" s="117">
        <v>302.31795308499483</v>
      </c>
      <c r="D106" s="117">
        <v>300.92365337880386</v>
      </c>
      <c r="E106" s="117">
        <v>300.95018108079756</v>
      </c>
      <c r="F106" s="117">
        <v>302.547759779643</v>
      </c>
      <c r="G106" s="117">
        <v>302.96601655823673</v>
      </c>
      <c r="H106" s="117">
        <v>301.53621095487898</v>
      </c>
      <c r="I106" s="117">
        <v>301.86638480587607</v>
      </c>
      <c r="J106" s="117">
        <v>302.53848705141684</v>
      </c>
      <c r="K106" s="117">
        <v>302.53672051416606</v>
      </c>
      <c r="L106" s="117">
        <f t="shared" si="1"/>
        <v>302.01934535676804</v>
      </c>
    </row>
    <row r="107" spans="1:12" x14ac:dyDescent="0.2">
      <c r="A107" s="119" t="s">
        <v>29</v>
      </c>
      <c r="B107" s="117">
        <v>285.54556312423119</v>
      </c>
      <c r="C107" s="117">
        <v>284.56817632226301</v>
      </c>
      <c r="D107" s="117">
        <v>284.78882140221435</v>
      </c>
      <c r="E107" s="117">
        <v>282.37486873308706</v>
      </c>
      <c r="F107" s="117">
        <v>283.54073542435435</v>
      </c>
      <c r="G107" s="117">
        <v>285.59462896678963</v>
      </c>
      <c r="H107" s="117">
        <v>285.37640985239875</v>
      </c>
      <c r="I107" s="117">
        <v>284.30374569495666</v>
      </c>
      <c r="J107" s="117">
        <v>285.4504741451413</v>
      </c>
      <c r="K107" s="117">
        <v>284.86534827798266</v>
      </c>
      <c r="L107" s="117">
        <f t="shared" si="1"/>
        <v>284.64087719434195</v>
      </c>
    </row>
    <row r="108" spans="1:12" x14ac:dyDescent="0.2">
      <c r="A108" s="119" t="s">
        <v>30</v>
      </c>
      <c r="B108" s="117">
        <v>278.38493684652292</v>
      </c>
      <c r="C108" s="117">
        <v>280.44249380095914</v>
      </c>
      <c r="D108" s="117">
        <v>278.84272254196662</v>
      </c>
      <c r="E108" s="117">
        <v>278.85334250599487</v>
      </c>
      <c r="F108" s="117">
        <v>281.44199193045552</v>
      </c>
      <c r="G108" s="117">
        <v>278.88722059952005</v>
      </c>
      <c r="H108" s="117">
        <v>281.14178238609139</v>
      </c>
      <c r="I108" s="117">
        <v>277.23290199040764</v>
      </c>
      <c r="J108" s="117">
        <v>279.12879002398103</v>
      </c>
      <c r="K108" s="117">
        <v>279.5135208753</v>
      </c>
      <c r="L108" s="117">
        <f t="shared" si="1"/>
        <v>279.3869703501199</v>
      </c>
    </row>
    <row r="109" spans="1:12" x14ac:dyDescent="0.2">
      <c r="A109" s="119" t="s">
        <v>31</v>
      </c>
      <c r="B109" s="117">
        <v>296.59606550468328</v>
      </c>
      <c r="C109" s="117">
        <v>292.82075107180049</v>
      </c>
      <c r="D109" s="117">
        <v>295.72161811654519</v>
      </c>
      <c r="E109" s="117">
        <v>295.61436558792872</v>
      </c>
      <c r="F109" s="117">
        <v>294.45569209157088</v>
      </c>
      <c r="G109" s="117">
        <v>294.37454073881349</v>
      </c>
      <c r="H109" s="117">
        <v>294.57633225806461</v>
      </c>
      <c r="I109" s="117">
        <v>295.29706029136321</v>
      </c>
      <c r="J109" s="117">
        <v>296.80429221644141</v>
      </c>
      <c r="K109" s="117">
        <v>295.49851795005196</v>
      </c>
      <c r="L109" s="117">
        <f t="shared" si="1"/>
        <v>295.17592358272634</v>
      </c>
    </row>
    <row r="110" spans="1:12" x14ac:dyDescent="0.2">
      <c r="A110" s="119" t="s">
        <v>32</v>
      </c>
      <c r="L110" s="126" t="s">
        <v>73</v>
      </c>
    </row>
    <row r="111" spans="1:12" x14ac:dyDescent="0.2">
      <c r="A111" s="119" t="s">
        <v>33</v>
      </c>
      <c r="B111" s="117">
        <v>309.32567463746221</v>
      </c>
      <c r="C111" s="117">
        <v>308.21394350453176</v>
      </c>
      <c r="D111" s="117">
        <v>308.48793894259819</v>
      </c>
      <c r="E111" s="117">
        <v>310.85244060422946</v>
      </c>
      <c r="F111" s="117">
        <v>307.98372489425975</v>
      </c>
      <c r="G111" s="117">
        <v>309.54121709969763</v>
      </c>
      <c r="H111" s="117">
        <v>308.050177311178</v>
      </c>
      <c r="I111" s="117">
        <v>308.67985259818721</v>
      </c>
      <c r="J111" s="117">
        <v>308.99649019637445</v>
      </c>
      <c r="K111" s="117">
        <v>309.19764367069467</v>
      </c>
      <c r="L111" s="117">
        <f t="shared" si="1"/>
        <v>308.9329103459213</v>
      </c>
    </row>
    <row r="112" spans="1:12" x14ac:dyDescent="0.2">
      <c r="A112" s="119" t="s">
        <v>34</v>
      </c>
      <c r="B112" s="117">
        <v>269.66659070866154</v>
      </c>
      <c r="C112" s="117">
        <v>267.82628892913397</v>
      </c>
      <c r="D112" s="117">
        <v>268.4977325826772</v>
      </c>
      <c r="E112" s="117">
        <v>268.59895738582668</v>
      </c>
      <c r="F112" s="117">
        <v>267.39666341732271</v>
      </c>
      <c r="G112" s="117">
        <v>269.30994447244098</v>
      </c>
      <c r="H112" s="117">
        <v>266.25566933858278</v>
      </c>
      <c r="I112" s="117">
        <v>268.15207680314938</v>
      </c>
      <c r="J112" s="117">
        <v>265.48534576377938</v>
      </c>
      <c r="K112" s="117">
        <v>266.43482382677166</v>
      </c>
      <c r="L112" s="117">
        <f t="shared" si="1"/>
        <v>267.76240932283457</v>
      </c>
    </row>
    <row r="113" spans="1:12" x14ac:dyDescent="0.2">
      <c r="A113" s="119" t="s">
        <v>35</v>
      </c>
      <c r="B113" s="117">
        <v>290.91509832880445</v>
      </c>
      <c r="C113" s="117">
        <v>290.34678830163074</v>
      </c>
      <c r="D113" s="117">
        <v>291.61539850543483</v>
      </c>
      <c r="E113" s="117">
        <v>292.82998065217402</v>
      </c>
      <c r="F113" s="117">
        <v>291.681303913043</v>
      </c>
      <c r="G113" s="117">
        <v>290.65205010869579</v>
      </c>
      <c r="H113" s="117">
        <v>291.71145718750012</v>
      </c>
      <c r="I113" s="117">
        <v>289.20592128396675</v>
      </c>
      <c r="J113" s="117">
        <v>291.09458241847869</v>
      </c>
      <c r="K113" s="117">
        <v>292.88574184782561</v>
      </c>
      <c r="L113" s="117">
        <f t="shared" si="1"/>
        <v>291.29383225475533</v>
      </c>
    </row>
    <row r="114" spans="1:12" x14ac:dyDescent="0.2">
      <c r="A114" s="119" t="s">
        <v>84</v>
      </c>
      <c r="B114" s="117">
        <v>285.39491838095233</v>
      </c>
      <c r="C114" s="117">
        <v>283.43595480952382</v>
      </c>
      <c r="D114" s="117">
        <v>283.98366708333333</v>
      </c>
      <c r="E114" s="117">
        <v>285.48856003571433</v>
      </c>
      <c r="F114" s="117">
        <v>285.04333744047591</v>
      </c>
      <c r="G114" s="117">
        <v>284.39012619047622</v>
      </c>
      <c r="H114" s="117">
        <v>286.04910861904762</v>
      </c>
      <c r="I114" s="117">
        <v>284.21526019047599</v>
      </c>
      <c r="J114" s="117">
        <v>284.70473328571404</v>
      </c>
      <c r="K114" s="117">
        <v>285.30415640476167</v>
      </c>
      <c r="L114" s="117">
        <f t="shared" si="1"/>
        <v>284.80098224404753</v>
      </c>
    </row>
    <row r="115" spans="1:12" x14ac:dyDescent="0.2">
      <c r="A115" s="122" t="s">
        <v>85</v>
      </c>
      <c r="B115" s="123">
        <v>286.10294681438876</v>
      </c>
      <c r="C115" s="123">
        <v>285.786857448717</v>
      </c>
      <c r="D115" s="123">
        <v>286.0967768283524</v>
      </c>
      <c r="E115" s="123">
        <v>286.26338597792346</v>
      </c>
      <c r="F115" s="123">
        <v>285.9337938880974</v>
      </c>
      <c r="G115" s="123">
        <v>286.22276765783499</v>
      </c>
      <c r="H115" s="123">
        <v>286.49219251205159</v>
      </c>
      <c r="I115" s="123">
        <v>285.84753642740958</v>
      </c>
      <c r="J115" s="123">
        <v>285.92592974999104</v>
      </c>
      <c r="K115" s="123">
        <v>286.30198729545657</v>
      </c>
      <c r="L115" s="123">
        <f t="shared" si="1"/>
        <v>286.09741746002226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530F5-203B-0F43-BF74-1F5B4A183879}">
  <dimension ref="A2:AA33"/>
  <sheetViews>
    <sheetView zoomScaleNormal="100" workbookViewId="0">
      <selection activeCell="AF57" sqref="AF57"/>
    </sheetView>
  </sheetViews>
  <sheetFormatPr baseColWidth="10" defaultRowHeight="13" x14ac:dyDescent="0.2"/>
  <cols>
    <col min="1" max="1" width="12.5" style="39" bestFit="1" customWidth="1"/>
    <col min="2" max="2" width="6.83203125" style="40" bestFit="1" customWidth="1"/>
    <col min="3" max="6" width="6" style="1" bestFit="1" customWidth="1"/>
    <col min="7" max="7" width="9" style="1" bestFit="1" customWidth="1"/>
    <col min="8" max="8" width="6.6640625" style="1" bestFit="1" customWidth="1"/>
    <col min="9" max="9" width="6.83203125" style="1" bestFit="1" customWidth="1"/>
    <col min="10" max="10" width="9" style="1" bestFit="1" customWidth="1"/>
    <col min="11" max="11" width="10" style="1" bestFit="1" customWidth="1"/>
    <col min="12" max="12" width="5.83203125" style="1" bestFit="1" customWidth="1"/>
    <col min="13" max="13" width="13.5" style="1" customWidth="1"/>
    <col min="14" max="14" width="6.83203125" style="1" bestFit="1" customWidth="1"/>
    <col min="15" max="15" width="7.33203125" style="1" customWidth="1"/>
    <col min="16" max="16" width="8.6640625" style="1" bestFit="1" customWidth="1"/>
    <col min="17" max="17" width="6" style="1" bestFit="1" customWidth="1"/>
    <col min="18" max="18" width="7.1640625" style="1" customWidth="1"/>
    <col min="19" max="19" width="6.83203125" style="1" bestFit="1" customWidth="1"/>
    <col min="20" max="21" width="6" style="1" bestFit="1" customWidth="1"/>
    <col min="22" max="22" width="6.83203125" style="1" bestFit="1" customWidth="1"/>
    <col min="23" max="24" width="9.83203125" style="41" customWidth="1"/>
    <col min="25" max="25" width="6.83203125" style="42" bestFit="1" customWidth="1"/>
    <col min="26" max="26" width="8" style="42" bestFit="1" customWidth="1"/>
    <col min="27" max="27" width="6.83203125" style="42" bestFit="1" customWidth="1"/>
    <col min="28" max="28" width="5" style="1" customWidth="1"/>
    <col min="29" max="16384" width="10.83203125" style="1"/>
  </cols>
  <sheetData>
    <row r="2" spans="1:27" ht="13" customHeight="1" x14ac:dyDescent="0.2">
      <c r="A2" s="179" t="s">
        <v>37</v>
      </c>
      <c r="B2" s="181" t="s">
        <v>36</v>
      </c>
      <c r="C2" s="169" t="s">
        <v>48</v>
      </c>
      <c r="D2" s="170"/>
      <c r="E2" s="168" t="s">
        <v>49</v>
      </c>
      <c r="F2" s="168"/>
      <c r="G2" s="169" t="s">
        <v>51</v>
      </c>
      <c r="H2" s="168"/>
      <c r="I2" s="170"/>
      <c r="J2" s="168" t="s">
        <v>62</v>
      </c>
      <c r="K2" s="168"/>
      <c r="L2" s="168"/>
      <c r="M2" s="168"/>
      <c r="N2" s="168"/>
      <c r="O2" s="169" t="s">
        <v>52</v>
      </c>
      <c r="P2" s="168"/>
      <c r="Q2" s="168"/>
      <c r="R2" s="168"/>
      <c r="S2" s="170"/>
      <c r="T2" s="169" t="s">
        <v>63</v>
      </c>
      <c r="U2" s="168"/>
      <c r="V2" s="170"/>
      <c r="W2" s="173" t="s">
        <v>64</v>
      </c>
      <c r="X2" s="183" t="s">
        <v>107</v>
      </c>
      <c r="Y2" s="171" t="s">
        <v>56</v>
      </c>
      <c r="Z2" s="172"/>
      <c r="AA2" s="172"/>
    </row>
    <row r="3" spans="1:27" s="7" customFormat="1" ht="28" x14ac:dyDescent="0.2">
      <c r="A3" s="180"/>
      <c r="B3" s="182"/>
      <c r="C3" s="127" t="s">
        <v>0</v>
      </c>
      <c r="D3" s="128" t="s">
        <v>1</v>
      </c>
      <c r="E3" s="129" t="s">
        <v>38</v>
      </c>
      <c r="F3" s="129" t="s">
        <v>39</v>
      </c>
      <c r="G3" s="127" t="s">
        <v>40</v>
      </c>
      <c r="H3" s="129" t="s">
        <v>41</v>
      </c>
      <c r="I3" s="128" t="s">
        <v>71</v>
      </c>
      <c r="J3" s="129" t="s">
        <v>67</v>
      </c>
      <c r="K3" s="129" t="s">
        <v>68</v>
      </c>
      <c r="L3" s="129" t="s">
        <v>69</v>
      </c>
      <c r="M3" s="129" t="s">
        <v>70</v>
      </c>
      <c r="N3" s="129" t="s">
        <v>71</v>
      </c>
      <c r="O3" s="127" t="s">
        <v>44</v>
      </c>
      <c r="P3" s="129" t="s">
        <v>45</v>
      </c>
      <c r="Q3" s="129" t="s">
        <v>46</v>
      </c>
      <c r="R3" s="129" t="s">
        <v>47</v>
      </c>
      <c r="S3" s="128" t="s">
        <v>71</v>
      </c>
      <c r="T3" s="127">
        <v>0</v>
      </c>
      <c r="U3" s="129">
        <v>1</v>
      </c>
      <c r="V3" s="128" t="s">
        <v>71</v>
      </c>
      <c r="W3" s="174"/>
      <c r="X3" s="184"/>
      <c r="Y3" s="130" t="s">
        <v>57</v>
      </c>
      <c r="Z3" s="131" t="s">
        <v>58</v>
      </c>
      <c r="AA3" s="131" t="s">
        <v>59</v>
      </c>
    </row>
    <row r="4" spans="1:27" x14ac:dyDescent="0.2">
      <c r="A4" s="39" t="s">
        <v>3</v>
      </c>
      <c r="B4" s="9">
        <v>683</v>
      </c>
      <c r="C4" s="13">
        <v>331</v>
      </c>
      <c r="D4" s="14">
        <v>352</v>
      </c>
      <c r="E4" s="12">
        <v>356</v>
      </c>
      <c r="F4" s="12">
        <v>327</v>
      </c>
      <c r="G4" s="16">
        <v>401</v>
      </c>
      <c r="H4" s="17">
        <v>239</v>
      </c>
      <c r="I4" s="132">
        <v>43</v>
      </c>
      <c r="J4" s="12">
        <v>40</v>
      </c>
      <c r="K4" s="12">
        <v>269</v>
      </c>
      <c r="L4" s="12">
        <v>26</v>
      </c>
      <c r="M4" s="12">
        <v>346</v>
      </c>
      <c r="N4" s="12">
        <v>2</v>
      </c>
      <c r="O4" s="13">
        <v>123</v>
      </c>
      <c r="P4" s="12">
        <v>47</v>
      </c>
      <c r="Q4" s="12">
        <v>353</v>
      </c>
      <c r="R4" s="12">
        <v>153</v>
      </c>
      <c r="S4" s="14">
        <v>7</v>
      </c>
      <c r="T4" s="13">
        <v>333</v>
      </c>
      <c r="U4" s="12">
        <v>350</v>
      </c>
      <c r="V4" s="14"/>
      <c r="W4" s="15">
        <v>8.4409566517189827</v>
      </c>
      <c r="X4" s="139">
        <v>19.240539263289616</v>
      </c>
      <c r="Y4" s="16">
        <v>294.8479084421669</v>
      </c>
      <c r="Z4" s="17">
        <v>298.52138851244513</v>
      </c>
      <c r="AA4" s="17">
        <v>298.76234226584234</v>
      </c>
    </row>
    <row r="5" spans="1:27" x14ac:dyDescent="0.2">
      <c r="A5" s="39" t="s">
        <v>5</v>
      </c>
      <c r="B5" s="9">
        <v>672</v>
      </c>
      <c r="C5" s="13">
        <v>340</v>
      </c>
      <c r="D5" s="14">
        <v>332</v>
      </c>
      <c r="E5" s="12">
        <v>340</v>
      </c>
      <c r="F5" s="12">
        <v>332</v>
      </c>
      <c r="G5" s="16">
        <v>385</v>
      </c>
      <c r="H5" s="17">
        <v>185</v>
      </c>
      <c r="I5" s="132">
        <v>102</v>
      </c>
      <c r="J5" s="12">
        <v>98</v>
      </c>
      <c r="K5" s="12">
        <v>287</v>
      </c>
      <c r="L5" s="12"/>
      <c r="M5" s="12">
        <v>287</v>
      </c>
      <c r="N5" s="12"/>
      <c r="O5" s="13">
        <v>128</v>
      </c>
      <c r="P5" s="12">
        <v>86</v>
      </c>
      <c r="Q5" s="12">
        <v>249</v>
      </c>
      <c r="R5" s="12">
        <v>203</v>
      </c>
      <c r="S5" s="14">
        <v>6</v>
      </c>
      <c r="T5" s="13">
        <v>266</v>
      </c>
      <c r="U5" s="12">
        <v>406</v>
      </c>
      <c r="V5" s="14"/>
      <c r="W5" s="15">
        <v>7.1656250000000004</v>
      </c>
      <c r="X5" s="139">
        <v>11.572693452380943</v>
      </c>
      <c r="Y5" s="16">
        <v>239.27623435565471</v>
      </c>
      <c r="Z5" s="17">
        <v>226.74559437351189</v>
      </c>
      <c r="AA5" s="17">
        <v>262.65785472743056</v>
      </c>
    </row>
    <row r="6" spans="1:27" x14ac:dyDescent="0.2">
      <c r="A6" s="39" t="s">
        <v>6</v>
      </c>
      <c r="B6" s="9">
        <v>774</v>
      </c>
      <c r="C6" s="13">
        <v>407</v>
      </c>
      <c r="D6" s="14">
        <v>367</v>
      </c>
      <c r="E6" s="12">
        <v>365</v>
      </c>
      <c r="F6" s="12">
        <v>409</v>
      </c>
      <c r="G6" s="16">
        <v>454</v>
      </c>
      <c r="H6" s="17">
        <v>290</v>
      </c>
      <c r="I6" s="132">
        <v>30</v>
      </c>
      <c r="J6" s="12">
        <v>32</v>
      </c>
      <c r="K6" s="12">
        <v>445</v>
      </c>
      <c r="L6" s="12">
        <v>25</v>
      </c>
      <c r="M6" s="12">
        <v>272</v>
      </c>
      <c r="N6" s="12"/>
      <c r="O6" s="13">
        <v>177</v>
      </c>
      <c r="P6" s="12">
        <v>44</v>
      </c>
      <c r="Q6" s="12">
        <v>343</v>
      </c>
      <c r="R6" s="12">
        <v>199</v>
      </c>
      <c r="S6" s="14">
        <v>11</v>
      </c>
      <c r="T6" s="13">
        <v>326</v>
      </c>
      <c r="U6" s="12">
        <v>448</v>
      </c>
      <c r="V6" s="14"/>
      <c r="W6" s="15">
        <v>7.6944444444444446</v>
      </c>
      <c r="X6" s="139">
        <v>10.20430473352971</v>
      </c>
      <c r="Y6" s="16">
        <v>290.13540255684751</v>
      </c>
      <c r="Z6" s="17">
        <v>292.22473210077521</v>
      </c>
      <c r="AA6" s="17">
        <v>298.8045218323943</v>
      </c>
    </row>
    <row r="7" spans="1:27" x14ac:dyDescent="0.2">
      <c r="A7" s="39" t="s">
        <v>7</v>
      </c>
      <c r="B7" s="9">
        <v>716</v>
      </c>
      <c r="C7" s="13">
        <v>296</v>
      </c>
      <c r="D7" s="14">
        <v>420</v>
      </c>
      <c r="E7" s="12">
        <v>345</v>
      </c>
      <c r="F7" s="12">
        <v>371</v>
      </c>
      <c r="G7" s="16">
        <v>456</v>
      </c>
      <c r="H7" s="17">
        <v>217</v>
      </c>
      <c r="I7" s="132">
        <v>43</v>
      </c>
      <c r="J7" s="12">
        <v>65</v>
      </c>
      <c r="K7" s="12">
        <v>211</v>
      </c>
      <c r="L7" s="12">
        <v>13</v>
      </c>
      <c r="M7" s="12">
        <v>425</v>
      </c>
      <c r="N7" s="12">
        <v>2</v>
      </c>
      <c r="O7" s="13">
        <v>121</v>
      </c>
      <c r="P7" s="12">
        <v>58</v>
      </c>
      <c r="Q7" s="12">
        <v>395</v>
      </c>
      <c r="R7" s="12">
        <v>137</v>
      </c>
      <c r="S7" s="14">
        <v>5</v>
      </c>
      <c r="T7" s="13">
        <v>178</v>
      </c>
      <c r="U7" s="12">
        <v>537</v>
      </c>
      <c r="V7" s="14">
        <v>1</v>
      </c>
      <c r="W7" s="15">
        <v>9.2848297213622288</v>
      </c>
      <c r="X7" s="139">
        <v>22.730231734647376</v>
      </c>
      <c r="Y7" s="16">
        <v>279.82755256145242</v>
      </c>
      <c r="Z7" s="17">
        <v>285.82976458240216</v>
      </c>
      <c r="AA7" s="17">
        <v>301.93075939456867</v>
      </c>
    </row>
    <row r="8" spans="1:27" x14ac:dyDescent="0.2">
      <c r="A8" s="39" t="s">
        <v>8</v>
      </c>
      <c r="B8" s="9">
        <v>541</v>
      </c>
      <c r="C8" s="13">
        <v>268</v>
      </c>
      <c r="D8" s="14">
        <v>273</v>
      </c>
      <c r="E8" s="12">
        <v>214</v>
      </c>
      <c r="F8" s="12">
        <v>327</v>
      </c>
      <c r="G8" s="16">
        <v>184</v>
      </c>
      <c r="H8" s="17">
        <v>129</v>
      </c>
      <c r="I8" s="132">
        <v>228</v>
      </c>
      <c r="J8" s="12">
        <v>228</v>
      </c>
      <c r="K8" s="12">
        <v>163</v>
      </c>
      <c r="L8" s="12">
        <v>40</v>
      </c>
      <c r="M8" s="12">
        <v>110</v>
      </c>
      <c r="N8" s="12"/>
      <c r="O8" s="13">
        <v>159</v>
      </c>
      <c r="P8" s="12">
        <v>106</v>
      </c>
      <c r="Q8" s="12">
        <v>120</v>
      </c>
      <c r="R8" s="12">
        <v>155</v>
      </c>
      <c r="S8" s="14">
        <v>1</v>
      </c>
      <c r="T8" s="13">
        <v>321</v>
      </c>
      <c r="U8" s="12">
        <v>220</v>
      </c>
      <c r="V8" s="14"/>
      <c r="W8" s="15">
        <v>6.7397260273972606</v>
      </c>
      <c r="X8" s="139">
        <v>7.0452495378927811</v>
      </c>
      <c r="Y8" s="16">
        <v>197.56681505175595</v>
      </c>
      <c r="Z8" s="17">
        <v>189.96356208133085</v>
      </c>
      <c r="AA8" s="17">
        <v>226.18661770476197</v>
      </c>
    </row>
    <row r="9" spans="1:27" x14ac:dyDescent="0.2">
      <c r="A9" s="39" t="s">
        <v>9</v>
      </c>
      <c r="B9" s="9">
        <v>930</v>
      </c>
      <c r="C9" s="13">
        <v>447</v>
      </c>
      <c r="D9" s="14">
        <v>483</v>
      </c>
      <c r="E9" s="12">
        <v>479</v>
      </c>
      <c r="F9" s="12">
        <v>451</v>
      </c>
      <c r="G9" s="16">
        <v>555</v>
      </c>
      <c r="H9" s="17">
        <v>270</v>
      </c>
      <c r="I9" s="132">
        <v>105</v>
      </c>
      <c r="J9" s="12">
        <v>106</v>
      </c>
      <c r="K9" s="12">
        <v>317</v>
      </c>
      <c r="L9" s="12">
        <v>54</v>
      </c>
      <c r="M9" s="12">
        <v>453</v>
      </c>
      <c r="N9" s="12"/>
      <c r="O9" s="13">
        <v>208</v>
      </c>
      <c r="P9" s="12">
        <v>43</v>
      </c>
      <c r="Q9" s="12">
        <v>493</v>
      </c>
      <c r="R9" s="12">
        <v>178</v>
      </c>
      <c r="S9" s="14">
        <v>8</v>
      </c>
      <c r="T9" s="13">
        <v>413</v>
      </c>
      <c r="U9" s="12">
        <v>517</v>
      </c>
      <c r="V9" s="14"/>
      <c r="W9" s="15">
        <v>8.2933478735005455</v>
      </c>
      <c r="X9" s="139">
        <v>11.493382000131508</v>
      </c>
      <c r="Y9" s="16">
        <v>291.16511136881718</v>
      </c>
      <c r="Z9" s="17">
        <v>288.0503695268817</v>
      </c>
      <c r="AA9" s="17">
        <v>292.70625158153473</v>
      </c>
    </row>
    <row r="10" spans="1:27" x14ac:dyDescent="0.2">
      <c r="A10" s="39" t="s">
        <v>10</v>
      </c>
      <c r="B10" s="9">
        <v>767</v>
      </c>
      <c r="C10" s="13">
        <v>338</v>
      </c>
      <c r="D10" s="14">
        <v>429</v>
      </c>
      <c r="E10" s="12">
        <v>366</v>
      </c>
      <c r="F10" s="12">
        <v>401</v>
      </c>
      <c r="G10" s="16">
        <v>468</v>
      </c>
      <c r="H10" s="17">
        <v>266</v>
      </c>
      <c r="I10" s="132">
        <v>33</v>
      </c>
      <c r="J10" s="12">
        <v>30</v>
      </c>
      <c r="K10" s="12">
        <v>287</v>
      </c>
      <c r="L10" s="12">
        <v>27</v>
      </c>
      <c r="M10" s="12">
        <v>423</v>
      </c>
      <c r="N10" s="12"/>
      <c r="O10" s="13">
        <v>141</v>
      </c>
      <c r="P10" s="12">
        <v>33</v>
      </c>
      <c r="Q10" s="12">
        <v>379</v>
      </c>
      <c r="R10" s="12">
        <v>209</v>
      </c>
      <c r="S10" s="14">
        <v>5</v>
      </c>
      <c r="T10" s="13">
        <v>233</v>
      </c>
      <c r="U10" s="12">
        <v>534</v>
      </c>
      <c r="V10" s="14"/>
      <c r="W10" s="15">
        <v>7.6190476190476186</v>
      </c>
      <c r="X10" s="139">
        <v>18.2393172221675</v>
      </c>
      <c r="Y10" s="16">
        <v>314.08104152151253</v>
      </c>
      <c r="Z10" s="17">
        <v>309.17588349152538</v>
      </c>
      <c r="AA10" s="17">
        <v>313.97763397727277</v>
      </c>
    </row>
    <row r="11" spans="1:27" x14ac:dyDescent="0.2">
      <c r="A11" s="39" t="s">
        <v>11</v>
      </c>
      <c r="B11" s="9">
        <v>842</v>
      </c>
      <c r="C11" s="13">
        <v>405</v>
      </c>
      <c r="D11" s="14">
        <v>437</v>
      </c>
      <c r="E11" s="12">
        <v>419</v>
      </c>
      <c r="F11" s="12">
        <v>423</v>
      </c>
      <c r="G11" s="16">
        <v>504</v>
      </c>
      <c r="H11" s="17">
        <v>263</v>
      </c>
      <c r="I11" s="132">
        <v>75</v>
      </c>
      <c r="J11" s="12">
        <v>75</v>
      </c>
      <c r="K11" s="12">
        <v>335</v>
      </c>
      <c r="L11" s="12"/>
      <c r="M11" s="12">
        <v>432</v>
      </c>
      <c r="N11" s="12"/>
      <c r="O11" s="13">
        <v>150</v>
      </c>
      <c r="P11" s="12">
        <v>53</v>
      </c>
      <c r="Q11" s="12">
        <v>416</v>
      </c>
      <c r="R11" s="12">
        <v>212</v>
      </c>
      <c r="S11" s="14">
        <v>11</v>
      </c>
      <c r="T11" s="13">
        <v>442</v>
      </c>
      <c r="U11" s="12">
        <v>400</v>
      </c>
      <c r="V11" s="14"/>
      <c r="W11" s="15">
        <v>8.173754556500608</v>
      </c>
      <c r="X11" s="139">
        <v>14.59319101763848</v>
      </c>
      <c r="Y11" s="16">
        <v>286.05200124523816</v>
      </c>
      <c r="Z11" s="17">
        <v>279.91727077738096</v>
      </c>
      <c r="AA11" s="18" t="s">
        <v>73</v>
      </c>
    </row>
    <row r="12" spans="1:27" x14ac:dyDescent="0.2">
      <c r="A12" s="39" t="s">
        <v>13</v>
      </c>
      <c r="B12" s="9">
        <v>319</v>
      </c>
      <c r="C12" s="13">
        <v>145</v>
      </c>
      <c r="D12" s="14">
        <v>174</v>
      </c>
      <c r="E12" s="12">
        <v>164</v>
      </c>
      <c r="F12" s="12">
        <v>155</v>
      </c>
      <c r="G12" s="16">
        <v>211</v>
      </c>
      <c r="H12" s="17">
        <v>89</v>
      </c>
      <c r="I12" s="132">
        <v>19</v>
      </c>
      <c r="J12" s="12">
        <v>19</v>
      </c>
      <c r="K12" s="12">
        <v>111</v>
      </c>
      <c r="L12" s="12">
        <v>50</v>
      </c>
      <c r="M12" s="12">
        <v>139</v>
      </c>
      <c r="N12" s="12"/>
      <c r="O12" s="13">
        <v>34</v>
      </c>
      <c r="P12" s="12">
        <v>30</v>
      </c>
      <c r="Q12" s="12">
        <v>93</v>
      </c>
      <c r="R12" s="12">
        <v>146</v>
      </c>
      <c r="S12" s="14">
        <v>16</v>
      </c>
      <c r="T12" s="13">
        <v>218</v>
      </c>
      <c r="U12" s="12">
        <v>101</v>
      </c>
      <c r="V12" s="14"/>
      <c r="W12" s="15">
        <v>7.5668789808917198</v>
      </c>
      <c r="X12" s="139">
        <v>8.8680564263322843</v>
      </c>
      <c r="Y12" s="16">
        <v>260.23201073354232</v>
      </c>
      <c r="Z12" s="17">
        <v>264.22389216614425</v>
      </c>
      <c r="AA12" s="17">
        <v>260.89208619097224</v>
      </c>
    </row>
    <row r="13" spans="1:27" x14ac:dyDescent="0.2">
      <c r="A13" s="39" t="s">
        <v>15</v>
      </c>
      <c r="B13" s="9">
        <v>823</v>
      </c>
      <c r="C13" s="13">
        <v>322</v>
      </c>
      <c r="D13" s="14">
        <v>501</v>
      </c>
      <c r="E13" s="12">
        <v>463</v>
      </c>
      <c r="F13" s="12">
        <v>360</v>
      </c>
      <c r="G13" s="16">
        <v>424</v>
      </c>
      <c r="H13" s="17">
        <v>196</v>
      </c>
      <c r="I13" s="132">
        <v>203</v>
      </c>
      <c r="J13" s="12">
        <v>55</v>
      </c>
      <c r="K13" s="12">
        <v>148</v>
      </c>
      <c r="L13" s="12">
        <v>143</v>
      </c>
      <c r="M13" s="12">
        <v>477</v>
      </c>
      <c r="N13" s="12"/>
      <c r="O13" s="13">
        <v>125</v>
      </c>
      <c r="P13" s="12">
        <v>53</v>
      </c>
      <c r="Q13" s="12">
        <v>361</v>
      </c>
      <c r="R13" s="12">
        <v>280</v>
      </c>
      <c r="S13" s="14">
        <v>4</v>
      </c>
      <c r="T13" s="13">
        <v>315</v>
      </c>
      <c r="U13" s="12">
        <v>508</v>
      </c>
      <c r="V13" s="14"/>
      <c r="W13" s="15">
        <v>9.5914786967418539</v>
      </c>
      <c r="X13" s="139">
        <v>20.882017697342302</v>
      </c>
      <c r="Y13" s="16">
        <v>282.73609009842033</v>
      </c>
      <c r="Z13" s="17">
        <v>272.6573969270961</v>
      </c>
      <c r="AA13" s="18">
        <v>288.34181084957027</v>
      </c>
    </row>
    <row r="14" spans="1:27" x14ac:dyDescent="0.2">
      <c r="A14" s="39" t="s">
        <v>16</v>
      </c>
      <c r="B14" s="9">
        <v>732</v>
      </c>
      <c r="C14" s="13">
        <v>367</v>
      </c>
      <c r="D14" s="14">
        <v>365</v>
      </c>
      <c r="E14" s="12">
        <v>342</v>
      </c>
      <c r="F14" s="12">
        <v>390</v>
      </c>
      <c r="G14" s="16">
        <v>272</v>
      </c>
      <c r="H14" s="17">
        <v>121</v>
      </c>
      <c r="I14" s="132">
        <v>339</v>
      </c>
      <c r="J14" s="12">
        <v>63</v>
      </c>
      <c r="K14" s="12">
        <v>273</v>
      </c>
      <c r="L14" s="12"/>
      <c r="M14" s="12">
        <v>395</v>
      </c>
      <c r="N14" s="12">
        <v>1</v>
      </c>
      <c r="O14" s="13">
        <v>101</v>
      </c>
      <c r="P14" s="12">
        <v>37</v>
      </c>
      <c r="Q14" s="12">
        <v>419</v>
      </c>
      <c r="R14" s="12">
        <v>153</v>
      </c>
      <c r="S14" s="14">
        <v>22</v>
      </c>
      <c r="T14" s="13">
        <v>344</v>
      </c>
      <c r="U14" s="12">
        <v>377</v>
      </c>
      <c r="V14" s="14">
        <v>11</v>
      </c>
      <c r="W14" s="15">
        <v>9.437587657784011</v>
      </c>
      <c r="X14" s="139">
        <v>12.944207650273219</v>
      </c>
      <c r="Y14" s="16">
        <v>267.72703088387971</v>
      </c>
      <c r="Z14" s="17">
        <v>264.56716626092896</v>
      </c>
      <c r="AA14" s="17">
        <v>282.15143770999993</v>
      </c>
    </row>
    <row r="15" spans="1:27" x14ac:dyDescent="0.2">
      <c r="A15" s="39" t="s">
        <v>17</v>
      </c>
      <c r="B15" s="9">
        <v>376</v>
      </c>
      <c r="C15" s="13">
        <v>150</v>
      </c>
      <c r="D15" s="14">
        <v>226</v>
      </c>
      <c r="E15" s="12">
        <v>168</v>
      </c>
      <c r="F15" s="12">
        <v>208</v>
      </c>
      <c r="G15" s="16">
        <v>186</v>
      </c>
      <c r="H15" s="17">
        <v>115</v>
      </c>
      <c r="I15" s="132">
        <v>75</v>
      </c>
      <c r="J15" s="12">
        <v>79</v>
      </c>
      <c r="K15" s="12">
        <v>200</v>
      </c>
      <c r="L15" s="12">
        <v>3</v>
      </c>
      <c r="M15" s="12">
        <v>94</v>
      </c>
      <c r="N15" s="12"/>
      <c r="O15" s="13">
        <v>97</v>
      </c>
      <c r="P15" s="12">
        <v>41</v>
      </c>
      <c r="Q15" s="12">
        <v>110</v>
      </c>
      <c r="R15" s="12">
        <v>121</v>
      </c>
      <c r="S15" s="14">
        <v>7</v>
      </c>
      <c r="T15" s="13">
        <v>263</v>
      </c>
      <c r="U15" s="12">
        <v>113</v>
      </c>
      <c r="V15" s="14"/>
      <c r="W15" s="15">
        <v>8.1440443213296394</v>
      </c>
      <c r="X15" s="139">
        <v>14.83679300285638</v>
      </c>
      <c r="Y15" s="16">
        <v>263.66285494414888</v>
      </c>
      <c r="Z15" s="17">
        <v>268.17209262234036</v>
      </c>
      <c r="AA15" s="18" t="s">
        <v>73</v>
      </c>
    </row>
    <row r="16" spans="1:27" x14ac:dyDescent="0.2">
      <c r="A16" s="39" t="s">
        <v>18</v>
      </c>
      <c r="B16" s="9">
        <v>675</v>
      </c>
      <c r="C16" s="13">
        <v>305</v>
      </c>
      <c r="D16" s="14">
        <v>370</v>
      </c>
      <c r="E16" s="12">
        <v>316</v>
      </c>
      <c r="F16" s="12">
        <v>359</v>
      </c>
      <c r="G16" s="16">
        <v>480</v>
      </c>
      <c r="H16" s="17">
        <v>170</v>
      </c>
      <c r="I16" s="132">
        <v>25</v>
      </c>
      <c r="J16" s="12">
        <v>39</v>
      </c>
      <c r="K16" s="12">
        <v>188</v>
      </c>
      <c r="L16" s="12">
        <v>13</v>
      </c>
      <c r="M16" s="12">
        <v>434</v>
      </c>
      <c r="N16" s="12">
        <v>1</v>
      </c>
      <c r="O16" s="13">
        <v>118</v>
      </c>
      <c r="P16" s="12">
        <v>29</v>
      </c>
      <c r="Q16" s="12">
        <v>235</v>
      </c>
      <c r="R16" s="12">
        <v>284</v>
      </c>
      <c r="S16" s="14">
        <v>9</v>
      </c>
      <c r="T16" s="13">
        <v>322</v>
      </c>
      <c r="U16" s="12">
        <v>353</v>
      </c>
      <c r="V16" s="14"/>
      <c r="W16" s="15">
        <v>8.6264880952380949</v>
      </c>
      <c r="X16" s="139">
        <v>14.12843402139954</v>
      </c>
      <c r="Y16" s="16">
        <v>311.72486492592594</v>
      </c>
      <c r="Z16" s="17">
        <v>301.39407567999996</v>
      </c>
      <c r="AA16" s="17">
        <v>313.73725089253185</v>
      </c>
    </row>
    <row r="17" spans="1:27" x14ac:dyDescent="0.2">
      <c r="A17" s="39" t="s">
        <v>19</v>
      </c>
      <c r="B17" s="9">
        <v>826</v>
      </c>
      <c r="C17" s="13">
        <v>389</v>
      </c>
      <c r="D17" s="14">
        <v>437</v>
      </c>
      <c r="E17" s="12">
        <v>433</v>
      </c>
      <c r="F17" s="12">
        <v>393</v>
      </c>
      <c r="G17" s="16">
        <v>536</v>
      </c>
      <c r="H17" s="17">
        <v>220</v>
      </c>
      <c r="I17" s="132">
        <v>70</v>
      </c>
      <c r="J17" s="12">
        <v>69</v>
      </c>
      <c r="K17" s="12">
        <v>238</v>
      </c>
      <c r="L17" s="12">
        <v>82</v>
      </c>
      <c r="M17" s="12">
        <v>437</v>
      </c>
      <c r="N17" s="12"/>
      <c r="O17" s="13">
        <v>177</v>
      </c>
      <c r="P17" s="12">
        <v>53</v>
      </c>
      <c r="Q17" s="12">
        <v>410</v>
      </c>
      <c r="R17" s="12">
        <v>180</v>
      </c>
      <c r="S17" s="14">
        <v>6</v>
      </c>
      <c r="T17" s="13">
        <v>614</v>
      </c>
      <c r="U17" s="12">
        <v>212</v>
      </c>
      <c r="V17" s="14"/>
      <c r="W17" s="15">
        <v>7.0861008610086103</v>
      </c>
      <c r="X17" s="139">
        <v>6.1124455205811072</v>
      </c>
      <c r="Y17" s="16">
        <v>254.10435960532686</v>
      </c>
      <c r="Z17" s="17">
        <v>250.22034646246979</v>
      </c>
      <c r="AA17" s="17">
        <v>266.35713943623188</v>
      </c>
    </row>
    <row r="18" spans="1:27" x14ac:dyDescent="0.2">
      <c r="A18" s="39" t="s">
        <v>20</v>
      </c>
      <c r="B18" s="9">
        <v>581</v>
      </c>
      <c r="C18" s="13">
        <v>302</v>
      </c>
      <c r="D18" s="14">
        <v>279</v>
      </c>
      <c r="E18" s="12">
        <v>320</v>
      </c>
      <c r="F18" s="12">
        <v>261</v>
      </c>
      <c r="G18" s="16">
        <v>390</v>
      </c>
      <c r="H18" s="17">
        <v>159</v>
      </c>
      <c r="I18" s="132">
        <v>32</v>
      </c>
      <c r="J18" s="12">
        <v>31</v>
      </c>
      <c r="K18" s="12">
        <v>144</v>
      </c>
      <c r="L18" s="12">
        <v>68</v>
      </c>
      <c r="M18" s="12">
        <v>338</v>
      </c>
      <c r="N18" s="12"/>
      <c r="O18" s="13">
        <v>129</v>
      </c>
      <c r="P18" s="12">
        <v>38</v>
      </c>
      <c r="Q18" s="12">
        <v>294</v>
      </c>
      <c r="R18" s="12">
        <v>115</v>
      </c>
      <c r="S18" s="14">
        <v>5</v>
      </c>
      <c r="T18" s="13">
        <v>323</v>
      </c>
      <c r="U18" s="12">
        <v>258</v>
      </c>
      <c r="V18" s="14"/>
      <c r="W18" s="15">
        <v>7.0608695652173914</v>
      </c>
      <c r="X18" s="139">
        <v>8.7631669535284118</v>
      </c>
      <c r="Y18" s="16">
        <v>283.57434900688474</v>
      </c>
      <c r="Z18" s="17">
        <v>287.70183187091237</v>
      </c>
      <c r="AA18" s="17">
        <v>278.82147221492016</v>
      </c>
    </row>
    <row r="19" spans="1:27" x14ac:dyDescent="0.2">
      <c r="A19" s="39" t="s">
        <v>21</v>
      </c>
      <c r="B19" s="9">
        <v>644</v>
      </c>
      <c r="C19" s="13">
        <v>318</v>
      </c>
      <c r="D19" s="14">
        <v>326</v>
      </c>
      <c r="E19" s="12">
        <v>258</v>
      </c>
      <c r="F19" s="12">
        <v>386</v>
      </c>
      <c r="G19" s="16">
        <v>209</v>
      </c>
      <c r="H19" s="17">
        <v>108</v>
      </c>
      <c r="I19" s="132">
        <v>327</v>
      </c>
      <c r="J19" s="12">
        <v>324</v>
      </c>
      <c r="K19" s="12">
        <v>184</v>
      </c>
      <c r="L19" s="12"/>
      <c r="M19" s="12">
        <v>136</v>
      </c>
      <c r="N19" s="12"/>
      <c r="O19" s="13">
        <v>183</v>
      </c>
      <c r="P19" s="12">
        <v>107</v>
      </c>
      <c r="Q19" s="12">
        <v>181</v>
      </c>
      <c r="R19" s="12">
        <v>171</v>
      </c>
      <c r="S19" s="14">
        <v>2</v>
      </c>
      <c r="T19" s="13">
        <v>381</v>
      </c>
      <c r="U19" s="12">
        <v>263</v>
      </c>
      <c r="V19" s="14"/>
      <c r="W19" s="15">
        <v>8.2504317789291886</v>
      </c>
      <c r="X19" s="139">
        <v>8.1195496894409906</v>
      </c>
      <c r="Y19" s="16">
        <v>233.96876778571428</v>
      </c>
      <c r="Z19" s="17">
        <v>223.22870458074536</v>
      </c>
      <c r="AA19" s="18">
        <v>261.05072150847457</v>
      </c>
    </row>
    <row r="20" spans="1:27" x14ac:dyDescent="0.2">
      <c r="A20" s="39" t="s">
        <v>22</v>
      </c>
      <c r="B20" s="9">
        <v>603</v>
      </c>
      <c r="C20" s="13">
        <v>294</v>
      </c>
      <c r="D20" s="14">
        <v>309</v>
      </c>
      <c r="E20" s="12">
        <v>314</v>
      </c>
      <c r="F20" s="12">
        <v>289</v>
      </c>
      <c r="G20" s="16">
        <v>388</v>
      </c>
      <c r="H20" s="17">
        <v>131</v>
      </c>
      <c r="I20" s="132">
        <v>84</v>
      </c>
      <c r="J20" s="12">
        <v>84</v>
      </c>
      <c r="K20" s="12">
        <v>245</v>
      </c>
      <c r="L20" s="12"/>
      <c r="M20" s="12">
        <v>274</v>
      </c>
      <c r="N20" s="12"/>
      <c r="O20" s="13">
        <v>51</v>
      </c>
      <c r="P20" s="12">
        <v>29</v>
      </c>
      <c r="Q20" s="12">
        <v>352</v>
      </c>
      <c r="R20" s="12">
        <v>169</v>
      </c>
      <c r="S20" s="14">
        <v>2</v>
      </c>
      <c r="T20" s="13">
        <v>178</v>
      </c>
      <c r="U20" s="12">
        <v>425</v>
      </c>
      <c r="V20" s="14"/>
      <c r="W20" s="15">
        <v>9.6396551724137929</v>
      </c>
      <c r="X20" s="139">
        <v>20.135133249159562</v>
      </c>
      <c r="Y20" s="16">
        <v>304.7370994361525</v>
      </c>
      <c r="Z20" s="17">
        <v>299.80878115257053</v>
      </c>
      <c r="AA20" s="17">
        <v>306.02052748287684</v>
      </c>
    </row>
    <row r="21" spans="1:27" x14ac:dyDescent="0.2">
      <c r="A21" s="39" t="s">
        <v>23</v>
      </c>
      <c r="B21" s="9">
        <v>714</v>
      </c>
      <c r="C21" s="13">
        <v>364</v>
      </c>
      <c r="D21" s="14">
        <v>350</v>
      </c>
      <c r="E21" s="12">
        <v>382</v>
      </c>
      <c r="F21" s="12">
        <v>332</v>
      </c>
      <c r="G21" s="16">
        <v>445</v>
      </c>
      <c r="H21" s="17">
        <v>223</v>
      </c>
      <c r="I21" s="132">
        <v>46</v>
      </c>
      <c r="J21" s="12">
        <v>75</v>
      </c>
      <c r="K21" s="12">
        <v>161</v>
      </c>
      <c r="L21" s="12">
        <v>85</v>
      </c>
      <c r="M21" s="12">
        <v>391</v>
      </c>
      <c r="N21" s="12">
        <v>2</v>
      </c>
      <c r="O21" s="13">
        <v>112</v>
      </c>
      <c r="P21" s="12">
        <v>32</v>
      </c>
      <c r="Q21" s="12">
        <v>386</v>
      </c>
      <c r="R21" s="12">
        <v>181</v>
      </c>
      <c r="S21" s="14">
        <v>3</v>
      </c>
      <c r="T21" s="13">
        <v>182</v>
      </c>
      <c r="U21" s="12">
        <v>531</v>
      </c>
      <c r="V21" s="14">
        <v>1</v>
      </c>
      <c r="W21" s="15">
        <v>9.7808219178082183</v>
      </c>
      <c r="X21" s="139">
        <v>17.386456582633059</v>
      </c>
      <c r="Y21" s="16">
        <v>291.21331045658269</v>
      </c>
      <c r="Z21" s="17">
        <v>280.51129629831928</v>
      </c>
      <c r="AA21" s="17">
        <v>301.53842368850081</v>
      </c>
    </row>
    <row r="22" spans="1:27" x14ac:dyDescent="0.2">
      <c r="A22" s="39" t="s">
        <v>24</v>
      </c>
      <c r="B22" s="9">
        <v>741</v>
      </c>
      <c r="C22" s="13">
        <v>339</v>
      </c>
      <c r="D22" s="14">
        <v>402</v>
      </c>
      <c r="E22" s="12">
        <v>361</v>
      </c>
      <c r="F22" s="12">
        <v>380</v>
      </c>
      <c r="G22" s="16">
        <v>467</v>
      </c>
      <c r="H22" s="17">
        <v>240</v>
      </c>
      <c r="I22" s="132">
        <v>34</v>
      </c>
      <c r="J22" s="12">
        <v>80</v>
      </c>
      <c r="K22" s="12">
        <v>205</v>
      </c>
      <c r="L22" s="12">
        <v>58</v>
      </c>
      <c r="M22" s="12">
        <v>398</v>
      </c>
      <c r="N22" s="12"/>
      <c r="O22" s="13">
        <v>81</v>
      </c>
      <c r="P22" s="12">
        <v>27</v>
      </c>
      <c r="Q22" s="12">
        <v>360</v>
      </c>
      <c r="R22" s="12">
        <v>196</v>
      </c>
      <c r="S22" s="14">
        <v>77</v>
      </c>
      <c r="T22" s="13">
        <v>214</v>
      </c>
      <c r="U22" s="12">
        <v>522</v>
      </c>
      <c r="V22" s="14">
        <v>5</v>
      </c>
      <c r="W22" s="15">
        <v>8.7468354430379751</v>
      </c>
      <c r="X22" s="139">
        <v>23.795272243006643</v>
      </c>
      <c r="Y22" s="16">
        <v>294.90542475168689</v>
      </c>
      <c r="Z22" s="17">
        <v>293.74102341430506</v>
      </c>
      <c r="AA22" s="17">
        <v>306.31777469811323</v>
      </c>
    </row>
    <row r="23" spans="1:27" x14ac:dyDescent="0.2">
      <c r="A23" s="39" t="s">
        <v>26</v>
      </c>
      <c r="B23" s="9">
        <v>1244</v>
      </c>
      <c r="C23" s="13">
        <v>977</v>
      </c>
      <c r="D23" s="14">
        <v>267</v>
      </c>
      <c r="E23" s="12">
        <v>599</v>
      </c>
      <c r="F23" s="12">
        <v>645</v>
      </c>
      <c r="G23" s="16">
        <v>731</v>
      </c>
      <c r="H23" s="17">
        <v>461</v>
      </c>
      <c r="I23" s="132">
        <v>52</v>
      </c>
      <c r="J23" s="12">
        <v>41</v>
      </c>
      <c r="K23" s="12">
        <v>518</v>
      </c>
      <c r="L23" s="12">
        <v>60</v>
      </c>
      <c r="M23" s="12">
        <v>625</v>
      </c>
      <c r="N23" s="12"/>
      <c r="O23" s="13">
        <v>298</v>
      </c>
      <c r="P23" s="12">
        <v>77</v>
      </c>
      <c r="Q23" s="12">
        <v>498</v>
      </c>
      <c r="R23" s="12">
        <v>356</v>
      </c>
      <c r="S23" s="14">
        <v>15</v>
      </c>
      <c r="T23" s="13">
        <v>664</v>
      </c>
      <c r="U23" s="12">
        <v>580</v>
      </c>
      <c r="V23" s="14"/>
      <c r="W23" s="15">
        <v>5.3720164609053498</v>
      </c>
      <c r="X23" s="139">
        <v>9.1353352761255966</v>
      </c>
      <c r="Y23" s="16">
        <v>282.84740172668813</v>
      </c>
      <c r="Z23" s="17">
        <v>274.71610437620581</v>
      </c>
      <c r="AA23" s="17">
        <v>282.88503677142853</v>
      </c>
    </row>
    <row r="24" spans="1:27" x14ac:dyDescent="0.2">
      <c r="A24" s="39" t="s">
        <v>27</v>
      </c>
      <c r="B24" s="9">
        <v>465</v>
      </c>
      <c r="C24" s="13">
        <v>269</v>
      </c>
      <c r="D24" s="14">
        <v>196</v>
      </c>
      <c r="E24" s="12">
        <v>279</v>
      </c>
      <c r="F24" s="12">
        <v>186</v>
      </c>
      <c r="G24" s="16">
        <v>303</v>
      </c>
      <c r="H24" s="17">
        <v>152</v>
      </c>
      <c r="I24" s="132">
        <v>10</v>
      </c>
      <c r="J24" s="12">
        <v>8</v>
      </c>
      <c r="K24" s="12">
        <v>33</v>
      </c>
      <c r="L24" s="12">
        <v>46</v>
      </c>
      <c r="M24" s="12">
        <v>378</v>
      </c>
      <c r="N24" s="12"/>
      <c r="O24" s="13">
        <v>73</v>
      </c>
      <c r="P24" s="12">
        <v>14</v>
      </c>
      <c r="Q24" s="12">
        <v>258</v>
      </c>
      <c r="R24" s="12">
        <v>116</v>
      </c>
      <c r="S24" s="14">
        <v>4</v>
      </c>
      <c r="T24" s="13">
        <v>311</v>
      </c>
      <c r="U24" s="12">
        <v>154</v>
      </c>
      <c r="V24" s="14"/>
      <c r="W24" s="15">
        <v>7.5054945054945055</v>
      </c>
      <c r="X24" s="139">
        <v>7.102267881422577</v>
      </c>
      <c r="Y24" s="16">
        <v>284.31113918064517</v>
      </c>
      <c r="Z24" s="17">
        <v>281.30302762580646</v>
      </c>
      <c r="AA24" s="17">
        <v>288.87268447979795</v>
      </c>
    </row>
    <row r="25" spans="1:27" x14ac:dyDescent="0.2">
      <c r="A25" s="39" t="s">
        <v>29</v>
      </c>
      <c r="B25" s="9">
        <v>633</v>
      </c>
      <c r="C25" s="13">
        <v>324</v>
      </c>
      <c r="D25" s="14">
        <v>309</v>
      </c>
      <c r="E25" s="12">
        <v>294</v>
      </c>
      <c r="F25" s="12">
        <v>339</v>
      </c>
      <c r="G25" s="16">
        <v>342</v>
      </c>
      <c r="H25" s="17">
        <v>266</v>
      </c>
      <c r="I25" s="132">
        <v>25</v>
      </c>
      <c r="J25" s="12">
        <v>45</v>
      </c>
      <c r="K25" s="12">
        <v>382</v>
      </c>
      <c r="L25" s="12">
        <v>4</v>
      </c>
      <c r="M25" s="12">
        <v>202</v>
      </c>
      <c r="N25" s="12"/>
      <c r="O25" s="13">
        <v>159</v>
      </c>
      <c r="P25" s="12">
        <v>52</v>
      </c>
      <c r="Q25" s="12">
        <v>259</v>
      </c>
      <c r="R25" s="12">
        <v>160</v>
      </c>
      <c r="S25" s="14">
        <v>3</v>
      </c>
      <c r="T25" s="13">
        <v>387</v>
      </c>
      <c r="U25" s="12">
        <v>246</v>
      </c>
      <c r="V25" s="14"/>
      <c r="W25" s="15">
        <v>7.4538216560509554</v>
      </c>
      <c r="X25" s="139">
        <v>9.2587503172465961</v>
      </c>
      <c r="Y25" s="16">
        <v>285.51218941390209</v>
      </c>
      <c r="Z25" s="17">
        <v>286.63500684676148</v>
      </c>
      <c r="AA25" s="17">
        <v>286.68634257803467</v>
      </c>
    </row>
    <row r="26" spans="1:27" x14ac:dyDescent="0.2">
      <c r="A26" s="39" t="s">
        <v>30</v>
      </c>
      <c r="B26" s="9">
        <v>559</v>
      </c>
      <c r="C26" s="13">
        <v>230</v>
      </c>
      <c r="D26" s="14">
        <v>329</v>
      </c>
      <c r="E26" s="12">
        <v>251</v>
      </c>
      <c r="F26" s="12">
        <v>308</v>
      </c>
      <c r="G26" s="16">
        <v>318</v>
      </c>
      <c r="H26" s="17">
        <v>219</v>
      </c>
      <c r="I26" s="132">
        <v>22</v>
      </c>
      <c r="J26" s="12">
        <v>31</v>
      </c>
      <c r="K26" s="12">
        <v>295</v>
      </c>
      <c r="L26" s="12"/>
      <c r="M26" s="12">
        <v>233</v>
      </c>
      <c r="N26" s="12"/>
      <c r="O26" s="13">
        <v>149</v>
      </c>
      <c r="P26" s="12">
        <v>23</v>
      </c>
      <c r="Q26" s="12">
        <v>274</v>
      </c>
      <c r="R26" s="12">
        <v>105</v>
      </c>
      <c r="S26" s="14">
        <v>8</v>
      </c>
      <c r="T26" s="13">
        <v>293</v>
      </c>
      <c r="U26" s="12">
        <v>266</v>
      </c>
      <c r="V26" s="14"/>
      <c r="W26" s="15">
        <v>6.7753222836095768</v>
      </c>
      <c r="X26" s="139">
        <v>8.9202146690518909</v>
      </c>
      <c r="Y26" s="16">
        <v>269.65652136135952</v>
      </c>
      <c r="Z26" s="17">
        <v>273.00996272450811</v>
      </c>
      <c r="AA26" s="17">
        <v>277.94496631992337</v>
      </c>
    </row>
    <row r="27" spans="1:27" x14ac:dyDescent="0.2">
      <c r="A27" s="39" t="s">
        <v>31</v>
      </c>
      <c r="B27" s="9">
        <v>832</v>
      </c>
      <c r="C27" s="13">
        <v>426</v>
      </c>
      <c r="D27" s="14">
        <v>406</v>
      </c>
      <c r="E27" s="12">
        <v>354</v>
      </c>
      <c r="F27" s="12">
        <v>478</v>
      </c>
      <c r="G27" s="16">
        <v>450</v>
      </c>
      <c r="H27" s="17">
        <v>366</v>
      </c>
      <c r="I27" s="132">
        <v>16</v>
      </c>
      <c r="J27" s="12">
        <v>16</v>
      </c>
      <c r="K27" s="12">
        <v>219</v>
      </c>
      <c r="L27" s="12"/>
      <c r="M27" s="12">
        <v>597</v>
      </c>
      <c r="N27" s="12"/>
      <c r="O27" s="13">
        <v>137</v>
      </c>
      <c r="P27" s="12">
        <v>32</v>
      </c>
      <c r="Q27" s="12">
        <v>331</v>
      </c>
      <c r="R27" s="12">
        <v>326</v>
      </c>
      <c r="S27" s="14">
        <v>6</v>
      </c>
      <c r="T27" s="13">
        <v>321</v>
      </c>
      <c r="U27" s="12">
        <v>511</v>
      </c>
      <c r="V27" s="14"/>
      <c r="W27" s="15">
        <v>6.0267639902676402</v>
      </c>
      <c r="X27" s="139">
        <v>18.677670029751333</v>
      </c>
      <c r="Y27" s="16">
        <v>290.71638454326921</v>
      </c>
      <c r="Z27" s="17">
        <v>282.01839490264422</v>
      </c>
      <c r="AA27" s="17">
        <v>296.3062806409921</v>
      </c>
    </row>
    <row r="28" spans="1:27" x14ac:dyDescent="0.2">
      <c r="A28" s="39" t="s">
        <v>32</v>
      </c>
      <c r="B28" s="9">
        <v>654</v>
      </c>
      <c r="C28" s="13">
        <v>287</v>
      </c>
      <c r="D28" s="14">
        <v>367</v>
      </c>
      <c r="E28" s="12">
        <v>340</v>
      </c>
      <c r="F28" s="12">
        <v>314</v>
      </c>
      <c r="G28" s="16">
        <v>297</v>
      </c>
      <c r="H28" s="17">
        <v>157</v>
      </c>
      <c r="I28" s="132">
        <v>200</v>
      </c>
      <c r="J28" s="12">
        <v>205</v>
      </c>
      <c r="K28" s="12">
        <v>146</v>
      </c>
      <c r="L28" s="12">
        <v>13</v>
      </c>
      <c r="M28" s="12">
        <v>290</v>
      </c>
      <c r="N28" s="12"/>
      <c r="O28" s="13">
        <v>131</v>
      </c>
      <c r="P28" s="12">
        <v>74</v>
      </c>
      <c r="Q28" s="12">
        <v>221</v>
      </c>
      <c r="R28" s="12">
        <v>220</v>
      </c>
      <c r="S28" s="14">
        <v>8</v>
      </c>
      <c r="T28" s="13">
        <v>317</v>
      </c>
      <c r="U28" s="12">
        <v>337</v>
      </c>
      <c r="V28" s="14"/>
      <c r="W28" s="15">
        <v>8.017350157728707</v>
      </c>
      <c r="X28" s="139">
        <v>13.597226961948317</v>
      </c>
      <c r="Y28" s="16">
        <v>264.9690155351683</v>
      </c>
      <c r="Z28" s="17">
        <v>260.73255330428134</v>
      </c>
      <c r="AA28" s="18" t="s">
        <v>73</v>
      </c>
    </row>
    <row r="29" spans="1:27" x14ac:dyDescent="0.2">
      <c r="A29" s="39" t="s">
        <v>35</v>
      </c>
      <c r="B29" s="9">
        <v>1226</v>
      </c>
      <c r="C29" s="13">
        <v>544</v>
      </c>
      <c r="D29" s="14">
        <v>682</v>
      </c>
      <c r="E29" s="12">
        <v>709</v>
      </c>
      <c r="F29" s="12">
        <v>517</v>
      </c>
      <c r="G29" s="16">
        <v>865</v>
      </c>
      <c r="H29" s="17">
        <v>327</v>
      </c>
      <c r="I29" s="132">
        <v>34</v>
      </c>
      <c r="J29" s="12">
        <v>114</v>
      </c>
      <c r="K29" s="12">
        <v>435</v>
      </c>
      <c r="L29" s="12">
        <v>2</v>
      </c>
      <c r="M29" s="12">
        <v>670</v>
      </c>
      <c r="N29" s="12">
        <v>5</v>
      </c>
      <c r="O29" s="13">
        <v>118</v>
      </c>
      <c r="P29" s="12">
        <v>83</v>
      </c>
      <c r="Q29" s="12">
        <v>549</v>
      </c>
      <c r="R29" s="12">
        <v>455</v>
      </c>
      <c r="S29" s="14">
        <v>21</v>
      </c>
      <c r="T29" s="13">
        <v>431</v>
      </c>
      <c r="U29" s="12">
        <v>795</v>
      </c>
      <c r="V29" s="14"/>
      <c r="W29" s="15">
        <v>10.291596638655463</v>
      </c>
      <c r="X29" s="139">
        <v>19.353680470376638</v>
      </c>
      <c r="Y29" s="16">
        <v>290.38185453752038</v>
      </c>
      <c r="Z29" s="17">
        <v>279.53431995024465</v>
      </c>
      <c r="AA29" s="17">
        <v>295.3707156445783</v>
      </c>
    </row>
    <row r="30" spans="1:27" x14ac:dyDescent="0.2">
      <c r="A30" s="97" t="s">
        <v>55</v>
      </c>
      <c r="B30" s="30">
        <v>18572</v>
      </c>
      <c r="C30" s="34">
        <v>9184</v>
      </c>
      <c r="D30" s="35">
        <v>9388</v>
      </c>
      <c r="E30" s="33">
        <v>9231</v>
      </c>
      <c r="F30" s="33">
        <v>9341</v>
      </c>
      <c r="G30" s="37">
        <v>10721</v>
      </c>
      <c r="H30" s="38">
        <v>5579</v>
      </c>
      <c r="I30" s="133">
        <v>2272</v>
      </c>
      <c r="J30" s="33">
        <v>2052</v>
      </c>
      <c r="K30" s="33">
        <v>6439</v>
      </c>
      <c r="L30" s="33">
        <v>812</v>
      </c>
      <c r="M30" s="33">
        <v>9256</v>
      </c>
      <c r="N30" s="33">
        <v>13</v>
      </c>
      <c r="O30" s="34">
        <v>3480</v>
      </c>
      <c r="P30" s="33">
        <v>1301</v>
      </c>
      <c r="Q30" s="33">
        <v>8339</v>
      </c>
      <c r="R30" s="33">
        <v>5180</v>
      </c>
      <c r="S30" s="35">
        <v>272</v>
      </c>
      <c r="T30" s="34">
        <v>8590</v>
      </c>
      <c r="U30" s="33">
        <v>9964</v>
      </c>
      <c r="V30" s="35">
        <v>18</v>
      </c>
      <c r="W30" s="36">
        <v>8.0376015129602845</v>
      </c>
      <c r="X30" s="140">
        <v>14.091366844843542</v>
      </c>
      <c r="Y30" s="37">
        <v>279.45175537097435</v>
      </c>
      <c r="Z30" s="38">
        <v>275.03751920489987</v>
      </c>
      <c r="AA30" s="38">
        <v>289.59031824488545</v>
      </c>
    </row>
    <row r="31" spans="1:27" x14ac:dyDescent="0.2">
      <c r="I31" s="96">
        <f>B30-I30</f>
        <v>16300</v>
      </c>
      <c r="J31" s="96"/>
      <c r="K31" s="96"/>
      <c r="L31" s="96"/>
      <c r="M31" s="96"/>
      <c r="N31" s="96">
        <f>B30-N30</f>
        <v>18559</v>
      </c>
      <c r="O31" s="96"/>
      <c r="P31" s="96"/>
      <c r="Q31" s="96"/>
      <c r="R31" s="96"/>
      <c r="S31" s="96">
        <f>B30-S30</f>
        <v>18300</v>
      </c>
      <c r="T31" s="96"/>
      <c r="U31" s="96"/>
      <c r="V31" s="96">
        <f>B30-V30</f>
        <v>18554</v>
      </c>
      <c r="W31" s="141">
        <v>17978</v>
      </c>
      <c r="X31" s="141"/>
      <c r="Y31" s="141">
        <v>18570</v>
      </c>
      <c r="Z31" s="141">
        <v>18570</v>
      </c>
      <c r="AA31" s="141">
        <v>14468</v>
      </c>
    </row>
    <row r="32" spans="1:27" s="99" customFormat="1" ht="14" x14ac:dyDescent="0.2">
      <c r="A32" s="99" t="s">
        <v>61</v>
      </c>
      <c r="C32" s="76"/>
      <c r="D32" s="77"/>
      <c r="E32" s="77"/>
      <c r="F32" s="77"/>
      <c r="G32" s="77"/>
      <c r="H32" s="77"/>
      <c r="I32" s="77"/>
      <c r="J32" s="78"/>
      <c r="K32" s="78"/>
      <c r="L32" s="78"/>
      <c r="M32" s="78"/>
      <c r="N32" s="79"/>
      <c r="O32" s="79"/>
      <c r="P32" s="79"/>
      <c r="Q32" s="79"/>
      <c r="R32" s="77"/>
      <c r="S32" s="115"/>
      <c r="T32" s="115"/>
      <c r="U32" s="116"/>
      <c r="V32" s="116"/>
      <c r="W32" s="116"/>
    </row>
    <row r="33" spans="1:23" s="57" customFormat="1" ht="14" x14ac:dyDescent="0.2">
      <c r="A33" s="75" t="s">
        <v>108</v>
      </c>
      <c r="B33" s="75"/>
      <c r="C33" s="82"/>
      <c r="D33" s="83"/>
      <c r="E33" s="83"/>
      <c r="F33" s="83"/>
      <c r="G33" s="83"/>
      <c r="H33" s="83"/>
      <c r="I33" s="83"/>
      <c r="J33" s="78"/>
      <c r="K33" s="78"/>
      <c r="L33" s="78"/>
      <c r="M33" s="78"/>
      <c r="N33" s="84"/>
      <c r="O33" s="84"/>
      <c r="P33" s="84"/>
      <c r="Q33" s="84"/>
      <c r="R33" s="83"/>
      <c r="S33" s="85"/>
      <c r="T33" s="85"/>
      <c r="U33" s="86"/>
      <c r="V33" s="86"/>
      <c r="W33" s="86"/>
    </row>
  </sheetData>
  <mergeCells count="11">
    <mergeCell ref="J2:N2"/>
    <mergeCell ref="O2:S2"/>
    <mergeCell ref="T2:V2"/>
    <mergeCell ref="W2:W3"/>
    <mergeCell ref="Y2:AA2"/>
    <mergeCell ref="X2:X3"/>
    <mergeCell ref="A2:A3"/>
    <mergeCell ref="B2:B3"/>
    <mergeCell ref="C2:D2"/>
    <mergeCell ref="E2:F2"/>
    <mergeCell ref="G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609BB-40F9-E14E-90CF-095AA6841FA5}">
  <dimension ref="A2:L89"/>
  <sheetViews>
    <sheetView topLeftCell="A30" workbookViewId="0">
      <selection activeCell="A62" sqref="A62:L89"/>
    </sheetView>
  </sheetViews>
  <sheetFormatPr baseColWidth="10" defaultRowHeight="16" x14ac:dyDescent="0.2"/>
  <cols>
    <col min="1" max="1" width="14.33203125" style="119" bestFit="1" customWidth="1"/>
    <col min="2" max="11" width="11.6640625" style="134" customWidth="1"/>
    <col min="12" max="12" width="10.83203125" style="125"/>
    <col min="13" max="16384" width="10.83203125" style="119"/>
  </cols>
  <sheetData>
    <row r="2" spans="1:12" s="125" customFormat="1" ht="34" x14ac:dyDescent="0.2">
      <c r="A2" s="136" t="s">
        <v>57</v>
      </c>
      <c r="B2" s="137" t="s">
        <v>74</v>
      </c>
      <c r="C2" s="137" t="s">
        <v>75</v>
      </c>
      <c r="D2" s="137" t="s">
        <v>76</v>
      </c>
      <c r="E2" s="137" t="s">
        <v>77</v>
      </c>
      <c r="F2" s="137" t="s">
        <v>78</v>
      </c>
      <c r="G2" s="137" t="s">
        <v>79</v>
      </c>
      <c r="H2" s="137" t="s">
        <v>80</v>
      </c>
      <c r="I2" s="137" t="s">
        <v>81</v>
      </c>
      <c r="J2" s="137" t="s">
        <v>82</v>
      </c>
      <c r="K2" s="137" t="s">
        <v>83</v>
      </c>
      <c r="L2" s="138" t="s">
        <v>106</v>
      </c>
    </row>
    <row r="3" spans="1:12" x14ac:dyDescent="0.2">
      <c r="A3" s="119" t="s">
        <v>3</v>
      </c>
      <c r="B3" s="135">
        <v>296.75472405563681</v>
      </c>
      <c r="C3" s="135">
        <v>294.43293926793581</v>
      </c>
      <c r="D3" s="135">
        <v>294.83932557833089</v>
      </c>
      <c r="E3" s="135">
        <v>295.24397355783316</v>
      </c>
      <c r="F3" s="135">
        <v>293.49822263543206</v>
      </c>
      <c r="G3" s="135">
        <v>295.87192423133229</v>
      </c>
      <c r="H3" s="135">
        <v>295.2371170424596</v>
      </c>
      <c r="I3" s="135">
        <v>293.44594553440709</v>
      </c>
      <c r="J3" s="135">
        <v>295.10827175695465</v>
      </c>
      <c r="K3" s="135">
        <v>294.04664076134679</v>
      </c>
      <c r="L3" s="117">
        <f>AVERAGE(B3:K3)</f>
        <v>294.8479084421669</v>
      </c>
    </row>
    <row r="4" spans="1:12" x14ac:dyDescent="0.2">
      <c r="A4" s="119" t="s">
        <v>5</v>
      </c>
      <c r="B4" s="135">
        <v>238.90363782738115</v>
      </c>
      <c r="C4" s="135">
        <v>237.83807340773788</v>
      </c>
      <c r="D4" s="135">
        <v>238.49567751488107</v>
      </c>
      <c r="E4" s="135">
        <v>238.65046007440455</v>
      </c>
      <c r="F4" s="135">
        <v>238.68848589285665</v>
      </c>
      <c r="G4" s="135">
        <v>240.66332654761911</v>
      </c>
      <c r="H4" s="135">
        <v>239.54926818452364</v>
      </c>
      <c r="I4" s="135">
        <v>240.71293836309528</v>
      </c>
      <c r="J4" s="135">
        <v>239.34383428571422</v>
      </c>
      <c r="K4" s="135">
        <v>239.91664145833323</v>
      </c>
      <c r="L4" s="117">
        <f t="shared" ref="L4:L29" si="0">AVERAGE(B4:K4)</f>
        <v>239.27623435565471</v>
      </c>
    </row>
    <row r="5" spans="1:12" x14ac:dyDescent="0.2">
      <c r="A5" s="119" t="s">
        <v>6</v>
      </c>
      <c r="B5" s="135">
        <v>291.38887472868203</v>
      </c>
      <c r="C5" s="135">
        <v>290.40934770025842</v>
      </c>
      <c r="D5" s="135">
        <v>290.02373019379849</v>
      </c>
      <c r="E5" s="135">
        <v>290.14259855297161</v>
      </c>
      <c r="F5" s="135">
        <v>289.04395220930246</v>
      </c>
      <c r="G5" s="135">
        <v>290.16618091731289</v>
      </c>
      <c r="H5" s="135">
        <v>289.36815058139553</v>
      </c>
      <c r="I5" s="135">
        <v>291.16642757105939</v>
      </c>
      <c r="J5" s="135">
        <v>290.01430937984486</v>
      </c>
      <c r="K5" s="135">
        <v>289.63045373384983</v>
      </c>
      <c r="L5" s="117">
        <f t="shared" si="0"/>
        <v>290.13540255684751</v>
      </c>
    </row>
    <row r="6" spans="1:12" x14ac:dyDescent="0.2">
      <c r="A6" s="119" t="s">
        <v>7</v>
      </c>
      <c r="B6" s="135">
        <v>279.76976379888242</v>
      </c>
      <c r="C6" s="135">
        <v>279.51932701117357</v>
      </c>
      <c r="D6" s="135">
        <v>280.04012935754196</v>
      </c>
      <c r="E6" s="135">
        <v>278.88531495810065</v>
      </c>
      <c r="F6" s="135">
        <v>279.96333808659193</v>
      </c>
      <c r="G6" s="135">
        <v>279.1696141061451</v>
      </c>
      <c r="H6" s="135">
        <v>280.25513314245802</v>
      </c>
      <c r="I6" s="135">
        <v>280.62568256983229</v>
      </c>
      <c r="J6" s="135">
        <v>279.3971652793295</v>
      </c>
      <c r="K6" s="135">
        <v>280.65005730446927</v>
      </c>
      <c r="L6" s="117">
        <f t="shared" si="0"/>
        <v>279.82755256145242</v>
      </c>
    </row>
    <row r="7" spans="1:12" x14ac:dyDescent="0.2">
      <c r="A7" s="119" t="s">
        <v>8</v>
      </c>
      <c r="B7" s="135">
        <v>197.18910184842878</v>
      </c>
      <c r="C7" s="135">
        <v>198.01294879852122</v>
      </c>
      <c r="D7" s="135">
        <v>198.17529197781903</v>
      </c>
      <c r="E7" s="135">
        <v>196.65264811460236</v>
      </c>
      <c r="F7" s="135">
        <v>196.55546414048064</v>
      </c>
      <c r="G7" s="135">
        <v>198.33705715341958</v>
      </c>
      <c r="H7" s="135">
        <v>196.81148487985212</v>
      </c>
      <c r="I7" s="135">
        <v>199.14106567467624</v>
      </c>
      <c r="J7" s="135">
        <v>197.52044279112746</v>
      </c>
      <c r="K7" s="135">
        <v>197.27264513863219</v>
      </c>
      <c r="L7" s="117">
        <f t="shared" si="0"/>
        <v>197.56681505175595</v>
      </c>
    </row>
    <row r="8" spans="1:12" x14ac:dyDescent="0.2">
      <c r="A8" s="119" t="s">
        <v>9</v>
      </c>
      <c r="B8" s="135">
        <v>290.57722165591417</v>
      </c>
      <c r="C8" s="135">
        <v>289.82648898924748</v>
      </c>
      <c r="D8" s="135">
        <v>291.70102355913997</v>
      </c>
      <c r="E8" s="135">
        <v>292.58093963440854</v>
      </c>
      <c r="F8" s="135">
        <v>290.47471446236557</v>
      </c>
      <c r="G8" s="135">
        <v>291.99668620430117</v>
      </c>
      <c r="H8" s="135">
        <v>290.60225080645142</v>
      </c>
      <c r="I8" s="135">
        <v>290.52926786021482</v>
      </c>
      <c r="J8" s="135">
        <v>289.70978662365604</v>
      </c>
      <c r="K8" s="135">
        <v>293.65273389247312</v>
      </c>
      <c r="L8" s="117">
        <f t="shared" si="0"/>
        <v>291.16511136881718</v>
      </c>
    </row>
    <row r="9" spans="1:12" x14ac:dyDescent="0.2">
      <c r="A9" s="119" t="s">
        <v>10</v>
      </c>
      <c r="B9" s="135">
        <v>314.343713846154</v>
      </c>
      <c r="C9" s="135">
        <v>314.00922010430304</v>
      </c>
      <c r="D9" s="135">
        <v>313.29784547587968</v>
      </c>
      <c r="E9" s="135">
        <v>314.22863451108213</v>
      </c>
      <c r="F9" s="135">
        <v>313.9100337679273</v>
      </c>
      <c r="G9" s="135">
        <v>315.06259001303783</v>
      </c>
      <c r="H9" s="135">
        <v>314.649772464146</v>
      </c>
      <c r="I9" s="135">
        <v>313.50330455019588</v>
      </c>
      <c r="J9" s="135">
        <v>312.91865720990836</v>
      </c>
      <c r="K9" s="135">
        <v>314.88664327249057</v>
      </c>
      <c r="L9" s="117">
        <f t="shared" si="0"/>
        <v>314.08104152151253</v>
      </c>
    </row>
    <row r="10" spans="1:12" x14ac:dyDescent="0.2">
      <c r="A10" s="119" t="s">
        <v>11</v>
      </c>
      <c r="B10" s="135">
        <v>285.422011</v>
      </c>
      <c r="C10" s="135">
        <v>284.8134645238099</v>
      </c>
      <c r="D10" s="135">
        <v>286.00527809523794</v>
      </c>
      <c r="E10" s="135">
        <v>286.43399941666695</v>
      </c>
      <c r="F10" s="135">
        <v>286.79664670238105</v>
      </c>
      <c r="G10" s="135">
        <v>286.839154857143</v>
      </c>
      <c r="H10" s="135">
        <v>286.13603401190466</v>
      </c>
      <c r="I10" s="135">
        <v>286.65958749999987</v>
      </c>
      <c r="J10" s="135">
        <v>285.38824108333324</v>
      </c>
      <c r="K10" s="135">
        <v>286.02559526190464</v>
      </c>
      <c r="L10" s="117">
        <f t="shared" si="0"/>
        <v>286.05200124523816</v>
      </c>
    </row>
    <row r="11" spans="1:12" x14ac:dyDescent="0.2">
      <c r="A11" s="119" t="s">
        <v>13</v>
      </c>
      <c r="B11" s="135">
        <v>260.96957761755488</v>
      </c>
      <c r="C11" s="135">
        <v>262.34659495297819</v>
      </c>
      <c r="D11" s="135">
        <v>259.77928225705313</v>
      </c>
      <c r="E11" s="135">
        <v>259.0958771473355</v>
      </c>
      <c r="F11" s="135">
        <v>259.35618652037635</v>
      </c>
      <c r="G11" s="135">
        <v>258.33871272727271</v>
      </c>
      <c r="H11" s="135">
        <v>261.94404664576791</v>
      </c>
      <c r="I11" s="135">
        <v>259.281907554859</v>
      </c>
      <c r="J11" s="135">
        <v>260.59016172413806</v>
      </c>
      <c r="K11" s="135">
        <v>260.61776018808763</v>
      </c>
      <c r="L11" s="117">
        <f t="shared" si="0"/>
        <v>260.23201073354232</v>
      </c>
    </row>
    <row r="12" spans="1:12" x14ac:dyDescent="0.2">
      <c r="A12" s="119" t="s">
        <v>15</v>
      </c>
      <c r="B12" s="135">
        <v>281.94479087484842</v>
      </c>
      <c r="C12" s="135">
        <v>281.73874936816503</v>
      </c>
      <c r="D12" s="135">
        <v>283.83826822600241</v>
      </c>
      <c r="E12" s="135">
        <v>281.70546260024275</v>
      </c>
      <c r="F12" s="135">
        <v>283.61918545565015</v>
      </c>
      <c r="G12" s="135">
        <v>282.84329390036442</v>
      </c>
      <c r="H12" s="135">
        <v>282.08921026731474</v>
      </c>
      <c r="I12" s="135">
        <v>283.16829269744846</v>
      </c>
      <c r="J12" s="135">
        <v>282.73690927095959</v>
      </c>
      <c r="K12" s="135">
        <v>283.67673832320776</v>
      </c>
      <c r="L12" s="117">
        <f t="shared" si="0"/>
        <v>282.73609009842033</v>
      </c>
    </row>
    <row r="13" spans="1:12" x14ac:dyDescent="0.2">
      <c r="A13" s="119" t="s">
        <v>16</v>
      </c>
      <c r="B13" s="135">
        <v>266.74943665300515</v>
      </c>
      <c r="C13" s="135">
        <v>268.73828099726774</v>
      </c>
      <c r="D13" s="135">
        <v>269.10800818306006</v>
      </c>
      <c r="E13" s="135">
        <v>267.67998363387971</v>
      </c>
      <c r="F13" s="135">
        <v>266.61732200819671</v>
      </c>
      <c r="G13" s="135">
        <v>266.28822289617443</v>
      </c>
      <c r="H13" s="135">
        <v>267.0925932923497</v>
      </c>
      <c r="I13" s="135">
        <v>268.78654504098398</v>
      </c>
      <c r="J13" s="135">
        <v>267.70075896174842</v>
      </c>
      <c r="K13" s="135">
        <v>268.50915717213127</v>
      </c>
      <c r="L13" s="117">
        <f t="shared" si="0"/>
        <v>267.72703088387971</v>
      </c>
    </row>
    <row r="14" spans="1:12" x14ac:dyDescent="0.2">
      <c r="A14" s="119" t="s">
        <v>17</v>
      </c>
      <c r="B14" s="135">
        <v>263.53828404255307</v>
      </c>
      <c r="C14" s="135">
        <v>264.93756585106365</v>
      </c>
      <c r="D14" s="135">
        <v>264.41614837765928</v>
      </c>
      <c r="E14" s="135">
        <v>262.60221898936163</v>
      </c>
      <c r="F14" s="135">
        <v>262.24229061170223</v>
      </c>
      <c r="G14" s="135">
        <v>263.6142377925533</v>
      </c>
      <c r="H14" s="135">
        <v>262.59849574468086</v>
      </c>
      <c r="I14" s="135">
        <v>263.96998787234031</v>
      </c>
      <c r="J14" s="135">
        <v>263.42315755319157</v>
      </c>
      <c r="K14" s="135">
        <v>265.2861626063833</v>
      </c>
      <c r="L14" s="117">
        <f t="shared" si="0"/>
        <v>263.66285494414888</v>
      </c>
    </row>
    <row r="15" spans="1:12" x14ac:dyDescent="0.2">
      <c r="A15" s="119" t="s">
        <v>18</v>
      </c>
      <c r="B15" s="135">
        <v>311.63267999999982</v>
      </c>
      <c r="C15" s="135">
        <v>310.27198952592619</v>
      </c>
      <c r="D15" s="135">
        <v>312.64618204444469</v>
      </c>
      <c r="E15" s="135">
        <v>309.43424749629628</v>
      </c>
      <c r="F15" s="135">
        <v>311.6281540296298</v>
      </c>
      <c r="G15" s="135">
        <v>312.04363973333312</v>
      </c>
      <c r="H15" s="135">
        <v>311.46476776296328</v>
      </c>
      <c r="I15" s="135">
        <v>313.09520131851821</v>
      </c>
      <c r="J15" s="135">
        <v>313.17810013333326</v>
      </c>
      <c r="K15" s="135">
        <v>311.8536872148149</v>
      </c>
      <c r="L15" s="117">
        <f t="shared" si="0"/>
        <v>311.72486492592594</v>
      </c>
    </row>
    <row r="16" spans="1:12" x14ac:dyDescent="0.2">
      <c r="A16" s="119" t="s">
        <v>19</v>
      </c>
      <c r="B16" s="135">
        <v>253.98390546004825</v>
      </c>
      <c r="C16" s="135">
        <v>254.17576225181631</v>
      </c>
      <c r="D16" s="135">
        <v>253.36108887409188</v>
      </c>
      <c r="E16" s="135">
        <v>254.92760259079921</v>
      </c>
      <c r="F16" s="135">
        <v>254.82938533898289</v>
      </c>
      <c r="G16" s="135">
        <v>254.24087693704618</v>
      </c>
      <c r="H16" s="135">
        <v>254.58418976997595</v>
      </c>
      <c r="I16" s="135">
        <v>254.16771004842622</v>
      </c>
      <c r="J16" s="135">
        <v>254.3605204358349</v>
      </c>
      <c r="K16" s="135">
        <v>252.41255434624685</v>
      </c>
      <c r="L16" s="117">
        <f t="shared" si="0"/>
        <v>254.10435960532686</v>
      </c>
    </row>
    <row r="17" spans="1:12" x14ac:dyDescent="0.2">
      <c r="A17" s="119" t="s">
        <v>20</v>
      </c>
      <c r="B17" s="135">
        <v>283.1916304130807</v>
      </c>
      <c r="C17" s="135">
        <v>282.85371118760764</v>
      </c>
      <c r="D17" s="135">
        <v>283.02047328743566</v>
      </c>
      <c r="E17" s="135">
        <v>283.41458729776218</v>
      </c>
      <c r="F17" s="135">
        <v>285.06822110154917</v>
      </c>
      <c r="G17" s="135">
        <v>282.99371414802067</v>
      </c>
      <c r="H17" s="135">
        <v>283.43830697074026</v>
      </c>
      <c r="I17" s="135">
        <v>283.73152117039604</v>
      </c>
      <c r="J17" s="135">
        <v>284.06068080895045</v>
      </c>
      <c r="K17" s="135">
        <v>283.97064368330473</v>
      </c>
      <c r="L17" s="117">
        <f t="shared" si="0"/>
        <v>283.57434900688474</v>
      </c>
    </row>
    <row r="18" spans="1:12" x14ac:dyDescent="0.2">
      <c r="A18" s="119" t="s">
        <v>21</v>
      </c>
      <c r="B18" s="135">
        <v>234.05452661490691</v>
      </c>
      <c r="C18" s="135">
        <v>233.57516257763973</v>
      </c>
      <c r="D18" s="135">
        <v>235.40750886645952</v>
      </c>
      <c r="E18" s="135">
        <v>234.48224020186316</v>
      </c>
      <c r="F18" s="135">
        <v>232.25973523291958</v>
      </c>
      <c r="G18" s="135">
        <v>233.83631795031044</v>
      </c>
      <c r="H18" s="135">
        <v>234.4722367080744</v>
      </c>
      <c r="I18" s="135">
        <v>233.67048631987569</v>
      </c>
      <c r="J18" s="135">
        <v>233.40801947204946</v>
      </c>
      <c r="K18" s="135">
        <v>234.52144391304356</v>
      </c>
      <c r="L18" s="117">
        <f t="shared" si="0"/>
        <v>233.96876778571428</v>
      </c>
    </row>
    <row r="19" spans="1:12" x14ac:dyDescent="0.2">
      <c r="A19" s="119" t="s">
        <v>22</v>
      </c>
      <c r="B19" s="135">
        <v>305.24933912106127</v>
      </c>
      <c r="C19" s="135">
        <v>304.2042471973466</v>
      </c>
      <c r="D19" s="135">
        <v>303.900484278607</v>
      </c>
      <c r="E19" s="135">
        <v>303.89909510779455</v>
      </c>
      <c r="F19" s="135">
        <v>305.32627636815897</v>
      </c>
      <c r="G19" s="135">
        <v>306.68867882255381</v>
      </c>
      <c r="H19" s="135">
        <v>303.4854100995023</v>
      </c>
      <c r="I19" s="135">
        <v>304.30803852404659</v>
      </c>
      <c r="J19" s="135">
        <v>305.89937334991708</v>
      </c>
      <c r="K19" s="135">
        <v>304.41005149253726</v>
      </c>
      <c r="L19" s="117">
        <f t="shared" si="0"/>
        <v>304.7370994361525</v>
      </c>
    </row>
    <row r="20" spans="1:12" x14ac:dyDescent="0.2">
      <c r="A20" s="119" t="s">
        <v>23</v>
      </c>
      <c r="B20" s="135">
        <v>291.27936145658265</v>
      </c>
      <c r="C20" s="135">
        <v>290.64327264705884</v>
      </c>
      <c r="D20" s="135">
        <v>290.68908184873987</v>
      </c>
      <c r="E20" s="135">
        <v>290.06373805322158</v>
      </c>
      <c r="F20" s="135">
        <v>291.66717508403343</v>
      </c>
      <c r="G20" s="135">
        <v>291.36304229691865</v>
      </c>
      <c r="H20" s="135">
        <v>291.18015200280121</v>
      </c>
      <c r="I20" s="135">
        <v>292.63338788515421</v>
      </c>
      <c r="J20" s="135">
        <v>290.84886911764715</v>
      </c>
      <c r="K20" s="135">
        <v>291.76502417366976</v>
      </c>
      <c r="L20" s="117">
        <f t="shared" si="0"/>
        <v>291.21331045658269</v>
      </c>
    </row>
    <row r="21" spans="1:12" x14ac:dyDescent="0.2">
      <c r="A21" s="119" t="s">
        <v>24</v>
      </c>
      <c r="B21" s="135">
        <v>296.58550001349488</v>
      </c>
      <c r="C21" s="135">
        <v>294.68671107962194</v>
      </c>
      <c r="D21" s="135">
        <v>296.24001527665325</v>
      </c>
      <c r="E21" s="135">
        <v>294.72669107962241</v>
      </c>
      <c r="F21" s="135">
        <v>293.58707800269923</v>
      </c>
      <c r="G21" s="135">
        <v>294.06217711201106</v>
      </c>
      <c r="H21" s="135">
        <v>294.84262190283368</v>
      </c>
      <c r="I21" s="135">
        <v>295.19708080971645</v>
      </c>
      <c r="J21" s="135">
        <v>294.56944430499323</v>
      </c>
      <c r="K21" s="135">
        <v>294.55692793522275</v>
      </c>
      <c r="L21" s="117">
        <f t="shared" si="0"/>
        <v>294.90542475168689</v>
      </c>
    </row>
    <row r="22" spans="1:12" x14ac:dyDescent="0.2">
      <c r="A22" s="119" t="s">
        <v>26</v>
      </c>
      <c r="B22" s="135">
        <v>283.00967389871425</v>
      </c>
      <c r="C22" s="135">
        <v>282.41261197749162</v>
      </c>
      <c r="D22" s="135">
        <v>283.1441678054664</v>
      </c>
      <c r="E22" s="135">
        <v>281.78492054662354</v>
      </c>
      <c r="F22" s="135">
        <v>282.2345926848871</v>
      </c>
      <c r="G22" s="135">
        <v>282.08786774919633</v>
      </c>
      <c r="H22" s="135">
        <v>283.52862908360112</v>
      </c>
      <c r="I22" s="135">
        <v>282.39719124598054</v>
      </c>
      <c r="J22" s="135">
        <v>283.74861263665622</v>
      </c>
      <c r="K22" s="135">
        <v>284.1257496382641</v>
      </c>
      <c r="L22" s="117">
        <f t="shared" si="0"/>
        <v>282.84740172668813</v>
      </c>
    </row>
    <row r="23" spans="1:12" x14ac:dyDescent="0.2">
      <c r="A23" s="119" t="s">
        <v>27</v>
      </c>
      <c r="B23" s="135">
        <v>282.76371662365585</v>
      </c>
      <c r="C23" s="135">
        <v>284.31944513978476</v>
      </c>
      <c r="D23" s="135">
        <v>283.61692982795699</v>
      </c>
      <c r="E23" s="135">
        <v>283.17946563440853</v>
      </c>
      <c r="F23" s="135">
        <v>286.45186791397873</v>
      </c>
      <c r="G23" s="135">
        <v>285.49098146236588</v>
      </c>
      <c r="H23" s="135">
        <v>285.12638404301055</v>
      </c>
      <c r="I23" s="135">
        <v>284.04101701075246</v>
      </c>
      <c r="J23" s="135">
        <v>283.52536892473131</v>
      </c>
      <c r="K23" s="135">
        <v>284.59621522580682</v>
      </c>
      <c r="L23" s="117">
        <f t="shared" si="0"/>
        <v>284.31113918064517</v>
      </c>
    </row>
    <row r="24" spans="1:12" x14ac:dyDescent="0.2">
      <c r="A24" s="119" t="s">
        <v>29</v>
      </c>
      <c r="B24" s="135">
        <v>284.68077170616158</v>
      </c>
      <c r="C24" s="135">
        <v>284.69971545023708</v>
      </c>
      <c r="D24" s="135">
        <v>285.58001513428115</v>
      </c>
      <c r="E24" s="135">
        <v>286.13517175355457</v>
      </c>
      <c r="F24" s="135">
        <v>285.32542559241716</v>
      </c>
      <c r="G24" s="135">
        <v>285.60178123222732</v>
      </c>
      <c r="H24" s="135">
        <v>285.15016589257527</v>
      </c>
      <c r="I24" s="135">
        <v>286.75547818325464</v>
      </c>
      <c r="J24" s="135">
        <v>285.28486235387038</v>
      </c>
      <c r="K24" s="135">
        <v>285.90850684044199</v>
      </c>
      <c r="L24" s="117">
        <f t="shared" si="0"/>
        <v>285.51218941390209</v>
      </c>
    </row>
    <row r="25" spans="1:12" x14ac:dyDescent="0.2">
      <c r="A25" s="119" t="s">
        <v>30</v>
      </c>
      <c r="B25" s="135">
        <v>268.61554749552778</v>
      </c>
      <c r="C25" s="135">
        <v>269.16452762075147</v>
      </c>
      <c r="D25" s="135">
        <v>269.80162869409645</v>
      </c>
      <c r="E25" s="135">
        <v>269.45174028622557</v>
      </c>
      <c r="F25" s="135">
        <v>269.41947654740585</v>
      </c>
      <c r="G25" s="135">
        <v>270.31456026833627</v>
      </c>
      <c r="H25" s="135">
        <v>270.63671516994651</v>
      </c>
      <c r="I25" s="135">
        <v>270.62924679785311</v>
      </c>
      <c r="J25" s="135">
        <v>268.16253588550978</v>
      </c>
      <c r="K25" s="135">
        <v>270.36923484794261</v>
      </c>
      <c r="L25" s="117">
        <f t="shared" si="0"/>
        <v>269.65652136135952</v>
      </c>
    </row>
    <row r="26" spans="1:12" x14ac:dyDescent="0.2">
      <c r="A26" s="119" t="s">
        <v>31</v>
      </c>
      <c r="B26" s="135">
        <v>289.61517838942302</v>
      </c>
      <c r="C26" s="135">
        <v>290.62440558894252</v>
      </c>
      <c r="D26" s="135">
        <v>291.06507126201939</v>
      </c>
      <c r="E26" s="135">
        <v>290.03826722355785</v>
      </c>
      <c r="F26" s="135">
        <v>291.17920374999983</v>
      </c>
      <c r="G26" s="135">
        <v>291.21642798076903</v>
      </c>
      <c r="H26" s="135">
        <v>289.83871038461524</v>
      </c>
      <c r="I26" s="135">
        <v>290.70996292067292</v>
      </c>
      <c r="J26" s="135">
        <v>292.05599772836553</v>
      </c>
      <c r="K26" s="135">
        <v>290.82062020432699</v>
      </c>
      <c r="L26" s="117">
        <f t="shared" si="0"/>
        <v>290.71638454326921</v>
      </c>
    </row>
    <row r="27" spans="1:12" x14ac:dyDescent="0.2">
      <c r="A27" s="119" t="s">
        <v>32</v>
      </c>
      <c r="B27" s="135">
        <v>266.56323911315002</v>
      </c>
      <c r="C27" s="135">
        <v>264.08859975535177</v>
      </c>
      <c r="D27" s="135">
        <v>264.31716093272172</v>
      </c>
      <c r="E27" s="135">
        <v>265.52327194189587</v>
      </c>
      <c r="F27" s="135">
        <v>264.24823922018345</v>
      </c>
      <c r="G27" s="135">
        <v>264.1820573394499</v>
      </c>
      <c r="H27" s="135">
        <v>263.95241183486269</v>
      </c>
      <c r="I27" s="135">
        <v>265.86137131498492</v>
      </c>
      <c r="J27" s="135">
        <v>265.83473337920486</v>
      </c>
      <c r="K27" s="135">
        <v>265.11907051987799</v>
      </c>
      <c r="L27" s="117">
        <f t="shared" si="0"/>
        <v>264.9690155351683</v>
      </c>
    </row>
    <row r="28" spans="1:12" x14ac:dyDescent="0.2">
      <c r="A28" s="119" t="s">
        <v>35</v>
      </c>
      <c r="B28" s="135">
        <v>291.2313633197391</v>
      </c>
      <c r="C28" s="135">
        <v>291.76371436378429</v>
      </c>
      <c r="D28" s="135">
        <v>289.34670610929794</v>
      </c>
      <c r="E28" s="135">
        <v>290.91690787928201</v>
      </c>
      <c r="F28" s="135">
        <v>288.96732399673732</v>
      </c>
      <c r="G28" s="135">
        <v>289.96276452691671</v>
      </c>
      <c r="H28" s="135">
        <v>291.63333627243071</v>
      </c>
      <c r="I28" s="135">
        <v>290.13965085644446</v>
      </c>
      <c r="J28" s="135">
        <v>291.10031849918477</v>
      </c>
      <c r="K28" s="135">
        <v>288.75645955138691</v>
      </c>
      <c r="L28" s="117">
        <f t="shared" si="0"/>
        <v>290.38185453752038</v>
      </c>
    </row>
    <row r="29" spans="1:12" x14ac:dyDescent="0.2">
      <c r="A29" s="119" t="s">
        <v>85</v>
      </c>
      <c r="B29" s="135">
        <v>279.48071342918638</v>
      </c>
      <c r="C29" s="135">
        <v>279.17964775767229</v>
      </c>
      <c r="D29" s="135">
        <v>279.52002434571716</v>
      </c>
      <c r="E29" s="135">
        <v>279.21441594184211</v>
      </c>
      <c r="F29" s="135">
        <v>279.15595126440485</v>
      </c>
      <c r="G29" s="135">
        <v>279.56921394830431</v>
      </c>
      <c r="H29" s="135">
        <v>279.46311703338654</v>
      </c>
      <c r="I29" s="135">
        <v>279.74378058319923</v>
      </c>
      <c r="J29" s="135">
        <v>279.48639145180334</v>
      </c>
      <c r="K29" s="135">
        <v>279.70429795422734</v>
      </c>
      <c r="L29" s="117">
        <f t="shared" si="0"/>
        <v>279.45175537097435</v>
      </c>
    </row>
    <row r="32" spans="1:12" s="125" customFormat="1" ht="34" x14ac:dyDescent="0.2">
      <c r="A32" s="138" t="s">
        <v>58</v>
      </c>
      <c r="B32" s="137" t="s">
        <v>86</v>
      </c>
      <c r="C32" s="137" t="s">
        <v>87</v>
      </c>
      <c r="D32" s="137" t="s">
        <v>88</v>
      </c>
      <c r="E32" s="137" t="s">
        <v>89</v>
      </c>
      <c r="F32" s="137" t="s">
        <v>90</v>
      </c>
      <c r="G32" s="137" t="s">
        <v>91</v>
      </c>
      <c r="H32" s="137" t="s">
        <v>92</v>
      </c>
      <c r="I32" s="137" t="s">
        <v>93</v>
      </c>
      <c r="J32" s="137" t="s">
        <v>94</v>
      </c>
      <c r="K32" s="137" t="s">
        <v>95</v>
      </c>
      <c r="L32" s="138" t="s">
        <v>106</v>
      </c>
    </row>
    <row r="33" spans="1:12" x14ac:dyDescent="0.2">
      <c r="A33" s="119" t="s">
        <v>3</v>
      </c>
      <c r="B33" s="135">
        <v>299.6346266471453</v>
      </c>
      <c r="C33" s="135">
        <v>297.94586489019002</v>
      </c>
      <c r="D33" s="135">
        <v>298.41018081991211</v>
      </c>
      <c r="E33" s="135">
        <v>297.77191834553469</v>
      </c>
      <c r="F33" s="135">
        <v>298.02127426061452</v>
      </c>
      <c r="G33" s="135">
        <v>299.04764941434831</v>
      </c>
      <c r="H33" s="135">
        <v>298.31774048316305</v>
      </c>
      <c r="I33" s="135">
        <v>300.53453847730583</v>
      </c>
      <c r="J33" s="135">
        <v>298.39420647144954</v>
      </c>
      <c r="K33" s="135">
        <v>297.13588531478763</v>
      </c>
      <c r="L33" s="117">
        <f>AVERAGE(B33:K33)</f>
        <v>298.52138851244513</v>
      </c>
    </row>
    <row r="34" spans="1:12" x14ac:dyDescent="0.2">
      <c r="A34" s="119" t="s">
        <v>5</v>
      </c>
      <c r="B34" s="135">
        <v>226.63456651785717</v>
      </c>
      <c r="C34" s="135">
        <v>225.10867162202399</v>
      </c>
      <c r="D34" s="135">
        <v>227.83961438988086</v>
      </c>
      <c r="E34" s="135">
        <v>225.96720011904759</v>
      </c>
      <c r="F34" s="135">
        <v>227.32829703869044</v>
      </c>
      <c r="G34" s="135">
        <v>224.77899150297648</v>
      </c>
      <c r="H34" s="135">
        <v>228.02163556547617</v>
      </c>
      <c r="I34" s="135">
        <v>228.47551395833347</v>
      </c>
      <c r="J34" s="135">
        <v>226.51118019345219</v>
      </c>
      <c r="K34" s="135">
        <v>226.79027282738076</v>
      </c>
      <c r="L34" s="117">
        <f t="shared" ref="L34:L59" si="1">AVERAGE(B34:K34)</f>
        <v>226.74559437351189</v>
      </c>
    </row>
    <row r="35" spans="1:12" x14ac:dyDescent="0.2">
      <c r="A35" s="119" t="s">
        <v>6</v>
      </c>
      <c r="B35" s="135">
        <v>291.94298970284228</v>
      </c>
      <c r="C35" s="135">
        <v>292.05183687338456</v>
      </c>
      <c r="D35" s="135">
        <v>291.73904930232555</v>
      </c>
      <c r="E35" s="135">
        <v>293.56581328165402</v>
      </c>
      <c r="F35" s="135">
        <v>291.53268209302337</v>
      </c>
      <c r="G35" s="135">
        <v>292.68664811369513</v>
      </c>
      <c r="H35" s="135">
        <v>291.10656883720941</v>
      </c>
      <c r="I35" s="135">
        <v>293.29109865633103</v>
      </c>
      <c r="J35" s="135">
        <v>292.17566423772632</v>
      </c>
      <c r="K35" s="135">
        <v>292.15496990956063</v>
      </c>
      <c r="L35" s="117">
        <f t="shared" si="1"/>
        <v>292.22473210077521</v>
      </c>
    </row>
    <row r="36" spans="1:12" x14ac:dyDescent="0.2">
      <c r="A36" s="119" t="s">
        <v>7</v>
      </c>
      <c r="B36" s="135">
        <v>284.77028523742985</v>
      </c>
      <c r="C36" s="135">
        <v>286.60085819832369</v>
      </c>
      <c r="D36" s="135">
        <v>285.64234678770953</v>
      </c>
      <c r="E36" s="135">
        <v>285.18494141061399</v>
      </c>
      <c r="F36" s="135">
        <v>287.37553744413412</v>
      </c>
      <c r="G36" s="135">
        <v>285.96296382681533</v>
      </c>
      <c r="H36" s="135">
        <v>285.57906579608954</v>
      </c>
      <c r="I36" s="135">
        <v>286.14700215083809</v>
      </c>
      <c r="J36" s="135">
        <v>286.30021652234649</v>
      </c>
      <c r="K36" s="135">
        <v>284.73442844972095</v>
      </c>
      <c r="L36" s="117">
        <f t="shared" si="1"/>
        <v>285.82976458240216</v>
      </c>
    </row>
    <row r="37" spans="1:12" x14ac:dyDescent="0.2">
      <c r="A37" s="119" t="s">
        <v>8</v>
      </c>
      <c r="B37" s="135">
        <v>190.87512767097959</v>
      </c>
      <c r="C37" s="135">
        <v>188.65847855822551</v>
      </c>
      <c r="D37" s="135">
        <v>192.78767552680233</v>
      </c>
      <c r="E37" s="135">
        <v>189.05601277264313</v>
      </c>
      <c r="F37" s="135">
        <v>188.71249530499088</v>
      </c>
      <c r="G37" s="135">
        <v>191.03759181146023</v>
      </c>
      <c r="H37" s="135">
        <v>188.43205992606289</v>
      </c>
      <c r="I37" s="135">
        <v>191.44383099815153</v>
      </c>
      <c r="J37" s="135">
        <v>189.76008691312376</v>
      </c>
      <c r="K37" s="135">
        <v>188.87226133086872</v>
      </c>
      <c r="L37" s="117">
        <f t="shared" si="1"/>
        <v>189.96356208133085</v>
      </c>
    </row>
    <row r="38" spans="1:12" x14ac:dyDescent="0.2">
      <c r="A38" s="119" t="s">
        <v>9</v>
      </c>
      <c r="B38" s="135">
        <v>287.16060133333337</v>
      </c>
      <c r="C38" s="135">
        <v>285.57991967741896</v>
      </c>
      <c r="D38" s="135">
        <v>290.46928830107527</v>
      </c>
      <c r="E38" s="135">
        <v>288.31314955913984</v>
      </c>
      <c r="F38" s="135">
        <v>288.83908170967726</v>
      </c>
      <c r="G38" s="135">
        <v>288.98519690322593</v>
      </c>
      <c r="H38" s="135">
        <v>287.53521254838716</v>
      </c>
      <c r="I38" s="135">
        <v>287.77693672043017</v>
      </c>
      <c r="J38" s="135">
        <v>286.8849083010756</v>
      </c>
      <c r="K38" s="135">
        <v>288.95940021505379</v>
      </c>
      <c r="L38" s="117">
        <f t="shared" si="1"/>
        <v>288.0503695268817</v>
      </c>
    </row>
    <row r="39" spans="1:12" x14ac:dyDescent="0.2">
      <c r="A39" s="119" t="s">
        <v>10</v>
      </c>
      <c r="B39" s="135">
        <v>309.18884911342889</v>
      </c>
      <c r="C39" s="135">
        <v>309.00687578878745</v>
      </c>
      <c r="D39" s="135">
        <v>307.18639104302451</v>
      </c>
      <c r="E39" s="135">
        <v>309.05215817470662</v>
      </c>
      <c r="F39" s="135">
        <v>308.53717649282947</v>
      </c>
      <c r="G39" s="135">
        <v>310.03669325945202</v>
      </c>
      <c r="H39" s="135">
        <v>307.88937138200771</v>
      </c>
      <c r="I39" s="135">
        <v>309.37741169491517</v>
      </c>
      <c r="J39" s="135">
        <v>311.11539847457641</v>
      </c>
      <c r="K39" s="135">
        <v>310.36850949152546</v>
      </c>
      <c r="L39" s="117">
        <f t="shared" si="1"/>
        <v>309.17588349152538</v>
      </c>
    </row>
    <row r="40" spans="1:12" x14ac:dyDescent="0.2">
      <c r="A40" s="119" t="s">
        <v>11</v>
      </c>
      <c r="B40" s="135">
        <v>279.89050098809543</v>
      </c>
      <c r="C40" s="135">
        <v>279.24592458333325</v>
      </c>
      <c r="D40" s="135">
        <v>278.93226835714285</v>
      </c>
      <c r="E40" s="135">
        <v>279.03053889285712</v>
      </c>
      <c r="F40" s="135">
        <v>280.90446804761916</v>
      </c>
      <c r="G40" s="135">
        <v>281.04240961904804</v>
      </c>
      <c r="H40" s="135">
        <v>280.69826240476186</v>
      </c>
      <c r="I40" s="135">
        <v>279.87007263095222</v>
      </c>
      <c r="J40" s="135">
        <v>279.96867963095207</v>
      </c>
      <c r="K40" s="135">
        <v>279.58958261904746</v>
      </c>
      <c r="L40" s="117">
        <f t="shared" si="1"/>
        <v>279.91727077738096</v>
      </c>
    </row>
    <row r="41" spans="1:12" x14ac:dyDescent="0.2">
      <c r="A41" s="119" t="s">
        <v>13</v>
      </c>
      <c r="B41" s="135">
        <v>264.03240943573638</v>
      </c>
      <c r="C41" s="135">
        <v>265.04070197492155</v>
      </c>
      <c r="D41" s="135">
        <v>265.05685445141046</v>
      </c>
      <c r="E41" s="135">
        <v>265.2962635109717</v>
      </c>
      <c r="F41" s="135">
        <v>263.64929630094065</v>
      </c>
      <c r="G41" s="135">
        <v>262.60787971786834</v>
      </c>
      <c r="H41" s="135">
        <v>266.65690316614433</v>
      </c>
      <c r="I41" s="135">
        <v>263.49999404388728</v>
      </c>
      <c r="J41" s="135">
        <v>264.13362564263321</v>
      </c>
      <c r="K41" s="135">
        <v>262.26499341692789</v>
      </c>
      <c r="L41" s="117">
        <f t="shared" si="1"/>
        <v>264.22389216614425</v>
      </c>
    </row>
    <row r="42" spans="1:12" x14ac:dyDescent="0.2">
      <c r="A42" s="119" t="s">
        <v>15</v>
      </c>
      <c r="B42" s="135">
        <v>272.08576286755795</v>
      </c>
      <c r="C42" s="135">
        <v>272.32981052247862</v>
      </c>
      <c r="D42" s="135">
        <v>273.36440258809239</v>
      </c>
      <c r="E42" s="135">
        <v>272.6956092102069</v>
      </c>
      <c r="F42" s="135">
        <v>273.11411082624568</v>
      </c>
      <c r="G42" s="135">
        <v>272.89928133657327</v>
      </c>
      <c r="H42" s="135">
        <v>271.22167669501846</v>
      </c>
      <c r="I42" s="135">
        <v>272.85136850546786</v>
      </c>
      <c r="J42" s="135">
        <v>272.19071126366947</v>
      </c>
      <c r="K42" s="135">
        <v>273.82123545565031</v>
      </c>
      <c r="L42" s="117">
        <f t="shared" si="1"/>
        <v>272.6573969270961</v>
      </c>
    </row>
    <row r="43" spans="1:12" x14ac:dyDescent="0.2">
      <c r="A43" s="119" t="s">
        <v>16</v>
      </c>
      <c r="B43" s="135">
        <v>264.43146923497284</v>
      </c>
      <c r="C43" s="135">
        <v>265.93094475409816</v>
      </c>
      <c r="D43" s="135">
        <v>266.50589980874281</v>
      </c>
      <c r="E43" s="135">
        <v>263.54671965846978</v>
      </c>
      <c r="F43" s="135">
        <v>262.89874359289621</v>
      </c>
      <c r="G43" s="135">
        <v>263.49164068306015</v>
      </c>
      <c r="H43" s="135">
        <v>264.28923677595645</v>
      </c>
      <c r="I43" s="135">
        <v>265.66162431693994</v>
      </c>
      <c r="J43" s="135">
        <v>264.00063915300558</v>
      </c>
      <c r="K43" s="135">
        <v>264.91474463114736</v>
      </c>
      <c r="L43" s="117">
        <f t="shared" si="1"/>
        <v>264.56716626092896</v>
      </c>
    </row>
    <row r="44" spans="1:12" x14ac:dyDescent="0.2">
      <c r="A44" s="119" t="s">
        <v>17</v>
      </c>
      <c r="B44" s="135">
        <v>267.23010170212757</v>
      </c>
      <c r="C44" s="135">
        <v>268.81076305851076</v>
      </c>
      <c r="D44" s="135">
        <v>268.17354659574471</v>
      </c>
      <c r="E44" s="135">
        <v>266.70453029255316</v>
      </c>
      <c r="F44" s="135">
        <v>268.73154359042542</v>
      </c>
      <c r="G44" s="135">
        <v>268.52918635638298</v>
      </c>
      <c r="H44" s="135">
        <v>268.74690864361708</v>
      </c>
      <c r="I44" s="135">
        <v>269.17915385638304</v>
      </c>
      <c r="J44" s="135">
        <v>268.21924837765954</v>
      </c>
      <c r="K44" s="135">
        <v>267.3959437499999</v>
      </c>
      <c r="L44" s="117">
        <f t="shared" si="1"/>
        <v>268.17209262234036</v>
      </c>
    </row>
    <row r="45" spans="1:12" x14ac:dyDescent="0.2">
      <c r="A45" s="119" t="s">
        <v>18</v>
      </c>
      <c r="B45" s="135">
        <v>300.93652260740754</v>
      </c>
      <c r="C45" s="135">
        <v>300.3225223851851</v>
      </c>
      <c r="D45" s="135">
        <v>301.81102048888908</v>
      </c>
      <c r="E45" s="135">
        <v>301.6906347851853</v>
      </c>
      <c r="F45" s="135">
        <v>300.99926831111071</v>
      </c>
      <c r="G45" s="135">
        <v>301.28603970370352</v>
      </c>
      <c r="H45" s="135">
        <v>301.25571016296306</v>
      </c>
      <c r="I45" s="135">
        <v>301.87762423703691</v>
      </c>
      <c r="J45" s="135">
        <v>301.2669762962966</v>
      </c>
      <c r="K45" s="135">
        <v>302.49443782222238</v>
      </c>
      <c r="L45" s="117">
        <f t="shared" si="1"/>
        <v>301.39407567999996</v>
      </c>
    </row>
    <row r="46" spans="1:12" x14ac:dyDescent="0.2">
      <c r="A46" s="119" t="s">
        <v>19</v>
      </c>
      <c r="B46" s="135">
        <v>250.00878726392293</v>
      </c>
      <c r="C46" s="135">
        <v>251.13173960048448</v>
      </c>
      <c r="D46" s="135">
        <v>250.39747433414038</v>
      </c>
      <c r="E46" s="135">
        <v>249.60163768765136</v>
      </c>
      <c r="F46" s="135">
        <v>249.33984939467297</v>
      </c>
      <c r="G46" s="135">
        <v>250.15337058111373</v>
      </c>
      <c r="H46" s="135">
        <v>250.04848857142849</v>
      </c>
      <c r="I46" s="135">
        <v>249.67636210653762</v>
      </c>
      <c r="J46" s="135">
        <v>251.45048812348688</v>
      </c>
      <c r="K46" s="135">
        <v>250.39526696125915</v>
      </c>
      <c r="L46" s="117">
        <f t="shared" si="1"/>
        <v>250.22034646246979</v>
      </c>
    </row>
    <row r="47" spans="1:12" x14ac:dyDescent="0.2">
      <c r="A47" s="119" t="s">
        <v>20</v>
      </c>
      <c r="B47" s="135">
        <v>286.1497864888122</v>
      </c>
      <c r="C47" s="135">
        <v>287.83834067125628</v>
      </c>
      <c r="D47" s="135">
        <v>286.42765915662687</v>
      </c>
      <c r="E47" s="135">
        <v>290.01463547332185</v>
      </c>
      <c r="F47" s="135">
        <v>287.32150449225469</v>
      </c>
      <c r="G47" s="135">
        <v>287.11587913941509</v>
      </c>
      <c r="H47" s="135">
        <v>288.06020211703975</v>
      </c>
      <c r="I47" s="135">
        <v>287.94319967297787</v>
      </c>
      <c r="J47" s="135">
        <v>287.46065192771152</v>
      </c>
      <c r="K47" s="135">
        <v>288.68645956970767</v>
      </c>
      <c r="L47" s="117">
        <f t="shared" si="1"/>
        <v>287.70183187091237</v>
      </c>
    </row>
    <row r="48" spans="1:12" x14ac:dyDescent="0.2">
      <c r="A48" s="119" t="s">
        <v>21</v>
      </c>
      <c r="B48" s="135">
        <v>223.43019332298135</v>
      </c>
      <c r="C48" s="135">
        <v>222.83310118012429</v>
      </c>
      <c r="D48" s="135">
        <v>222.67953877329211</v>
      </c>
      <c r="E48" s="135">
        <v>223.2554962111798</v>
      </c>
      <c r="F48" s="135">
        <v>223.10605153726715</v>
      </c>
      <c r="G48" s="135">
        <v>224.55269526397481</v>
      </c>
      <c r="H48" s="135">
        <v>223.84003326086969</v>
      </c>
      <c r="I48" s="135">
        <v>222.35069344720509</v>
      </c>
      <c r="J48" s="135">
        <v>224.01221906832293</v>
      </c>
      <c r="K48" s="135">
        <v>222.22702374223658</v>
      </c>
      <c r="L48" s="117">
        <f t="shared" si="1"/>
        <v>223.22870458074536</v>
      </c>
    </row>
    <row r="49" spans="1:12" x14ac:dyDescent="0.2">
      <c r="A49" s="119" t="s">
        <v>22</v>
      </c>
      <c r="B49" s="135">
        <v>300.52072694859089</v>
      </c>
      <c r="C49" s="135">
        <v>299.35140859038125</v>
      </c>
      <c r="D49" s="135">
        <v>299.52560475953584</v>
      </c>
      <c r="E49" s="135">
        <v>300.3494137810946</v>
      </c>
      <c r="F49" s="135">
        <v>300.55934184079615</v>
      </c>
      <c r="G49" s="135">
        <v>298.78957825870606</v>
      </c>
      <c r="H49" s="135">
        <v>300.6721973300165</v>
      </c>
      <c r="I49" s="135">
        <v>298.70272824212248</v>
      </c>
      <c r="J49" s="135">
        <v>301.05460572139316</v>
      </c>
      <c r="K49" s="135">
        <v>298.562206053068</v>
      </c>
      <c r="L49" s="117">
        <f t="shared" si="1"/>
        <v>299.80878115257053</v>
      </c>
    </row>
    <row r="50" spans="1:12" x14ac:dyDescent="0.2">
      <c r="A50" s="119" t="s">
        <v>23</v>
      </c>
      <c r="B50" s="135">
        <v>282.3303054621847</v>
      </c>
      <c r="C50" s="135">
        <v>279.40383155462166</v>
      </c>
      <c r="D50" s="135">
        <v>280.56024693277288</v>
      </c>
      <c r="E50" s="135">
        <v>279.71232904761933</v>
      </c>
      <c r="F50" s="135">
        <v>279.85460411764711</v>
      </c>
      <c r="G50" s="135">
        <v>280.25621329131673</v>
      </c>
      <c r="H50" s="135">
        <v>281.08298922969163</v>
      </c>
      <c r="I50" s="135">
        <v>281.41292305322116</v>
      </c>
      <c r="J50" s="135">
        <v>279.99789257703054</v>
      </c>
      <c r="K50" s="135">
        <v>280.50162771708654</v>
      </c>
      <c r="L50" s="117">
        <f t="shared" si="1"/>
        <v>280.51129629831928</v>
      </c>
    </row>
    <row r="51" spans="1:12" x14ac:dyDescent="0.2">
      <c r="A51" s="119" t="s">
        <v>24</v>
      </c>
      <c r="B51" s="135">
        <v>295.44430700404877</v>
      </c>
      <c r="C51" s="135">
        <v>292.56803116059365</v>
      </c>
      <c r="D51" s="135">
        <v>294.55725937921704</v>
      </c>
      <c r="E51" s="135">
        <v>293.89346534413033</v>
      </c>
      <c r="F51" s="135">
        <v>293.36233550607307</v>
      </c>
      <c r="G51" s="135">
        <v>294.42535906882586</v>
      </c>
      <c r="H51" s="135">
        <v>292.03474477732772</v>
      </c>
      <c r="I51" s="135">
        <v>293.13555268556019</v>
      </c>
      <c r="J51" s="135">
        <v>293.63729551956823</v>
      </c>
      <c r="K51" s="135">
        <v>294.35188369770577</v>
      </c>
      <c r="L51" s="117">
        <f t="shared" si="1"/>
        <v>293.74102341430506</v>
      </c>
    </row>
    <row r="52" spans="1:12" x14ac:dyDescent="0.2">
      <c r="A52" s="119" t="s">
        <v>26</v>
      </c>
      <c r="B52" s="135">
        <v>272.86781554662389</v>
      </c>
      <c r="C52" s="135">
        <v>275.97410778135088</v>
      </c>
      <c r="D52" s="135">
        <v>273.82236367363328</v>
      </c>
      <c r="E52" s="135">
        <v>275.76939730707414</v>
      </c>
      <c r="F52" s="135">
        <v>274.60025946141457</v>
      </c>
      <c r="G52" s="135">
        <v>274.16777646302262</v>
      </c>
      <c r="H52" s="135">
        <v>275.46369752411567</v>
      </c>
      <c r="I52" s="135">
        <v>274.38706425241134</v>
      </c>
      <c r="J52" s="135">
        <v>274.77914286977506</v>
      </c>
      <c r="K52" s="135">
        <v>275.32941888263679</v>
      </c>
      <c r="L52" s="117">
        <f t="shared" si="1"/>
        <v>274.71610437620581</v>
      </c>
    </row>
    <row r="53" spans="1:12" x14ac:dyDescent="0.2">
      <c r="A53" s="119" t="s">
        <v>27</v>
      </c>
      <c r="B53" s="135">
        <v>280.5557572043009</v>
      </c>
      <c r="C53" s="135">
        <v>280.97937384946226</v>
      </c>
      <c r="D53" s="135">
        <v>280.60682131182807</v>
      </c>
      <c r="E53" s="135">
        <v>280.34673139784962</v>
      </c>
      <c r="F53" s="135">
        <v>282.19861339784961</v>
      </c>
      <c r="G53" s="135">
        <v>282.23925204301077</v>
      </c>
      <c r="H53" s="135">
        <v>282.75163092473144</v>
      </c>
      <c r="I53" s="135">
        <v>280.85051378494603</v>
      </c>
      <c r="J53" s="135">
        <v>280.3891136129032</v>
      </c>
      <c r="K53" s="135">
        <v>282.11246873118256</v>
      </c>
      <c r="L53" s="117">
        <f t="shared" si="1"/>
        <v>281.30302762580646</v>
      </c>
    </row>
    <row r="54" spans="1:12" x14ac:dyDescent="0.2">
      <c r="A54" s="119" t="s">
        <v>29</v>
      </c>
      <c r="B54" s="135">
        <v>285.16654526066333</v>
      </c>
      <c r="C54" s="135">
        <v>286.12536987361784</v>
      </c>
      <c r="D54" s="135">
        <v>286.74166766192741</v>
      </c>
      <c r="E54" s="135">
        <v>287.36090017377569</v>
      </c>
      <c r="F54" s="135">
        <v>286.3405226224329</v>
      </c>
      <c r="G54" s="135">
        <v>286.40560284360203</v>
      </c>
      <c r="H54" s="135">
        <v>286.49778936808838</v>
      </c>
      <c r="I54" s="135">
        <v>288.57024507109008</v>
      </c>
      <c r="J54" s="135">
        <v>286.7209317377567</v>
      </c>
      <c r="K54" s="135">
        <v>286.42049385466026</v>
      </c>
      <c r="L54" s="117">
        <f t="shared" si="1"/>
        <v>286.63500684676148</v>
      </c>
    </row>
    <row r="55" spans="1:12" x14ac:dyDescent="0.2">
      <c r="A55" s="119" t="s">
        <v>30</v>
      </c>
      <c r="B55" s="135">
        <v>271.07886944543844</v>
      </c>
      <c r="C55" s="135">
        <v>272.50488676207527</v>
      </c>
      <c r="D55" s="135">
        <v>275.46593763864018</v>
      </c>
      <c r="E55" s="135">
        <v>272.99280754919522</v>
      </c>
      <c r="F55" s="135">
        <v>272.82797488372091</v>
      </c>
      <c r="G55" s="135">
        <v>274.83494016100184</v>
      </c>
      <c r="H55" s="135">
        <v>271.63082908765659</v>
      </c>
      <c r="I55" s="135">
        <v>272.98055774597503</v>
      </c>
      <c r="J55" s="135">
        <v>273.38722248658308</v>
      </c>
      <c r="K55" s="135">
        <v>272.39560148479438</v>
      </c>
      <c r="L55" s="117">
        <f t="shared" si="1"/>
        <v>273.00996272450811</v>
      </c>
    </row>
    <row r="56" spans="1:12" x14ac:dyDescent="0.2">
      <c r="A56" s="119" t="s">
        <v>31</v>
      </c>
      <c r="B56" s="135">
        <v>280.99265740384567</v>
      </c>
      <c r="C56" s="135">
        <v>281.24287953125008</v>
      </c>
      <c r="D56" s="135">
        <v>281.81342391826911</v>
      </c>
      <c r="E56" s="135">
        <v>281.5370012740384</v>
      </c>
      <c r="F56" s="135">
        <v>282.13650046874983</v>
      </c>
      <c r="G56" s="135">
        <v>282.87062098557703</v>
      </c>
      <c r="H56" s="135">
        <v>281.53123075721146</v>
      </c>
      <c r="I56" s="135">
        <v>282.01329318509664</v>
      </c>
      <c r="J56" s="135">
        <v>284.46715806490334</v>
      </c>
      <c r="K56" s="135">
        <v>281.57918343750032</v>
      </c>
      <c r="L56" s="117">
        <f t="shared" si="1"/>
        <v>282.01839490264422</v>
      </c>
    </row>
    <row r="57" spans="1:12" x14ac:dyDescent="0.2">
      <c r="A57" s="119" t="s">
        <v>32</v>
      </c>
      <c r="B57" s="135">
        <v>260.66704588685013</v>
      </c>
      <c r="C57" s="135">
        <v>260.9040644801222</v>
      </c>
      <c r="D57" s="135">
        <v>261.95558885321088</v>
      </c>
      <c r="E57" s="135">
        <v>260.22263617737013</v>
      </c>
      <c r="F57" s="135">
        <v>261.10801974006114</v>
      </c>
      <c r="G57" s="135">
        <v>259.87481472477072</v>
      </c>
      <c r="H57" s="135">
        <v>259.76481524464822</v>
      </c>
      <c r="I57" s="135">
        <v>261.04162380733942</v>
      </c>
      <c r="J57" s="135">
        <v>260.96712616207981</v>
      </c>
      <c r="K57" s="135">
        <v>260.81979796636085</v>
      </c>
      <c r="L57" s="117">
        <f t="shared" si="1"/>
        <v>260.73255330428134</v>
      </c>
    </row>
    <row r="58" spans="1:12" x14ac:dyDescent="0.2">
      <c r="A58" s="119" t="s">
        <v>35</v>
      </c>
      <c r="B58" s="135">
        <v>279.5150676916802</v>
      </c>
      <c r="C58" s="135">
        <v>280.3175660848284</v>
      </c>
      <c r="D58" s="135">
        <v>279.75361610114231</v>
      </c>
      <c r="E58" s="135">
        <v>278.89050869494292</v>
      </c>
      <c r="F58" s="135">
        <v>278.91163041598656</v>
      </c>
      <c r="G58" s="135">
        <v>280.08951482871134</v>
      </c>
      <c r="H58" s="135">
        <v>278.66104334420839</v>
      </c>
      <c r="I58" s="135">
        <v>279.47994411908655</v>
      </c>
      <c r="J58" s="135">
        <v>279.38321457585664</v>
      </c>
      <c r="K58" s="135">
        <v>280.34109364600323</v>
      </c>
      <c r="L58" s="117">
        <f t="shared" si="1"/>
        <v>279.53431995024465</v>
      </c>
    </row>
    <row r="59" spans="1:12" x14ac:dyDescent="0.2">
      <c r="A59" s="119" t="s">
        <v>85</v>
      </c>
      <c r="B59" s="135">
        <v>274.74328948519144</v>
      </c>
      <c r="C59" s="135">
        <v>274.80125130963955</v>
      </c>
      <c r="D59" s="135">
        <v>275.28234161712561</v>
      </c>
      <c r="E59" s="135">
        <v>274.94277309962234</v>
      </c>
      <c r="F59" s="135">
        <v>274.93912184437067</v>
      </c>
      <c r="G59" s="135">
        <v>275.20598440064418</v>
      </c>
      <c r="H59" s="135">
        <v>274.83882752180875</v>
      </c>
      <c r="I59" s="135">
        <v>275.31000348465147</v>
      </c>
      <c r="J59" s="135">
        <v>275.20490092083963</v>
      </c>
      <c r="K59" s="135">
        <v>275.10669836510465</v>
      </c>
      <c r="L59" s="117">
        <f t="shared" si="1"/>
        <v>275.03751920489987</v>
      </c>
    </row>
    <row r="62" spans="1:12" s="125" customFormat="1" ht="34" x14ac:dyDescent="0.2">
      <c r="A62" s="138" t="s">
        <v>59</v>
      </c>
      <c r="B62" s="137" t="s">
        <v>96</v>
      </c>
      <c r="C62" s="137" t="s">
        <v>97</v>
      </c>
      <c r="D62" s="137" t="s">
        <v>98</v>
      </c>
      <c r="E62" s="137" t="s">
        <v>99</v>
      </c>
      <c r="F62" s="137" t="s">
        <v>100</v>
      </c>
      <c r="G62" s="137" t="s">
        <v>101</v>
      </c>
      <c r="H62" s="137" t="s">
        <v>102</v>
      </c>
      <c r="I62" s="137" t="s">
        <v>103</v>
      </c>
      <c r="J62" s="137" t="s">
        <v>104</v>
      </c>
      <c r="K62" s="137" t="s">
        <v>105</v>
      </c>
      <c r="L62" s="138" t="s">
        <v>106</v>
      </c>
    </row>
    <row r="63" spans="1:12" x14ac:dyDescent="0.2">
      <c r="A63" s="119" t="s">
        <v>3</v>
      </c>
      <c r="B63" s="135">
        <v>299.49755683153001</v>
      </c>
      <c r="C63" s="135">
        <v>298.38906474497685</v>
      </c>
      <c r="D63" s="135">
        <v>298.92363862442022</v>
      </c>
      <c r="E63" s="135">
        <v>297.11413523956747</v>
      </c>
      <c r="F63" s="135">
        <v>297.03446451313761</v>
      </c>
      <c r="G63" s="135">
        <v>301.23286047913473</v>
      </c>
      <c r="H63" s="135">
        <v>298.71532228748055</v>
      </c>
      <c r="I63" s="135">
        <v>298.8438692890262</v>
      </c>
      <c r="J63" s="135">
        <v>298.68904689335386</v>
      </c>
      <c r="K63" s="135">
        <v>299.18346375579574</v>
      </c>
      <c r="L63" s="117">
        <f>AVERAGE(B63:K63)</f>
        <v>298.76234226584234</v>
      </c>
    </row>
    <row r="64" spans="1:12" x14ac:dyDescent="0.2">
      <c r="A64" s="119" t="s">
        <v>5</v>
      </c>
      <c r="B64" s="135">
        <v>263.89346593749997</v>
      </c>
      <c r="C64" s="135">
        <v>262.42535305555589</v>
      </c>
      <c r="D64" s="135">
        <v>262.91159635416687</v>
      </c>
      <c r="E64" s="135">
        <v>262.9810980729165</v>
      </c>
      <c r="F64" s="135">
        <v>261.27621881944447</v>
      </c>
      <c r="G64" s="135">
        <v>261.66319347222213</v>
      </c>
      <c r="H64" s="135">
        <v>263.23698039930554</v>
      </c>
      <c r="I64" s="135">
        <v>262.60380963541667</v>
      </c>
      <c r="J64" s="135">
        <v>264.00159486111096</v>
      </c>
      <c r="K64" s="135">
        <v>261.58523666666645</v>
      </c>
      <c r="L64" s="117">
        <f t="shared" ref="L64:L89" si="2">AVERAGE(B64:K64)</f>
        <v>262.65785472743056</v>
      </c>
    </row>
    <row r="65" spans="1:12" x14ac:dyDescent="0.2">
      <c r="A65" s="119" t="s">
        <v>6</v>
      </c>
      <c r="B65" s="135">
        <v>296.84017736619694</v>
      </c>
      <c r="C65" s="135">
        <v>298.44458791549312</v>
      </c>
      <c r="D65" s="135">
        <v>299.87140204225364</v>
      </c>
      <c r="E65" s="135">
        <v>300.27666392957758</v>
      </c>
      <c r="F65" s="135">
        <v>299.73326084507022</v>
      </c>
      <c r="G65" s="135">
        <v>298.83447553521086</v>
      </c>
      <c r="H65" s="135">
        <v>299.27966090140836</v>
      </c>
      <c r="I65" s="135">
        <v>297.23521046478857</v>
      </c>
      <c r="J65" s="135">
        <v>299.63244471831001</v>
      </c>
      <c r="K65" s="135">
        <v>297.89733460563377</v>
      </c>
      <c r="L65" s="117">
        <f t="shared" si="2"/>
        <v>298.8045218323943</v>
      </c>
    </row>
    <row r="66" spans="1:12" x14ac:dyDescent="0.2">
      <c r="A66" s="119" t="s">
        <v>7</v>
      </c>
      <c r="B66" s="135">
        <v>302.07794638977646</v>
      </c>
      <c r="C66" s="135">
        <v>301.73194869009558</v>
      </c>
      <c r="D66" s="135">
        <v>301.99927571884979</v>
      </c>
      <c r="E66" s="135">
        <v>302.34825397763569</v>
      </c>
      <c r="F66" s="135">
        <v>301.88914952076675</v>
      </c>
      <c r="G66" s="135">
        <v>301.16779554313086</v>
      </c>
      <c r="H66" s="135">
        <v>302.54320067092647</v>
      </c>
      <c r="I66" s="135">
        <v>301.76850519169312</v>
      </c>
      <c r="J66" s="135">
        <v>302.38690977635775</v>
      </c>
      <c r="K66" s="135">
        <v>301.39460846645414</v>
      </c>
      <c r="L66" s="117">
        <f t="shared" si="2"/>
        <v>301.93075939456867</v>
      </c>
    </row>
    <row r="67" spans="1:12" x14ac:dyDescent="0.2">
      <c r="A67" s="119" t="s">
        <v>8</v>
      </c>
      <c r="B67" s="135">
        <v>226.70701393650805</v>
      </c>
      <c r="C67" s="135">
        <v>226.83169892063495</v>
      </c>
      <c r="D67" s="135">
        <v>224.7188326666668</v>
      </c>
      <c r="E67" s="135">
        <v>227.83445990476193</v>
      </c>
      <c r="F67" s="135">
        <v>223.93835219047611</v>
      </c>
      <c r="G67" s="135">
        <v>225.21704841269849</v>
      </c>
      <c r="H67" s="135">
        <v>227.88325736507952</v>
      </c>
      <c r="I67" s="135">
        <v>224.67466971428593</v>
      </c>
      <c r="J67" s="135">
        <v>226.18494825396823</v>
      </c>
      <c r="K67" s="135">
        <v>227.87589568253958</v>
      </c>
      <c r="L67" s="117">
        <f t="shared" si="2"/>
        <v>226.18661770476197</v>
      </c>
    </row>
    <row r="68" spans="1:12" x14ac:dyDescent="0.2">
      <c r="A68" s="119" t="s">
        <v>9</v>
      </c>
      <c r="B68" s="135">
        <v>290.41919800959244</v>
      </c>
      <c r="C68" s="135">
        <v>293.32010131894498</v>
      </c>
      <c r="D68" s="135">
        <v>293.4093625179857</v>
      </c>
      <c r="E68" s="135">
        <v>292.62037496402849</v>
      </c>
      <c r="F68" s="135">
        <v>292.25355745803341</v>
      </c>
      <c r="G68" s="135">
        <v>292.19690005995176</v>
      </c>
      <c r="H68" s="135">
        <v>293.21896101918475</v>
      </c>
      <c r="I68" s="135">
        <v>294.31547238609107</v>
      </c>
      <c r="J68" s="135">
        <v>291.34342226618679</v>
      </c>
      <c r="K68" s="135">
        <v>293.96516581534786</v>
      </c>
      <c r="L68" s="117">
        <f t="shared" si="2"/>
        <v>292.70625158153473</v>
      </c>
    </row>
    <row r="69" spans="1:12" x14ac:dyDescent="0.2">
      <c r="A69" s="119" t="s">
        <v>10</v>
      </c>
      <c r="B69" s="135">
        <v>314.74706118983954</v>
      </c>
      <c r="C69" s="135">
        <v>314.91542834224617</v>
      </c>
      <c r="D69" s="135">
        <v>314.02330236631042</v>
      </c>
      <c r="E69" s="135">
        <v>314.46053771390359</v>
      </c>
      <c r="F69" s="135">
        <v>313.90423114973254</v>
      </c>
      <c r="G69" s="135">
        <v>314.72278080213886</v>
      </c>
      <c r="H69" s="135">
        <v>314.4701929010692</v>
      </c>
      <c r="I69" s="135">
        <v>313.86068504010706</v>
      </c>
      <c r="J69" s="135">
        <v>310.93620098930495</v>
      </c>
      <c r="K69" s="135">
        <v>313.7359192780753</v>
      </c>
      <c r="L69" s="117">
        <f t="shared" si="2"/>
        <v>313.97763397727277</v>
      </c>
    </row>
    <row r="70" spans="1:12" x14ac:dyDescent="0.2">
      <c r="A70" s="119" t="s">
        <v>11</v>
      </c>
      <c r="B70" s="135" t="e">
        <v>#DIV/0!</v>
      </c>
      <c r="C70" s="135" t="e">
        <v>#DIV/0!</v>
      </c>
      <c r="D70" s="135" t="e">
        <v>#DIV/0!</v>
      </c>
      <c r="E70" s="135" t="e">
        <v>#DIV/0!</v>
      </c>
      <c r="F70" s="135" t="e">
        <v>#DIV/0!</v>
      </c>
      <c r="G70" s="135" t="e">
        <v>#DIV/0!</v>
      </c>
      <c r="H70" s="135" t="e">
        <v>#DIV/0!</v>
      </c>
      <c r="I70" s="135" t="e">
        <v>#DIV/0!</v>
      </c>
      <c r="J70" s="135" t="e">
        <v>#DIV/0!</v>
      </c>
      <c r="K70" s="135" t="e">
        <v>#DIV/0!</v>
      </c>
      <c r="L70" s="117" t="e">
        <f t="shared" si="2"/>
        <v>#DIV/0!</v>
      </c>
    </row>
    <row r="71" spans="1:12" x14ac:dyDescent="0.2">
      <c r="A71" s="119" t="s">
        <v>13</v>
      </c>
      <c r="B71" s="135">
        <v>261.1554847222223</v>
      </c>
      <c r="C71" s="135">
        <v>259.60772600694463</v>
      </c>
      <c r="D71" s="135">
        <v>260.70606614583312</v>
      </c>
      <c r="E71" s="135">
        <v>263.57953701388874</v>
      </c>
      <c r="F71" s="135">
        <v>261.18247743055576</v>
      </c>
      <c r="G71" s="135">
        <v>261.79168440972205</v>
      </c>
      <c r="H71" s="135">
        <v>263.06006142361122</v>
      </c>
      <c r="I71" s="135">
        <v>261.22677423611111</v>
      </c>
      <c r="J71" s="135">
        <v>257.92842958333364</v>
      </c>
      <c r="K71" s="135">
        <v>258.68262093749991</v>
      </c>
      <c r="L71" s="117">
        <f t="shared" si="2"/>
        <v>260.89208619097224</v>
      </c>
    </row>
    <row r="72" spans="1:12" x14ac:dyDescent="0.2">
      <c r="A72" s="119" t="s">
        <v>15</v>
      </c>
      <c r="B72" s="135">
        <v>288.61117147564471</v>
      </c>
      <c r="C72" s="135">
        <v>288.22709098853898</v>
      </c>
      <c r="D72" s="135">
        <v>287.91177499999981</v>
      </c>
      <c r="E72" s="135">
        <v>288.51599869627518</v>
      </c>
      <c r="F72" s="135">
        <v>287.40140471346712</v>
      </c>
      <c r="G72" s="135">
        <v>289.34920276504312</v>
      </c>
      <c r="H72" s="135">
        <v>290.11667189111728</v>
      </c>
      <c r="I72" s="135">
        <v>288.43418512893976</v>
      </c>
      <c r="J72" s="135">
        <v>287.90434618911195</v>
      </c>
      <c r="K72" s="135">
        <v>286.94626164756465</v>
      </c>
      <c r="L72" s="117">
        <f t="shared" si="2"/>
        <v>288.34181084957027</v>
      </c>
    </row>
    <row r="73" spans="1:12" x14ac:dyDescent="0.2">
      <c r="A73" s="119" t="s">
        <v>16</v>
      </c>
      <c r="B73" s="135">
        <v>282.36082793333298</v>
      </c>
      <c r="C73" s="135">
        <v>281.57388808333303</v>
      </c>
      <c r="D73" s="135">
        <v>281.78467055000027</v>
      </c>
      <c r="E73" s="135">
        <v>283.39992645000007</v>
      </c>
      <c r="F73" s="135">
        <v>280.32255723333321</v>
      </c>
      <c r="G73" s="135">
        <v>281.44407635000005</v>
      </c>
      <c r="H73" s="135">
        <v>282.37126421666693</v>
      </c>
      <c r="I73" s="135">
        <v>283.75652526666647</v>
      </c>
      <c r="J73" s="135">
        <v>282.21884613333305</v>
      </c>
      <c r="K73" s="135">
        <v>282.28179488333325</v>
      </c>
      <c r="L73" s="117">
        <f t="shared" si="2"/>
        <v>282.15143770999993</v>
      </c>
    </row>
    <row r="74" spans="1:12" x14ac:dyDescent="0.2">
      <c r="A74" s="119" t="s">
        <v>17</v>
      </c>
      <c r="B74" s="135" t="e">
        <v>#DIV/0!</v>
      </c>
      <c r="C74" s="135" t="e">
        <v>#DIV/0!</v>
      </c>
      <c r="D74" s="135" t="e">
        <v>#DIV/0!</v>
      </c>
      <c r="E74" s="135" t="e">
        <v>#DIV/0!</v>
      </c>
      <c r="F74" s="135" t="e">
        <v>#DIV/0!</v>
      </c>
      <c r="G74" s="135" t="e">
        <v>#DIV/0!</v>
      </c>
      <c r="H74" s="135" t="e">
        <v>#DIV/0!</v>
      </c>
      <c r="I74" s="135" t="e">
        <v>#DIV/0!</v>
      </c>
      <c r="J74" s="135" t="e">
        <v>#DIV/0!</v>
      </c>
      <c r="K74" s="135" t="e">
        <v>#DIV/0!</v>
      </c>
      <c r="L74" s="117" t="e">
        <f t="shared" si="2"/>
        <v>#DIV/0!</v>
      </c>
    </row>
    <row r="75" spans="1:12" x14ac:dyDescent="0.2">
      <c r="A75" s="119" t="s">
        <v>18</v>
      </c>
      <c r="B75" s="135">
        <v>313.68869489981807</v>
      </c>
      <c r="C75" s="135">
        <v>312.98183209471762</v>
      </c>
      <c r="D75" s="135">
        <v>313.92057224043742</v>
      </c>
      <c r="E75" s="135">
        <v>315.46186398907111</v>
      </c>
      <c r="F75" s="135">
        <v>312.32123612021803</v>
      </c>
      <c r="G75" s="135">
        <v>314.16320331511827</v>
      </c>
      <c r="H75" s="135">
        <v>313.29896670309648</v>
      </c>
      <c r="I75" s="135">
        <v>315.28038845173063</v>
      </c>
      <c r="J75" s="135">
        <v>312.36956202185763</v>
      </c>
      <c r="K75" s="135">
        <v>313.88618908925309</v>
      </c>
      <c r="L75" s="117">
        <f t="shared" si="2"/>
        <v>313.73725089253185</v>
      </c>
    </row>
    <row r="76" spans="1:12" x14ac:dyDescent="0.2">
      <c r="A76" s="119" t="s">
        <v>19</v>
      </c>
      <c r="B76" s="135">
        <v>266.64262547826075</v>
      </c>
      <c r="C76" s="135">
        <v>265.82102586956472</v>
      </c>
      <c r="D76" s="135">
        <v>266.32970246376823</v>
      </c>
      <c r="E76" s="135">
        <v>265.62611853623184</v>
      </c>
      <c r="F76" s="135">
        <v>267.81452146376819</v>
      </c>
      <c r="G76" s="135">
        <v>267.64663801449274</v>
      </c>
      <c r="H76" s="135">
        <v>268.94670333333363</v>
      </c>
      <c r="I76" s="135">
        <v>265.11637069565256</v>
      </c>
      <c r="J76" s="135">
        <v>264.67416624637661</v>
      </c>
      <c r="K76" s="135">
        <v>264.95352226086942</v>
      </c>
      <c r="L76" s="117">
        <f t="shared" si="2"/>
        <v>266.35713943623188</v>
      </c>
    </row>
    <row r="77" spans="1:12" x14ac:dyDescent="0.2">
      <c r="A77" s="119" t="s">
        <v>20</v>
      </c>
      <c r="B77" s="135">
        <v>279.54277174067516</v>
      </c>
      <c r="C77" s="135">
        <v>278.96448088809956</v>
      </c>
      <c r="D77" s="135">
        <v>278.4459398756664</v>
      </c>
      <c r="E77" s="135">
        <v>278.51517046181209</v>
      </c>
      <c r="F77" s="135">
        <v>278.68834678507977</v>
      </c>
      <c r="G77" s="135">
        <v>280.98312944937788</v>
      </c>
      <c r="H77" s="135">
        <v>279.6172251687392</v>
      </c>
      <c r="I77" s="135">
        <v>279.25338170515096</v>
      </c>
      <c r="J77" s="135">
        <v>275.76059923623467</v>
      </c>
      <c r="K77" s="135">
        <v>278.44367683836583</v>
      </c>
      <c r="L77" s="117">
        <f t="shared" si="2"/>
        <v>278.82147221492016</v>
      </c>
    </row>
    <row r="78" spans="1:12" x14ac:dyDescent="0.2">
      <c r="A78" s="119" t="s">
        <v>21</v>
      </c>
      <c r="B78" s="135">
        <v>260.50358019774012</v>
      </c>
      <c r="C78" s="135">
        <v>260.5651873163842</v>
      </c>
      <c r="D78" s="135">
        <v>257.61916313559323</v>
      </c>
      <c r="E78" s="135">
        <v>260.42740971751414</v>
      </c>
      <c r="F78" s="135">
        <v>262.56166443502792</v>
      </c>
      <c r="G78" s="135">
        <v>262.04788892655375</v>
      </c>
      <c r="H78" s="135">
        <v>261.42841680790957</v>
      </c>
      <c r="I78" s="135">
        <v>259.21528754237278</v>
      </c>
      <c r="J78" s="135">
        <v>263.50587991525435</v>
      </c>
      <c r="K78" s="135">
        <v>262.63273709039544</v>
      </c>
      <c r="L78" s="117">
        <f t="shared" si="2"/>
        <v>261.05072150847457</v>
      </c>
    </row>
    <row r="79" spans="1:12" x14ac:dyDescent="0.2">
      <c r="A79" s="119" t="s">
        <v>22</v>
      </c>
      <c r="B79" s="135">
        <v>306.58883700342489</v>
      </c>
      <c r="C79" s="135">
        <v>306.17711140410978</v>
      </c>
      <c r="D79" s="135">
        <v>307.79656972602749</v>
      </c>
      <c r="E79" s="135">
        <v>306.61621900684929</v>
      </c>
      <c r="F79" s="135">
        <v>304.19842837328792</v>
      </c>
      <c r="G79" s="135">
        <v>307.01089645547927</v>
      </c>
      <c r="H79" s="135">
        <v>305.10077491438352</v>
      </c>
      <c r="I79" s="135">
        <v>304.91543523972621</v>
      </c>
      <c r="J79" s="135">
        <v>304.64470813356172</v>
      </c>
      <c r="K79" s="135">
        <v>307.15629457191773</v>
      </c>
      <c r="L79" s="117">
        <f t="shared" si="2"/>
        <v>306.02052748287684</v>
      </c>
    </row>
    <row r="80" spans="1:12" x14ac:dyDescent="0.2">
      <c r="A80" s="119" t="s">
        <v>23</v>
      </c>
      <c r="B80" s="135">
        <v>299.77365247452707</v>
      </c>
      <c r="C80" s="135">
        <v>302.8033530858807</v>
      </c>
      <c r="D80" s="135">
        <v>301.1329325036391</v>
      </c>
      <c r="E80" s="135">
        <v>301.68883967976728</v>
      </c>
      <c r="F80" s="135">
        <v>302.10030653566213</v>
      </c>
      <c r="G80" s="135">
        <v>301.1583586026203</v>
      </c>
      <c r="H80" s="135">
        <v>302.41362401746699</v>
      </c>
      <c r="I80" s="135">
        <v>301.3812086899564</v>
      </c>
      <c r="J80" s="135">
        <v>301.06019326055315</v>
      </c>
      <c r="K80" s="135">
        <v>301.87176803493458</v>
      </c>
      <c r="L80" s="117">
        <f t="shared" si="2"/>
        <v>301.53842368850081</v>
      </c>
    </row>
    <row r="81" spans="1:12" x14ac:dyDescent="0.2">
      <c r="A81" s="119" t="s">
        <v>24</v>
      </c>
      <c r="B81" s="135">
        <v>305.17670711175612</v>
      </c>
      <c r="C81" s="135">
        <v>305.30617539912924</v>
      </c>
      <c r="D81" s="135">
        <v>306.98291393323666</v>
      </c>
      <c r="E81" s="135">
        <v>306.58887637155283</v>
      </c>
      <c r="F81" s="135">
        <v>306.44771343976765</v>
      </c>
      <c r="G81" s="135">
        <v>306.91789238026098</v>
      </c>
      <c r="H81" s="135">
        <v>306.51467471698089</v>
      </c>
      <c r="I81" s="135">
        <v>306.61911817126287</v>
      </c>
      <c r="J81" s="135">
        <v>305.78722748911491</v>
      </c>
      <c r="K81" s="135">
        <v>306.83644796806942</v>
      </c>
      <c r="L81" s="117">
        <f t="shared" si="2"/>
        <v>306.31777469811323</v>
      </c>
    </row>
    <row r="82" spans="1:12" x14ac:dyDescent="0.2">
      <c r="A82" s="119" t="s">
        <v>26</v>
      </c>
      <c r="B82" s="135">
        <v>280.94796512169319</v>
      </c>
      <c r="C82" s="135">
        <v>281.69434001058221</v>
      </c>
      <c r="D82" s="135">
        <v>282.00087768253979</v>
      </c>
      <c r="E82" s="135">
        <v>282.68646517460337</v>
      </c>
      <c r="F82" s="135">
        <v>282.90269691005312</v>
      </c>
      <c r="G82" s="135">
        <v>282.29688416931191</v>
      </c>
      <c r="H82" s="135">
        <v>284.28338997883571</v>
      </c>
      <c r="I82" s="135">
        <v>282.82789233862422</v>
      </c>
      <c r="J82" s="135">
        <v>283.95854407407404</v>
      </c>
      <c r="K82" s="135">
        <v>285.25131225396825</v>
      </c>
      <c r="L82" s="117">
        <f t="shared" si="2"/>
        <v>282.88503677142853</v>
      </c>
    </row>
    <row r="83" spans="1:12" x14ac:dyDescent="0.2">
      <c r="A83" s="119" t="s">
        <v>27</v>
      </c>
      <c r="B83" s="135">
        <v>289.16560540404038</v>
      </c>
      <c r="C83" s="135">
        <v>288.98100262626247</v>
      </c>
      <c r="D83" s="135">
        <v>288.33568767676741</v>
      </c>
      <c r="E83" s="135">
        <v>288.29172103535353</v>
      </c>
      <c r="F83" s="135">
        <v>289.19308285353549</v>
      </c>
      <c r="G83" s="135">
        <v>287.77030654040419</v>
      </c>
      <c r="H83" s="135">
        <v>289.0977306060604</v>
      </c>
      <c r="I83" s="135">
        <v>288.15379997474764</v>
      </c>
      <c r="J83" s="135">
        <v>289.47603590909085</v>
      </c>
      <c r="K83" s="135">
        <v>290.26187217171719</v>
      </c>
      <c r="L83" s="117">
        <f t="shared" si="2"/>
        <v>288.87268447979795</v>
      </c>
    </row>
    <row r="84" spans="1:12" x14ac:dyDescent="0.2">
      <c r="A84" s="119" t="s">
        <v>29</v>
      </c>
      <c r="B84" s="135">
        <v>287.54774529865114</v>
      </c>
      <c r="C84" s="135">
        <v>286.35656691714831</v>
      </c>
      <c r="D84" s="135">
        <v>286.25355285163778</v>
      </c>
      <c r="E84" s="135">
        <v>284.84016747591522</v>
      </c>
      <c r="F84" s="135">
        <v>285.51141551059737</v>
      </c>
      <c r="G84" s="135">
        <v>287.98338797687848</v>
      </c>
      <c r="H84" s="135">
        <v>286.94567489402726</v>
      </c>
      <c r="I84" s="135">
        <v>286.87468747591521</v>
      </c>
      <c r="J84" s="135">
        <v>287.85938531791913</v>
      </c>
      <c r="K84" s="135">
        <v>286.69084206165701</v>
      </c>
      <c r="L84" s="117">
        <f t="shared" si="2"/>
        <v>286.68634257803467</v>
      </c>
    </row>
    <row r="85" spans="1:12" x14ac:dyDescent="0.2">
      <c r="A85" s="119" t="s">
        <v>30</v>
      </c>
      <c r="B85" s="135">
        <v>277.46192919540232</v>
      </c>
      <c r="C85" s="135">
        <v>279.02041275862103</v>
      </c>
      <c r="D85" s="135">
        <v>277.40244869731794</v>
      </c>
      <c r="E85" s="135">
        <v>276.69217003831403</v>
      </c>
      <c r="F85" s="135">
        <v>279.98582469348662</v>
      </c>
      <c r="G85" s="135">
        <v>277.33879942528733</v>
      </c>
      <c r="H85" s="135">
        <v>280.63241846743318</v>
      </c>
      <c r="I85" s="135">
        <v>275.15614831417628</v>
      </c>
      <c r="J85" s="135">
        <v>277.55452354406134</v>
      </c>
      <c r="K85" s="135">
        <v>278.20498806513393</v>
      </c>
      <c r="L85" s="117">
        <f t="shared" si="2"/>
        <v>277.94496631992337</v>
      </c>
    </row>
    <row r="86" spans="1:12" x14ac:dyDescent="0.2">
      <c r="A86" s="119" t="s">
        <v>31</v>
      </c>
      <c r="B86" s="135">
        <v>298.55391554830317</v>
      </c>
      <c r="C86" s="135">
        <v>293.26816137075713</v>
      </c>
      <c r="D86" s="135">
        <v>296.84898703655358</v>
      </c>
      <c r="E86" s="135">
        <v>296.51834224543052</v>
      </c>
      <c r="F86" s="135">
        <v>294.97064456919054</v>
      </c>
      <c r="G86" s="135">
        <v>295.49740357702342</v>
      </c>
      <c r="H86" s="135">
        <v>295.57135924282017</v>
      </c>
      <c r="I86" s="135">
        <v>296.71627133159251</v>
      </c>
      <c r="J86" s="135">
        <v>297.95769240208881</v>
      </c>
      <c r="K86" s="135">
        <v>297.16002908616156</v>
      </c>
      <c r="L86" s="117">
        <f t="shared" si="2"/>
        <v>296.3062806409921</v>
      </c>
    </row>
    <row r="87" spans="1:12" x14ac:dyDescent="0.2">
      <c r="A87" s="119" t="s">
        <v>32</v>
      </c>
      <c r="B87" s="135" t="e">
        <v>#DIV/0!</v>
      </c>
      <c r="C87" s="135" t="e">
        <v>#DIV/0!</v>
      </c>
      <c r="D87" s="135" t="e">
        <v>#DIV/0!</v>
      </c>
      <c r="E87" s="135" t="e">
        <v>#DIV/0!</v>
      </c>
      <c r="F87" s="135" t="e">
        <v>#DIV/0!</v>
      </c>
      <c r="G87" s="135" t="e">
        <v>#DIV/0!</v>
      </c>
      <c r="H87" s="135" t="e">
        <v>#DIV/0!</v>
      </c>
      <c r="I87" s="135" t="e">
        <v>#DIV/0!</v>
      </c>
      <c r="J87" s="135" t="e">
        <v>#DIV/0!</v>
      </c>
      <c r="K87" s="135" t="e">
        <v>#DIV/0!</v>
      </c>
      <c r="L87" s="117" t="e">
        <f t="shared" si="2"/>
        <v>#DIV/0!</v>
      </c>
    </row>
    <row r="88" spans="1:12" x14ac:dyDescent="0.2">
      <c r="A88" s="119" t="s">
        <v>35</v>
      </c>
      <c r="B88" s="135">
        <v>295.42134087779698</v>
      </c>
      <c r="C88" s="135">
        <v>294.4545071772809</v>
      </c>
      <c r="D88" s="135">
        <v>296.14094624784883</v>
      </c>
      <c r="E88" s="135">
        <v>296.64217012048215</v>
      </c>
      <c r="F88" s="135">
        <v>295.59203025817504</v>
      </c>
      <c r="G88" s="135">
        <v>294.74350704819278</v>
      </c>
      <c r="H88" s="135">
        <v>295.72959822719457</v>
      </c>
      <c r="I88" s="135">
        <v>293.06686985370033</v>
      </c>
      <c r="J88" s="135">
        <v>294.89030513769387</v>
      </c>
      <c r="K88" s="135">
        <v>297.0258814974178</v>
      </c>
      <c r="L88" s="117">
        <f t="shared" si="2"/>
        <v>295.3707156445783</v>
      </c>
    </row>
    <row r="89" spans="1:12" x14ac:dyDescent="0.2">
      <c r="A89" s="119" t="s">
        <v>85</v>
      </c>
      <c r="B89" s="135">
        <v>289.45784266173581</v>
      </c>
      <c r="C89" s="135">
        <v>289.25635459289504</v>
      </c>
      <c r="D89" s="135">
        <v>289.60845854091895</v>
      </c>
      <c r="E89" s="135">
        <v>289.80990932679009</v>
      </c>
      <c r="F89" s="135">
        <v>289.30289646875855</v>
      </c>
      <c r="G89" s="135">
        <v>289.75443801976866</v>
      </c>
      <c r="H89" s="135">
        <v>290.24550590890215</v>
      </c>
      <c r="I89" s="135">
        <v>289.29222005391148</v>
      </c>
      <c r="J89" s="135">
        <v>289.25652628352236</v>
      </c>
      <c r="K89" s="135">
        <v>289.91903059165173</v>
      </c>
      <c r="L89" s="117">
        <f t="shared" si="2"/>
        <v>289.59031824488545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study 1_summary%</vt:lpstr>
      <vt:lpstr>study 2_summary%</vt:lpstr>
      <vt:lpstr>Study 1_summary</vt:lpstr>
      <vt:lpstr>Study 1_PV scores</vt:lpstr>
      <vt:lpstr>Study 2_summary</vt:lpstr>
      <vt:lpstr>Study 2_PV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2021-04-09T14:34:08Z</dcterms:created>
  <dcterms:modified xsi:type="dcterms:W3CDTF">2021-10-29T23:23:46Z</dcterms:modified>
</cp:coreProperties>
</file>