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694" documentId="11_F25DC773A252ABDACC1048C1019D7EBE5BDE58E8" xr6:coauthVersionLast="47" xr6:coauthVersionMax="47" xr10:uidLastSave="{9C1AE077-0FF3-4DFD-931E-86CE2B9FA3A0}"/>
  <bookViews>
    <workbookView xWindow="18816" yWindow="276" windowWidth="22464" windowHeight="16284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5" l="1"/>
  <c r="E16" i="5"/>
  <c r="D16" i="5"/>
  <c r="D10" i="5"/>
  <c r="H10" i="5"/>
  <c r="D22" i="5"/>
  <c r="A27" i="5"/>
  <c r="J10" i="5" l="1"/>
  <c r="H16" i="5"/>
  <c r="G16" i="5"/>
  <c r="J28" i="5"/>
  <c r="Q6" i="1"/>
  <c r="Q15" i="1"/>
  <c r="I22" i="5"/>
  <c r="L21" i="5"/>
  <c r="N4" i="5"/>
  <c r="K10" i="5"/>
  <c r="K28" i="5"/>
  <c r="K27" i="5"/>
  <c r="J27" i="5"/>
  <c r="G10" i="5"/>
  <c r="E10" i="5"/>
  <c r="C10" i="5"/>
  <c r="B10" i="5"/>
  <c r="F16" i="5" s="1"/>
  <c r="F22" i="5" l="1"/>
  <c r="H22" i="5"/>
  <c r="I16" i="5"/>
  <c r="L10" i="5"/>
  <c r="M10" i="5" s="1"/>
  <c r="J22" i="5" l="1"/>
  <c r="J16" i="5"/>
  <c r="N22" i="5"/>
  <c r="B37" i="5" s="1"/>
  <c r="B38" i="5" l="1"/>
</calcChain>
</file>

<file path=xl/sharedStrings.xml><?xml version="1.0" encoding="utf-8"?>
<sst xmlns="http://schemas.openxmlformats.org/spreadsheetml/2006/main" count="88" uniqueCount="71">
  <si>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</si>
  <si>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</si>
  <si>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</si>
  <si>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</si>
  <si>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</si>
  <si>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</si>
  <si>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</si>
  <si>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</si>
  <si>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</si>
  <si>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</si>
  <si>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</si>
  <si>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</si>
  <si>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</si>
  <si>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</si>
  <si>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</si>
  <si>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</si>
  <si>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</si>
  <si>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</si>
  <si>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</si>
  <si>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</si>
  <si>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</si>
  <si>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</si>
  <si>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</si>
  <si>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</si>
  <si>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</si>
  <si>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</si>
  <si>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</si>
  <si>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</si>
  <si>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</si>
  <si>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</si>
  <si>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</si>
  <si>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</si>
  <si>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</si>
  <si>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</si>
  <si>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</si>
  <si>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</si>
  <si>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</si>
  <si>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</si>
  <si>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</si>
  <si>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</si>
  <si>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</si>
  <si>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</si>
  <si>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</si>
  <si>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</si>
  <si>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</si>
  <si>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</si>
  <si>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</si>
  <si>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</si>
  <si>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</si>
  <si>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</si>
  <si>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</si>
  <si>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</si>
  <si>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</si>
  <si>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</si>
  <si>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</si>
  <si>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</si>
  <si>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</si>
  <si>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</si>
  <si>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</si>
  <si>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</si>
  <si>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</si>
  <si>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</si>
  <si>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</si>
  <si>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</si>
  <si>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</si>
  <si>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</si>
  <si>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</si>
  <si>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</si>
  <si>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</si>
  <si>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msft</t>
  </si>
  <si>
    <t>msft-r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</si>
</sst>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workbookViewId="0">
      <selection activeCell="D16" sqref="D16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72361</v>
      </c>
      <c r="C4" s="1">
        <v>88523</v>
      </c>
      <c r="D4" s="1">
        <v>146052</v>
      </c>
      <c r="E4" s="1">
        <v>211915</v>
      </c>
      <c r="F4" s="1">
        <v>7472</v>
      </c>
      <c r="G4" s="1">
        <v>411976</v>
      </c>
      <c r="H4" s="1">
        <v>206223</v>
      </c>
      <c r="I4" s="1">
        <v>205753</v>
      </c>
      <c r="J4" s="6">
        <v>3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0.68920085883491022</v>
      </c>
      <c r="C10" s="4">
        <f>C4/E4</f>
        <v>0.41772880636104098</v>
      </c>
      <c r="D10" s="13">
        <f>B4/E4</f>
        <v>0.34146237878394642</v>
      </c>
      <c r="E10" s="5">
        <f>B4/F4</f>
        <v>9.6842880085653107</v>
      </c>
      <c r="G10" s="4">
        <f>B4/G4</f>
        <v>0.175643726819038</v>
      </c>
      <c r="H10" s="4">
        <f>C4/G4</f>
        <v>0.21487416742722876</v>
      </c>
      <c r="I10" s="4">
        <f>B4/H4</f>
        <v>0.35088714643856406</v>
      </c>
      <c r="J10" s="6">
        <f>E4/G4</f>
        <v>0.51438676039380937</v>
      </c>
      <c r="K10" s="6">
        <f>G4/H4</f>
        <v>1.9977209137681053</v>
      </c>
      <c r="L10" s="6">
        <f>(H10-K4)/K27</f>
        <v>20.660222406073604</v>
      </c>
      <c r="M10" s="4">
        <f>H27*F4/1000/H28*J10*K10*L10/N4</f>
        <v>6.3316722368226008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14771/E4</f>
        <v>6.9702475048958309E-2</v>
      </c>
      <c r="E16" s="4">
        <f>11597/41651</f>
        <v>0.27843269069170007</v>
      </c>
      <c r="F16" s="11">
        <f>B10-H27*F4/1000/H28/0.7</f>
        <v>0.18310483893168628</v>
      </c>
      <c r="G16" s="6">
        <f>E27*$F4/1000/E28</f>
        <v>0.35985157243738758</v>
      </c>
      <c r="H16" s="6">
        <f>H27*$F4/1000/H28</f>
        <v>0.35426721393225674</v>
      </c>
      <c r="I16" s="11">
        <f>H16-G16</f>
        <v>-5.5843585051308375E-3</v>
      </c>
      <c r="J16" s="2">
        <f>(1+F22)/(1+F22*O4)-1</f>
        <v>2.0075234498296401E-2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0.19969999999999999</v>
      </c>
      <c r="C22" s="7">
        <v>0.15110000000000001</v>
      </c>
      <c r="D22" s="2">
        <f>C22</f>
        <v>0.15110000000000001</v>
      </c>
      <c r="F22" s="2">
        <f>J28</f>
        <v>0.1091402357989335</v>
      </c>
      <c r="G22" s="2">
        <v>0</v>
      </c>
      <c r="H22" s="2">
        <f>J27-J28</f>
        <v>1.3329736147082105E-2</v>
      </c>
      <c r="I22" s="2">
        <f>J4/E27</f>
        <v>0.27322404371584696</v>
      </c>
      <c r="J22" s="2">
        <f>SUM(F22:H22)/(1-I22)</f>
        <v>0.16851131478286357</v>
      </c>
      <c r="L22" s="12">
        <v>0.3</v>
      </c>
      <c r="N22" s="4">
        <f>SUM(D22,J22,L22)/3</f>
        <v>0.2065371049276212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msft</v>
      </c>
      <c r="C27" s="1">
        <v>9.81</v>
      </c>
      <c r="D27" s="1">
        <v>10.9</v>
      </c>
      <c r="E27" s="1">
        <v>10.98</v>
      </c>
      <c r="F27" s="1">
        <v>11.36</v>
      </c>
      <c r="G27" s="1">
        <v>11.92</v>
      </c>
      <c r="H27" s="1">
        <v>12.36</v>
      </c>
      <c r="I27" s="1">
        <v>13.13</v>
      </c>
      <c r="J27" s="4">
        <f>(H27/C27)^0.5-1</f>
        <v>0.12246997194601561</v>
      </c>
      <c r="K27" s="8">
        <f>(H27-G27)/G4*F4</f>
        <v>7.9802706953803048E-3</v>
      </c>
    </row>
    <row r="28" spans="1:14" x14ac:dyDescent="0.3">
      <c r="A28" s="1" t="s">
        <v>70</v>
      </c>
      <c r="C28" s="1">
        <v>211.91</v>
      </c>
      <c r="D28" s="1">
        <v>227.51</v>
      </c>
      <c r="E28" s="1">
        <v>227.99</v>
      </c>
      <c r="F28" s="1">
        <v>231.3</v>
      </c>
      <c r="G28" s="1">
        <v>252.6</v>
      </c>
      <c r="H28" s="1">
        <v>260.69</v>
      </c>
      <c r="I28" s="1">
        <v>273.42</v>
      </c>
      <c r="J28" s="4">
        <f>(H28/C28)^0.5-1</f>
        <v>0.1091402357989335</v>
      </c>
      <c r="K28" s="8">
        <f>(H28-G28)/G4*1000</f>
        <v>1.9637066236868176E-2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440</v>
      </c>
      <c r="C33" s="1">
        <v>9.81</v>
      </c>
      <c r="D33" s="1">
        <v>10.9</v>
      </c>
      <c r="E33" s="1">
        <v>10.98</v>
      </c>
      <c r="F33" s="1">
        <v>11.36</v>
      </c>
      <c r="G33" s="1">
        <v>11.92</v>
      </c>
      <c r="H33" s="1">
        <v>12.36</v>
      </c>
      <c r="I33" s="1">
        <v>13.13</v>
      </c>
      <c r="J33" s="1">
        <v>14</v>
      </c>
      <c r="K33" s="1">
        <v>50</v>
      </c>
      <c r="L33" s="1">
        <v>160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531.75448076840166</v>
      </c>
    </row>
    <row r="38" spans="1:13" x14ac:dyDescent="0.3">
      <c r="A38" s="2">
        <v>0.8</v>
      </c>
      <c r="B38" s="10">
        <f>B37*A38</f>
        <v>425.40358461472135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2024-06-21T07:16:32Z</dcterms:modified>
</cp:coreProperties>
</file>