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yinchi\hpath\"/>
    </mc:Choice>
  </mc:AlternateContent>
  <xr:revisionPtr revIDLastSave="0" documentId="13_ncr:1_{59A40BC6-6039-4F91-B3CA-919A1725BA7F}" xr6:coauthVersionLast="47" xr6:coauthVersionMax="47" xr10:uidLastSave="{00000000-0000-0000-0000-000000000000}"/>
  <bookViews>
    <workbookView xWindow="20604" yWindow="1308" windowWidth="40836" windowHeight="21480" firstSheet="1" activeTab="8" xr2:uid="{A900E9AD-4D2C-4337-83F8-5A9689E72AFC}"/>
  </bookViews>
  <sheets>
    <sheet name="Arrival Schedules" sheetId="2" r:id="rId1"/>
    <sheet name="Resources" sheetId="3" r:id="rId2"/>
    <sheet name="Task Durations" sheetId="1" r:id="rId3"/>
    <sheet name="Runner Times" sheetId="9" r:id="rId4"/>
    <sheet name="Batch Sizes" sheetId="5" r:id="rId5"/>
    <sheet name="Reception Variables" sheetId="4" r:id="rId6"/>
    <sheet name="Cut-up Variables" sheetId="6" r:id="rId7"/>
    <sheet name="Processing Variables" sheetId="7" r:id="rId8"/>
    <sheet name="Microtomy Variables" sheetId="8" r:id="rId9"/>
  </sheets>
  <definedNames>
    <definedName name="Locations">'Runner Times'!$B$1:$C$1</definedName>
    <definedName name="NumBlocksLargeSurgical">'Cut-up Variables'!$I$4:$L$4</definedName>
    <definedName name="NumBlocksMega">'Cut-up Variables'!$I$3:$L$3</definedName>
    <definedName name="NumSlidesLarges">'Microtomy Variables'!$E$5:$H$5</definedName>
    <definedName name="NumSlidesLevels">'Microtomy Variables'!$E$3:$H$3</definedName>
    <definedName name="NumSlidesMegas">'Microtomy Variables'!$E$6:$H$6</definedName>
    <definedName name="NumSlidesSerials">'Microtomy Variables'!$E$4:$H$4</definedName>
    <definedName name="ProbBMSCutup">'Cut-up Variables'!$B$3</definedName>
    <definedName name="ProbBMSCutupUrgent">'Cut-up Variables'!$C$3</definedName>
    <definedName name="ProbDecalcBone">'Processing Variables'!$B$2</definedName>
    <definedName name="ProbDecalcOven">'Processing Variables'!$B$3</definedName>
    <definedName name="ProbInternal">'Reception Variables'!$G$3</definedName>
    <definedName name="ProbInvestEasy">'Reception Variables'!$J$4</definedName>
    <definedName name="ProbInvestExternal">'Reception Variables'!$J$6</definedName>
    <definedName name="ProbInvestHard">'Reception Variables'!$J$5</definedName>
    <definedName name="ProbLargeCutup">'Cut-up Variables'!$B$5</definedName>
    <definedName name="ProbLargeCutupUrgent">'Cut-up Variables'!$C$5</definedName>
    <definedName name="ProbMegaBlocks">'Cut-up Variables'!$D$5</definedName>
    <definedName name="ProbMicrotomyLevels">'Microtomy Variables'!$B$2</definedName>
    <definedName name="ProbPoolCutup">'Cut-up Variables'!$B$4</definedName>
    <definedName name="ProbPoolCutupUrgent">'Cut-up Variables'!$C$4</definedName>
    <definedName name="ProbPrebook">'Reception Variables'!$J$3</definedName>
    <definedName name="ProbPriorityCancer">'Reception Variables'!$C$3</definedName>
    <definedName name="ProbPriorityNonCancer">'Reception Variables'!$C$4</definedName>
    <definedName name="ProbRoutineCancer">'Reception Variables'!$D$3</definedName>
    <definedName name="ProbRoutineNonCancer">'Reception Variables'!$D$4</definedName>
    <definedName name="ProbUrgentCancer">'Reception Variables'!$B$3</definedName>
    <definedName name="ProbUrgentNonCancer">'Reception Variables'!$B$4</definedName>
    <definedName name="RunnerTimes">'Runner Times'!$B$2:$C$3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54" i="2"/>
  <c r="C54" i="2"/>
  <c r="D54" i="2"/>
  <c r="E54" i="2"/>
  <c r="F54" i="2"/>
  <c r="G54" i="2"/>
  <c r="H54" i="2"/>
  <c r="B27" i="2"/>
  <c r="C27" i="2"/>
  <c r="D27" i="2"/>
  <c r="E27" i="2"/>
  <c r="F27" i="2"/>
  <c r="G27" i="2"/>
  <c r="H27" i="2"/>
  <c r="E22" i="1"/>
  <c r="D22" i="1"/>
  <c r="C22" i="1"/>
  <c r="E21" i="1"/>
  <c r="D21" i="1"/>
  <c r="C21" i="1"/>
  <c r="C20" i="1"/>
  <c r="E20" i="1"/>
  <c r="D20" i="1"/>
  <c r="B4" i="7"/>
  <c r="E5" i="6"/>
  <c r="G4" i="4"/>
</calcChain>
</file>

<file path=xl/sharedStrings.xml><?xml version="1.0" encoding="utf-8"?>
<sst xmlns="http://schemas.openxmlformats.org/spreadsheetml/2006/main" count="361" uniqueCount="210">
  <si>
    <t>Task</t>
  </si>
  <si>
    <t>Distribution</t>
  </si>
  <si>
    <t>Optimistic</t>
  </si>
  <si>
    <t>Most Likely</t>
  </si>
  <si>
    <t>Pessimistic</t>
  </si>
  <si>
    <t>Units</t>
  </si>
  <si>
    <t>sec</t>
  </si>
  <si>
    <t>min</t>
  </si>
  <si>
    <t>hour</t>
  </si>
  <si>
    <t>Distributions</t>
  </si>
  <si>
    <t>Constant</t>
  </si>
  <si>
    <t>Triangular</t>
  </si>
  <si>
    <t>PERT</t>
  </si>
  <si>
    <t>Drag blue corner to extend table</t>
  </si>
  <si>
    <t>Hour</t>
  </si>
  <si>
    <t>CANCER PATHWAY</t>
  </si>
  <si>
    <t>NON-CANCER PATHWAY</t>
  </si>
  <si>
    <t>Resource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</si>
  <si>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</si>
  <si>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</si>
  <si>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</si>
  <si>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</si>
  <si>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</si>
  <si>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</si>
  <si>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</si>
  <si>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</si>
  <si>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</si>
  <si>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</si>
  <si>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</si>
  <si>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</si>
  <si>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</si>
  <si>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</si>
  <si>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</si>
  <si>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</si>
  <si>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</si>
  <si>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</si>
  <si>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</si>
  <si>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</si>
  <si>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</si>
  <si>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</si>
  <si>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</si>
  <si>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</si>
  <si>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</si>
  <si>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</si>
  <si>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</si>
  <si>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</si>
  <si>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</si>
  <si>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</si>
  <si>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</si>
  <si>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</si>
  <si>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</si>
  <si>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</si>
  <si>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</si>
  <si>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</si>
  <si>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</si>
  <si>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</si>
  <si>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</si>
  <si>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</si>
  <si>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</si>
  <si>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</si>
  <si>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</si>
  <si>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</si>
  <si>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</si>
  <si>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</si>
  <si>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</si>
  <si>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</si>
  <si>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MON</t>
  </si>
  <si>
    <t>TUE</t>
  </si>
  <si>
    <t>WED</t>
  </si>
  <si>
    <t>THU</t>
  </si>
  <si>
    <t>FRI</t>
  </si>
  <si>
    <t>SAT</t>
  </si>
  <si>
    <t>SUN</t>
  </si>
  <si>
    <t>Cancer pathway</t>
  </si>
  <si>
    <t>Non-cancer pathway</t>
  </si>
  <si>
    <t>Urgent</t>
  </si>
  <si>
    <t>Priority</t>
  </si>
  <si>
    <t>Routine</t>
  </si>
  <si>
    <t>Booking-in staff</t>
  </si>
  <si>
    <t>Receive and sort</t>
  </si>
  <si>
    <t>Pre-booking-in investigation</t>
  </si>
  <si>
    <t>Probability</t>
  </si>
  <si>
    <t>Booking-in investigation (easy)</t>
  </si>
  <si>
    <t>Booking-in investigation (hard)</t>
  </si>
  <si>
    <t>Optional task</t>
  </si>
  <si>
    <t>Booking-in investigation (extern)</t>
  </si>
  <si>
    <t>Decalc (bone marrow)</t>
  </si>
  <si>
    <t>Decalc (oven)</t>
  </si>
  <si>
    <t>Cut-up type</t>
  </si>
  <si>
    <t>BMS</t>
  </si>
  <si>
    <t>Pool</t>
  </si>
  <si>
    <t>Large specimens</t>
  </si>
  <si>
    <t>Large Surgical blocks</t>
  </si>
  <si>
    <t>Mega blocks</t>
  </si>
  <si>
    <t>Small Surgical/biopsy blocks</t>
  </si>
  <si>
    <t>RECEPTION ARRIVALS</t>
  </si>
  <si>
    <t>SPECIMEN SOURCE</t>
  </si>
  <si>
    <t>Internal</t>
  </si>
  <si>
    <t>External</t>
  </si>
  <si>
    <t>Booking-in investigation (external)</t>
  </si>
  <si>
    <t>PROBABILITY</t>
  </si>
  <si>
    <t>Specimens</t>
  </si>
  <si>
    <t>Cut-up (BMS)</t>
  </si>
  <si>
    <t>Number of blocks</t>
  </si>
  <si>
    <t>Large specimens --&gt; Mega</t>
  </si>
  <si>
    <t>Large specimens --&gt; Large surgical</t>
  </si>
  <si>
    <t>Lower</t>
  </si>
  <si>
    <t>Most likely</t>
  </si>
  <si>
    <t>Upper</t>
  </si>
  <si>
    <t>(Rest typically single block)</t>
  </si>
  <si>
    <t>Cut-up assistant</t>
  </si>
  <si>
    <t>Proportion of total</t>
  </si>
  <si>
    <t>Bone station</t>
  </si>
  <si>
    <t>Size</t>
  </si>
  <si>
    <t>Unit</t>
  </si>
  <si>
    <t>Blocks</t>
  </si>
  <si>
    <t>Decalc</t>
  </si>
  <si>
    <t>Bone machine</t>
  </si>
  <si>
    <t>Oven</t>
  </si>
  <si>
    <t>None</t>
  </si>
  <si>
    <t>Load bone station</t>
  </si>
  <si>
    <t>Unload bone station</t>
  </si>
  <si>
    <t>minimum time, also need to wait for signal</t>
  </si>
  <si>
    <t>per block</t>
  </si>
  <si>
    <t>per batch</t>
  </si>
  <si>
    <t>fixed program "urgent biopsy"</t>
  </si>
  <si>
    <t>delayed start as actual program duration is 10hr27</t>
  </si>
  <si>
    <t>Need to separate Saturday starts? (would normally end on Sunday)</t>
  </si>
  <si>
    <t>How to handle half-days on Saturday? Adding together resource levels from multiple rows (weekday/weekend)?</t>
  </si>
  <si>
    <t>Embedding</t>
  </si>
  <si>
    <t>Embedding (cooldown)</t>
  </si>
  <si>
    <t>Block trimming</t>
  </si>
  <si>
    <t>SUM</t>
  </si>
  <si>
    <t>Regular</t>
  </si>
  <si>
    <t>Cut-up (pool)</t>
  </si>
  <si>
    <t>Cut-up (large specimens)</t>
  </si>
  <si>
    <t>Load into decalc oven</t>
  </si>
  <si>
    <t>Unload from decalc oven</t>
  </si>
  <si>
    <t>Processing room staff</t>
  </si>
  <si>
    <t>Load processing machine</t>
  </si>
  <si>
    <t>Unload processing machine</t>
  </si>
  <si>
    <t>Microtomy staff</t>
  </si>
  <si>
    <t>Small surgicals</t>
  </si>
  <si>
    <t>Levels</t>
  </si>
  <si>
    <t>Serials</t>
  </si>
  <si>
    <t>Microtomy type</t>
  </si>
  <si>
    <t>Number of slides</t>
  </si>
  <si>
    <t>Larges</t>
  </si>
  <si>
    <t>Megas</t>
  </si>
  <si>
    <t>Microtomy (serials)</t>
  </si>
  <si>
    <t>Microtomy (levels)</t>
  </si>
  <si>
    <t>Microtomy (larges)</t>
  </si>
  <si>
    <t>Microtomy (megas)</t>
  </si>
  <si>
    <t>Slides</t>
  </si>
  <si>
    <t>Staining (regular)</t>
  </si>
  <si>
    <t>Staining (megas)</t>
  </si>
  <si>
    <t>Staining staff</t>
  </si>
  <si>
    <t>Staining machine</t>
  </si>
  <si>
    <t>Load staining machine (regular)</t>
  </si>
  <si>
    <t>Load staining machine (megas)</t>
  </si>
  <si>
    <t>Unload staining machine (regular)</t>
  </si>
  <si>
    <t>Unload staining machine (megas)</t>
  </si>
  <si>
    <t>Booking-in (internal)</t>
  </si>
  <si>
    <t>Booking-in (external)</t>
  </si>
  <si>
    <t>Processing machine</t>
  </si>
  <si>
    <t>Scanning staff</t>
  </si>
  <si>
    <t>Scanning machine (regular)</t>
  </si>
  <si>
    <t>Scanning machine (megas)</t>
  </si>
  <si>
    <t>Coverslip machine</t>
  </si>
  <si>
    <t>Load coverslip machine (regular)</t>
  </si>
  <si>
    <t>Unload coverslip machine (regular)</t>
  </si>
  <si>
    <t>per slide</t>
  </si>
  <si>
    <t>Labelling</t>
  </si>
  <si>
    <t>Load scanning machine (regular)</t>
  </si>
  <si>
    <t>Load scanning machine (megas)</t>
  </si>
  <si>
    <t>Unload scanning machine (regular)</t>
  </si>
  <si>
    <t>Unload scanning machine (megas)</t>
  </si>
  <si>
    <t>Scanning (regular)</t>
  </si>
  <si>
    <t>Scanning (megas)</t>
  </si>
  <si>
    <t>Reception</t>
  </si>
  <si>
    <t>Cut-up</t>
  </si>
  <si>
    <t>QC staff</t>
  </si>
  <si>
    <t>Block and quality check</t>
  </si>
  <si>
    <t>Assign histopathologist</t>
  </si>
  <si>
    <t>Histopathologist</t>
  </si>
  <si>
    <t>Booking-in investigation (internal, easy)</t>
  </si>
  <si>
    <t>Booking-in investigation (internal, hard)</t>
  </si>
  <si>
    <t>Processing machine (urgent)</t>
  </si>
  <si>
    <t>Processing machine (small surgicals)</t>
  </si>
  <si>
    <t>Processing machine (large surgicals)</t>
  </si>
  <si>
    <t>Processing machine (megas)</t>
  </si>
  <si>
    <t>Coverslipping (regular)</t>
  </si>
  <si>
    <t>Coverslipping (megas)</t>
  </si>
  <si>
    <t>Write histopathological report</t>
  </si>
  <si>
    <t>Batch Name</t>
  </si>
  <si>
    <t>Delivery (reception to cut-up)</t>
  </si>
  <si>
    <t>Delivery (cut-up to processing)</t>
  </si>
  <si>
    <t>Delivery (processing to microtomy)</t>
  </si>
  <si>
    <t>Delivery (microtomy to staining)</t>
  </si>
  <si>
    <t>Delivery (labelling to scanning)</t>
  </si>
  <si>
    <t>Delivery (staining to labelling)</t>
  </si>
  <si>
    <t>Delivery (scanning to QC)</t>
  </si>
  <si>
    <t>Bone station (blocks)</t>
  </si>
  <si>
    <t>Processing machine (regular blocks)</t>
  </si>
  <si>
    <t>Processing machine (mega blocks)</t>
  </si>
  <si>
    <t>Staining (regular slides)</t>
  </si>
  <si>
    <t>Staining (mega slides)</t>
  </si>
  <si>
    <t>Scanning (regular slides)</t>
  </si>
  <si>
    <t>Scanning (mega slides)</t>
  </si>
  <si>
    <t>IntPERT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</si>
</sst>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0" fillId="3" borderId="0" xfId="0" applyNumberFormat="1" applyFill="1"/>
    <xf numFmtId="20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color theme="1" tint="0.499984740745262"/>
      </font>
      <fill>
        <patternFill>
          <bgColor theme="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numFmt numFmtId="164" formatCode="0.0000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34075-2CA1-4CF9-8403-8DB24E664340}" name="ArrivalScheduleCancer" displayName="ArrivalScheduleCancer" ref="A2:H26" totalsRowShown="0" headerRowDxfId="25" dataDxfId="24">
  <autoFilter ref="A2:H26" xr:uid="{1BA34075-2CA1-4CF9-8403-8DB24E6643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BD2809-1C17-409F-B3C6-4CA5C9EAB62B}" name="Hour" dataDxfId="23"/>
    <tableColumn id="2" xr3:uid="{D5D33014-6463-4EE5-BCA5-3752637CE1B5}" name="MON" dataDxfId="22"/>
    <tableColumn id="3" xr3:uid="{711A37B7-9A1B-4DFD-A4CD-5D662810F493}" name="TUE" dataDxfId="21"/>
    <tableColumn id="4" xr3:uid="{7F27544C-2E5F-4CE6-A506-A9BEB52B5B8A}" name="WED" dataDxfId="20"/>
    <tableColumn id="5" xr3:uid="{BC577F59-C2BB-4B14-9922-01A57EEB0010}" name="THU" dataDxfId="19"/>
    <tableColumn id="6" xr3:uid="{5C6E1F04-7CCF-4AF7-8B50-D73D3FB78305}" name="FRI" dataDxfId="18"/>
    <tableColumn id="7" xr3:uid="{563D95BA-F4A5-4435-B78A-4F9ACE248917}" name="SAT" dataDxfId="17"/>
    <tableColumn id="8" xr3:uid="{8AEFC0AF-00F8-4C9E-9143-5892B52D785C}" name="SUN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7FA856-DDB2-43D5-83AF-023BD63D7D9F}" name="ArrivalScheduleNonCancer" displayName="ArrivalScheduleNonCancer" ref="A29:H53" totalsRowShown="0" headerRowDxfId="15" dataDxfId="14">
  <autoFilter ref="A29:H53" xr:uid="{767FA856-DDB2-43D5-83AF-023BD63D7D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4AC1B7A-F4AF-4F39-BDA5-C0595D9ECBB0}" name="Hour" dataDxfId="13"/>
    <tableColumn id="2" xr3:uid="{E9F4D179-389B-4809-8617-7D868B6A49DC}" name="MON" dataDxfId="12"/>
    <tableColumn id="3" xr3:uid="{BB971F4F-EBE7-4D40-9A78-8D2591E8F093}" name="TUE" dataDxfId="11"/>
    <tableColumn id="4" xr3:uid="{C6AB322F-C059-4C75-8FDE-3C55BFF387DB}" name="WED" dataDxfId="10"/>
    <tableColumn id="5" xr3:uid="{167266BB-FECC-4328-B0C7-1B22560290BE}" name="THU" dataDxfId="9"/>
    <tableColumn id="6" xr3:uid="{A16EB84D-7AF0-4892-83DC-A6B5FA427967}" name="FRI" dataDxfId="8"/>
    <tableColumn id="7" xr3:uid="{5C0AD94D-069B-4CA0-97DB-B301256AC445}" name="SAT" dataDxfId="7"/>
    <tableColumn id="8" xr3:uid="{D7166AA2-BBE1-4D86-B2FE-A8EE8C201B62}" name="SUN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7DCDED-E63E-4372-A031-72A42B3FD74E}" name="Resources" displayName="Resources" ref="A2:BD17" totalsRowShown="0" headerRowDxfId="5">
  <autoFilter ref="A2:BD17" xr:uid="{957DCDED-E63E-4372-A031-72A42B3FD7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</autoFilter>
  <tableColumns count="56">
    <tableColumn id="1" xr3:uid="{87DE18C5-7C5C-4DD6-BCE3-D3C55740C727}" name="Resource"/>
    <tableColumn id="2" xr3:uid="{5301FD32-6B65-4E60-92E6-0381D06E42F3}" name="MON"/>
    <tableColumn id="3" xr3:uid="{CEF3839C-18DC-4A21-907C-4178B3C19F64}" name="TUE"/>
    <tableColumn id="4" xr3:uid="{2793BBDC-5465-44C1-B384-50ECE773FE07}" name="WED"/>
    <tableColumn id="5" xr3:uid="{09A4331D-61D5-4D7F-AA0A-441EB5A14B08}" name="THU"/>
    <tableColumn id="6" xr3:uid="{CF32FAF3-B7B7-4AB5-86E0-A70609E706DF}" name="FRI"/>
    <tableColumn id="7" xr3:uid="{265D590C-D5E7-4588-AD74-404ECBA3186A}" name="SAT"/>
    <tableColumn id="8" xr3:uid="{CEF9D4D1-61C1-4F12-836F-5A7033936572}" name="SUN"/>
    <tableColumn id="9" xr3:uid="{0370E347-9A3A-4E37-BAF0-8CE6D522E54F}" name="00:00"/>
    <tableColumn id="10" xr3:uid="{B6E8C716-A9A5-401B-82B5-2ADAF440B526}" name="00:30"/>
    <tableColumn id="11" xr3:uid="{55E3586B-D2AB-4963-B1B6-61DE038B37F6}" name="01:00"/>
    <tableColumn id="12" xr3:uid="{22124246-2171-44D7-A034-342E1F4A65D5}" name="01:30"/>
    <tableColumn id="13" xr3:uid="{4C6FC6B6-1C12-42EC-9C22-7401148C61F1}" name="02:00"/>
    <tableColumn id="14" xr3:uid="{CC31C485-3BF9-4D08-ADE6-DA48B01062D9}" name="02:30"/>
    <tableColumn id="15" xr3:uid="{A5E4BB91-6F8C-4FE0-927C-9E912BC420C2}" name="03:00"/>
    <tableColumn id="16" xr3:uid="{D7FB9B88-30D5-4B9A-814D-56288DD291FB}" name="03:30"/>
    <tableColumn id="17" xr3:uid="{EA84A824-70A6-4CBA-8EF0-40C95C2E2C71}" name="04:00"/>
    <tableColumn id="18" xr3:uid="{FFF0FDE6-510E-4EED-B149-B16334989A41}" name="04:30"/>
    <tableColumn id="19" xr3:uid="{E7F3A518-1539-443F-97A7-105BB7F049D7}" name="05:00"/>
    <tableColumn id="20" xr3:uid="{FF150F00-AA2F-4458-8173-9A477D8657B7}" name="05:30"/>
    <tableColumn id="21" xr3:uid="{AA855D82-9422-4B70-A512-75C3D9B0C789}" name="06:00"/>
    <tableColumn id="22" xr3:uid="{75AD414D-1803-4DB9-8E44-5A03DDF6B315}" name="06:30"/>
    <tableColumn id="23" xr3:uid="{13691AE6-79C3-4073-888E-23371EFA7FAE}" name="07:00"/>
    <tableColumn id="24" xr3:uid="{55D1039B-1B2D-4B06-84E7-C1AA255F7352}" name="07:30"/>
    <tableColumn id="25" xr3:uid="{F7A37316-181D-42C1-AB28-62C7FEF44FCB}" name="08:00"/>
    <tableColumn id="26" xr3:uid="{1D3D9AF2-C4EB-4E7E-952F-A375E43B67C1}" name="08:30"/>
    <tableColumn id="27" xr3:uid="{EFB3BCB6-211C-4FC4-A0F1-F4E2E74D7D17}" name="09:00"/>
    <tableColumn id="28" xr3:uid="{529F5481-EADC-48C1-B593-010B056471D3}" name="09:30"/>
    <tableColumn id="29" xr3:uid="{4DDF8419-0A30-4363-B1BE-07066D999246}" name="10:00"/>
    <tableColumn id="30" xr3:uid="{97EFF0E4-235F-4A00-9C4F-C599D119C58D}" name="10:30"/>
    <tableColumn id="31" xr3:uid="{99EA33E3-F438-40A6-B7A5-E88876FF70E3}" name="11:00"/>
    <tableColumn id="32" xr3:uid="{3B08CCA9-A375-4BE2-8EBE-229E43361222}" name="11:30"/>
    <tableColumn id="33" xr3:uid="{D10C9B10-FF87-4A19-A637-7717AF0E55F2}" name="12:00"/>
    <tableColumn id="34" xr3:uid="{CE15AD59-9AF5-432F-962C-F46B8C0DF32D}" name="12:30"/>
    <tableColumn id="35" xr3:uid="{5A2E8006-965D-41C4-9074-ADA3AEB20609}" name="13:00"/>
    <tableColumn id="36" xr3:uid="{A86694DC-0B0D-48DC-BCD3-854FB5512726}" name="13:30"/>
    <tableColumn id="37" xr3:uid="{47D2ACC8-5C84-475B-994E-47347D7AEF82}" name="14:00"/>
    <tableColumn id="38" xr3:uid="{E5D8BCF7-F1E5-48C1-9EEA-B53FF74840CF}" name="14:30"/>
    <tableColumn id="39" xr3:uid="{19F0EF0F-2CC7-4F1D-8B24-4CC281CCA28D}" name="15:00"/>
    <tableColumn id="40" xr3:uid="{7CB02777-C165-48DE-8ED4-99FE2B143B62}" name="15:30"/>
    <tableColumn id="41" xr3:uid="{58C544A1-F46F-4C76-ACF9-6AA9DFCACA20}" name="16:00"/>
    <tableColumn id="42" xr3:uid="{FD7E1580-142F-4797-8DA4-19A57CAA2670}" name="16:30"/>
    <tableColumn id="43" xr3:uid="{475B297C-149B-40E0-8FD3-CF2E0B6BC5DD}" name="17:00"/>
    <tableColumn id="44" xr3:uid="{F8A0BF6E-5763-4A9A-990C-931863444DA6}" name="17:30"/>
    <tableColumn id="45" xr3:uid="{54B99724-EE60-42F9-869A-89F26A7B8156}" name="18:00"/>
    <tableColumn id="46" xr3:uid="{03267B28-488F-49F4-9D04-947F7191E2C2}" name="18:30"/>
    <tableColumn id="47" xr3:uid="{E131EF96-20AD-49E1-87B3-B9248093161D}" name="19:00"/>
    <tableColumn id="48" xr3:uid="{7E7536D8-692C-4AB1-82F8-7B12D3056FDA}" name="19:30"/>
    <tableColumn id="49" xr3:uid="{AA183C6F-95E9-41A6-8AB9-9F8D2A416E9A}" name="20:00"/>
    <tableColumn id="50" xr3:uid="{EE92FC9D-F702-443B-A6EB-17842B444BE5}" name="20:30"/>
    <tableColumn id="51" xr3:uid="{409393DB-31B5-48BA-910A-19A956484AE6}" name="21:00"/>
    <tableColumn id="52" xr3:uid="{3E80E126-1D65-4BD2-89CC-2EA8203EB10E}" name="21:30"/>
    <tableColumn id="53" xr3:uid="{9E266B23-E6DD-421C-961F-3291A47132D8}" name="22:00"/>
    <tableColumn id="54" xr3:uid="{662CCFBC-EADB-4347-B897-E03BFC3C683C}" name="22:30"/>
    <tableColumn id="55" xr3:uid="{A51B7257-8BA3-44C8-9E4A-1D228BF1E89D}" name="23:00"/>
    <tableColumn id="56" xr3:uid="{56A33172-1E71-4624-93FB-4132CEF81D63}" name="23: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384C0-7515-4828-9166-42403A9F60D1}" name="UnitOptions" displayName="UnitOptions" ref="H2:H5" totalsRowShown="0" headerRowDxfId="4">
  <autoFilter ref="H2:H5" xr:uid="{59B384C0-7515-4828-9166-42403A9F60D1}"/>
  <tableColumns count="1">
    <tableColumn id="1" xr3:uid="{0CE5D5B3-5255-4FA8-825E-04D3FA4F94C6}" name="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F6A9C-82EA-4010-8F29-54D36B4F3476}" name="DistOptions" displayName="DistOptions" ref="I2:I5" totalsRowShown="0" headerRowDxfId="3">
  <autoFilter ref="I2:I5" xr:uid="{6ADF6A9C-82EA-4010-8F29-54D36B4F3476}"/>
  <tableColumns count="1">
    <tableColumn id="1" xr3:uid="{023EE505-7348-4A34-A397-6C8E22AF7E13}" name="Distribution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26D9A3-0103-4583-BDCD-7E184D020DFF}" name="TaskDurations" displayName="TaskDurations" ref="A2:F50" totalsRowShown="0" headerRowDxfId="2">
  <autoFilter ref="A2:F50" xr:uid="{B226D9A3-0103-4583-BDCD-7E184D020DF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A27FBED-1221-4442-A78B-100E2D773BDD}" name="Task"/>
    <tableColumn id="2" xr3:uid="{AFFD6186-FDFC-43CB-B43B-43EE575A2651}" name="Distribution"/>
    <tableColumn id="3" xr3:uid="{40FD3436-2AF9-490D-BDD5-5A5983F47D02}" name="Optimistic"/>
    <tableColumn id="4" xr3:uid="{B45F8BED-A001-40ED-8F31-554EA40D28C7}" name="Most Likely"/>
    <tableColumn id="5" xr3:uid="{A72BDC64-94F2-4B93-8472-9369989CDBE9}" name="Pessimistic"/>
    <tableColumn id="6" xr3:uid="{0539D7D6-F01D-425C-8630-210879286394}" name="Uni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1F7A2A-A359-46D6-BA99-6435F9C04DE5}" name="BatchSizes" displayName="BatchSizes" ref="A1:C15" totalsRowShown="0" headerRowDxfId="1">
  <autoFilter ref="A1:C15" xr:uid="{131F7A2A-A359-46D6-BA99-6435F9C04DE5}">
    <filterColumn colId="0" hiddenButton="1"/>
    <filterColumn colId="1" hiddenButton="1"/>
    <filterColumn colId="2" hiddenButton="1"/>
  </autoFilter>
  <tableColumns count="3">
    <tableColumn id="1" xr3:uid="{37B2D32C-1F10-4311-BEB3-8494B29F4F1F}" name="Batch Name"/>
    <tableColumn id="2" xr3:uid="{8388BF46-FC6E-4320-8423-419537D811FF}" name="Size"/>
    <tableColumn id="3" xr3:uid="{80AE8FC7-7E4C-4FED-A64F-50BA804DCA4F}" name="Un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0F5B-B284-430F-9484-B3939426A273}">
  <dimension ref="A1:H54"/>
  <sheetViews>
    <sheetView workbookViewId="0">
      <selection activeCell="A3" sqref="A3:H26"/>
    </sheetView>
  </sheetViews>
  <sheetFormatPr defaultRowHeight="14.4" x14ac:dyDescent="0.3"/>
  <cols>
    <col min="1" max="1" width="5.109375" bestFit="1" customWidth="1"/>
    <col min="2" max="6" width="7.5546875" bestFit="1" customWidth="1"/>
    <col min="7" max="8" width="6.5546875" bestFit="1" customWidth="1"/>
  </cols>
  <sheetData>
    <row r="1" spans="1:8" ht="25.8" x14ac:dyDescent="0.5">
      <c r="A1" s="10" t="s">
        <v>15</v>
      </c>
      <c r="B1" s="10"/>
      <c r="C1" s="10"/>
      <c r="D1" s="10"/>
      <c r="E1" s="10"/>
      <c r="F1" s="10"/>
      <c r="G1" s="10"/>
      <c r="H1" s="10"/>
    </row>
    <row r="2" spans="1:8" x14ac:dyDescent="0.3">
      <c r="A2" s="2" t="s">
        <v>14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</row>
    <row r="3" spans="1:8" x14ac:dyDescent="0.3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3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3">
      <c r="A5" s="3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3">
      <c r="A6" s="3">
        <v>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3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3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3">
      <c r="A10" s="3">
        <v>7</v>
      </c>
      <c r="B10" s="4">
        <v>4.0106902847104315</v>
      </c>
      <c r="C10" s="4">
        <v>4.1497075901776874</v>
      </c>
      <c r="D10" s="4">
        <v>3.9305558094136153</v>
      </c>
      <c r="E10" s="4">
        <v>3.3011680134413033</v>
      </c>
      <c r="F10" s="4">
        <v>3.1944550250730721</v>
      </c>
      <c r="G10" s="4">
        <v>0</v>
      </c>
      <c r="H10" s="4">
        <v>0</v>
      </c>
    </row>
    <row r="11" spans="1:8" x14ac:dyDescent="0.3">
      <c r="A11" s="3">
        <v>8</v>
      </c>
      <c r="B11" s="4">
        <v>13.30157396942867</v>
      </c>
      <c r="C11" s="4">
        <v>11.661773559141634</v>
      </c>
      <c r="D11" s="4">
        <v>13.949171477381363</v>
      </c>
      <c r="E11" s="4">
        <v>14.515210934289298</v>
      </c>
      <c r="F11" s="4">
        <v>8.2326651736519008</v>
      </c>
      <c r="G11" s="4">
        <v>1.2503761358382284</v>
      </c>
      <c r="H11" s="4">
        <v>0</v>
      </c>
    </row>
    <row r="12" spans="1:8" x14ac:dyDescent="0.3">
      <c r="A12" s="3">
        <v>9</v>
      </c>
      <c r="B12" s="4">
        <v>31.879597171798693</v>
      </c>
      <c r="C12" s="4">
        <v>26.435979926297374</v>
      </c>
      <c r="D12" s="4">
        <v>24.751853706739759</v>
      </c>
      <c r="E12" s="4">
        <v>25.75382645914716</v>
      </c>
      <c r="F12" s="4">
        <v>12.197010095733541</v>
      </c>
      <c r="G12" s="4">
        <v>1.2943415414584107</v>
      </c>
      <c r="H12" s="4">
        <v>0</v>
      </c>
    </row>
    <row r="13" spans="1:8" x14ac:dyDescent="0.3">
      <c r="A13" s="3">
        <v>10</v>
      </c>
      <c r="B13" s="4">
        <v>15.209774882185581</v>
      </c>
      <c r="C13" s="4">
        <v>13.650029100782504</v>
      </c>
      <c r="D13" s="4">
        <v>15.978141874091421</v>
      </c>
      <c r="E13" s="4">
        <v>19.129482645508261</v>
      </c>
      <c r="F13" s="4">
        <v>16.190078877074889</v>
      </c>
      <c r="G13" s="4">
        <v>1.5650966598247129</v>
      </c>
      <c r="H13" s="4">
        <v>0</v>
      </c>
    </row>
    <row r="14" spans="1:8" x14ac:dyDescent="0.3">
      <c r="A14" s="3">
        <v>11</v>
      </c>
      <c r="B14" s="4">
        <v>27.380116933922746</v>
      </c>
      <c r="C14" s="4">
        <v>20.152017484800496</v>
      </c>
      <c r="D14" s="4">
        <v>14.052205130339287</v>
      </c>
      <c r="E14" s="4">
        <v>16.493264189060124</v>
      </c>
      <c r="F14" s="4">
        <v>14.157243861119285</v>
      </c>
      <c r="G14" s="4">
        <v>1.2865744900094811</v>
      </c>
      <c r="H14" s="4">
        <v>0.17500000000000002</v>
      </c>
    </row>
    <row r="15" spans="1:8" x14ac:dyDescent="0.3">
      <c r="A15" s="3">
        <v>12</v>
      </c>
      <c r="B15" s="4">
        <v>13.98722473098408</v>
      </c>
      <c r="C15" s="4">
        <v>16.251627003871359</v>
      </c>
      <c r="D15" s="4">
        <v>9.7983481298169846</v>
      </c>
      <c r="E15" s="4">
        <v>12.843115557054983</v>
      </c>
      <c r="F15" s="4">
        <v>13.068225102571629</v>
      </c>
      <c r="G15" s="4">
        <v>0.56059748780271401</v>
      </c>
      <c r="H15" s="4">
        <v>0</v>
      </c>
    </row>
    <row r="16" spans="1:8" x14ac:dyDescent="0.3">
      <c r="A16" s="3">
        <v>13</v>
      </c>
      <c r="B16" s="4">
        <v>8.4746894568560958</v>
      </c>
      <c r="C16" s="4">
        <v>10.724237480520751</v>
      </c>
      <c r="D16" s="4">
        <v>4.1371974495415396</v>
      </c>
      <c r="E16" s="4">
        <v>6.0433112082470775</v>
      </c>
      <c r="F16" s="4">
        <v>5.3724925421683434</v>
      </c>
      <c r="G16" s="4">
        <v>0</v>
      </c>
      <c r="H16" s="4">
        <v>0</v>
      </c>
    </row>
    <row r="17" spans="1:8" x14ac:dyDescent="0.3">
      <c r="A17" s="3">
        <v>14</v>
      </c>
      <c r="B17" s="4">
        <v>11.882515413487074</v>
      </c>
      <c r="C17" s="4">
        <v>14.229202310056239</v>
      </c>
      <c r="D17" s="4">
        <v>7.4610544676093582</v>
      </c>
      <c r="E17" s="4">
        <v>11.896780726535136</v>
      </c>
      <c r="F17" s="4">
        <v>9.4391416365872054</v>
      </c>
      <c r="G17" s="4">
        <v>0</v>
      </c>
      <c r="H17" s="4">
        <v>0</v>
      </c>
    </row>
    <row r="18" spans="1:8" x14ac:dyDescent="0.3">
      <c r="A18" s="3">
        <v>15</v>
      </c>
      <c r="B18" s="4">
        <v>15.847221242743769</v>
      </c>
      <c r="C18" s="4">
        <v>14.662579030159494</v>
      </c>
      <c r="D18" s="4">
        <v>10.984972538437844</v>
      </c>
      <c r="E18" s="4">
        <v>12.031971416609434</v>
      </c>
      <c r="F18" s="4">
        <v>15.536667621946245</v>
      </c>
      <c r="G18" s="4">
        <v>0</v>
      </c>
      <c r="H18" s="4">
        <v>0</v>
      </c>
    </row>
    <row r="19" spans="1:8" x14ac:dyDescent="0.3">
      <c r="A19" s="3">
        <v>16</v>
      </c>
      <c r="B19" s="4">
        <v>8.9307008667302767</v>
      </c>
      <c r="C19" s="4">
        <v>12.046403745242499</v>
      </c>
      <c r="D19" s="4">
        <v>10.842310557419099</v>
      </c>
      <c r="E19" s="4">
        <v>8.3142274395671887</v>
      </c>
      <c r="F19" s="4">
        <v>8.6357276993601992</v>
      </c>
      <c r="G19" s="4">
        <v>0</v>
      </c>
      <c r="H19" s="4">
        <v>0</v>
      </c>
    </row>
    <row r="20" spans="1:8" x14ac:dyDescent="0.3">
      <c r="A20" s="3">
        <v>17</v>
      </c>
      <c r="B20" s="4">
        <v>3.0320514967780601</v>
      </c>
      <c r="C20" s="4">
        <v>3.4398579064250838</v>
      </c>
      <c r="D20" s="4">
        <v>3.6310562755112579</v>
      </c>
      <c r="E20" s="4">
        <v>2.428821251957181</v>
      </c>
      <c r="F20" s="4">
        <v>4.3294811695129525</v>
      </c>
      <c r="G20" s="4">
        <v>0</v>
      </c>
      <c r="H20" s="4">
        <v>0</v>
      </c>
    </row>
    <row r="21" spans="1:8" x14ac:dyDescent="0.3">
      <c r="A21" s="3">
        <v>18</v>
      </c>
      <c r="B21" s="4">
        <v>2.9042929647903333</v>
      </c>
      <c r="C21" s="4">
        <v>2.1062860842047315</v>
      </c>
      <c r="D21" s="4">
        <v>2.2696224252970691</v>
      </c>
      <c r="E21" s="4">
        <v>1.5745739196884794</v>
      </c>
      <c r="F21" s="4">
        <v>0</v>
      </c>
      <c r="G21" s="4">
        <v>0</v>
      </c>
      <c r="H21" s="4">
        <v>0</v>
      </c>
    </row>
    <row r="22" spans="1:8" x14ac:dyDescent="0.3">
      <c r="A22" s="3">
        <v>19</v>
      </c>
      <c r="B22" s="4">
        <v>4.3564394471855001</v>
      </c>
      <c r="C22" s="4">
        <v>0</v>
      </c>
      <c r="D22" s="4">
        <v>2.1399297152800982</v>
      </c>
      <c r="E22" s="4">
        <v>0</v>
      </c>
      <c r="F22" s="4">
        <v>0</v>
      </c>
      <c r="G22" s="4">
        <v>0</v>
      </c>
      <c r="H22" s="4">
        <v>0</v>
      </c>
    </row>
    <row r="23" spans="1:8" x14ac:dyDescent="0.3">
      <c r="A23" s="3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 x14ac:dyDescent="0.3">
      <c r="A24" s="3">
        <v>21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8" x14ac:dyDescent="0.3">
      <c r="A25" s="3">
        <v>22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x14ac:dyDescent="0.3">
      <c r="A26" s="3">
        <v>23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x14ac:dyDescent="0.3">
      <c r="A27" s="1" t="s">
        <v>132</v>
      </c>
      <c r="B27" s="8">
        <f>SUM(B3:B26)</f>
        <v>161.19688886160131</v>
      </c>
      <c r="C27" s="8">
        <f t="shared" ref="C27:H27" si="0">SUM(C3:C26)</f>
        <v>149.50970122167985</v>
      </c>
      <c r="D27" s="8">
        <f t="shared" si="0"/>
        <v>123.92641955687871</v>
      </c>
      <c r="E27" s="8">
        <f t="shared" si="0"/>
        <v>134.32575376110563</v>
      </c>
      <c r="F27" s="8">
        <f t="shared" si="0"/>
        <v>110.35318880479929</v>
      </c>
      <c r="G27" s="8">
        <f t="shared" si="0"/>
        <v>5.9569863149335474</v>
      </c>
      <c r="H27" s="8">
        <f t="shared" si="0"/>
        <v>0.17500000000000002</v>
      </c>
    </row>
    <row r="28" spans="1:8" ht="25.8" x14ac:dyDescent="0.5">
      <c r="A28" s="10" t="s">
        <v>16</v>
      </c>
      <c r="B28" s="10"/>
      <c r="C28" s="10"/>
      <c r="D28" s="10"/>
      <c r="E28" s="10"/>
      <c r="F28" s="10"/>
      <c r="G28" s="10"/>
      <c r="H28" s="10"/>
    </row>
    <row r="29" spans="1:8" x14ac:dyDescent="0.3">
      <c r="A29" s="2" t="s">
        <v>14</v>
      </c>
      <c r="B29" s="2" t="s">
        <v>66</v>
      </c>
      <c r="C29" s="2" t="s">
        <v>67</v>
      </c>
      <c r="D29" s="2" t="s">
        <v>68</v>
      </c>
      <c r="E29" s="2" t="s">
        <v>69</v>
      </c>
      <c r="F29" s="2" t="s">
        <v>70</v>
      </c>
      <c r="G29" s="2" t="s">
        <v>71</v>
      </c>
      <c r="H29" s="2" t="s">
        <v>72</v>
      </c>
    </row>
    <row r="30" spans="1:8" x14ac:dyDescent="0.3">
      <c r="A30" s="3">
        <v>0</v>
      </c>
      <c r="B30" s="4">
        <v>0</v>
      </c>
      <c r="C30" s="4">
        <v>0</v>
      </c>
      <c r="D30" s="4">
        <v>4.2798594305601965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3">
      <c r="A31" s="3">
        <v>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x14ac:dyDescent="0.3">
      <c r="A32" s="3">
        <v>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x14ac:dyDescent="0.3">
      <c r="A33" s="3">
        <v>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3">
      <c r="A34" s="3">
        <v>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3">
      <c r="A35" s="3">
        <v>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 x14ac:dyDescent="0.3">
      <c r="A36" s="3">
        <v>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3">
      <c r="A37" s="3">
        <v>7</v>
      </c>
      <c r="B37" s="4">
        <v>3.0080177135328237</v>
      </c>
      <c r="C37" s="4">
        <v>2.2477582780129142</v>
      </c>
      <c r="D37" s="4">
        <v>2.4202033456111658</v>
      </c>
      <c r="E37" s="4">
        <v>3.2503808132345138</v>
      </c>
      <c r="F37" s="4">
        <v>3.7752650296318015</v>
      </c>
      <c r="G37" s="4">
        <v>0</v>
      </c>
      <c r="H37" s="4">
        <v>0</v>
      </c>
    </row>
    <row r="38" spans="1:8" x14ac:dyDescent="0.3">
      <c r="A38" s="3">
        <v>8</v>
      </c>
      <c r="B38" s="4">
        <v>9.6423404524149632</v>
      </c>
      <c r="C38" s="4">
        <v>11.661773559141634</v>
      </c>
      <c r="D38" s="4">
        <v>9.8278253590641622</v>
      </c>
      <c r="E38" s="4">
        <v>6.4749225246094744</v>
      </c>
      <c r="F38" s="4">
        <v>9.1916349631102552</v>
      </c>
      <c r="G38" s="4">
        <v>0.66686727244705346</v>
      </c>
      <c r="H38" s="4">
        <v>0</v>
      </c>
    </row>
    <row r="39" spans="1:8" x14ac:dyDescent="0.3">
      <c r="A39" s="3">
        <v>9</v>
      </c>
      <c r="B39" s="4">
        <v>23.810220428055949</v>
      </c>
      <c r="C39" s="4">
        <v>27.808339539957657</v>
      </c>
      <c r="D39" s="4">
        <v>23.182571915534432</v>
      </c>
      <c r="E39" s="4">
        <v>20.27860351113948</v>
      </c>
      <c r="F39" s="4">
        <v>20.255748908986035</v>
      </c>
      <c r="G39" s="4">
        <v>1.029589862523731</v>
      </c>
      <c r="H39" s="4">
        <v>0</v>
      </c>
    </row>
    <row r="40" spans="1:8" x14ac:dyDescent="0.3">
      <c r="A40" s="3">
        <v>10</v>
      </c>
      <c r="B40" s="4">
        <v>12.163186310963304</v>
      </c>
      <c r="C40" s="4">
        <v>20.370043427321505</v>
      </c>
      <c r="D40" s="4">
        <v>18.260733570390141</v>
      </c>
      <c r="E40" s="4">
        <v>14.532999182983264</v>
      </c>
      <c r="F40" s="4">
        <v>11.107991337185881</v>
      </c>
      <c r="G40" s="4">
        <v>1.3911970309552988</v>
      </c>
      <c r="H40" s="4">
        <v>0</v>
      </c>
    </row>
    <row r="41" spans="1:8" x14ac:dyDescent="0.3">
      <c r="A41" s="3">
        <v>11</v>
      </c>
      <c r="B41" s="4">
        <v>13.497806545501163</v>
      </c>
      <c r="C41" s="4">
        <v>20.368705844852091</v>
      </c>
      <c r="D41" s="4">
        <v>22.469262010441046</v>
      </c>
      <c r="E41" s="4">
        <v>20.211008166102349</v>
      </c>
      <c r="F41" s="4">
        <v>14.447648863398648</v>
      </c>
      <c r="G41" s="4">
        <v>0.82340767360606792</v>
      </c>
      <c r="H41" s="4">
        <v>0.17500000000000002</v>
      </c>
    </row>
    <row r="42" spans="1:8" x14ac:dyDescent="0.3">
      <c r="A42" s="3">
        <v>12</v>
      </c>
      <c r="B42" s="4">
        <v>13.748773082763572</v>
      </c>
      <c r="C42" s="4">
        <v>20.946541471656417</v>
      </c>
      <c r="D42" s="4">
        <v>20.802646798688432</v>
      </c>
      <c r="E42" s="4">
        <v>15.749715393651677</v>
      </c>
      <c r="F42" s="4">
        <v>13.939440109409718</v>
      </c>
      <c r="G42" s="4">
        <v>1.5696729658475992</v>
      </c>
      <c r="H42" s="4">
        <v>0.35000000000000003</v>
      </c>
    </row>
    <row r="43" spans="1:8" x14ac:dyDescent="0.3">
      <c r="A43" s="3">
        <v>13</v>
      </c>
      <c r="B43" s="4">
        <v>10.621036786640344</v>
      </c>
      <c r="C43" s="4">
        <v>14.54382891193911</v>
      </c>
      <c r="D43" s="4">
        <v>9.9150076807977463</v>
      </c>
      <c r="E43" s="4">
        <v>9.2859382255973326</v>
      </c>
      <c r="F43" s="4">
        <v>13.35863010485097</v>
      </c>
      <c r="G43" s="4">
        <v>1.7042163629202509</v>
      </c>
      <c r="H43" s="4">
        <v>0</v>
      </c>
    </row>
    <row r="44" spans="1:8" x14ac:dyDescent="0.3">
      <c r="A44" s="3">
        <v>14</v>
      </c>
      <c r="B44" s="4">
        <v>17.015199586176742</v>
      </c>
      <c r="C44" s="4">
        <v>16.829462630675692</v>
      </c>
      <c r="D44" s="4">
        <v>19.596361932372854</v>
      </c>
      <c r="E44" s="4">
        <v>16.425668844022983</v>
      </c>
      <c r="F44" s="4">
        <v>13.139847290633766</v>
      </c>
      <c r="G44" s="4">
        <v>0</v>
      </c>
      <c r="H44" s="4">
        <v>0</v>
      </c>
    </row>
    <row r="45" spans="1:8" x14ac:dyDescent="0.3">
      <c r="A45" s="3">
        <v>15</v>
      </c>
      <c r="B45" s="4">
        <v>17.987791797063601</v>
      </c>
      <c r="C45" s="4">
        <v>18.707428417789693</v>
      </c>
      <c r="D45" s="4">
        <v>20.115339323632931</v>
      </c>
      <c r="E45" s="4">
        <v>23.117608002699026</v>
      </c>
      <c r="F45" s="4">
        <v>16.0448763759352</v>
      </c>
      <c r="G45" s="4">
        <v>1.7042163629202509</v>
      </c>
      <c r="H45" s="4">
        <v>0</v>
      </c>
    </row>
    <row r="46" spans="1:8" x14ac:dyDescent="0.3">
      <c r="A46" s="3">
        <v>16</v>
      </c>
      <c r="B46" s="4">
        <v>16.191433278706082</v>
      </c>
      <c r="C46" s="4">
        <v>11.752589019748784</v>
      </c>
      <c r="D46" s="4">
        <v>14.194867111358006</v>
      </c>
      <c r="E46" s="4">
        <v>14.600594528020414</v>
      </c>
      <c r="F46" s="4">
        <v>9.170684282506409</v>
      </c>
      <c r="G46" s="4">
        <v>0</v>
      </c>
      <c r="H46" s="4">
        <v>0</v>
      </c>
    </row>
    <row r="47" spans="1:8" x14ac:dyDescent="0.3">
      <c r="A47" s="3">
        <v>17</v>
      </c>
      <c r="B47" s="4">
        <v>4.2805432895690254</v>
      </c>
      <c r="C47" s="4">
        <v>6.4465485209299835</v>
      </c>
      <c r="D47" s="4">
        <v>4.299271492879658</v>
      </c>
      <c r="E47" s="4">
        <v>5.5170805319995138</v>
      </c>
      <c r="F47" s="4">
        <v>3.9358919722844976</v>
      </c>
      <c r="G47" s="4">
        <v>0</v>
      </c>
      <c r="H47" s="4">
        <v>0</v>
      </c>
    </row>
    <row r="48" spans="1:8" x14ac:dyDescent="0.3">
      <c r="A48" s="3">
        <v>18</v>
      </c>
      <c r="B48" s="4">
        <v>1.4521464823951666</v>
      </c>
      <c r="C48" s="4">
        <v>4.0119734937232945</v>
      </c>
      <c r="D48" s="4">
        <v>2.7235469103564935</v>
      </c>
      <c r="E48" s="4">
        <v>3.6740058126064463</v>
      </c>
      <c r="F48" s="4">
        <v>4.356075034190547</v>
      </c>
      <c r="G48" s="4">
        <v>0</v>
      </c>
      <c r="H48" s="4">
        <v>0</v>
      </c>
    </row>
    <row r="49" spans="1:8" x14ac:dyDescent="0.3">
      <c r="A49" s="3">
        <v>19</v>
      </c>
      <c r="B49" s="4">
        <v>0</v>
      </c>
      <c r="C49" s="4">
        <v>4.3337672010323631</v>
      </c>
      <c r="D49" s="4">
        <v>2.1399297152800982</v>
      </c>
      <c r="E49" s="4">
        <v>4.0557207022278989</v>
      </c>
      <c r="F49" s="4">
        <v>0</v>
      </c>
      <c r="G49" s="4">
        <v>0</v>
      </c>
      <c r="H49" s="4">
        <v>0</v>
      </c>
    </row>
    <row r="50" spans="1:8" x14ac:dyDescent="0.3">
      <c r="A50" s="3">
        <v>20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</row>
    <row r="51" spans="1:8" x14ac:dyDescent="0.3">
      <c r="A51" s="3">
        <v>21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 x14ac:dyDescent="0.3">
      <c r="A52" s="3">
        <v>22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x14ac:dyDescent="0.3">
      <c r="A53" s="3">
        <v>23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 x14ac:dyDescent="0.3">
      <c r="A54" s="1" t="s">
        <v>132</v>
      </c>
      <c r="B54" s="8">
        <f>SUM(B30:B53)</f>
        <v>143.41849575378276</v>
      </c>
      <c r="C54" s="8">
        <f t="shared" ref="C54:H54" si="1">SUM(C30:C53)</f>
        <v>180.02876031678116</v>
      </c>
      <c r="D54" s="8">
        <f t="shared" si="1"/>
        <v>174.22742659696735</v>
      </c>
      <c r="E54" s="8">
        <f t="shared" si="1"/>
        <v>157.17424623889437</v>
      </c>
      <c r="F54" s="8">
        <f t="shared" si="1"/>
        <v>132.72373427212375</v>
      </c>
      <c r="G54" s="8">
        <f t="shared" si="1"/>
        <v>8.8891675312202523</v>
      </c>
      <c r="H54" s="8">
        <f t="shared" si="1"/>
        <v>0.52500000000000002</v>
      </c>
    </row>
  </sheetData>
  <mergeCells count="2">
    <mergeCell ref="A1:H1"/>
    <mergeCell ref="A28:H28"/>
  </mergeCells>
  <phoneticPr fontId="5" type="noConversion"/>
  <conditionalFormatting sqref="B3:H26 B30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2DCB-9A8F-4F21-BF75-9C7771C9EFEB}">
  <dimension ref="A1:BD17"/>
  <sheetViews>
    <sheetView zoomScale="70" zoomScaleNormal="70" workbookViewId="0">
      <selection activeCell="A17" sqref="A17"/>
    </sheetView>
  </sheetViews>
  <sheetFormatPr defaultRowHeight="14.4" x14ac:dyDescent="0.3"/>
  <cols>
    <col min="1" max="1" width="34" customWidth="1"/>
    <col min="2" max="2" width="5.44140625" bestFit="1" customWidth="1"/>
    <col min="3" max="3" width="4.33203125" bestFit="1" customWidth="1"/>
    <col min="4" max="4" width="5" bestFit="1" customWidth="1"/>
    <col min="5" max="5" width="4.5546875" bestFit="1" customWidth="1"/>
    <col min="6" max="6" width="3.5546875" bestFit="1" customWidth="1"/>
    <col min="7" max="7" width="4.33203125" bestFit="1" customWidth="1"/>
    <col min="8" max="8" width="4.6640625" bestFit="1" customWidth="1"/>
    <col min="9" max="56" width="5.5546875" bestFit="1" customWidth="1"/>
  </cols>
  <sheetData>
    <row r="1" spans="1:56" x14ac:dyDescent="0.3">
      <c r="A1" s="1" t="s">
        <v>128</v>
      </c>
    </row>
    <row r="2" spans="1:56" x14ac:dyDescent="0.3">
      <c r="A2" t="s">
        <v>17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5" t="s">
        <v>51</v>
      </c>
      <c r="AQ2" s="5" t="s">
        <v>52</v>
      </c>
      <c r="AR2" s="5" t="s">
        <v>53</v>
      </c>
      <c r="AS2" s="5" t="s">
        <v>54</v>
      </c>
      <c r="AT2" s="5" t="s">
        <v>55</v>
      </c>
      <c r="AU2" s="5" t="s">
        <v>56</v>
      </c>
      <c r="AV2" s="5" t="s">
        <v>57</v>
      </c>
      <c r="AW2" s="5" t="s">
        <v>58</v>
      </c>
      <c r="AX2" s="5" t="s">
        <v>59</v>
      </c>
      <c r="AY2" s="5" t="s">
        <v>60</v>
      </c>
      <c r="AZ2" s="5" t="s">
        <v>61</v>
      </c>
      <c r="BA2" s="5" t="s">
        <v>62</v>
      </c>
      <c r="BB2" s="5" t="s">
        <v>63</v>
      </c>
      <c r="BC2" s="5" t="s">
        <v>64</v>
      </c>
      <c r="BD2" s="5" t="s">
        <v>65</v>
      </c>
    </row>
    <row r="3" spans="1:56" x14ac:dyDescent="0.3">
      <c r="A3" t="s">
        <v>78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X3">
        <v>2</v>
      </c>
      <c r="Y3">
        <v>2</v>
      </c>
      <c r="Z3">
        <v>2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2</v>
      </c>
      <c r="AH3">
        <v>2</v>
      </c>
      <c r="AI3">
        <v>2</v>
      </c>
      <c r="AJ3">
        <v>2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2</v>
      </c>
      <c r="AS3">
        <v>2</v>
      </c>
      <c r="AT3">
        <v>1</v>
      </c>
      <c r="AU3">
        <v>1</v>
      </c>
      <c r="AV3">
        <v>1</v>
      </c>
    </row>
    <row r="4" spans="1:56" x14ac:dyDescent="0.3">
      <c r="A4" t="s">
        <v>89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0</v>
      </c>
      <c r="AI4">
        <v>0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</row>
    <row r="5" spans="1:56" x14ac:dyDescent="0.3">
      <c r="A5" t="s">
        <v>110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0</v>
      </c>
      <c r="AI5">
        <v>0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</row>
    <row r="6" spans="1:56" x14ac:dyDescent="0.3">
      <c r="A6" t="s">
        <v>138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4</v>
      </c>
      <c r="AH6">
        <v>4</v>
      </c>
      <c r="AI6">
        <v>4</v>
      </c>
      <c r="AJ6">
        <v>4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</row>
    <row r="7" spans="1:56" x14ac:dyDescent="0.3">
      <c r="A7" t="s">
        <v>141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5</v>
      </c>
      <c r="AH7">
        <v>5</v>
      </c>
      <c r="AI7">
        <v>5</v>
      </c>
      <c r="AJ7">
        <v>5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</row>
    <row r="8" spans="1:56" x14ac:dyDescent="0.3">
      <c r="A8" t="s">
        <v>156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0</v>
      </c>
      <c r="AI8">
        <v>0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</row>
    <row r="9" spans="1:56" x14ac:dyDescent="0.3">
      <c r="A9" t="s">
        <v>165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0</v>
      </c>
      <c r="AI9">
        <v>0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</row>
    <row r="10" spans="1:56" x14ac:dyDescent="0.3">
      <c r="A10" t="s">
        <v>181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0</v>
      </c>
      <c r="AI10">
        <v>0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</row>
    <row r="11" spans="1:56" x14ac:dyDescent="0.3">
      <c r="A11" t="s">
        <v>184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AA11">
        <v>8</v>
      </c>
      <c r="AB11">
        <v>8</v>
      </c>
      <c r="AC11">
        <v>16</v>
      </c>
      <c r="AD11">
        <v>16</v>
      </c>
      <c r="AE11">
        <v>16</v>
      </c>
      <c r="AF11">
        <v>16</v>
      </c>
      <c r="AG11">
        <v>8</v>
      </c>
      <c r="AH11">
        <v>8</v>
      </c>
      <c r="AI11">
        <v>8</v>
      </c>
      <c r="AJ11">
        <v>8</v>
      </c>
      <c r="AK11">
        <v>16</v>
      </c>
      <c r="AL11">
        <v>16</v>
      </c>
      <c r="AM11">
        <v>16</v>
      </c>
      <c r="AN11">
        <v>16</v>
      </c>
      <c r="AO11">
        <v>16</v>
      </c>
      <c r="AP11">
        <v>8</v>
      </c>
      <c r="AQ11">
        <v>8</v>
      </c>
    </row>
    <row r="12" spans="1:56" x14ac:dyDescent="0.3">
      <c r="A12" t="s">
        <v>112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</row>
    <row r="13" spans="1:56" x14ac:dyDescent="0.3">
      <c r="A13" t="s">
        <v>164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</row>
    <row r="14" spans="1:56" x14ac:dyDescent="0.3">
      <c r="A14" t="s">
        <v>157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</row>
    <row r="15" spans="1:56" x14ac:dyDescent="0.3">
      <c r="A15" t="s">
        <v>168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</row>
    <row r="16" spans="1:56" x14ac:dyDescent="0.3">
      <c r="A16" t="s">
        <v>166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</row>
    <row r="17" spans="1:56" x14ac:dyDescent="0.3">
      <c r="A17" t="s">
        <v>167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</row>
  </sheetData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3625-2637-43EC-9285-E139C15B779C}">
  <dimension ref="A1:I50"/>
  <sheetViews>
    <sheetView workbookViewId="0">
      <selection activeCell="A53" sqref="A53"/>
    </sheetView>
  </sheetViews>
  <sheetFormatPr defaultRowHeight="14.4" x14ac:dyDescent="0.3"/>
  <cols>
    <col min="1" max="1" width="32.88671875" bestFit="1" customWidth="1"/>
    <col min="2" max="2" width="10.6640625" bestFit="1" customWidth="1"/>
    <col min="3" max="3" width="9.44140625" bestFit="1" customWidth="1"/>
    <col min="4" max="4" width="10.5546875" bestFit="1" customWidth="1"/>
    <col min="5" max="5" width="10" bestFit="1" customWidth="1"/>
    <col min="6" max="6" width="5.33203125" bestFit="1" customWidth="1"/>
    <col min="7" max="7" width="28.44140625" bestFit="1" customWidth="1"/>
    <col min="8" max="8" width="8.88671875" hidden="1" customWidth="1"/>
    <col min="9" max="9" width="13.44140625" hidden="1" customWidth="1"/>
  </cols>
  <sheetData>
    <row r="1" spans="1:9" x14ac:dyDescent="0.3">
      <c r="A1" s="1" t="s">
        <v>13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5</v>
      </c>
      <c r="I2" s="1" t="s">
        <v>9</v>
      </c>
    </row>
    <row r="3" spans="1:9" x14ac:dyDescent="0.3">
      <c r="A3" t="s">
        <v>79</v>
      </c>
      <c r="B3" t="s">
        <v>12</v>
      </c>
      <c r="C3">
        <v>30</v>
      </c>
      <c r="D3">
        <v>60</v>
      </c>
      <c r="E3">
        <v>90</v>
      </c>
      <c r="F3" t="s">
        <v>6</v>
      </c>
      <c r="H3" t="s">
        <v>6</v>
      </c>
      <c r="I3" t="s">
        <v>10</v>
      </c>
    </row>
    <row r="4" spans="1:9" x14ac:dyDescent="0.3">
      <c r="A4" t="s">
        <v>80</v>
      </c>
      <c r="B4" t="s">
        <v>12</v>
      </c>
      <c r="C4">
        <v>5</v>
      </c>
      <c r="D4">
        <v>10</v>
      </c>
      <c r="E4">
        <v>15</v>
      </c>
      <c r="F4" t="s">
        <v>7</v>
      </c>
      <c r="H4" t="s">
        <v>7</v>
      </c>
      <c r="I4" t="s">
        <v>11</v>
      </c>
    </row>
    <row r="5" spans="1:9" x14ac:dyDescent="0.3">
      <c r="A5" t="s">
        <v>162</v>
      </c>
      <c r="B5" t="s">
        <v>12</v>
      </c>
      <c r="C5">
        <v>30</v>
      </c>
      <c r="D5">
        <v>60</v>
      </c>
      <c r="E5">
        <v>90</v>
      </c>
      <c r="F5" t="s">
        <v>6</v>
      </c>
      <c r="H5" t="s">
        <v>8</v>
      </c>
      <c r="I5" t="s">
        <v>12</v>
      </c>
    </row>
    <row r="6" spans="1:9" x14ac:dyDescent="0.3">
      <c r="A6" t="s">
        <v>163</v>
      </c>
      <c r="B6" t="s">
        <v>12</v>
      </c>
      <c r="C6">
        <v>60</v>
      </c>
      <c r="D6">
        <v>90</v>
      </c>
      <c r="E6">
        <v>120</v>
      </c>
      <c r="F6" t="s">
        <v>6</v>
      </c>
    </row>
    <row r="7" spans="1:9" x14ac:dyDescent="0.3">
      <c r="A7" t="s">
        <v>185</v>
      </c>
      <c r="B7" t="s">
        <v>12</v>
      </c>
      <c r="C7">
        <v>1</v>
      </c>
      <c r="D7">
        <v>2</v>
      </c>
      <c r="E7">
        <v>3</v>
      </c>
      <c r="F7" t="s">
        <v>7</v>
      </c>
    </row>
    <row r="8" spans="1:9" x14ac:dyDescent="0.3">
      <c r="A8" t="s">
        <v>186</v>
      </c>
      <c r="B8" t="s">
        <v>12</v>
      </c>
      <c r="C8">
        <v>5</v>
      </c>
      <c r="D8">
        <v>10</v>
      </c>
      <c r="E8">
        <v>15</v>
      </c>
      <c r="F8" t="s">
        <v>7</v>
      </c>
    </row>
    <row r="9" spans="1:9" x14ac:dyDescent="0.3">
      <c r="A9" t="s">
        <v>99</v>
      </c>
      <c r="B9" t="s">
        <v>12</v>
      </c>
      <c r="C9">
        <v>2</v>
      </c>
      <c r="D9">
        <v>3</v>
      </c>
      <c r="E9">
        <v>5</v>
      </c>
      <c r="F9" t="s">
        <v>7</v>
      </c>
    </row>
    <row r="10" spans="1:9" x14ac:dyDescent="0.3">
      <c r="A10" t="s">
        <v>102</v>
      </c>
      <c r="B10" t="s">
        <v>12</v>
      </c>
      <c r="C10">
        <v>1</v>
      </c>
      <c r="D10">
        <v>1.5</v>
      </c>
      <c r="E10">
        <v>2</v>
      </c>
      <c r="F10" t="s">
        <v>7</v>
      </c>
    </row>
    <row r="11" spans="1:9" x14ac:dyDescent="0.3">
      <c r="A11" t="s">
        <v>134</v>
      </c>
      <c r="B11" t="s">
        <v>12</v>
      </c>
      <c r="C11">
        <v>2</v>
      </c>
      <c r="D11">
        <v>3</v>
      </c>
      <c r="E11">
        <v>5</v>
      </c>
      <c r="F11" t="s">
        <v>7</v>
      </c>
    </row>
    <row r="12" spans="1:9" x14ac:dyDescent="0.3">
      <c r="A12" t="s">
        <v>135</v>
      </c>
      <c r="B12" t="s">
        <v>12</v>
      </c>
      <c r="C12">
        <v>5</v>
      </c>
      <c r="D12">
        <v>10</v>
      </c>
      <c r="E12">
        <v>30</v>
      </c>
      <c r="F12" t="s">
        <v>7</v>
      </c>
      <c r="G12" t="s">
        <v>124</v>
      </c>
    </row>
    <row r="13" spans="1:9" x14ac:dyDescent="0.3">
      <c r="A13" t="s">
        <v>120</v>
      </c>
      <c r="B13" t="s">
        <v>12</v>
      </c>
      <c r="C13">
        <v>1</v>
      </c>
      <c r="D13">
        <v>2</v>
      </c>
      <c r="E13">
        <v>3</v>
      </c>
      <c r="F13" t="s">
        <v>7</v>
      </c>
      <c r="G13" t="s">
        <v>124</v>
      </c>
    </row>
    <row r="14" spans="1:9" x14ac:dyDescent="0.3">
      <c r="A14" t="s">
        <v>116</v>
      </c>
      <c r="B14" t="s">
        <v>10</v>
      </c>
      <c r="C14">
        <v>24</v>
      </c>
      <c r="D14">
        <v>24</v>
      </c>
      <c r="E14">
        <v>24</v>
      </c>
      <c r="F14" t="s">
        <v>8</v>
      </c>
      <c r="G14" t="s">
        <v>122</v>
      </c>
    </row>
    <row r="15" spans="1:9" x14ac:dyDescent="0.3">
      <c r="A15" t="s">
        <v>121</v>
      </c>
      <c r="B15" t="s">
        <v>12</v>
      </c>
      <c r="C15">
        <v>1</v>
      </c>
      <c r="D15">
        <v>2</v>
      </c>
      <c r="E15">
        <v>3</v>
      </c>
      <c r="F15" t="s">
        <v>7</v>
      </c>
      <c r="G15" t="s">
        <v>124</v>
      </c>
    </row>
    <row r="16" spans="1:9" x14ac:dyDescent="0.3">
      <c r="A16" t="s">
        <v>136</v>
      </c>
      <c r="B16" t="s">
        <v>12</v>
      </c>
      <c r="C16">
        <v>10</v>
      </c>
      <c r="D16">
        <v>20</v>
      </c>
      <c r="E16">
        <v>30</v>
      </c>
      <c r="F16" t="s">
        <v>6</v>
      </c>
      <c r="G16" t="s">
        <v>123</v>
      </c>
    </row>
    <row r="17" spans="1:7" x14ac:dyDescent="0.3">
      <c r="A17" t="s">
        <v>137</v>
      </c>
      <c r="B17" t="s">
        <v>12</v>
      </c>
      <c r="C17">
        <v>10</v>
      </c>
      <c r="D17">
        <v>20</v>
      </c>
      <c r="E17">
        <v>30</v>
      </c>
      <c r="F17" t="s">
        <v>6</v>
      </c>
      <c r="G17" t="s">
        <v>123</v>
      </c>
    </row>
    <row r="18" spans="1:7" x14ac:dyDescent="0.3">
      <c r="A18" t="s">
        <v>139</v>
      </c>
      <c r="B18" t="s">
        <v>12</v>
      </c>
      <c r="C18">
        <v>3</v>
      </c>
      <c r="D18">
        <v>4</v>
      </c>
      <c r="E18">
        <v>5</v>
      </c>
      <c r="F18" t="s">
        <v>7</v>
      </c>
    </row>
    <row r="19" spans="1:7" x14ac:dyDescent="0.3">
      <c r="A19" t="s">
        <v>140</v>
      </c>
      <c r="B19" t="s">
        <v>12</v>
      </c>
      <c r="C19">
        <v>3</v>
      </c>
      <c r="D19">
        <v>4</v>
      </c>
      <c r="E19">
        <v>5</v>
      </c>
      <c r="F19" t="s">
        <v>7</v>
      </c>
    </row>
    <row r="20" spans="1:7" x14ac:dyDescent="0.3">
      <c r="A20" t="s">
        <v>187</v>
      </c>
      <c r="B20" t="s">
        <v>10</v>
      </c>
      <c r="C20">
        <f>2+18/60</f>
        <v>2.2999999999999998</v>
      </c>
      <c r="D20">
        <f>2+18/60</f>
        <v>2.2999999999999998</v>
      </c>
      <c r="E20">
        <f>2+18/60</f>
        <v>2.2999999999999998</v>
      </c>
      <c r="F20" t="s">
        <v>8</v>
      </c>
      <c r="G20" t="s">
        <v>125</v>
      </c>
    </row>
    <row r="21" spans="1:7" x14ac:dyDescent="0.3">
      <c r="A21" t="s">
        <v>188</v>
      </c>
      <c r="B21" t="s">
        <v>10</v>
      </c>
      <c r="C21">
        <f>13+5/6</f>
        <v>13.833333333333334</v>
      </c>
      <c r="D21">
        <f>13+5/6</f>
        <v>13.833333333333334</v>
      </c>
      <c r="E21">
        <f>13+5/6</f>
        <v>13.833333333333334</v>
      </c>
      <c r="F21" t="s">
        <v>8</v>
      </c>
      <c r="G21" t="s">
        <v>126</v>
      </c>
    </row>
    <row r="22" spans="1:7" x14ac:dyDescent="0.3">
      <c r="A22" t="s">
        <v>189</v>
      </c>
      <c r="B22" t="s">
        <v>10</v>
      </c>
      <c r="C22">
        <f>15+5/6</f>
        <v>15.833333333333334</v>
      </c>
      <c r="D22">
        <f>15+5/6</f>
        <v>15.833333333333334</v>
      </c>
      <c r="E22">
        <f>15+5/6</f>
        <v>15.833333333333334</v>
      </c>
      <c r="F22" t="s">
        <v>8</v>
      </c>
    </row>
    <row r="23" spans="1:7" x14ac:dyDescent="0.3">
      <c r="A23" t="s">
        <v>190</v>
      </c>
      <c r="B23" t="s">
        <v>10</v>
      </c>
      <c r="C23">
        <v>26</v>
      </c>
      <c r="D23">
        <v>26</v>
      </c>
      <c r="E23">
        <v>26</v>
      </c>
      <c r="F23" t="s">
        <v>8</v>
      </c>
      <c r="G23" t="s">
        <v>127</v>
      </c>
    </row>
    <row r="24" spans="1:7" x14ac:dyDescent="0.3">
      <c r="A24" t="s">
        <v>129</v>
      </c>
      <c r="B24" t="s">
        <v>12</v>
      </c>
      <c r="C24">
        <v>30</v>
      </c>
      <c r="D24">
        <v>60</v>
      </c>
      <c r="E24">
        <v>90</v>
      </c>
      <c r="F24" t="s">
        <v>6</v>
      </c>
    </row>
    <row r="25" spans="1:7" x14ac:dyDescent="0.3">
      <c r="A25" t="s">
        <v>130</v>
      </c>
      <c r="B25" t="s">
        <v>12</v>
      </c>
      <c r="C25">
        <v>4</v>
      </c>
      <c r="D25">
        <v>5</v>
      </c>
      <c r="E25">
        <v>6</v>
      </c>
      <c r="F25" t="s">
        <v>7</v>
      </c>
    </row>
    <row r="26" spans="1:7" x14ac:dyDescent="0.3">
      <c r="A26" t="s">
        <v>131</v>
      </c>
      <c r="B26" t="s">
        <v>12</v>
      </c>
      <c r="C26">
        <v>20</v>
      </c>
      <c r="D26">
        <v>30</v>
      </c>
      <c r="E26">
        <v>40</v>
      </c>
      <c r="F26" t="s">
        <v>6</v>
      </c>
    </row>
    <row r="27" spans="1:7" x14ac:dyDescent="0.3">
      <c r="A27" t="s">
        <v>149</v>
      </c>
      <c r="B27" t="s">
        <v>12</v>
      </c>
      <c r="C27">
        <v>3</v>
      </c>
      <c r="D27">
        <v>4</v>
      </c>
      <c r="E27">
        <v>6</v>
      </c>
      <c r="F27" t="s">
        <v>7</v>
      </c>
    </row>
    <row r="28" spans="1:7" x14ac:dyDescent="0.3">
      <c r="A28" t="s">
        <v>150</v>
      </c>
      <c r="B28" t="s">
        <v>12</v>
      </c>
      <c r="C28">
        <v>2</v>
      </c>
      <c r="D28">
        <v>3</v>
      </c>
      <c r="E28">
        <v>4</v>
      </c>
      <c r="F28" t="s">
        <v>7</v>
      </c>
    </row>
    <row r="29" spans="1:7" x14ac:dyDescent="0.3">
      <c r="A29" t="s">
        <v>151</v>
      </c>
      <c r="B29" t="s">
        <v>12</v>
      </c>
      <c r="C29">
        <v>1.5</v>
      </c>
      <c r="D29">
        <v>2</v>
      </c>
      <c r="E29">
        <v>2.5</v>
      </c>
      <c r="F29" t="s">
        <v>7</v>
      </c>
    </row>
    <row r="30" spans="1:7" x14ac:dyDescent="0.3">
      <c r="A30" t="s">
        <v>152</v>
      </c>
      <c r="B30" t="s">
        <v>12</v>
      </c>
      <c r="C30">
        <v>4</v>
      </c>
      <c r="D30">
        <v>5</v>
      </c>
      <c r="E30">
        <v>6</v>
      </c>
      <c r="F30" t="s">
        <v>7</v>
      </c>
    </row>
    <row r="31" spans="1:7" x14ac:dyDescent="0.3">
      <c r="A31" t="s">
        <v>158</v>
      </c>
      <c r="B31" t="s">
        <v>12</v>
      </c>
      <c r="C31">
        <v>3</v>
      </c>
      <c r="D31">
        <v>4</v>
      </c>
      <c r="E31">
        <v>5</v>
      </c>
      <c r="F31" t="s">
        <v>7</v>
      </c>
    </row>
    <row r="32" spans="1:7" x14ac:dyDescent="0.3">
      <c r="A32" t="s">
        <v>159</v>
      </c>
      <c r="B32" t="s">
        <v>12</v>
      </c>
      <c r="C32">
        <v>3</v>
      </c>
      <c r="D32">
        <v>4</v>
      </c>
      <c r="E32">
        <v>5</v>
      </c>
      <c r="F32" t="s">
        <v>7</v>
      </c>
    </row>
    <row r="33" spans="1:7" x14ac:dyDescent="0.3">
      <c r="A33" t="s">
        <v>154</v>
      </c>
      <c r="B33" t="s">
        <v>12</v>
      </c>
      <c r="C33">
        <v>35</v>
      </c>
      <c r="D33">
        <v>40</v>
      </c>
      <c r="E33">
        <v>45</v>
      </c>
      <c r="F33" t="s">
        <v>7</v>
      </c>
    </row>
    <row r="34" spans="1:7" x14ac:dyDescent="0.3">
      <c r="A34" t="s">
        <v>155</v>
      </c>
      <c r="B34" t="s">
        <v>12</v>
      </c>
      <c r="C34">
        <v>35</v>
      </c>
      <c r="D34">
        <v>40</v>
      </c>
      <c r="E34">
        <v>45</v>
      </c>
      <c r="F34" t="s">
        <v>7</v>
      </c>
    </row>
    <row r="35" spans="1:7" x14ac:dyDescent="0.3">
      <c r="A35" t="s">
        <v>160</v>
      </c>
      <c r="B35" t="s">
        <v>12</v>
      </c>
      <c r="C35">
        <v>3</v>
      </c>
      <c r="D35">
        <v>4</v>
      </c>
      <c r="E35">
        <v>5</v>
      </c>
      <c r="F35" t="s">
        <v>7</v>
      </c>
    </row>
    <row r="36" spans="1:7" x14ac:dyDescent="0.3">
      <c r="A36" t="s">
        <v>161</v>
      </c>
      <c r="B36" t="s">
        <v>12</v>
      </c>
      <c r="C36">
        <v>3</v>
      </c>
      <c r="D36">
        <v>4</v>
      </c>
      <c r="E36">
        <v>5</v>
      </c>
      <c r="F36" t="s">
        <v>7</v>
      </c>
    </row>
    <row r="37" spans="1:7" x14ac:dyDescent="0.3">
      <c r="A37" t="s">
        <v>169</v>
      </c>
      <c r="B37" t="s">
        <v>12</v>
      </c>
      <c r="C37">
        <v>3</v>
      </c>
      <c r="D37">
        <v>4</v>
      </c>
      <c r="E37">
        <v>5</v>
      </c>
      <c r="F37" t="s">
        <v>7</v>
      </c>
    </row>
    <row r="38" spans="1:7" x14ac:dyDescent="0.3">
      <c r="A38" t="s">
        <v>191</v>
      </c>
      <c r="B38" t="s">
        <v>12</v>
      </c>
      <c r="C38">
        <v>10</v>
      </c>
      <c r="D38">
        <v>15</v>
      </c>
      <c r="E38">
        <v>20</v>
      </c>
      <c r="F38" t="s">
        <v>7</v>
      </c>
      <c r="G38" t="s">
        <v>124</v>
      </c>
    </row>
    <row r="39" spans="1:7" x14ac:dyDescent="0.3">
      <c r="A39" t="s">
        <v>192</v>
      </c>
      <c r="B39" t="s">
        <v>12</v>
      </c>
      <c r="C39">
        <v>1</v>
      </c>
      <c r="D39">
        <v>1.5</v>
      </c>
      <c r="E39">
        <v>2</v>
      </c>
      <c r="F39" t="s">
        <v>7</v>
      </c>
      <c r="G39" t="s">
        <v>171</v>
      </c>
    </row>
    <row r="40" spans="1:7" x14ac:dyDescent="0.3">
      <c r="A40" t="s">
        <v>170</v>
      </c>
      <c r="B40" t="s">
        <v>12</v>
      </c>
      <c r="C40">
        <v>3</v>
      </c>
      <c r="D40">
        <v>4</v>
      </c>
      <c r="E40">
        <v>5</v>
      </c>
      <c r="F40" t="s">
        <v>7</v>
      </c>
    </row>
    <row r="41" spans="1:7" x14ac:dyDescent="0.3">
      <c r="A41" t="s">
        <v>172</v>
      </c>
      <c r="B41" t="s">
        <v>12</v>
      </c>
      <c r="C41">
        <v>10</v>
      </c>
      <c r="D41">
        <v>15</v>
      </c>
      <c r="E41">
        <v>20</v>
      </c>
      <c r="F41" t="s">
        <v>6</v>
      </c>
      <c r="G41" t="s">
        <v>171</v>
      </c>
    </row>
    <row r="42" spans="1:7" x14ac:dyDescent="0.3">
      <c r="A42" t="s">
        <v>173</v>
      </c>
      <c r="B42" t="s">
        <v>12</v>
      </c>
      <c r="C42">
        <v>3</v>
      </c>
      <c r="D42">
        <v>4</v>
      </c>
      <c r="E42">
        <v>5</v>
      </c>
      <c r="F42" t="s">
        <v>7</v>
      </c>
    </row>
    <row r="43" spans="1:7" x14ac:dyDescent="0.3">
      <c r="A43" t="s">
        <v>174</v>
      </c>
      <c r="B43" t="s">
        <v>12</v>
      </c>
      <c r="C43">
        <v>1</v>
      </c>
      <c r="D43">
        <v>2</v>
      </c>
      <c r="E43">
        <v>3</v>
      </c>
      <c r="F43" t="s">
        <v>7</v>
      </c>
    </row>
    <row r="44" spans="1:7" x14ac:dyDescent="0.3">
      <c r="A44" t="s">
        <v>177</v>
      </c>
      <c r="B44" t="s">
        <v>12</v>
      </c>
      <c r="C44">
        <v>35</v>
      </c>
      <c r="D44">
        <v>40</v>
      </c>
      <c r="E44">
        <v>45</v>
      </c>
      <c r="F44" t="s">
        <v>7</v>
      </c>
    </row>
    <row r="45" spans="1:7" x14ac:dyDescent="0.3">
      <c r="A45" t="s">
        <v>178</v>
      </c>
      <c r="B45" t="s">
        <v>12</v>
      </c>
      <c r="C45">
        <v>35</v>
      </c>
      <c r="D45">
        <v>40</v>
      </c>
      <c r="E45">
        <v>45</v>
      </c>
      <c r="F45" t="s">
        <v>7</v>
      </c>
    </row>
    <row r="46" spans="1:7" x14ac:dyDescent="0.3">
      <c r="A46" t="s">
        <v>175</v>
      </c>
      <c r="B46" t="s">
        <v>12</v>
      </c>
      <c r="C46">
        <v>3</v>
      </c>
      <c r="D46">
        <v>4</v>
      </c>
      <c r="E46">
        <v>5</v>
      </c>
      <c r="F46" t="s">
        <v>7</v>
      </c>
    </row>
    <row r="47" spans="1:7" x14ac:dyDescent="0.3">
      <c r="A47" t="s">
        <v>176</v>
      </c>
      <c r="B47" t="s">
        <v>12</v>
      </c>
      <c r="C47">
        <v>1</v>
      </c>
      <c r="D47">
        <v>2</v>
      </c>
      <c r="E47">
        <v>3</v>
      </c>
      <c r="F47" t="s">
        <v>7</v>
      </c>
    </row>
    <row r="48" spans="1:7" x14ac:dyDescent="0.3">
      <c r="A48" t="s">
        <v>182</v>
      </c>
      <c r="B48" t="s">
        <v>12</v>
      </c>
      <c r="C48">
        <v>2</v>
      </c>
      <c r="D48">
        <v>5</v>
      </c>
      <c r="E48">
        <v>10</v>
      </c>
      <c r="F48" t="s">
        <v>7</v>
      </c>
    </row>
    <row r="49" spans="1:6" x14ac:dyDescent="0.3">
      <c r="A49" t="s">
        <v>183</v>
      </c>
      <c r="B49" t="s">
        <v>12</v>
      </c>
      <c r="C49">
        <v>60</v>
      </c>
      <c r="D49">
        <v>90</v>
      </c>
      <c r="E49">
        <v>120</v>
      </c>
      <c r="F49" t="s">
        <v>6</v>
      </c>
    </row>
    <row r="50" spans="1:6" x14ac:dyDescent="0.3">
      <c r="A50" t="s">
        <v>193</v>
      </c>
      <c r="B50" t="s">
        <v>12</v>
      </c>
      <c r="C50">
        <v>15</v>
      </c>
      <c r="D50">
        <v>20</v>
      </c>
      <c r="E50">
        <v>30</v>
      </c>
      <c r="F50" t="s">
        <v>7</v>
      </c>
    </row>
  </sheetData>
  <conditionalFormatting sqref="C3:C50 E3:E50">
    <cfRule type="expression" dxfId="0" priority="2">
      <formula>$B3="Constant"</formula>
    </cfRule>
  </conditionalFormatting>
  <dataValidations count="2">
    <dataValidation type="list" allowBlank="1" showErrorMessage="1" errorTitle="Invalid Entry!" error="Please select an option from the list" sqref="G3:G4 F3:F50" xr:uid="{24A03ED8-5364-4776-8BC3-3B116580A5B8}">
      <formula1>$H$3:$H$5</formula1>
    </dataValidation>
    <dataValidation type="list" allowBlank="1" showInputMessage="1" showErrorMessage="1" sqref="B3:B50" xr:uid="{3FDAC849-0E83-4388-AE65-B9C9AF4259B5}">
      <formula1>$I$3:$I$5</formula1>
    </dataValidation>
  </dataValidations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4DCF-1CE8-4409-9F8E-2E10A27303A4}">
  <dimension ref="A1:C3"/>
  <sheetViews>
    <sheetView workbookViewId="0">
      <selection activeCell="B1" sqref="B1:C1"/>
    </sheetView>
  </sheetViews>
  <sheetFormatPr defaultRowHeight="14.4" x14ac:dyDescent="0.3"/>
  <cols>
    <col min="1" max="2" width="9.21875" bestFit="1" customWidth="1"/>
  </cols>
  <sheetData>
    <row r="1" spans="1:3" x14ac:dyDescent="0.3">
      <c r="B1" t="s">
        <v>179</v>
      </c>
      <c r="C1" t="s">
        <v>180</v>
      </c>
    </row>
    <row r="2" spans="1:3" x14ac:dyDescent="0.3">
      <c r="A2" t="s">
        <v>179</v>
      </c>
      <c r="B2">
        <v>0</v>
      </c>
      <c r="C2">
        <v>5</v>
      </c>
    </row>
    <row r="3" spans="1:3" x14ac:dyDescent="0.3">
      <c r="A3" t="s">
        <v>180</v>
      </c>
      <c r="B3">
        <v>5</v>
      </c>
      <c r="C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D2B9-E8B3-4411-AFBD-2E1AD05F03AB}">
  <dimension ref="A1:C15"/>
  <sheetViews>
    <sheetView workbookViewId="0">
      <selection activeCell="A17" sqref="A17"/>
    </sheetView>
  </sheetViews>
  <sheetFormatPr defaultRowHeight="14.4" x14ac:dyDescent="0.3"/>
  <cols>
    <col min="1" max="1" width="30.21875" bestFit="1" customWidth="1"/>
    <col min="2" max="2" width="11.88671875" customWidth="1"/>
    <col min="3" max="3" width="9.5546875" bestFit="1" customWidth="1"/>
  </cols>
  <sheetData>
    <row r="1" spans="1:3" x14ac:dyDescent="0.3">
      <c r="A1" s="1" t="s">
        <v>194</v>
      </c>
      <c r="B1" s="1" t="s">
        <v>113</v>
      </c>
      <c r="C1" s="1" t="s">
        <v>114</v>
      </c>
    </row>
    <row r="2" spans="1:3" x14ac:dyDescent="0.3">
      <c r="A2" t="s">
        <v>195</v>
      </c>
      <c r="B2">
        <v>50</v>
      </c>
      <c r="C2" t="s">
        <v>101</v>
      </c>
    </row>
    <row r="3" spans="1:3" x14ac:dyDescent="0.3">
      <c r="A3" t="s">
        <v>196</v>
      </c>
      <c r="B3">
        <v>50</v>
      </c>
      <c r="C3" t="s">
        <v>101</v>
      </c>
    </row>
    <row r="4" spans="1:3" x14ac:dyDescent="0.3">
      <c r="A4" t="s">
        <v>202</v>
      </c>
      <c r="B4">
        <v>30</v>
      </c>
      <c r="C4" t="s">
        <v>115</v>
      </c>
    </row>
    <row r="5" spans="1:3" x14ac:dyDescent="0.3">
      <c r="A5" t="s">
        <v>203</v>
      </c>
      <c r="B5">
        <v>300</v>
      </c>
      <c r="C5" t="s">
        <v>115</v>
      </c>
    </row>
    <row r="6" spans="1:3" x14ac:dyDescent="0.3">
      <c r="A6" t="s">
        <v>204</v>
      </c>
      <c r="B6">
        <v>36</v>
      </c>
      <c r="C6" t="s">
        <v>115</v>
      </c>
    </row>
    <row r="7" spans="1:3" x14ac:dyDescent="0.3">
      <c r="A7" t="s">
        <v>197</v>
      </c>
      <c r="B7">
        <v>50</v>
      </c>
      <c r="C7" t="s">
        <v>101</v>
      </c>
    </row>
    <row r="8" spans="1:3" x14ac:dyDescent="0.3">
      <c r="A8" t="s">
        <v>198</v>
      </c>
      <c r="B8">
        <v>50</v>
      </c>
      <c r="C8" t="s">
        <v>101</v>
      </c>
    </row>
    <row r="9" spans="1:3" x14ac:dyDescent="0.3">
      <c r="A9" t="s">
        <v>205</v>
      </c>
      <c r="B9">
        <v>300</v>
      </c>
      <c r="C9" t="s">
        <v>153</v>
      </c>
    </row>
    <row r="10" spans="1:3" x14ac:dyDescent="0.3">
      <c r="A10" t="s">
        <v>206</v>
      </c>
      <c r="B10">
        <v>36</v>
      </c>
      <c r="C10" t="s">
        <v>153</v>
      </c>
    </row>
    <row r="11" spans="1:3" x14ac:dyDescent="0.3">
      <c r="A11" t="s">
        <v>200</v>
      </c>
      <c r="B11">
        <v>50</v>
      </c>
      <c r="C11" t="s">
        <v>101</v>
      </c>
    </row>
    <row r="12" spans="1:3" x14ac:dyDescent="0.3">
      <c r="A12" t="s">
        <v>199</v>
      </c>
      <c r="B12">
        <v>50</v>
      </c>
      <c r="C12" t="s">
        <v>101</v>
      </c>
    </row>
    <row r="13" spans="1:3" x14ac:dyDescent="0.3">
      <c r="A13" t="s">
        <v>207</v>
      </c>
      <c r="B13">
        <v>150</v>
      </c>
      <c r="C13" t="s">
        <v>153</v>
      </c>
    </row>
    <row r="14" spans="1:3" x14ac:dyDescent="0.3">
      <c r="A14" t="s">
        <v>208</v>
      </c>
      <c r="B14">
        <v>10</v>
      </c>
      <c r="C14" t="s">
        <v>153</v>
      </c>
    </row>
    <row r="15" spans="1:3" x14ac:dyDescent="0.3">
      <c r="A15" t="s">
        <v>201</v>
      </c>
      <c r="B15">
        <v>50</v>
      </c>
      <c r="C15" t="s">
        <v>101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693C-A104-418A-BA10-3B29FD4EB507}">
  <dimension ref="A2:R8"/>
  <sheetViews>
    <sheetView workbookViewId="0">
      <selection activeCell="I3" sqref="I3"/>
    </sheetView>
  </sheetViews>
  <sheetFormatPr defaultRowHeight="14.4" x14ac:dyDescent="0.3"/>
  <cols>
    <col min="1" max="1" width="20.33203125" bestFit="1" customWidth="1"/>
    <col min="6" max="6" width="17.44140625" bestFit="1" customWidth="1"/>
    <col min="7" max="7" width="10.109375" bestFit="1" customWidth="1"/>
    <col min="9" max="9" width="27.6640625" bestFit="1" customWidth="1"/>
    <col min="10" max="10" width="10.109375" bestFit="1" customWidth="1"/>
    <col min="12" max="12" width="14.44140625" bestFit="1" customWidth="1"/>
    <col min="13" max="13" width="11.5546875" bestFit="1" customWidth="1"/>
    <col min="14" max="14" width="18.5546875" bestFit="1" customWidth="1"/>
    <col min="15" max="15" width="25.109375" bestFit="1" customWidth="1"/>
    <col min="17" max="17" width="12" bestFit="1" customWidth="1"/>
    <col min="18" max="18" width="16.6640625" bestFit="1" customWidth="1"/>
  </cols>
  <sheetData>
    <row r="2" spans="1:18" x14ac:dyDescent="0.3">
      <c r="A2" s="1" t="s">
        <v>95</v>
      </c>
      <c r="B2" s="1" t="s">
        <v>75</v>
      </c>
      <c r="C2" s="1" t="s">
        <v>76</v>
      </c>
      <c r="D2" s="1" t="s">
        <v>77</v>
      </c>
      <c r="F2" s="1" t="s">
        <v>96</v>
      </c>
      <c r="G2" s="1" t="s">
        <v>81</v>
      </c>
      <c r="I2" s="1" t="s">
        <v>84</v>
      </c>
      <c r="J2" s="1" t="s">
        <v>81</v>
      </c>
      <c r="Q2" s="1"/>
      <c r="R2" s="1"/>
    </row>
    <row r="3" spans="1:18" x14ac:dyDescent="0.3">
      <c r="A3" s="1" t="s">
        <v>73</v>
      </c>
      <c r="B3">
        <v>9.8705322562797404E-2</v>
      </c>
      <c r="C3">
        <v>0.12006196746707978</v>
      </c>
      <c r="D3">
        <v>0.78123270997012284</v>
      </c>
      <c r="F3" t="s">
        <v>97</v>
      </c>
      <c r="G3">
        <v>0.75600000000000001</v>
      </c>
      <c r="I3" t="s">
        <v>80</v>
      </c>
      <c r="J3">
        <v>0.05</v>
      </c>
    </row>
    <row r="4" spans="1:18" x14ac:dyDescent="0.3">
      <c r="A4" s="1" t="s">
        <v>74</v>
      </c>
      <c r="B4">
        <v>9.245534017483846E-2</v>
      </c>
      <c r="C4">
        <v>4.1714177118966203E-2</v>
      </c>
      <c r="D4">
        <v>0.86583048270619534</v>
      </c>
      <c r="F4" t="s">
        <v>98</v>
      </c>
      <c r="G4">
        <f>1-G3</f>
        <v>0.24399999999999999</v>
      </c>
      <c r="I4" t="s">
        <v>82</v>
      </c>
      <c r="J4">
        <v>0.05</v>
      </c>
    </row>
    <row r="5" spans="1:18" x14ac:dyDescent="0.3">
      <c r="I5" t="s">
        <v>83</v>
      </c>
      <c r="J5">
        <v>0.01</v>
      </c>
    </row>
    <row r="6" spans="1:18" x14ac:dyDescent="0.3">
      <c r="I6" t="s">
        <v>85</v>
      </c>
      <c r="J6">
        <v>0.03</v>
      </c>
    </row>
    <row r="7" spans="1:18" x14ac:dyDescent="0.3">
      <c r="I7" t="s">
        <v>86</v>
      </c>
    </row>
    <row r="8" spans="1:18" x14ac:dyDescent="0.3">
      <c r="I8" t="s">
        <v>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A565-ED37-4E43-A919-2F5FC425F930}">
  <dimension ref="A1:L5"/>
  <sheetViews>
    <sheetView workbookViewId="0">
      <selection activeCell="J3" sqref="J3:L3"/>
    </sheetView>
  </sheetViews>
  <sheetFormatPr defaultRowHeight="14.4" x14ac:dyDescent="0.3"/>
  <cols>
    <col min="1" max="1" width="14.44140625" bestFit="1" customWidth="1"/>
    <col min="2" max="2" width="7.33203125" bestFit="1" customWidth="1"/>
    <col min="3" max="3" width="10.77734375" customWidth="1"/>
    <col min="4" max="4" width="11.5546875" bestFit="1" customWidth="1"/>
    <col min="5" max="5" width="18.5546875" bestFit="1" customWidth="1"/>
    <col min="6" max="6" width="25.109375" bestFit="1" customWidth="1"/>
    <col min="7" max="7" width="10" customWidth="1"/>
    <col min="8" max="8" width="31.44140625" bestFit="1" customWidth="1"/>
    <col min="9" max="9" width="10.77734375" bestFit="1" customWidth="1"/>
    <col min="11" max="11" width="10.88671875" bestFit="1" customWidth="1"/>
  </cols>
  <sheetData>
    <row r="1" spans="1:12" x14ac:dyDescent="0.3">
      <c r="B1" s="11" t="s">
        <v>111</v>
      </c>
      <c r="C1" s="11"/>
      <c r="D1" s="11" t="s">
        <v>100</v>
      </c>
      <c r="E1" s="11"/>
      <c r="F1" s="11"/>
      <c r="G1" s="6"/>
      <c r="I1" s="11" t="s">
        <v>103</v>
      </c>
      <c r="J1" s="11"/>
      <c r="K1" s="11"/>
      <c r="L1" s="11"/>
    </row>
    <row r="2" spans="1:12" x14ac:dyDescent="0.3">
      <c r="A2" s="1" t="s">
        <v>88</v>
      </c>
      <c r="B2" s="1" t="s">
        <v>133</v>
      </c>
      <c r="C2" s="1" t="s">
        <v>75</v>
      </c>
      <c r="D2" s="1" t="s">
        <v>93</v>
      </c>
      <c r="E2" s="1" t="s">
        <v>92</v>
      </c>
      <c r="F2" s="1" t="s">
        <v>94</v>
      </c>
      <c r="G2" s="1"/>
      <c r="H2" s="1" t="s">
        <v>88</v>
      </c>
      <c r="I2" s="1" t="s">
        <v>1</v>
      </c>
      <c r="J2" s="1" t="s">
        <v>106</v>
      </c>
      <c r="K2" s="1" t="s">
        <v>107</v>
      </c>
      <c r="L2" s="1" t="s">
        <v>108</v>
      </c>
    </row>
    <row r="3" spans="1:12" x14ac:dyDescent="0.3">
      <c r="A3" t="s">
        <v>89</v>
      </c>
      <c r="B3">
        <v>0.5</v>
      </c>
      <c r="C3">
        <v>0.8</v>
      </c>
      <c r="D3">
        <v>0</v>
      </c>
      <c r="E3">
        <v>0</v>
      </c>
      <c r="F3">
        <v>1</v>
      </c>
      <c r="H3" t="s">
        <v>104</v>
      </c>
      <c r="I3" t="s">
        <v>209</v>
      </c>
      <c r="J3">
        <v>1</v>
      </c>
      <c r="K3">
        <v>2</v>
      </c>
      <c r="L3">
        <v>5</v>
      </c>
    </row>
    <row r="4" spans="1:12" x14ac:dyDescent="0.3">
      <c r="A4" t="s">
        <v>90</v>
      </c>
      <c r="B4">
        <v>0.25</v>
      </c>
      <c r="C4">
        <v>0.2</v>
      </c>
      <c r="D4">
        <v>0</v>
      </c>
      <c r="E4">
        <v>1</v>
      </c>
      <c r="F4">
        <v>0</v>
      </c>
      <c r="H4" t="s">
        <v>105</v>
      </c>
      <c r="I4" t="s">
        <v>209</v>
      </c>
      <c r="J4">
        <v>1</v>
      </c>
      <c r="K4">
        <v>10</v>
      </c>
      <c r="L4">
        <v>50</v>
      </c>
    </row>
    <row r="5" spans="1:12" x14ac:dyDescent="0.3">
      <c r="A5" t="s">
        <v>91</v>
      </c>
      <c r="B5">
        <v>0.25</v>
      </c>
      <c r="C5">
        <v>0</v>
      </c>
      <c r="D5">
        <v>0.14000000000000001</v>
      </c>
      <c r="E5">
        <f>1-D5</f>
        <v>0.86</v>
      </c>
      <c r="F5">
        <v>0</v>
      </c>
      <c r="H5" s="7" t="s">
        <v>109</v>
      </c>
      <c r="I5" s="7"/>
    </row>
  </sheetData>
  <mergeCells count="3">
    <mergeCell ref="D1:F1"/>
    <mergeCell ref="B1:C1"/>
    <mergeCell ref="I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B3E2-6AD4-4E56-AF37-895EDE1EE905}">
  <dimension ref="A1:B4"/>
  <sheetViews>
    <sheetView workbookViewId="0">
      <selection sqref="A1:B4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1" spans="1:2" x14ac:dyDescent="0.3">
      <c r="A1" s="1" t="s">
        <v>116</v>
      </c>
      <c r="B1" s="1" t="s">
        <v>100</v>
      </c>
    </row>
    <row r="2" spans="1:2" x14ac:dyDescent="0.3">
      <c r="A2" t="s">
        <v>117</v>
      </c>
      <c r="B2">
        <v>0.02</v>
      </c>
    </row>
    <row r="3" spans="1:2" x14ac:dyDescent="0.3">
      <c r="A3" t="s">
        <v>118</v>
      </c>
      <c r="B3">
        <v>0.05</v>
      </c>
    </row>
    <row r="4" spans="1:2" x14ac:dyDescent="0.3">
      <c r="A4" t="s">
        <v>119</v>
      </c>
      <c r="B4">
        <f>1-SUM(B2:B3)</f>
        <v>0.92999999999999994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E61E-93D3-42F0-B864-305A4DC29C6C}">
  <dimension ref="A1:H6"/>
  <sheetViews>
    <sheetView tabSelected="1" workbookViewId="0">
      <selection activeCell="D1" sqref="D1"/>
    </sheetView>
  </sheetViews>
  <sheetFormatPr defaultRowHeight="14.4" x14ac:dyDescent="0.3"/>
  <cols>
    <col min="1" max="1" width="13.21875" bestFit="1" customWidth="1"/>
    <col min="2" max="2" width="12" bestFit="1" customWidth="1"/>
    <col min="4" max="4" width="16.6640625" bestFit="1" customWidth="1"/>
    <col min="5" max="5" width="10.77734375" bestFit="1" customWidth="1"/>
    <col min="7" max="7" width="10.109375" bestFit="1" customWidth="1"/>
  </cols>
  <sheetData>
    <row r="1" spans="1:8" x14ac:dyDescent="0.3">
      <c r="A1" s="1" t="s">
        <v>142</v>
      </c>
      <c r="B1" s="1" t="s">
        <v>100</v>
      </c>
      <c r="D1" s="9"/>
      <c r="E1" s="11" t="s">
        <v>146</v>
      </c>
      <c r="F1" s="11"/>
      <c r="G1" s="11"/>
      <c r="H1" s="11"/>
    </row>
    <row r="2" spans="1:8" x14ac:dyDescent="0.3">
      <c r="A2" t="s">
        <v>143</v>
      </c>
      <c r="B2">
        <v>0.75</v>
      </c>
      <c r="D2" s="1" t="s">
        <v>145</v>
      </c>
      <c r="E2" s="1" t="s">
        <v>1</v>
      </c>
      <c r="F2" s="1" t="s">
        <v>106</v>
      </c>
      <c r="G2" s="1" t="s">
        <v>107</v>
      </c>
      <c r="H2" s="1" t="s">
        <v>108</v>
      </c>
    </row>
    <row r="3" spans="1:8" x14ac:dyDescent="0.3">
      <c r="A3" t="s">
        <v>144</v>
      </c>
      <c r="B3">
        <f>1-B2</f>
        <v>0.25</v>
      </c>
      <c r="D3" t="s">
        <v>143</v>
      </c>
      <c r="E3" t="s">
        <v>209</v>
      </c>
      <c r="F3">
        <v>1</v>
      </c>
      <c r="G3">
        <v>3</v>
      </c>
      <c r="H3">
        <v>6</v>
      </c>
    </row>
    <row r="4" spans="1:8" x14ac:dyDescent="0.3">
      <c r="D4" t="s">
        <v>144</v>
      </c>
      <c r="E4" t="s">
        <v>209</v>
      </c>
      <c r="F4">
        <v>5</v>
      </c>
      <c r="G4">
        <v>10</v>
      </c>
      <c r="H4">
        <v>20</v>
      </c>
    </row>
    <row r="5" spans="1:8" x14ac:dyDescent="0.3">
      <c r="D5" t="s">
        <v>147</v>
      </c>
      <c r="E5" t="s">
        <v>209</v>
      </c>
      <c r="F5">
        <v>1</v>
      </c>
      <c r="G5">
        <v>3</v>
      </c>
      <c r="H5">
        <v>6</v>
      </c>
    </row>
    <row r="6" spans="1:8" x14ac:dyDescent="0.3">
      <c r="D6" t="s">
        <v>148</v>
      </c>
      <c r="E6" t="s">
        <v>209</v>
      </c>
      <c r="F6">
        <v>1</v>
      </c>
      <c r="G6">
        <v>2</v>
      </c>
      <c r="H6">
        <v>5</v>
      </c>
    </row>
  </sheetData>
  <mergeCells count="1">
    <mergeCell ref="E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29</vt:i4>
      </vt:variant>
    </vt:vector>
  </HeadingPairs>
  <TitlesOfParts>
    <vt:vector size="38" baseType="lpstr">
      <vt:lpstr>Arrival Schedules</vt:lpstr>
      <vt:lpstr>Resources</vt:lpstr>
      <vt:lpstr>Task Durations</vt:lpstr>
      <vt:lpstr>Runner Times</vt:lpstr>
      <vt:lpstr>Batch Sizes</vt:lpstr>
      <vt:lpstr>Reception Variables</vt:lpstr>
      <vt:lpstr>Cut-up Variables</vt:lpstr>
      <vt:lpstr>Processing Variables</vt:lpstr>
      <vt:lpstr>Microtomy Variables</vt:lpstr>
      <vt:lpstr>Locations</vt:lpstr>
      <vt:lpstr>NumBlocksLargeSurgical</vt:lpstr>
      <vt:lpstr>NumBlocksMega</vt:lpstr>
      <vt:lpstr>NumSlidesLarges</vt:lpstr>
      <vt:lpstr>NumSlidesLevels</vt:lpstr>
      <vt:lpstr>NumSlidesMegas</vt:lpstr>
      <vt:lpstr>NumSlidesSerials</vt:lpstr>
      <vt:lpstr>ProbBMSCutup</vt:lpstr>
      <vt:lpstr>ProbBMSCutupUrgent</vt:lpstr>
      <vt:lpstr>ProbDecalcBone</vt:lpstr>
      <vt:lpstr>ProbDecalcOven</vt:lpstr>
      <vt:lpstr>ProbInternal</vt:lpstr>
      <vt:lpstr>ProbInvestEasy</vt:lpstr>
      <vt:lpstr>ProbInvestExternal</vt:lpstr>
      <vt:lpstr>ProbInvestHard</vt:lpstr>
      <vt:lpstr>ProbLargeCutup</vt:lpstr>
      <vt:lpstr>ProbLargeCutupUrgent</vt:lpstr>
      <vt:lpstr>ProbMegaBlocks</vt:lpstr>
      <vt:lpstr>ProbMicrotomyLevels</vt:lpstr>
      <vt:lpstr>ProbPoolCutup</vt:lpstr>
      <vt:lpstr>ProbPoolCutupUrgent</vt:lpstr>
      <vt:lpstr>ProbPrebook</vt:lpstr>
      <vt:lpstr>ProbPriorityCancer</vt:lpstr>
      <vt:lpstr>ProbPriorityNonCancer</vt:lpstr>
      <vt:lpstr>ProbRoutineCancer</vt:lpstr>
      <vt:lpstr>ProbRoutineNonCancer</vt:lpstr>
      <vt:lpstr>ProbUrgentCancer</vt:lpstr>
      <vt:lpstr>ProbUrgentNonCancer</vt:lpstr>
      <vt:lpstr>RunnerTimes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YinChi</dc:creator>
  <cp:lastModifiedBy>YinChi</cp:lastModifiedBy>
  <dcterms:created xsi:type="dcterms:W3CDTF">2023-03-08T01:18:15Z</dcterms:created>
  <dcterms:modified xsi:type="dcterms:W3CDTF">2023-08-22T20:28:45Z</dcterms:modified>
</cp:coreProperties>
</file>