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ard Appoh\OneDrive - CGIAR\AgWater Management\Africa Rising\Phase 2 AR\AR Outputs\CKAN Data\CKAN 1\"/>
    </mc:Choice>
  </mc:AlternateContent>
  <bookViews>
    <workbookView xWindow="0" yWindow="0" windowWidth="20490" windowHeight="7755" activeTab="1"/>
  </bookViews>
  <sheets>
    <sheet name="Metadata" sheetId="4" r:id="rId1"/>
    <sheet name="Water quality - General" sheetId="1" r:id="rId2"/>
    <sheet name="Water quality - Specific" sheetId="2" r:id="rId3"/>
    <sheet name="Soil quality" sheetId="3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2" i="3" l="1"/>
  <c r="J182" i="3"/>
  <c r="N182" i="3"/>
  <c r="O182" i="3"/>
  <c r="P182" i="3"/>
  <c r="Q182" i="3"/>
  <c r="I183" i="3"/>
  <c r="N183" i="3"/>
  <c r="O183" i="3"/>
  <c r="P183" i="3"/>
  <c r="Q183" i="3"/>
  <c r="H184" i="3"/>
  <c r="J184" i="3"/>
  <c r="N184" i="3"/>
  <c r="O184" i="3"/>
  <c r="P184" i="3"/>
  <c r="Q184" i="3"/>
  <c r="H185" i="3"/>
  <c r="J185" i="3"/>
  <c r="N185" i="3"/>
  <c r="O185" i="3"/>
  <c r="P185" i="3"/>
  <c r="Q185" i="3"/>
  <c r="H186" i="3"/>
  <c r="J186" i="3"/>
  <c r="N186" i="3"/>
  <c r="O186" i="3"/>
  <c r="P186" i="3"/>
  <c r="Q186" i="3"/>
  <c r="H187" i="3"/>
  <c r="I187" i="3" s="1"/>
  <c r="J187" i="3"/>
  <c r="N187" i="3"/>
  <c r="O187" i="3"/>
  <c r="P187" i="3"/>
  <c r="J188" i="3"/>
  <c r="I188" i="3" s="1"/>
  <c r="N188" i="3"/>
  <c r="O188" i="3"/>
  <c r="P188" i="3"/>
  <c r="Q188" i="3"/>
  <c r="H189" i="3"/>
  <c r="J189" i="3"/>
  <c r="N189" i="3"/>
  <c r="O189" i="3"/>
  <c r="P189" i="3"/>
  <c r="Q189" i="3"/>
  <c r="H190" i="3"/>
  <c r="I190" i="3" s="1"/>
  <c r="N190" i="3"/>
  <c r="O190" i="3"/>
  <c r="P190" i="3"/>
  <c r="Q190" i="3"/>
  <c r="H191" i="3"/>
  <c r="J191" i="3"/>
  <c r="I191" i="3" s="1"/>
  <c r="N191" i="3"/>
  <c r="O191" i="3"/>
  <c r="P191" i="3"/>
  <c r="Q191" i="3"/>
  <c r="H192" i="3"/>
  <c r="J192" i="3"/>
  <c r="N192" i="3"/>
  <c r="P192" i="3"/>
  <c r="Q192" i="3"/>
  <c r="H193" i="3"/>
  <c r="J193" i="3"/>
  <c r="N193" i="3"/>
  <c r="O193" i="3"/>
  <c r="Q193" i="3"/>
  <c r="H194" i="3"/>
  <c r="J194" i="3"/>
  <c r="N194" i="3"/>
  <c r="O194" i="3"/>
  <c r="P194" i="3"/>
  <c r="Q194" i="3"/>
  <c r="H195" i="3"/>
  <c r="J195" i="3"/>
  <c r="N195" i="3"/>
  <c r="O195" i="3"/>
  <c r="P195" i="3"/>
  <c r="Q195" i="3"/>
  <c r="H196" i="3"/>
  <c r="J196" i="3"/>
  <c r="N196" i="3"/>
  <c r="P196" i="3"/>
  <c r="Q196" i="3"/>
  <c r="H197" i="3"/>
  <c r="J197" i="3"/>
  <c r="N197" i="3"/>
  <c r="P197" i="3"/>
  <c r="Q197" i="3"/>
  <c r="J198" i="3"/>
  <c r="I198" i="3" s="1"/>
  <c r="N198" i="3"/>
  <c r="O198" i="3"/>
  <c r="P198" i="3"/>
  <c r="Q198" i="3"/>
  <c r="H199" i="3"/>
  <c r="I199" i="3" s="1"/>
  <c r="N199" i="3"/>
  <c r="O199" i="3"/>
  <c r="P199" i="3"/>
  <c r="H200" i="3"/>
  <c r="J200" i="3"/>
  <c r="I200" i="3" s="1"/>
  <c r="N200" i="3"/>
  <c r="O200" i="3"/>
  <c r="P200" i="3"/>
  <c r="H201" i="3"/>
  <c r="J201" i="3"/>
  <c r="N201" i="3"/>
  <c r="O201" i="3"/>
  <c r="P201" i="3"/>
  <c r="Q201" i="3"/>
  <c r="H202" i="3"/>
  <c r="J202" i="3"/>
  <c r="N202" i="3"/>
  <c r="O202" i="3"/>
  <c r="P202" i="3"/>
  <c r="H203" i="3"/>
  <c r="J203" i="3"/>
  <c r="N203" i="3"/>
  <c r="O203" i="3"/>
  <c r="P203" i="3"/>
  <c r="Q203" i="3"/>
  <c r="J204" i="3"/>
  <c r="N204" i="3"/>
  <c r="O204" i="3"/>
  <c r="Q204" i="3"/>
  <c r="H205" i="3"/>
  <c r="J205" i="3"/>
  <c r="N205" i="3"/>
  <c r="O205" i="3"/>
  <c r="P205" i="3"/>
  <c r="Q205" i="3"/>
  <c r="J206" i="3"/>
  <c r="I206" i="3" s="1"/>
  <c r="N206" i="3"/>
  <c r="O206" i="3"/>
  <c r="P206" i="3"/>
  <c r="Q206" i="3"/>
  <c r="J207" i="3"/>
  <c r="I207" i="3" s="1"/>
  <c r="N207" i="3"/>
  <c r="P207" i="3"/>
  <c r="Q207" i="3"/>
  <c r="H208" i="3"/>
  <c r="J208" i="3"/>
  <c r="N208" i="3"/>
  <c r="O208" i="3"/>
  <c r="P208" i="3"/>
  <c r="Q208" i="3"/>
  <c r="H209" i="3"/>
  <c r="J209" i="3"/>
  <c r="N209" i="3"/>
  <c r="O209" i="3"/>
  <c r="P209" i="3"/>
  <c r="Q209" i="3"/>
  <c r="H210" i="3"/>
  <c r="I210" i="3" s="1"/>
  <c r="N210" i="3"/>
  <c r="P210" i="3"/>
  <c r="Q210" i="3"/>
  <c r="H211" i="3"/>
  <c r="J211" i="3"/>
  <c r="N211" i="3"/>
  <c r="O211" i="3"/>
  <c r="P211" i="3"/>
  <c r="Q211" i="3"/>
  <c r="H212" i="3"/>
  <c r="J212" i="3"/>
  <c r="N212" i="3"/>
  <c r="O212" i="3"/>
  <c r="P212" i="3"/>
  <c r="Q212" i="3"/>
  <c r="H213" i="3"/>
  <c r="J213" i="3"/>
  <c r="N213" i="3"/>
  <c r="P213" i="3"/>
  <c r="Q213" i="3"/>
  <c r="H214" i="3"/>
  <c r="J214" i="3"/>
  <c r="N214" i="3"/>
  <c r="P214" i="3"/>
  <c r="Q214" i="3"/>
  <c r="H215" i="3"/>
  <c r="J215" i="3"/>
  <c r="N215" i="3"/>
  <c r="H147" i="3"/>
  <c r="J147" i="3"/>
  <c r="N147" i="3"/>
  <c r="O147" i="3"/>
  <c r="P147" i="3"/>
  <c r="Q147" i="3"/>
  <c r="H148" i="3"/>
  <c r="J148" i="3"/>
  <c r="N148" i="3"/>
  <c r="O148" i="3"/>
  <c r="P148" i="3"/>
  <c r="Q148" i="3"/>
  <c r="H149" i="3"/>
  <c r="J149" i="3"/>
  <c r="N149" i="3"/>
  <c r="O149" i="3"/>
  <c r="P149" i="3"/>
  <c r="Q149" i="3"/>
  <c r="H150" i="3"/>
  <c r="J150" i="3"/>
  <c r="N150" i="3"/>
  <c r="O150" i="3"/>
  <c r="P150" i="3"/>
  <c r="Q150" i="3"/>
  <c r="H151" i="3"/>
  <c r="J151" i="3"/>
  <c r="N151" i="3"/>
  <c r="P151" i="3"/>
  <c r="Q151" i="3"/>
  <c r="H152" i="3"/>
  <c r="J152" i="3"/>
  <c r="N152" i="3"/>
  <c r="P152" i="3"/>
  <c r="Q152" i="3"/>
  <c r="N153" i="3"/>
  <c r="P153" i="3"/>
  <c r="Q153" i="3"/>
  <c r="H154" i="3"/>
  <c r="J154" i="3"/>
  <c r="N154" i="3"/>
  <c r="O154" i="3"/>
  <c r="P154" i="3"/>
  <c r="Q154" i="3"/>
  <c r="H155" i="3"/>
  <c r="J155" i="3"/>
  <c r="N155" i="3"/>
  <c r="O155" i="3"/>
  <c r="P155" i="3"/>
  <c r="Q155" i="3"/>
  <c r="N156" i="3"/>
  <c r="O156" i="3"/>
  <c r="P156" i="3"/>
  <c r="Q156" i="3"/>
  <c r="H157" i="3"/>
  <c r="J157" i="3"/>
  <c r="N157" i="3"/>
  <c r="P157" i="3"/>
  <c r="Q157" i="3"/>
  <c r="H158" i="3"/>
  <c r="J158" i="3"/>
  <c r="N158" i="3"/>
  <c r="O158" i="3"/>
  <c r="Q158" i="3"/>
  <c r="J159" i="3"/>
  <c r="I159" i="3" s="1"/>
  <c r="N159" i="3"/>
  <c r="O159" i="3"/>
  <c r="P159" i="3"/>
  <c r="Q159" i="3"/>
  <c r="H160" i="3"/>
  <c r="J160" i="3"/>
  <c r="N160" i="3"/>
  <c r="O160" i="3"/>
  <c r="Q160" i="3"/>
  <c r="H161" i="3"/>
  <c r="J161" i="3"/>
  <c r="N161" i="3"/>
  <c r="O161" i="3"/>
  <c r="P161" i="3"/>
  <c r="Q161" i="3"/>
  <c r="H162" i="3"/>
  <c r="J162" i="3"/>
  <c r="N162" i="3"/>
  <c r="P162" i="3"/>
  <c r="Q162" i="3"/>
  <c r="H163" i="3"/>
  <c r="J163" i="3"/>
  <c r="N163" i="3"/>
  <c r="P163" i="3"/>
  <c r="Q163" i="3"/>
  <c r="H164" i="3"/>
  <c r="J164" i="3"/>
  <c r="N164" i="3"/>
  <c r="P164" i="3"/>
  <c r="Q164" i="3"/>
  <c r="H165" i="3"/>
  <c r="J165" i="3"/>
  <c r="N165" i="3"/>
  <c r="O165" i="3"/>
  <c r="Q165" i="3"/>
  <c r="H166" i="3"/>
  <c r="J166" i="3"/>
  <c r="N166" i="3"/>
  <c r="O166" i="3"/>
  <c r="Q166" i="3"/>
  <c r="N167" i="3"/>
  <c r="Q167" i="3"/>
  <c r="H168" i="3"/>
  <c r="J168" i="3"/>
  <c r="N168" i="3"/>
  <c r="O168" i="3"/>
  <c r="Q168" i="3"/>
  <c r="N169" i="3"/>
  <c r="P169" i="3"/>
  <c r="Q169" i="3"/>
  <c r="H170" i="3"/>
  <c r="J170" i="3"/>
  <c r="N170" i="3"/>
  <c r="O170" i="3"/>
  <c r="Q170" i="3"/>
  <c r="H171" i="3"/>
  <c r="J171" i="3"/>
  <c r="N171" i="3"/>
  <c r="P171" i="3"/>
  <c r="Q171" i="3"/>
  <c r="H172" i="3"/>
  <c r="J172" i="3"/>
  <c r="N172" i="3"/>
  <c r="P172" i="3"/>
  <c r="Q172" i="3"/>
  <c r="J173" i="3"/>
  <c r="I173" i="3" s="1"/>
  <c r="N173" i="3"/>
  <c r="P173" i="3"/>
  <c r="Q173" i="3"/>
  <c r="H174" i="3"/>
  <c r="J174" i="3"/>
  <c r="N174" i="3"/>
  <c r="O174" i="3"/>
  <c r="P174" i="3"/>
  <c r="Q174" i="3"/>
  <c r="H175" i="3"/>
  <c r="J175" i="3"/>
  <c r="N175" i="3"/>
  <c r="O175" i="3"/>
  <c r="P175" i="3"/>
  <c r="Q175" i="3"/>
  <c r="H176" i="3"/>
  <c r="J176" i="3"/>
  <c r="N176" i="3"/>
  <c r="O176" i="3"/>
  <c r="Q176" i="3"/>
  <c r="H177" i="3"/>
  <c r="J177" i="3"/>
  <c r="N177" i="3"/>
  <c r="P177" i="3"/>
  <c r="Q177" i="3"/>
  <c r="H178" i="3"/>
  <c r="J178" i="3"/>
  <c r="N178" i="3"/>
  <c r="O178" i="3"/>
  <c r="Q178" i="3"/>
  <c r="H179" i="3"/>
  <c r="J179" i="3"/>
  <c r="N179" i="3"/>
  <c r="O179" i="3"/>
  <c r="P179" i="3"/>
  <c r="Q179" i="3"/>
  <c r="J180" i="3"/>
  <c r="I180" i="3" s="1"/>
  <c r="N180" i="3"/>
  <c r="Q180" i="3"/>
  <c r="H181" i="3"/>
  <c r="J181" i="3"/>
  <c r="N181" i="3"/>
  <c r="P181" i="3"/>
  <c r="Q181" i="3"/>
  <c r="N110" i="3"/>
  <c r="O110" i="3"/>
  <c r="P110" i="3"/>
  <c r="N111" i="3"/>
  <c r="O111" i="3"/>
  <c r="P111" i="3"/>
  <c r="H112" i="3"/>
  <c r="J112" i="3"/>
  <c r="N112" i="3"/>
  <c r="P112" i="3"/>
  <c r="I113" i="3"/>
  <c r="N113" i="3"/>
  <c r="O113" i="3"/>
  <c r="P113" i="3"/>
  <c r="Q113" i="3"/>
  <c r="I114" i="3"/>
  <c r="N114" i="3"/>
  <c r="Q114" i="3"/>
  <c r="I115" i="3"/>
  <c r="N115" i="3"/>
  <c r="O115" i="3"/>
  <c r="P115" i="3"/>
  <c r="Q115" i="3"/>
  <c r="H116" i="3"/>
  <c r="J116" i="3"/>
  <c r="N116" i="3"/>
  <c r="O116" i="3"/>
  <c r="Q116" i="3"/>
  <c r="N117" i="3"/>
  <c r="O117" i="3"/>
  <c r="P117" i="3"/>
  <c r="Q117" i="3"/>
  <c r="H118" i="3"/>
  <c r="J118" i="3"/>
  <c r="N118" i="3"/>
  <c r="O118" i="3"/>
  <c r="P118" i="3"/>
  <c r="H119" i="3"/>
  <c r="J119" i="3"/>
  <c r="N119" i="3"/>
  <c r="O119" i="3"/>
  <c r="P119" i="3"/>
  <c r="Q119" i="3"/>
  <c r="H120" i="3"/>
  <c r="J120" i="3"/>
  <c r="N120" i="3"/>
  <c r="O120" i="3"/>
  <c r="P120" i="3"/>
  <c r="Q120" i="3"/>
  <c r="N121" i="3"/>
  <c r="O121" i="3"/>
  <c r="P121" i="3"/>
  <c r="N122" i="3"/>
  <c r="O122" i="3"/>
  <c r="Q122" i="3"/>
  <c r="H123" i="3"/>
  <c r="J123" i="3"/>
  <c r="N123" i="3"/>
  <c r="O123" i="3"/>
  <c r="P123" i="3"/>
  <c r="N124" i="3"/>
  <c r="O124" i="3"/>
  <c r="P124" i="3"/>
  <c r="Q124" i="3"/>
  <c r="N125" i="3"/>
  <c r="P125" i="3"/>
  <c r="Q125" i="3"/>
  <c r="N126" i="3"/>
  <c r="O126" i="3"/>
  <c r="Q126" i="3"/>
  <c r="N127" i="3"/>
  <c r="O127" i="3"/>
  <c r="P127" i="3"/>
  <c r="Q127" i="3"/>
  <c r="I128" i="3"/>
  <c r="N128" i="3"/>
  <c r="O128" i="3"/>
  <c r="P128" i="3"/>
  <c r="Q128" i="3"/>
  <c r="H129" i="3"/>
  <c r="J129" i="3"/>
  <c r="N129" i="3"/>
  <c r="Q129" i="3"/>
  <c r="H130" i="3"/>
  <c r="J130" i="3"/>
  <c r="N130" i="3"/>
  <c r="Q130" i="3"/>
  <c r="H131" i="3"/>
  <c r="J131" i="3"/>
  <c r="N131" i="3"/>
  <c r="P131" i="3"/>
  <c r="Q131" i="3"/>
  <c r="H132" i="3"/>
  <c r="J132" i="3"/>
  <c r="N132" i="3"/>
  <c r="P132" i="3"/>
  <c r="Q132" i="3"/>
  <c r="H133" i="3"/>
  <c r="J133" i="3"/>
  <c r="N133" i="3"/>
  <c r="O133" i="3"/>
  <c r="P133" i="3"/>
  <c r="Q133" i="3"/>
  <c r="H134" i="3"/>
  <c r="J134" i="3"/>
  <c r="N134" i="3"/>
  <c r="Q134" i="3"/>
  <c r="H135" i="3"/>
  <c r="J135" i="3"/>
  <c r="N135" i="3"/>
  <c r="O135" i="3"/>
  <c r="Q135" i="3"/>
  <c r="H136" i="3"/>
  <c r="J136" i="3"/>
  <c r="N136" i="3"/>
  <c r="O136" i="3"/>
  <c r="P136" i="3"/>
  <c r="Q136" i="3"/>
  <c r="H137" i="3"/>
  <c r="J137" i="3"/>
  <c r="N137" i="3"/>
  <c r="P137" i="3"/>
  <c r="Q137" i="3"/>
  <c r="H138" i="3"/>
  <c r="J138" i="3"/>
  <c r="N138" i="3"/>
  <c r="P138" i="3"/>
  <c r="Q138" i="3"/>
  <c r="J139" i="3"/>
  <c r="I139" i="3" s="1"/>
  <c r="N139" i="3"/>
  <c r="P139" i="3"/>
  <c r="Q139" i="3"/>
  <c r="H140" i="3"/>
  <c r="J140" i="3"/>
  <c r="N140" i="3"/>
  <c r="Q140" i="3"/>
  <c r="H141" i="3"/>
  <c r="J141" i="3"/>
  <c r="N141" i="3"/>
  <c r="O141" i="3"/>
  <c r="P141" i="3"/>
  <c r="Q141" i="3"/>
  <c r="H142" i="3"/>
  <c r="J142" i="3"/>
  <c r="N142" i="3"/>
  <c r="O142" i="3"/>
  <c r="P142" i="3"/>
  <c r="Q142" i="3"/>
  <c r="N143" i="3"/>
  <c r="O143" i="3"/>
  <c r="P143" i="3"/>
  <c r="Q143" i="3"/>
  <c r="H144" i="3"/>
  <c r="J144" i="3"/>
  <c r="N144" i="3"/>
  <c r="O144" i="3"/>
  <c r="P144" i="3"/>
  <c r="Q144" i="3"/>
  <c r="H145" i="3"/>
  <c r="J145" i="3"/>
  <c r="N145" i="3"/>
  <c r="O145" i="3"/>
  <c r="P145" i="3"/>
  <c r="Q145" i="3"/>
  <c r="H146" i="3"/>
  <c r="J146" i="3"/>
  <c r="N146" i="3"/>
  <c r="Q146" i="3"/>
  <c r="Q73" i="3"/>
  <c r="N73" i="3"/>
  <c r="J73" i="3"/>
  <c r="H73" i="3"/>
  <c r="Q72" i="3"/>
  <c r="O72" i="3"/>
  <c r="N72" i="3"/>
  <c r="J72" i="3"/>
  <c r="H72" i="3"/>
  <c r="Q71" i="3"/>
  <c r="O71" i="3"/>
  <c r="N71" i="3"/>
  <c r="J71" i="3"/>
  <c r="H71" i="3"/>
  <c r="Q70" i="3"/>
  <c r="O70" i="3"/>
  <c r="N70" i="3"/>
  <c r="J70" i="3"/>
  <c r="H70" i="3"/>
  <c r="Q69" i="3"/>
  <c r="O69" i="3"/>
  <c r="N69" i="3"/>
  <c r="J69" i="3"/>
  <c r="H69" i="3"/>
  <c r="Q68" i="3"/>
  <c r="O68" i="3"/>
  <c r="N68" i="3"/>
  <c r="J68" i="3"/>
  <c r="Q67" i="3"/>
  <c r="O67" i="3"/>
  <c r="N67" i="3"/>
  <c r="I67" i="3"/>
  <c r="Q66" i="3"/>
  <c r="O66" i="3"/>
  <c r="N66" i="3"/>
  <c r="J66" i="3"/>
  <c r="I66" i="3" s="1"/>
  <c r="Q65" i="3"/>
  <c r="O65" i="3"/>
  <c r="J65" i="3"/>
  <c r="H65" i="3"/>
  <c r="Q64" i="3"/>
  <c r="O64" i="3"/>
  <c r="N64" i="3"/>
  <c r="J64" i="3"/>
  <c r="H64" i="3"/>
  <c r="Q63" i="3"/>
  <c r="O63" i="3"/>
  <c r="N63" i="3"/>
  <c r="J63" i="3"/>
  <c r="H63" i="3"/>
  <c r="Q62" i="3"/>
  <c r="O62" i="3"/>
  <c r="N62" i="3"/>
  <c r="J62" i="3"/>
  <c r="H62" i="3"/>
  <c r="Q61" i="3"/>
  <c r="N61" i="3"/>
  <c r="J61" i="3"/>
  <c r="H61" i="3"/>
  <c r="Q60" i="3"/>
  <c r="O60" i="3"/>
  <c r="N60" i="3"/>
  <c r="J60" i="3"/>
  <c r="I60" i="3" s="1"/>
  <c r="Q59" i="3"/>
  <c r="O59" i="3"/>
  <c r="N59" i="3"/>
  <c r="J59" i="3"/>
  <c r="I59" i="3" s="1"/>
  <c r="Q58" i="3"/>
  <c r="O58" i="3"/>
  <c r="N58" i="3"/>
  <c r="J58" i="3"/>
  <c r="H58" i="3"/>
  <c r="Q57" i="3"/>
  <c r="O57" i="3"/>
  <c r="N57" i="3"/>
  <c r="J57" i="3"/>
  <c r="H57" i="3"/>
  <c r="Q56" i="3"/>
  <c r="O56" i="3"/>
  <c r="N56" i="3"/>
  <c r="J56" i="3"/>
  <c r="H56" i="3"/>
  <c r="Q55" i="3"/>
  <c r="O55" i="3"/>
  <c r="N55" i="3"/>
  <c r="J55" i="3"/>
  <c r="H55" i="3"/>
  <c r="Q54" i="3"/>
  <c r="O54" i="3"/>
  <c r="N54" i="3"/>
  <c r="J54" i="3"/>
  <c r="H54" i="3"/>
  <c r="Q53" i="3"/>
  <c r="O53" i="3"/>
  <c r="N53" i="3"/>
  <c r="J53" i="3"/>
  <c r="H53" i="3"/>
  <c r="Q52" i="3"/>
  <c r="O52" i="3"/>
  <c r="N52" i="3"/>
  <c r="J52" i="3"/>
  <c r="I52" i="3" s="1"/>
  <c r="Q51" i="3"/>
  <c r="O51" i="3"/>
  <c r="N51" i="3"/>
  <c r="J51" i="3"/>
  <c r="H51" i="3"/>
  <c r="Q50" i="3"/>
  <c r="O50" i="3"/>
  <c r="N50" i="3"/>
  <c r="J50" i="3"/>
  <c r="H50" i="3"/>
  <c r="Q49" i="3"/>
  <c r="N49" i="3"/>
  <c r="J49" i="3"/>
  <c r="H49" i="3"/>
  <c r="Q48" i="3"/>
  <c r="O48" i="3"/>
  <c r="N48" i="3"/>
  <c r="J48" i="3"/>
  <c r="H48" i="3"/>
  <c r="Q47" i="3"/>
  <c r="O47" i="3"/>
  <c r="N47" i="3"/>
  <c r="J47" i="3"/>
  <c r="H47" i="3"/>
  <c r="Q46" i="3"/>
  <c r="O46" i="3"/>
  <c r="N46" i="3"/>
  <c r="J46" i="3"/>
  <c r="H46" i="3"/>
  <c r="Q45" i="3"/>
  <c r="O45" i="3"/>
  <c r="N45" i="3"/>
  <c r="J45" i="3"/>
  <c r="I45" i="3" s="1"/>
  <c r="Q44" i="3"/>
  <c r="O44" i="3"/>
  <c r="N44" i="3"/>
  <c r="J44" i="3"/>
  <c r="H44" i="3"/>
  <c r="Q43" i="3"/>
  <c r="N43" i="3"/>
  <c r="J43" i="3"/>
  <c r="H43" i="3"/>
  <c r="Q42" i="3"/>
  <c r="O42" i="3"/>
  <c r="N42" i="3"/>
  <c r="I42" i="3"/>
  <c r="Q41" i="3"/>
  <c r="O41" i="3"/>
  <c r="N41" i="3"/>
  <c r="J41" i="3"/>
  <c r="H41" i="3"/>
  <c r="Q40" i="3"/>
  <c r="N40" i="3"/>
  <c r="J40" i="3"/>
  <c r="H40" i="3"/>
  <c r="Q39" i="3"/>
  <c r="O39" i="3"/>
  <c r="N39" i="3"/>
  <c r="J39" i="3"/>
  <c r="H39" i="3"/>
  <c r="Q38" i="3"/>
  <c r="O38" i="3"/>
  <c r="N38" i="3"/>
  <c r="J38" i="3"/>
  <c r="H38" i="3"/>
  <c r="Q109" i="3"/>
  <c r="N109" i="3"/>
  <c r="J109" i="3"/>
  <c r="H109" i="3"/>
  <c r="Q108" i="3"/>
  <c r="O108" i="3"/>
  <c r="N108" i="3"/>
  <c r="J108" i="3"/>
  <c r="H108" i="3"/>
  <c r="Q107" i="3"/>
  <c r="O107" i="3"/>
  <c r="N107" i="3"/>
  <c r="J107" i="3"/>
  <c r="H107" i="3"/>
  <c r="Q106" i="3"/>
  <c r="O106" i="3"/>
  <c r="N106" i="3"/>
  <c r="I106" i="3"/>
  <c r="Q105" i="3"/>
  <c r="O105" i="3"/>
  <c r="N105" i="3"/>
  <c r="J105" i="3"/>
  <c r="H105" i="3"/>
  <c r="Q104" i="3"/>
  <c r="O104" i="3"/>
  <c r="N104" i="3"/>
  <c r="J104" i="3"/>
  <c r="H104" i="3"/>
  <c r="O103" i="3"/>
  <c r="N103" i="3"/>
  <c r="J103" i="3"/>
  <c r="H103" i="3"/>
  <c r="Q102" i="3"/>
  <c r="O102" i="3"/>
  <c r="N102" i="3"/>
  <c r="J102" i="3"/>
  <c r="H102" i="3"/>
  <c r="N101" i="3"/>
  <c r="J101" i="3"/>
  <c r="H101" i="3"/>
  <c r="Q100" i="3"/>
  <c r="O100" i="3"/>
  <c r="N100" i="3"/>
  <c r="J100" i="3"/>
  <c r="H100" i="3"/>
  <c r="Q99" i="3"/>
  <c r="O99" i="3"/>
  <c r="N99" i="3"/>
  <c r="J99" i="3"/>
  <c r="H99" i="3"/>
  <c r="Q98" i="3"/>
  <c r="N98" i="3"/>
  <c r="J98" i="3"/>
  <c r="H98" i="3"/>
  <c r="Q97" i="3"/>
  <c r="O97" i="3"/>
  <c r="N97" i="3"/>
  <c r="J97" i="3"/>
  <c r="H97" i="3"/>
  <c r="Q96" i="3"/>
  <c r="O96" i="3"/>
  <c r="N96" i="3"/>
  <c r="J96" i="3"/>
  <c r="H96" i="3"/>
  <c r="Q95" i="3"/>
  <c r="O95" i="3"/>
  <c r="N95" i="3"/>
  <c r="J95" i="3"/>
  <c r="H95" i="3"/>
  <c r="Q94" i="3"/>
  <c r="O94" i="3"/>
  <c r="N94" i="3"/>
  <c r="J94" i="3"/>
  <c r="H94" i="3"/>
  <c r="Q93" i="3"/>
  <c r="O93" i="3"/>
  <c r="N93" i="3"/>
  <c r="J93" i="3"/>
  <c r="H93" i="3"/>
  <c r="Q92" i="3"/>
  <c r="O92" i="3"/>
  <c r="N92" i="3"/>
  <c r="Q91" i="3"/>
  <c r="O91" i="3"/>
  <c r="N91" i="3"/>
  <c r="J91" i="3"/>
  <c r="H91" i="3"/>
  <c r="Q90" i="3"/>
  <c r="N90" i="3"/>
  <c r="J90" i="3"/>
  <c r="H90" i="3"/>
  <c r="Q89" i="3"/>
  <c r="O89" i="3"/>
  <c r="N89" i="3"/>
  <c r="J89" i="3"/>
  <c r="H89" i="3"/>
  <c r="Q88" i="3"/>
  <c r="O88" i="3"/>
  <c r="N88" i="3"/>
  <c r="J88" i="3"/>
  <c r="H88" i="3"/>
  <c r="Q87" i="3"/>
  <c r="O87" i="3"/>
  <c r="N87" i="3"/>
  <c r="J87" i="3"/>
  <c r="H87" i="3"/>
  <c r="Q86" i="3"/>
  <c r="O86" i="3"/>
  <c r="N86" i="3"/>
  <c r="J86" i="3"/>
  <c r="H86" i="3"/>
  <c r="Q85" i="3"/>
  <c r="O85" i="3"/>
  <c r="N85" i="3"/>
  <c r="Q84" i="3"/>
  <c r="N84" i="3"/>
  <c r="J84" i="3"/>
  <c r="H84" i="3"/>
  <c r="Q83" i="3"/>
  <c r="O83" i="3"/>
  <c r="N83" i="3"/>
  <c r="J83" i="3"/>
  <c r="H83" i="3"/>
  <c r="Q82" i="3"/>
  <c r="O82" i="3"/>
  <c r="N82" i="3"/>
  <c r="J82" i="3"/>
  <c r="H82" i="3"/>
  <c r="Q81" i="3"/>
  <c r="O81" i="3"/>
  <c r="N81" i="3"/>
  <c r="J81" i="3"/>
  <c r="H81" i="3"/>
  <c r="Q80" i="3"/>
  <c r="O80" i="3"/>
  <c r="N80" i="3"/>
  <c r="J80" i="3"/>
  <c r="H80" i="3"/>
  <c r="Q79" i="3"/>
  <c r="O79" i="3"/>
  <c r="N79" i="3"/>
  <c r="J79" i="3"/>
  <c r="H79" i="3"/>
  <c r="Q78" i="3"/>
  <c r="N78" i="3"/>
  <c r="J78" i="3"/>
  <c r="H78" i="3"/>
  <c r="Q77" i="3"/>
  <c r="O77" i="3"/>
  <c r="N77" i="3"/>
  <c r="I77" i="3"/>
  <c r="Q76" i="3"/>
  <c r="O76" i="3"/>
  <c r="N76" i="3"/>
  <c r="Q75" i="3"/>
  <c r="O75" i="3"/>
  <c r="N75" i="3"/>
  <c r="J75" i="3"/>
  <c r="H75" i="3"/>
  <c r="O74" i="3"/>
  <c r="N74" i="3"/>
  <c r="J74" i="3"/>
  <c r="H74" i="3"/>
  <c r="Q37" i="3"/>
  <c r="N37" i="3"/>
  <c r="J37" i="3"/>
  <c r="H37" i="3"/>
  <c r="Q36" i="3"/>
  <c r="O36" i="3"/>
  <c r="N36" i="3"/>
  <c r="J36" i="3"/>
  <c r="I36" i="3" s="1"/>
  <c r="Q35" i="3"/>
  <c r="O35" i="3"/>
  <c r="N35" i="3"/>
  <c r="J35" i="3"/>
  <c r="I35" i="3" s="1"/>
  <c r="Q34" i="3"/>
  <c r="O34" i="3"/>
  <c r="N34" i="3"/>
  <c r="J34" i="3"/>
  <c r="H34" i="3"/>
  <c r="Q33" i="3"/>
  <c r="O33" i="3"/>
  <c r="N33" i="3"/>
  <c r="Q32" i="3"/>
  <c r="O32" i="3"/>
  <c r="N32" i="3"/>
  <c r="J32" i="3"/>
  <c r="H32" i="3"/>
  <c r="Q31" i="3"/>
  <c r="O31" i="3"/>
  <c r="N31" i="3"/>
  <c r="J31" i="3"/>
  <c r="H31" i="3"/>
  <c r="Q30" i="3"/>
  <c r="N30" i="3"/>
  <c r="J30" i="3"/>
  <c r="I30" i="3" s="1"/>
  <c r="Q29" i="3"/>
  <c r="O29" i="3"/>
  <c r="N29" i="3"/>
  <c r="J29" i="3"/>
  <c r="I29" i="3" s="1"/>
  <c r="Q28" i="3"/>
  <c r="O28" i="3"/>
  <c r="N28" i="3"/>
  <c r="J28" i="3"/>
  <c r="H28" i="3"/>
  <c r="Q27" i="3"/>
  <c r="O27" i="3"/>
  <c r="N27" i="3"/>
  <c r="J27" i="3"/>
  <c r="H27" i="3"/>
  <c r="O26" i="3"/>
  <c r="N26" i="3"/>
  <c r="J26" i="3"/>
  <c r="H26" i="3"/>
  <c r="Q25" i="3"/>
  <c r="O25" i="3"/>
  <c r="N25" i="3"/>
  <c r="J25" i="3"/>
  <c r="I25" i="3" s="1"/>
  <c r="Q24" i="3"/>
  <c r="O24" i="3"/>
  <c r="N24" i="3"/>
  <c r="J24" i="3"/>
  <c r="H24" i="3"/>
  <c r="Q23" i="3"/>
  <c r="O23" i="3"/>
  <c r="N23" i="3"/>
  <c r="J23" i="3"/>
  <c r="H23" i="3"/>
  <c r="Q22" i="3"/>
  <c r="O22" i="3"/>
  <c r="N22" i="3"/>
  <c r="J22" i="3"/>
  <c r="H22" i="3"/>
  <c r="Q21" i="3"/>
  <c r="O21" i="3"/>
  <c r="N21" i="3"/>
  <c r="J21" i="3"/>
  <c r="H21" i="3"/>
  <c r="Q20" i="3"/>
  <c r="N20" i="3"/>
  <c r="J20" i="3"/>
  <c r="I20" i="3" s="1"/>
  <c r="Q19" i="3"/>
  <c r="O19" i="3"/>
  <c r="N19" i="3"/>
  <c r="J19" i="3"/>
  <c r="I19" i="3" s="1"/>
  <c r="Q17" i="3"/>
  <c r="O17" i="3"/>
  <c r="N17" i="3"/>
  <c r="J17" i="3"/>
  <c r="H17" i="3"/>
  <c r="Q16" i="3"/>
  <c r="O16" i="3"/>
  <c r="N16" i="3"/>
  <c r="J16" i="3"/>
  <c r="H16" i="3"/>
  <c r="Q15" i="3"/>
  <c r="O15" i="3"/>
  <c r="N15" i="3"/>
  <c r="J15" i="3"/>
  <c r="H15" i="3"/>
  <c r="Q14" i="3"/>
  <c r="N14" i="3"/>
  <c r="I14" i="3"/>
  <c r="Q13" i="3"/>
  <c r="O13" i="3"/>
  <c r="N13" i="3"/>
  <c r="I13" i="3"/>
  <c r="Q12" i="3"/>
  <c r="O12" i="3"/>
  <c r="N12" i="3"/>
  <c r="J12" i="3"/>
  <c r="H12" i="3"/>
  <c r="Q11" i="3"/>
  <c r="O11" i="3"/>
  <c r="N11" i="3"/>
  <c r="I11" i="3"/>
  <c r="Q10" i="3"/>
  <c r="O10" i="3"/>
  <c r="N10" i="3"/>
  <c r="J10" i="3"/>
  <c r="H10" i="3"/>
  <c r="Q9" i="3"/>
  <c r="O9" i="3"/>
  <c r="N9" i="3"/>
  <c r="J9" i="3"/>
  <c r="H9" i="3"/>
  <c r="Q8" i="3"/>
  <c r="O8" i="3"/>
  <c r="J8" i="3"/>
  <c r="H8" i="3"/>
  <c r="Q7" i="3"/>
  <c r="N7" i="3"/>
  <c r="J7" i="3"/>
  <c r="H7" i="3"/>
  <c r="Q6" i="3"/>
  <c r="O6" i="3"/>
  <c r="N6" i="3"/>
  <c r="J6" i="3"/>
  <c r="H6" i="3"/>
  <c r="Q5" i="3"/>
  <c r="O5" i="3"/>
  <c r="N5" i="3"/>
  <c r="J5" i="3"/>
  <c r="Q4" i="3"/>
  <c r="O4" i="3"/>
  <c r="N4" i="3"/>
  <c r="J4" i="3"/>
  <c r="H4" i="3"/>
  <c r="Q3" i="3"/>
  <c r="O3" i="3"/>
  <c r="N3" i="3"/>
  <c r="I3" i="3"/>
  <c r="O2" i="3"/>
  <c r="N2" i="3"/>
  <c r="J2" i="3"/>
  <c r="H2" i="3"/>
  <c r="I175" i="3" l="1"/>
  <c r="I171" i="3"/>
  <c r="I201" i="3"/>
  <c r="I194" i="3"/>
  <c r="I134" i="3"/>
  <c r="I157" i="3"/>
  <c r="I154" i="3"/>
  <c r="I152" i="3"/>
  <c r="I212" i="3"/>
  <c r="I195" i="3"/>
  <c r="I208" i="3"/>
  <c r="I205" i="3"/>
  <c r="I146" i="3"/>
  <c r="I158" i="3"/>
  <c r="I186" i="3"/>
  <c r="I181" i="3"/>
  <c r="I184" i="3"/>
  <c r="I112" i="3"/>
  <c r="I215" i="3"/>
  <c r="I177" i="3"/>
  <c r="I170" i="3"/>
  <c r="I189" i="3"/>
  <c r="I185" i="3"/>
  <c r="I174" i="3"/>
  <c r="I161" i="3"/>
  <c r="I213" i="3"/>
  <c r="I209" i="3"/>
  <c r="I202" i="3"/>
  <c r="I197" i="3"/>
  <c r="I192" i="3"/>
  <c r="I168" i="3"/>
  <c r="I165" i="3"/>
  <c r="I147" i="3"/>
  <c r="I214" i="3"/>
  <c r="I203" i="3"/>
  <c r="I193" i="3"/>
  <c r="I135" i="3"/>
  <c r="I118" i="3"/>
  <c r="I179" i="3"/>
  <c r="I172" i="3"/>
  <c r="I163" i="3"/>
  <c r="I160" i="3"/>
  <c r="I150" i="3"/>
  <c r="I148" i="3"/>
  <c r="I211" i="3"/>
  <c r="I196" i="3"/>
  <c r="I182" i="3"/>
  <c r="I144" i="3"/>
  <c r="I140" i="3"/>
  <c r="I176" i="3"/>
  <c r="I164" i="3"/>
  <c r="I145" i="3"/>
  <c r="I142" i="3"/>
  <c r="I130" i="3"/>
  <c r="I120" i="3"/>
  <c r="I178" i="3"/>
  <c r="I166" i="3"/>
  <c r="I162" i="3"/>
  <c r="I155" i="3"/>
  <c r="I151" i="3"/>
  <c r="I71" i="3"/>
  <c r="I141" i="3"/>
  <c r="I137" i="3"/>
  <c r="I131" i="3"/>
  <c r="I129" i="3"/>
  <c r="I123" i="3"/>
  <c r="I138" i="3"/>
  <c r="I133" i="3"/>
  <c r="I132" i="3"/>
  <c r="I119" i="3"/>
  <c r="I116" i="3"/>
  <c r="I12" i="3"/>
  <c r="I15" i="3"/>
  <c r="I23" i="3"/>
  <c r="I65" i="3"/>
  <c r="I69" i="3"/>
  <c r="I73" i="3"/>
  <c r="I16" i="3"/>
  <c r="I80" i="3"/>
  <c r="I84" i="3"/>
  <c r="I87" i="3"/>
  <c r="I94" i="3"/>
  <c r="I98" i="3"/>
  <c r="I99" i="3"/>
  <c r="I6" i="3"/>
  <c r="I103" i="3"/>
  <c r="I39" i="3"/>
  <c r="I72" i="3"/>
  <c r="I8" i="3"/>
  <c r="I31" i="3"/>
  <c r="I100" i="3"/>
  <c r="I102" i="3"/>
  <c r="I9" i="3"/>
  <c r="I82" i="3"/>
  <c r="I43" i="3"/>
  <c r="I44" i="3"/>
  <c r="I49" i="3"/>
  <c r="I50" i="3"/>
  <c r="I21" i="3"/>
  <c r="I37" i="3"/>
  <c r="I104" i="3"/>
  <c r="I109" i="3"/>
  <c r="I38" i="3"/>
  <c r="I51" i="3"/>
  <c r="I56" i="3"/>
  <c r="I61" i="3"/>
  <c r="I62" i="3"/>
  <c r="I64" i="3"/>
  <c r="I89" i="3"/>
  <c r="I96" i="3"/>
  <c r="I107" i="3"/>
  <c r="I47" i="3"/>
  <c r="I28" i="3"/>
  <c r="I74" i="3"/>
  <c r="I54" i="3"/>
  <c r="I58" i="3"/>
  <c r="I70" i="3"/>
  <c r="I7" i="3"/>
  <c r="I22" i="3"/>
  <c r="I26" i="3"/>
  <c r="I27" i="3"/>
  <c r="I32" i="3"/>
  <c r="I34" i="3"/>
  <c r="I75" i="3"/>
  <c r="I78" i="3"/>
  <c r="I79" i="3"/>
  <c r="I83" i="3"/>
  <c r="I86" i="3"/>
  <c r="I90" i="3"/>
  <c r="I91" i="3"/>
  <c r="I93" i="3"/>
  <c r="I97" i="3"/>
  <c r="I101" i="3"/>
  <c r="I108" i="3"/>
  <c r="I40" i="3"/>
  <c r="I41" i="3"/>
  <c r="I48" i="3"/>
  <c r="I53" i="3"/>
  <c r="I57" i="3"/>
  <c r="I2" i="3"/>
  <c r="I4" i="3"/>
  <c r="I10" i="3"/>
  <c r="I17" i="3"/>
  <c r="I24" i="3"/>
  <c r="I81" i="3"/>
  <c r="I88" i="3"/>
  <c r="I95" i="3"/>
  <c r="I105" i="3"/>
  <c r="I46" i="3"/>
  <c r="I55" i="3"/>
  <c r="I63" i="3"/>
</calcChain>
</file>

<file path=xl/sharedStrings.xml><?xml version="1.0" encoding="utf-8"?>
<sst xmlns="http://schemas.openxmlformats.org/spreadsheetml/2006/main" count="1737" uniqueCount="165">
  <si>
    <t>pH (pH Units)</t>
  </si>
  <si>
    <t>Cond. (uS/cm)</t>
  </si>
  <si>
    <t>K (mg/l)</t>
  </si>
  <si>
    <t>Na (mg/l)</t>
  </si>
  <si>
    <t>Ca (mg/l)</t>
  </si>
  <si>
    <t>Mg (mg/l)</t>
  </si>
  <si>
    <t>F (mg/l)</t>
  </si>
  <si>
    <t>Fe (mg/l)</t>
  </si>
  <si>
    <t>Al (mg/l)</t>
  </si>
  <si>
    <t>&lt;0.005</t>
  </si>
  <si>
    <t>Nyangua</t>
  </si>
  <si>
    <t>Duko</t>
  </si>
  <si>
    <t>NYW1</t>
  </si>
  <si>
    <t>NYW2</t>
  </si>
  <si>
    <t>NYW3</t>
  </si>
  <si>
    <t>NYW5</t>
  </si>
  <si>
    <t>NYW6</t>
  </si>
  <si>
    <t>NYW7</t>
  </si>
  <si>
    <t>NYW8</t>
  </si>
  <si>
    <t>NYW9</t>
  </si>
  <si>
    <t>NYW10</t>
  </si>
  <si>
    <t>NYW11</t>
  </si>
  <si>
    <t>NYW12</t>
  </si>
  <si>
    <t>DKW1</t>
  </si>
  <si>
    <t>DKW2</t>
  </si>
  <si>
    <t>DKW3</t>
  </si>
  <si>
    <t>DKW4</t>
  </si>
  <si>
    <t>NYR1</t>
  </si>
  <si>
    <t>NYR2</t>
  </si>
  <si>
    <t>NYR3</t>
  </si>
  <si>
    <t>NYR4</t>
  </si>
  <si>
    <t>TND1</t>
  </si>
  <si>
    <t>TND2</t>
  </si>
  <si>
    <t>TND3</t>
  </si>
  <si>
    <t>TND4</t>
  </si>
  <si>
    <t>TND5</t>
  </si>
  <si>
    <t>TND6</t>
  </si>
  <si>
    <t>TND7</t>
  </si>
  <si>
    <t>TND8</t>
  </si>
  <si>
    <t>TND9</t>
  </si>
  <si>
    <t>TND10</t>
  </si>
  <si>
    <t>TND11</t>
  </si>
  <si>
    <t>Tekuru</t>
  </si>
  <si>
    <t>NYJA</t>
  </si>
  <si>
    <t>NYSE</t>
  </si>
  <si>
    <t>NYMA</t>
  </si>
  <si>
    <t>Sedunga</t>
  </si>
  <si>
    <t>Martin</t>
  </si>
  <si>
    <t>James</t>
  </si>
  <si>
    <t>Kapo</t>
  </si>
  <si>
    <t>Clement</t>
  </si>
  <si>
    <t>TEKU</t>
  </si>
  <si>
    <t>Kungruye</t>
  </si>
  <si>
    <t>Community</t>
  </si>
  <si>
    <t>DKW$</t>
  </si>
  <si>
    <t>Water quality of sampled water resources in three Africa RISING Communities</t>
  </si>
  <si>
    <t>Tono (Bonia)</t>
  </si>
  <si>
    <t>Water quality of sampled water resources in the six vegetable hubs located in Nyangua and Tekuru</t>
  </si>
  <si>
    <t>Sample ID</t>
  </si>
  <si>
    <t xml:space="preserve">Sample ID </t>
  </si>
  <si>
    <t>TECL</t>
  </si>
  <si>
    <t>TEKA</t>
  </si>
  <si>
    <t>Odour</t>
  </si>
  <si>
    <t>Turbidity (NTU)</t>
  </si>
  <si>
    <t>Bicarbonate (CaCO3) (mg/l)</t>
  </si>
  <si>
    <t>Carbonate (mg/l)</t>
  </si>
  <si>
    <t>Nitrate, NO3-N (mg/l)</t>
  </si>
  <si>
    <t>Ammonia, NH4-N (mg/l)</t>
  </si>
  <si>
    <t>Nitrite, NO2-N (mg/l)</t>
  </si>
  <si>
    <t>Phosphate, PO4-P (mg/l)</t>
  </si>
  <si>
    <t>Conductivity (uS/cm)</t>
  </si>
  <si>
    <t>Total suspended solids, TSS (mg/l)</t>
  </si>
  <si>
    <t>Total disolved solids, TDS (mg/l)</t>
  </si>
  <si>
    <t>Silica oxide, SiO2 (mg/l)</t>
  </si>
  <si>
    <t>Sulphate, SO4 (mg/l)</t>
  </si>
  <si>
    <t>Total alkalinity (mg/l)</t>
  </si>
  <si>
    <t>Total hardness (mg/l)</t>
  </si>
  <si>
    <t>Magnesium (mg/l)</t>
  </si>
  <si>
    <t>Potassium (mg/l)</t>
  </si>
  <si>
    <t>Sodium (mg/l)</t>
  </si>
  <si>
    <t>Calcium hardness (mg/l)</t>
  </si>
  <si>
    <t>Magnesium hardness (mg/l)</t>
  </si>
  <si>
    <t>Residual Chlorine (mg/l)</t>
  </si>
  <si>
    <t>Manganese (mg/l)</t>
  </si>
  <si>
    <t>Total Iron (mg/l)</t>
  </si>
  <si>
    <t>Date</t>
  </si>
  <si>
    <t>NYW=Nyangua wells, NYR=Nyangua small reservoir, TND=Tono dam, DKW=Duko wells</t>
  </si>
  <si>
    <t>Odourless</t>
  </si>
  <si>
    <t>Flouride (mg/l)</t>
  </si>
  <si>
    <t>Calcium (mg/l)</t>
  </si>
  <si>
    <t>Chloride (mg/l)</t>
  </si>
  <si>
    <t>Nil</t>
  </si>
  <si>
    <t>&lt;1</t>
  </si>
  <si>
    <t>F1</t>
  </si>
  <si>
    <t>F2</t>
  </si>
  <si>
    <t>F3</t>
  </si>
  <si>
    <t>F4</t>
  </si>
  <si>
    <t>F6</t>
  </si>
  <si>
    <t>F5</t>
  </si>
  <si>
    <t>Soil and water quality analysis for three Africa RISING communities i.e. Nyangua, Duko, Bonia, and specific vegetable hubs in Nyangua and Tekuru</t>
  </si>
  <si>
    <t>Variety</t>
  </si>
  <si>
    <t>Treatment</t>
  </si>
  <si>
    <t>Konni</t>
  </si>
  <si>
    <t xml:space="preserve">Higher rate </t>
  </si>
  <si>
    <t>l</t>
  </si>
  <si>
    <t>sl</t>
  </si>
  <si>
    <t>52,4</t>
  </si>
  <si>
    <t>FARMER PRACTICE</t>
  </si>
  <si>
    <t>cl</t>
  </si>
  <si>
    <t>konni</t>
  </si>
  <si>
    <t>local</t>
  </si>
  <si>
    <t>scl</t>
  </si>
  <si>
    <t>Farmer practice</t>
  </si>
  <si>
    <t>Bat</t>
  </si>
  <si>
    <t>Efia</t>
  </si>
  <si>
    <t>legon 18</t>
  </si>
  <si>
    <t>RNR</t>
  </si>
  <si>
    <t>c</t>
  </si>
  <si>
    <t>RPD + 50%</t>
  </si>
  <si>
    <t>ls</t>
  </si>
  <si>
    <t>Koni</t>
  </si>
  <si>
    <t>Higher Rate</t>
  </si>
  <si>
    <t>Local</t>
  </si>
  <si>
    <t>Legon 18</t>
  </si>
  <si>
    <t>ND</t>
  </si>
  <si>
    <t>Farmer Practice</t>
  </si>
  <si>
    <r>
      <t>R</t>
    </r>
    <r>
      <rPr>
        <vertAlign val="superscript"/>
        <sz val="11"/>
        <rFont val="Calibri"/>
        <family val="2"/>
        <scheme val="minor"/>
      </rPr>
      <t>PD</t>
    </r>
    <r>
      <rPr>
        <sz val="11"/>
        <rFont val="Calibri"/>
        <family val="2"/>
        <scheme val="minor"/>
      </rPr>
      <t>+100%</t>
    </r>
  </si>
  <si>
    <r>
      <t>R</t>
    </r>
    <r>
      <rPr>
        <vertAlign val="superscript"/>
        <sz val="11"/>
        <rFont val="Calibri"/>
        <family val="2"/>
        <scheme val="minor"/>
      </rPr>
      <t>PD</t>
    </r>
    <r>
      <rPr>
        <sz val="11"/>
        <rFont val="Calibri"/>
        <family val="2"/>
        <scheme val="minor"/>
      </rPr>
      <t>+50%</t>
    </r>
  </si>
  <si>
    <r>
      <t>R</t>
    </r>
    <r>
      <rPr>
        <vertAlign val="superscript"/>
        <sz val="11"/>
        <rFont val="Calibri"/>
        <family val="2"/>
        <scheme val="minor"/>
      </rPr>
      <t>NR</t>
    </r>
  </si>
  <si>
    <r>
      <t>R</t>
    </r>
    <r>
      <rPr>
        <vertAlign val="superscript"/>
        <sz val="11"/>
        <rFont val="Calibri"/>
        <family val="2"/>
        <scheme val="minor"/>
      </rPr>
      <t>PD</t>
    </r>
  </si>
  <si>
    <r>
      <t>R</t>
    </r>
    <r>
      <rPr>
        <vertAlign val="superscript"/>
        <sz val="11"/>
        <color theme="1"/>
        <rFont val="Calibri"/>
        <family val="2"/>
        <scheme val="minor"/>
      </rPr>
      <t>PD</t>
    </r>
    <r>
      <rPr>
        <sz val="11"/>
        <color theme="1"/>
        <rFont val="Calibri"/>
        <family val="2"/>
        <scheme val="minor"/>
      </rPr>
      <t>+100%</t>
    </r>
  </si>
  <si>
    <r>
      <t>R</t>
    </r>
    <r>
      <rPr>
        <vertAlign val="superscript"/>
        <sz val="11"/>
        <color theme="1"/>
        <rFont val="Calibri"/>
        <family val="2"/>
        <scheme val="minor"/>
      </rPr>
      <t>NR</t>
    </r>
  </si>
  <si>
    <r>
      <t>R</t>
    </r>
    <r>
      <rPr>
        <vertAlign val="superscript"/>
        <sz val="11"/>
        <color theme="1"/>
        <rFont val="Calibri"/>
        <family val="2"/>
        <scheme val="minor"/>
      </rPr>
      <t>PD</t>
    </r>
  </si>
  <si>
    <r>
      <t>R</t>
    </r>
    <r>
      <rPr>
        <vertAlign val="superscript"/>
        <sz val="11"/>
        <color theme="1"/>
        <rFont val="Calibri"/>
        <family val="2"/>
        <scheme val="minor"/>
      </rPr>
      <t>PD</t>
    </r>
    <r>
      <rPr>
        <sz val="11"/>
        <color theme="1"/>
        <rFont val="Calibri"/>
        <family val="2"/>
        <scheme val="minor"/>
      </rPr>
      <t>+50%</t>
    </r>
  </si>
  <si>
    <r>
      <t>R</t>
    </r>
    <r>
      <rPr>
        <vertAlign val="superscript"/>
        <sz val="11"/>
        <color theme="1"/>
        <rFont val="Calibri"/>
        <family val="2"/>
        <scheme val="minor"/>
      </rPr>
      <t>PD</t>
    </r>
    <r>
      <rPr>
        <sz val="11"/>
        <color theme="1"/>
        <rFont val="Calibri"/>
        <family val="2"/>
        <scheme val="minor"/>
      </rPr>
      <t>+1OO%</t>
    </r>
  </si>
  <si>
    <r>
      <t>R</t>
    </r>
    <r>
      <rPr>
        <vertAlign val="superscript"/>
        <sz val="11"/>
        <color theme="1"/>
        <rFont val="Calibri"/>
        <family val="2"/>
        <scheme val="minor"/>
      </rPr>
      <t>PD</t>
    </r>
    <r>
      <rPr>
        <sz val="11"/>
        <color theme="1"/>
        <rFont val="Calibri"/>
        <family val="2"/>
        <scheme val="minor"/>
      </rPr>
      <t>*</t>
    </r>
  </si>
  <si>
    <t>Crop type</t>
  </si>
  <si>
    <t>% sand</t>
  </si>
  <si>
    <t>% silt</t>
  </si>
  <si>
    <t>% clay</t>
  </si>
  <si>
    <t>Texture (USDA)</t>
  </si>
  <si>
    <t>pHw (1:1)</t>
  </si>
  <si>
    <t>Electrical coductivity (dS/m)</t>
  </si>
  <si>
    <t>Total Nitrogen (%)</t>
  </si>
  <si>
    <t>Available phosphorus (mg/kg)</t>
  </si>
  <si>
    <t>Cation exchange capacity (Cmol/kg)</t>
  </si>
  <si>
    <t>Potassium (Cmol/kg)</t>
  </si>
  <si>
    <r>
      <t>R</t>
    </r>
    <r>
      <rPr>
        <vertAlign val="superscript"/>
        <sz val="11"/>
        <rFont val="Calibri"/>
        <family val="2"/>
        <scheme val="minor"/>
      </rPr>
      <t>PO</t>
    </r>
    <r>
      <rPr>
        <sz val="11"/>
        <rFont val="Calibri"/>
        <family val="2"/>
        <scheme val="minor"/>
      </rPr>
      <t xml:space="preserve"> + 50%</t>
    </r>
  </si>
  <si>
    <r>
      <t>R</t>
    </r>
    <r>
      <rPr>
        <vertAlign val="superscript"/>
        <sz val="11"/>
        <color theme="1"/>
        <rFont val="Calibri"/>
        <family val="2"/>
        <scheme val="minor"/>
      </rPr>
      <t>PD</t>
    </r>
    <r>
      <rPr>
        <sz val="11"/>
        <color theme="1"/>
        <rFont val="Calibri"/>
        <family val="2"/>
        <scheme val="minor"/>
      </rPr>
      <t xml:space="preserve"> + 100% </t>
    </r>
  </si>
  <si>
    <r>
      <t>R</t>
    </r>
    <r>
      <rPr>
        <vertAlign val="superscript"/>
        <sz val="11"/>
        <rFont val="Calibri"/>
        <family val="2"/>
        <scheme val="minor"/>
      </rPr>
      <t>PD</t>
    </r>
    <r>
      <rPr>
        <sz val="11"/>
        <rFont val="Calibri"/>
        <family val="2"/>
        <scheme val="minor"/>
      </rPr>
      <t xml:space="preserve"> + 50%</t>
    </r>
  </si>
  <si>
    <r>
      <t>R</t>
    </r>
    <r>
      <rPr>
        <vertAlign val="superscript"/>
        <sz val="11"/>
        <color theme="1"/>
        <rFont val="Calibri"/>
        <family val="2"/>
        <scheme val="minor"/>
      </rPr>
      <t xml:space="preserve">PD </t>
    </r>
    <r>
      <rPr>
        <sz val="11"/>
        <color theme="1"/>
        <rFont val="Calibri"/>
        <family val="2"/>
        <scheme val="minor"/>
      </rPr>
      <t xml:space="preserve">+ 100% </t>
    </r>
  </si>
  <si>
    <r>
      <t>R</t>
    </r>
    <r>
      <rPr>
        <vertAlign val="superscript"/>
        <sz val="11"/>
        <color theme="1"/>
        <rFont val="Calibri"/>
        <family val="2"/>
        <scheme val="minor"/>
      </rPr>
      <t>PD</t>
    </r>
    <r>
      <rPr>
        <sz val="11"/>
        <color theme="1"/>
        <rFont val="Calibri"/>
        <family val="2"/>
        <scheme val="minor"/>
      </rPr>
      <t xml:space="preserve"> + 50%</t>
    </r>
  </si>
  <si>
    <t>Okro</t>
  </si>
  <si>
    <t>Pepper</t>
  </si>
  <si>
    <t>KOnnI</t>
  </si>
  <si>
    <t>Higher rate = High rate fertilizer application</t>
  </si>
  <si>
    <t>Farmer practice = Use of farmers' own judgement to apply fertilizer</t>
  </si>
  <si>
    <t>RNR = Recommended fertilizer application rate</t>
  </si>
  <si>
    <t>Fertilizer application</t>
  </si>
  <si>
    <t>Plant density</t>
  </si>
  <si>
    <t>RPD = Recommended plant density</t>
  </si>
  <si>
    <t>RPD+50% = Increase in plant population by 50%</t>
  </si>
  <si>
    <t>RPD + 100% = Increase in plant population by 100%</t>
  </si>
  <si>
    <t>Lead farmer</t>
  </si>
  <si>
    <t>Vegetable 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</si>
</sst>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ont="1"/>
    <xf numFmtId="17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0" fillId="2" borderId="0" xfId="0" applyNumberFormat="1" applyFont="1" applyFill="1" applyAlignment="1">
      <alignment horizontal="center"/>
    </xf>
    <xf numFmtId="0" fontId="0" fillId="2" borderId="0" xfId="0" applyFont="1" applyFill="1"/>
    <xf numFmtId="164" fontId="0" fillId="0" borderId="0" xfId="0" applyNumberFormat="1" applyFont="1"/>
    <xf numFmtId="0" fontId="3" fillId="2" borderId="0" xfId="0" applyFont="1" applyFill="1"/>
    <xf numFmtId="0" fontId="7" fillId="0" borderId="0" xfId="0" applyFont="1"/>
    <xf numFmtId="2" fontId="0" fillId="2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6" fillId="0" borderId="0" xfId="0" applyFont="1"/>
    <xf numFmtId="164" fontId="0" fillId="2" borderId="0" xfId="0" applyNumberFormat="1" applyFont="1" applyFill="1" applyBorder="1" applyAlignment="1">
      <alignment horizontal="center"/>
    </xf>
    <xf numFmtId="17" fontId="0" fillId="0" borderId="0" xfId="0" applyNumberFormat="1" applyFont="1"/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17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WMI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Sheet5"/>
      <sheetName val="Sheet11"/>
      <sheetName val="Sheet15"/>
      <sheetName val="Sheet3"/>
      <sheetName val="Sheet12"/>
      <sheetName val="Sheet16"/>
      <sheetName val="Sheet21"/>
      <sheetName val="Sheet13"/>
      <sheetName val="Sheet6"/>
      <sheetName val="Sheet23"/>
      <sheetName val="Sheet2"/>
      <sheetName val="Sheet20"/>
      <sheetName val="Sheet17"/>
      <sheetName val="Sheet18"/>
      <sheetName val="Sheet26"/>
      <sheetName val="Sheet22"/>
      <sheetName val="Sheet7"/>
      <sheetName val="Sheet9"/>
      <sheetName val="Sheet14"/>
      <sheetName val="Sheet10"/>
      <sheetName val="Sheet24"/>
      <sheetName val="Sheet30"/>
      <sheetName val="Sheet28"/>
      <sheetName val="Sheet8"/>
      <sheetName val="Sheet25"/>
      <sheetName val="Sheet31"/>
      <sheetName val="Sheet29"/>
      <sheetName val="Sheet27"/>
      <sheetName val="Sheet19"/>
    </sheetNames>
    <sheetDataSet>
      <sheetData sheetId="0" refreshError="1">
        <row r="2">
          <cell r="AF2">
            <v>4.53</v>
          </cell>
        </row>
        <row r="3">
          <cell r="AF3">
            <v>2.09</v>
          </cell>
        </row>
        <row r="4">
          <cell r="AF4">
            <v>5.68</v>
          </cell>
        </row>
        <row r="5">
          <cell r="AF5">
            <v>5.33</v>
          </cell>
        </row>
        <row r="7">
          <cell r="AF7">
            <v>9</v>
          </cell>
        </row>
        <row r="8">
          <cell r="AF8">
            <v>4.75</v>
          </cell>
        </row>
        <row r="9">
          <cell r="AF9">
            <v>6.77</v>
          </cell>
        </row>
        <row r="10">
          <cell r="AF10">
            <v>2.57</v>
          </cell>
        </row>
        <row r="11">
          <cell r="AF11">
            <v>2.89</v>
          </cell>
        </row>
        <row r="12">
          <cell r="AF12">
            <v>2.04</v>
          </cell>
        </row>
        <row r="13">
          <cell r="AF13">
            <v>5.0999999999999996</v>
          </cell>
        </row>
        <row r="15">
          <cell r="AF15">
            <v>9.9700000000000006</v>
          </cell>
        </row>
        <row r="16">
          <cell r="AF16">
            <v>3.44</v>
          </cell>
        </row>
        <row r="17">
          <cell r="AF17">
            <v>4.01</v>
          </cell>
        </row>
        <row r="18">
          <cell r="AF18">
            <v>6.13</v>
          </cell>
        </row>
        <row r="19">
          <cell r="AF19">
            <v>18.47</v>
          </cell>
        </row>
        <row r="20">
          <cell r="AF20">
            <v>6.71</v>
          </cell>
        </row>
        <row r="21">
          <cell r="AF21">
            <v>16.260000000000002</v>
          </cell>
        </row>
        <row r="22">
          <cell r="AF22">
            <v>4.5199999999999996</v>
          </cell>
        </row>
        <row r="23">
          <cell r="AF23">
            <v>3.56</v>
          </cell>
        </row>
        <row r="24">
          <cell r="AF24">
            <v>4.72</v>
          </cell>
        </row>
        <row r="25">
          <cell r="AF25">
            <v>5.78</v>
          </cell>
        </row>
        <row r="26">
          <cell r="AF26">
            <v>11.64</v>
          </cell>
        </row>
        <row r="28">
          <cell r="AF28">
            <v>7.37</v>
          </cell>
        </row>
        <row r="29">
          <cell r="AF29">
            <v>9.9</v>
          </cell>
        </row>
        <row r="34">
          <cell r="AF34">
            <v>6.46</v>
          </cell>
        </row>
        <row r="36">
          <cell r="AF36">
            <v>2.2799999999999998</v>
          </cell>
        </row>
        <row r="37">
          <cell r="AF37">
            <v>3.61</v>
          </cell>
        </row>
        <row r="38">
          <cell r="AF38">
            <v>12.45</v>
          </cell>
        </row>
        <row r="39">
          <cell r="AF39">
            <v>2.16</v>
          </cell>
        </row>
        <row r="41">
          <cell r="AF41">
            <v>3.78</v>
          </cell>
        </row>
        <row r="42">
          <cell r="AF42">
            <v>5.44</v>
          </cell>
        </row>
        <row r="43">
          <cell r="AF43">
            <v>4.3600000000000003</v>
          </cell>
        </row>
        <row r="44">
          <cell r="AF44">
            <v>4.5999999999999996</v>
          </cell>
        </row>
        <row r="45">
          <cell r="AF45">
            <v>5.49</v>
          </cell>
        </row>
        <row r="47">
          <cell r="AF47">
            <v>2.74</v>
          </cell>
        </row>
        <row r="48">
          <cell r="AF48">
            <v>5.79</v>
          </cell>
        </row>
        <row r="49">
          <cell r="AF49">
            <v>2.68</v>
          </cell>
        </row>
        <row r="50">
          <cell r="AF50">
            <v>6.51</v>
          </cell>
        </row>
        <row r="51">
          <cell r="AF51">
            <v>4.9400000000000004</v>
          </cell>
        </row>
        <row r="52">
          <cell r="AF52">
            <v>4.95</v>
          </cell>
        </row>
        <row r="53">
          <cell r="AF53">
            <v>7.69</v>
          </cell>
        </row>
        <row r="54">
          <cell r="AF54">
            <v>3.27</v>
          </cell>
        </row>
        <row r="55">
          <cell r="AF55">
            <v>11.76</v>
          </cell>
        </row>
        <row r="56">
          <cell r="AF56">
            <v>8.0500000000000007</v>
          </cell>
        </row>
        <row r="59">
          <cell r="AF59">
            <v>5.73</v>
          </cell>
        </row>
        <row r="62">
          <cell r="AF62">
            <v>9.7200000000000006</v>
          </cell>
        </row>
        <row r="63">
          <cell r="AF63">
            <v>11.21</v>
          </cell>
        </row>
        <row r="64">
          <cell r="AF64">
            <v>9.57</v>
          </cell>
        </row>
        <row r="65">
          <cell r="AF65">
            <v>2.08</v>
          </cell>
        </row>
        <row r="68">
          <cell r="AF68">
            <v>10.49</v>
          </cell>
        </row>
        <row r="70">
          <cell r="AF70">
            <v>10.68</v>
          </cell>
        </row>
        <row r="71">
          <cell r="AF71">
            <v>12.58</v>
          </cell>
        </row>
        <row r="72">
          <cell r="AF72">
            <v>16.78</v>
          </cell>
        </row>
        <row r="75">
          <cell r="AF75">
            <v>6.03</v>
          </cell>
        </row>
        <row r="76">
          <cell r="AF76">
            <v>7.68</v>
          </cell>
        </row>
        <row r="77">
          <cell r="AF77">
            <v>5.54</v>
          </cell>
        </row>
        <row r="81">
          <cell r="AF81">
            <v>17.62</v>
          </cell>
        </row>
        <row r="85">
          <cell r="AF85">
            <v>18.809999999999999</v>
          </cell>
        </row>
        <row r="87">
          <cell r="AF87">
            <v>8.7899999999999991</v>
          </cell>
        </row>
        <row r="88">
          <cell r="AF88">
            <v>8.73</v>
          </cell>
        </row>
        <row r="90">
          <cell r="AF90">
            <v>20.83</v>
          </cell>
        </row>
        <row r="91">
          <cell r="AF91">
            <v>7.87</v>
          </cell>
        </row>
        <row r="94">
          <cell r="AF94">
            <v>14.17</v>
          </cell>
        </row>
        <row r="96">
          <cell r="AF96">
            <v>13.37</v>
          </cell>
        </row>
        <row r="99">
          <cell r="AF99">
            <v>18.78</v>
          </cell>
        </row>
        <row r="103">
          <cell r="AF103">
            <v>18.309999999999999</v>
          </cell>
        </row>
        <row r="106">
          <cell r="AF106">
            <v>10.88</v>
          </cell>
        </row>
        <row r="107">
          <cell r="AF107">
            <v>6.22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2">
          <cell r="H2">
            <v>3.09</v>
          </cell>
          <cell r="AK2">
            <v>19.02</v>
          </cell>
          <cell r="AO2">
            <v>12</v>
          </cell>
        </row>
        <row r="3">
          <cell r="H3">
            <v>11.6</v>
          </cell>
          <cell r="Q3">
            <v>0.77</v>
          </cell>
          <cell r="S3">
            <v>3.68</v>
          </cell>
          <cell r="AK3">
            <v>18.05</v>
          </cell>
          <cell r="AO3">
            <v>9</v>
          </cell>
        </row>
        <row r="4">
          <cell r="H4">
            <v>8.08</v>
          </cell>
          <cell r="Q4">
            <v>0.74</v>
          </cell>
          <cell r="S4">
            <v>12.27</v>
          </cell>
        </row>
        <row r="5">
          <cell r="H5">
            <v>20.03</v>
          </cell>
          <cell r="Q5">
            <v>0.36</v>
          </cell>
          <cell r="S5">
            <v>10.86</v>
          </cell>
        </row>
        <row r="6">
          <cell r="Q6">
            <v>1.08</v>
          </cell>
          <cell r="S6">
            <v>16.059999999999999</v>
          </cell>
          <cell r="AK6">
            <v>25.090000000000003</v>
          </cell>
          <cell r="AO6">
            <v>8.5</v>
          </cell>
        </row>
        <row r="7">
          <cell r="H7">
            <v>26.37</v>
          </cell>
          <cell r="Q7">
            <v>0.56000000000000005</v>
          </cell>
          <cell r="S7">
            <v>2.2799999999999998</v>
          </cell>
          <cell r="AK7">
            <v>26.449999999999996</v>
          </cell>
          <cell r="AO7">
            <v>7</v>
          </cell>
        </row>
        <row r="8">
          <cell r="H8">
            <v>9.56</v>
          </cell>
          <cell r="Q8">
            <v>0.97</v>
          </cell>
          <cell r="S8">
            <v>4.33</v>
          </cell>
          <cell r="AO8">
            <v>5</v>
          </cell>
        </row>
        <row r="9">
          <cell r="H9">
            <v>9.36</v>
          </cell>
          <cell r="Q9">
            <v>0.54</v>
          </cell>
          <cell r="S9">
            <v>3.79</v>
          </cell>
          <cell r="AK9">
            <v>22.930000000000003</v>
          </cell>
          <cell r="AO9">
            <v>9</v>
          </cell>
        </row>
        <row r="10">
          <cell r="H10">
            <v>7.97</v>
          </cell>
          <cell r="Q10">
            <v>0.66</v>
          </cell>
          <cell r="S10">
            <v>13.96</v>
          </cell>
          <cell r="AK10">
            <v>20.529999999999998</v>
          </cell>
          <cell r="AO10">
            <v>6</v>
          </cell>
        </row>
        <row r="11">
          <cell r="Q11">
            <v>1.19</v>
          </cell>
          <cell r="S11">
            <v>13.81</v>
          </cell>
          <cell r="AK11">
            <v>22.8</v>
          </cell>
          <cell r="AO11">
            <v>8</v>
          </cell>
        </row>
        <row r="12">
          <cell r="H12">
            <v>6.46</v>
          </cell>
          <cell r="Q12">
            <v>0.83</v>
          </cell>
          <cell r="S12">
            <v>11.17</v>
          </cell>
          <cell r="AK12">
            <v>22.309999999999995</v>
          </cell>
          <cell r="AO12">
            <v>8</v>
          </cell>
        </row>
        <row r="13">
          <cell r="Q13">
            <v>0.95</v>
          </cell>
          <cell r="S13">
            <v>11.96</v>
          </cell>
          <cell r="AK13">
            <v>18.41</v>
          </cell>
          <cell r="AO13">
            <v>9</v>
          </cell>
        </row>
        <row r="14">
          <cell r="H14">
            <v>5.54</v>
          </cell>
          <cell r="AK14">
            <v>20.070000000000004</v>
          </cell>
          <cell r="AO14">
            <v>8</v>
          </cell>
        </row>
        <row r="15">
          <cell r="H15">
            <v>4.78</v>
          </cell>
          <cell r="Q15">
            <v>0.88</v>
          </cell>
          <cell r="S15">
            <v>3.44</v>
          </cell>
          <cell r="AK15">
            <v>27.370000000000005</v>
          </cell>
          <cell r="AO15">
            <v>5.5</v>
          </cell>
        </row>
        <row r="16">
          <cell r="H16">
            <v>10.73</v>
          </cell>
          <cell r="Q16">
            <v>0.49</v>
          </cell>
          <cell r="S16">
            <v>2.74</v>
          </cell>
          <cell r="AO16">
            <v>7</v>
          </cell>
        </row>
        <row r="17">
          <cell r="H17">
            <v>5.19</v>
          </cell>
          <cell r="Q17">
            <v>0.38</v>
          </cell>
          <cell r="S17">
            <v>10.050000000000001</v>
          </cell>
          <cell r="AK17">
            <v>15.849999999999998</v>
          </cell>
          <cell r="AO17">
            <v>9.5</v>
          </cell>
        </row>
        <row r="18">
          <cell r="H18">
            <v>8.9700000000000006</v>
          </cell>
          <cell r="Q18">
            <v>0.56000000000000005</v>
          </cell>
          <cell r="S18">
            <v>3.94</v>
          </cell>
          <cell r="AK18">
            <v>21.729999999999997</v>
          </cell>
          <cell r="AO18">
            <v>6</v>
          </cell>
        </row>
        <row r="19">
          <cell r="Q19">
            <v>0.8</v>
          </cell>
          <cell r="S19">
            <v>4.03</v>
          </cell>
          <cell r="AO19">
            <v>7.5</v>
          </cell>
        </row>
        <row r="20">
          <cell r="H20">
            <v>4.92</v>
          </cell>
          <cell r="Q20">
            <v>0.64</v>
          </cell>
          <cell r="S20">
            <v>14.98</v>
          </cell>
          <cell r="AO20">
            <v>8</v>
          </cell>
        </row>
        <row r="21">
          <cell r="H21">
            <v>11.91</v>
          </cell>
          <cell r="Q21">
            <v>0.66</v>
          </cell>
          <cell r="S21">
            <v>13.73</v>
          </cell>
          <cell r="AK21">
            <v>23.319999999999997</v>
          </cell>
          <cell r="AO21">
            <v>9</v>
          </cell>
        </row>
        <row r="22">
          <cell r="Q22">
            <v>0.91</v>
          </cell>
          <cell r="S22">
            <v>2.57</v>
          </cell>
        </row>
        <row r="23">
          <cell r="H23">
            <v>23.83</v>
          </cell>
          <cell r="AK23">
            <v>27.610000000000003</v>
          </cell>
          <cell r="AO23">
            <v>6</v>
          </cell>
        </row>
        <row r="24">
          <cell r="H24">
            <v>6.6</v>
          </cell>
          <cell r="Q24">
            <v>0.9</v>
          </cell>
          <cell r="S24">
            <v>4.1399999999999997</v>
          </cell>
          <cell r="AK24">
            <v>19.829999999999998</v>
          </cell>
          <cell r="AO24">
            <v>8</v>
          </cell>
        </row>
        <row r="25">
          <cell r="Q25">
            <v>0.99</v>
          </cell>
          <cell r="S25">
            <v>4.46</v>
          </cell>
          <cell r="AO25">
            <v>5</v>
          </cell>
        </row>
        <row r="26">
          <cell r="H26">
            <v>4.97</v>
          </cell>
          <cell r="Q26">
            <v>0.69</v>
          </cell>
          <cell r="S26">
            <v>10.31</v>
          </cell>
          <cell r="AK26">
            <v>26.71</v>
          </cell>
          <cell r="AO26">
            <v>7.5</v>
          </cell>
        </row>
        <row r="27">
          <cell r="H27">
            <v>3.6</v>
          </cell>
          <cell r="Q27">
            <v>0.6</v>
          </cell>
          <cell r="S27">
            <v>14.13</v>
          </cell>
          <cell r="AK27">
            <v>22.640000000000004</v>
          </cell>
          <cell r="AO27">
            <v>8</v>
          </cell>
        </row>
        <row r="28">
          <cell r="H28">
            <v>3.11</v>
          </cell>
          <cell r="Q28">
            <v>0.81</v>
          </cell>
          <cell r="S28">
            <v>3.7</v>
          </cell>
        </row>
        <row r="29">
          <cell r="H29">
            <v>4.66</v>
          </cell>
          <cell r="Q29">
            <v>0.68</v>
          </cell>
          <cell r="S29">
            <v>25.48</v>
          </cell>
          <cell r="AK29">
            <v>21.73</v>
          </cell>
          <cell r="AO29">
            <v>12</v>
          </cell>
        </row>
        <row r="30">
          <cell r="Q30">
            <v>0.79</v>
          </cell>
          <cell r="S30">
            <v>21.06</v>
          </cell>
          <cell r="AK30">
            <v>25.509999999999998</v>
          </cell>
          <cell r="AO30">
            <v>7</v>
          </cell>
        </row>
        <row r="31">
          <cell r="Q31">
            <v>0.64</v>
          </cell>
          <cell r="S31">
            <v>10.49</v>
          </cell>
          <cell r="AK31">
            <v>16.339999999999996</v>
          </cell>
          <cell r="AO31">
            <v>9</v>
          </cell>
        </row>
        <row r="32">
          <cell r="H32">
            <v>6.15</v>
          </cell>
          <cell r="Q32">
            <v>0.81</v>
          </cell>
          <cell r="S32">
            <v>15.58</v>
          </cell>
        </row>
        <row r="33">
          <cell r="H33">
            <v>6.5</v>
          </cell>
          <cell r="Q33">
            <v>0.5</v>
          </cell>
          <cell r="S33">
            <v>17.850000000000001</v>
          </cell>
          <cell r="AK33">
            <v>18.089999999999996</v>
          </cell>
          <cell r="AO33">
            <v>15</v>
          </cell>
        </row>
        <row r="34">
          <cell r="H34">
            <v>2.94</v>
          </cell>
          <cell r="Q34">
            <v>0.76</v>
          </cell>
          <cell r="S34">
            <v>14.78</v>
          </cell>
          <cell r="AK34">
            <v>19.68</v>
          </cell>
          <cell r="AO34">
            <v>12</v>
          </cell>
        </row>
        <row r="35">
          <cell r="H35">
            <v>4.4400000000000004</v>
          </cell>
          <cell r="Q35">
            <v>0.63</v>
          </cell>
          <cell r="S35">
            <v>13.15</v>
          </cell>
          <cell r="AK35">
            <v>18.37</v>
          </cell>
          <cell r="AO35">
            <v>16</v>
          </cell>
        </row>
        <row r="36">
          <cell r="H36">
            <v>2.74</v>
          </cell>
          <cell r="Q36">
            <v>0.34</v>
          </cell>
          <cell r="S36">
            <v>23.34</v>
          </cell>
          <cell r="AK36">
            <v>26.76</v>
          </cell>
          <cell r="AO36">
            <v>10</v>
          </cell>
        </row>
        <row r="37">
          <cell r="H37">
            <v>6.58</v>
          </cell>
          <cell r="Q37">
            <v>0.7</v>
          </cell>
          <cell r="S37">
            <v>15.19</v>
          </cell>
          <cell r="AK37">
            <v>20.659999999999997</v>
          </cell>
          <cell r="AO37">
            <v>12</v>
          </cell>
        </row>
        <row r="38">
          <cell r="H38">
            <v>2.5499999999999998</v>
          </cell>
          <cell r="Q38">
            <v>0.76</v>
          </cell>
          <cell r="S38">
            <v>17.66</v>
          </cell>
          <cell r="AK38">
            <v>20.919999999999998</v>
          </cell>
          <cell r="AO38">
            <v>12</v>
          </cell>
        </row>
        <row r="39">
          <cell r="H39">
            <v>6.19</v>
          </cell>
          <cell r="Q39">
            <v>0.9</v>
          </cell>
          <cell r="S39">
            <v>14.99</v>
          </cell>
        </row>
        <row r="40">
          <cell r="Q40">
            <v>0.93</v>
          </cell>
          <cell r="S40">
            <v>20.97</v>
          </cell>
          <cell r="AK40">
            <v>18.080000000000002</v>
          </cell>
          <cell r="AO40">
            <v>12.5</v>
          </cell>
        </row>
        <row r="41">
          <cell r="H41">
            <v>3.75</v>
          </cell>
          <cell r="Q41">
            <v>0.69</v>
          </cell>
          <cell r="S41">
            <v>16.3</v>
          </cell>
          <cell r="AK41">
            <v>12.830000000000002</v>
          </cell>
          <cell r="AO41">
            <v>17</v>
          </cell>
        </row>
        <row r="42">
          <cell r="H42">
            <v>6.55</v>
          </cell>
          <cell r="Q42">
            <v>0.7</v>
          </cell>
          <cell r="S42">
            <v>23.91</v>
          </cell>
          <cell r="AK42">
            <v>21.39</v>
          </cell>
          <cell r="AO42">
            <v>7</v>
          </cell>
        </row>
        <row r="43">
          <cell r="H43">
            <v>3.41</v>
          </cell>
          <cell r="Q43">
            <v>0.39</v>
          </cell>
          <cell r="S43">
            <v>15.75</v>
          </cell>
          <cell r="AK43">
            <v>18.330000000000002</v>
          </cell>
          <cell r="AO43">
            <v>14</v>
          </cell>
        </row>
        <row r="44">
          <cell r="H44">
            <v>3.25</v>
          </cell>
          <cell r="Q44">
            <v>0.94</v>
          </cell>
          <cell r="S44">
            <v>5.56</v>
          </cell>
          <cell r="AK44">
            <v>24.610000000000003</v>
          </cell>
          <cell r="AO44">
            <v>7</v>
          </cell>
        </row>
        <row r="45">
          <cell r="H45">
            <v>14.69</v>
          </cell>
          <cell r="Q45">
            <v>0.74</v>
          </cell>
          <cell r="S45">
            <v>15.33</v>
          </cell>
        </row>
        <row r="46">
          <cell r="Q46">
            <v>1</v>
          </cell>
          <cell r="S46">
            <v>12.07</v>
          </cell>
          <cell r="AK46">
            <v>22.24</v>
          </cell>
          <cell r="AO46">
            <v>13</v>
          </cell>
        </row>
        <row r="47">
          <cell r="H47">
            <v>7.74</v>
          </cell>
          <cell r="Q47">
            <v>0.72</v>
          </cell>
          <cell r="AK47">
            <v>17.989999999999998</v>
          </cell>
          <cell r="AO47">
            <v>10</v>
          </cell>
        </row>
        <row r="48">
          <cell r="H48">
            <v>2.95</v>
          </cell>
          <cell r="Q48">
            <v>0.71</v>
          </cell>
          <cell r="S48">
            <v>11.08</v>
          </cell>
          <cell r="AK48">
            <v>23.410000000000004</v>
          </cell>
          <cell r="AO48">
            <v>10</v>
          </cell>
        </row>
        <row r="49">
          <cell r="H49">
            <v>3.17</v>
          </cell>
          <cell r="Q49">
            <v>0.69</v>
          </cell>
          <cell r="S49">
            <v>10.56</v>
          </cell>
          <cell r="AK49">
            <v>21.179999999999996</v>
          </cell>
          <cell r="AO49">
            <v>11</v>
          </cell>
        </row>
        <row r="50">
          <cell r="H50">
            <v>4</v>
          </cell>
          <cell r="Q50">
            <v>0.86</v>
          </cell>
          <cell r="AK50">
            <v>14.480000000000004</v>
          </cell>
          <cell r="AO50">
            <v>20</v>
          </cell>
        </row>
        <row r="51">
          <cell r="H51">
            <v>2.57</v>
          </cell>
          <cell r="Q51">
            <v>0.54</v>
          </cell>
          <cell r="S51">
            <v>17.190000000000001</v>
          </cell>
          <cell r="AK51">
            <v>19.140000000000004</v>
          </cell>
          <cell r="AO51">
            <v>12</v>
          </cell>
        </row>
        <row r="52">
          <cell r="H52">
            <v>2.9</v>
          </cell>
          <cell r="Q52">
            <v>0.72</v>
          </cell>
          <cell r="S52">
            <v>10.19</v>
          </cell>
          <cell r="AK52">
            <v>19.63</v>
          </cell>
          <cell r="AO52">
            <v>11</v>
          </cell>
        </row>
        <row r="53">
          <cell r="H53">
            <v>2.27</v>
          </cell>
          <cell r="Q53">
            <v>0.73</v>
          </cell>
          <cell r="S53">
            <v>12.54</v>
          </cell>
          <cell r="AK53">
            <v>24.07</v>
          </cell>
          <cell r="AO53">
            <v>10</v>
          </cell>
        </row>
        <row r="54">
          <cell r="Q54">
            <v>0.46</v>
          </cell>
          <cell r="S54">
            <v>9.67</v>
          </cell>
          <cell r="AK54">
            <v>25.239999999999995</v>
          </cell>
          <cell r="AO54">
            <v>8</v>
          </cell>
        </row>
        <row r="55">
          <cell r="H55">
            <v>3.77</v>
          </cell>
          <cell r="Q55">
            <v>0.56999999999999995</v>
          </cell>
          <cell r="S55">
            <v>2.93</v>
          </cell>
          <cell r="AK55">
            <v>17.329999999999998</v>
          </cell>
          <cell r="AO55">
            <v>10</v>
          </cell>
        </row>
        <row r="56">
          <cell r="H56">
            <v>3.43</v>
          </cell>
          <cell r="Q56">
            <v>0.64</v>
          </cell>
        </row>
        <row r="57">
          <cell r="Q57">
            <v>0.63</v>
          </cell>
          <cell r="S57">
            <v>14.53</v>
          </cell>
          <cell r="AK57">
            <v>27.42</v>
          </cell>
          <cell r="AO57">
            <v>6</v>
          </cell>
        </row>
        <row r="58">
          <cell r="H58">
            <v>2.67</v>
          </cell>
          <cell r="Q58">
            <v>0.67</v>
          </cell>
          <cell r="S58">
            <v>3.07</v>
          </cell>
          <cell r="AK58">
            <v>15.440000000000001</v>
          </cell>
          <cell r="AO58">
            <v>12</v>
          </cell>
        </row>
        <row r="59">
          <cell r="H59">
            <v>2.59</v>
          </cell>
          <cell r="Q59">
            <v>0.54</v>
          </cell>
          <cell r="S59">
            <v>17.45</v>
          </cell>
          <cell r="AK59">
            <v>23.38</v>
          </cell>
          <cell r="AO59">
            <v>12</v>
          </cell>
        </row>
        <row r="60">
          <cell r="H60">
            <v>2.58</v>
          </cell>
          <cell r="Q60">
            <v>0.53</v>
          </cell>
          <cell r="S60">
            <v>10.9</v>
          </cell>
          <cell r="AK60">
            <v>20.93</v>
          </cell>
          <cell r="AO60">
            <v>11.5</v>
          </cell>
        </row>
        <row r="61">
          <cell r="H61">
            <v>2.82</v>
          </cell>
          <cell r="Q61">
            <v>0.7</v>
          </cell>
          <cell r="S61">
            <v>15.93</v>
          </cell>
          <cell r="AK61">
            <v>20.059999999999995</v>
          </cell>
          <cell r="AO61">
            <v>9</v>
          </cell>
        </row>
        <row r="62">
          <cell r="H62">
            <v>3.66</v>
          </cell>
          <cell r="Q62">
            <v>0.72</v>
          </cell>
          <cell r="S62">
            <v>5.47</v>
          </cell>
          <cell r="AK62">
            <v>24.009999999999998</v>
          </cell>
          <cell r="AO62">
            <v>10</v>
          </cell>
        </row>
        <row r="63">
          <cell r="Q63">
            <v>0.72</v>
          </cell>
          <cell r="S63">
            <v>15.31</v>
          </cell>
        </row>
        <row r="72">
          <cell r="H72">
            <v>3.8</v>
          </cell>
          <cell r="AK72">
            <v>20.72</v>
          </cell>
          <cell r="AO72">
            <v>11</v>
          </cell>
        </row>
        <row r="73">
          <cell r="H73">
            <v>7.63</v>
          </cell>
          <cell r="Q73">
            <v>0.76</v>
          </cell>
          <cell r="S73">
            <v>12.44</v>
          </cell>
          <cell r="AK73">
            <v>27.580000000000002</v>
          </cell>
          <cell r="AO73">
            <v>6.5</v>
          </cell>
        </row>
        <row r="74">
          <cell r="H74">
            <v>6.12</v>
          </cell>
          <cell r="Q74">
            <v>0.98</v>
          </cell>
          <cell r="S74">
            <v>9.76</v>
          </cell>
          <cell r="AK74">
            <v>23.799999999999997</v>
          </cell>
          <cell r="AO74">
            <v>5</v>
          </cell>
        </row>
        <row r="75">
          <cell r="H75">
            <v>3.84</v>
          </cell>
          <cell r="Q75">
            <v>0.83</v>
          </cell>
          <cell r="S75">
            <v>2.3199999999999998</v>
          </cell>
          <cell r="AK75">
            <v>24.21</v>
          </cell>
          <cell r="AO75">
            <v>6.5</v>
          </cell>
        </row>
        <row r="76">
          <cell r="H76">
            <v>4.3</v>
          </cell>
          <cell r="Q76">
            <v>0.63</v>
          </cell>
          <cell r="S76">
            <v>14.55</v>
          </cell>
          <cell r="AK76">
            <v>26.46</v>
          </cell>
          <cell r="AO76">
            <v>8.5</v>
          </cell>
        </row>
        <row r="77">
          <cell r="H77">
            <v>4.07</v>
          </cell>
          <cell r="Q77">
            <v>0.84</v>
          </cell>
          <cell r="S77">
            <v>3.02</v>
          </cell>
          <cell r="AO77">
            <v>6</v>
          </cell>
        </row>
        <row r="78">
          <cell r="Q78">
            <v>0.56999999999999995</v>
          </cell>
          <cell r="S78">
            <v>12.41</v>
          </cell>
          <cell r="AK78">
            <v>25.880000000000003</v>
          </cell>
          <cell r="AO78">
            <v>6.5</v>
          </cell>
        </row>
        <row r="79">
          <cell r="H79">
            <v>3.42</v>
          </cell>
          <cell r="Q79">
            <v>0.79</v>
          </cell>
          <cell r="S79">
            <v>2.76</v>
          </cell>
          <cell r="AK79">
            <v>23.56</v>
          </cell>
          <cell r="AO79">
            <v>9</v>
          </cell>
        </row>
        <row r="80">
          <cell r="Q80">
            <v>0.63</v>
          </cell>
          <cell r="S80">
            <v>10.62</v>
          </cell>
          <cell r="AK80">
            <v>20.6</v>
          </cell>
          <cell r="AO80">
            <v>8</v>
          </cell>
        </row>
        <row r="81">
          <cell r="Q81">
            <v>0.78</v>
          </cell>
          <cell r="S81">
            <v>2.63</v>
          </cell>
          <cell r="AK81">
            <v>29.159999999999997</v>
          </cell>
          <cell r="AO81">
            <v>7</v>
          </cell>
        </row>
        <row r="82">
          <cell r="H82">
            <v>3.4</v>
          </cell>
          <cell r="Q82">
            <v>0.82</v>
          </cell>
          <cell r="S82">
            <v>11.22</v>
          </cell>
          <cell r="AK82">
            <v>24.810000000000002</v>
          </cell>
          <cell r="AO82">
            <v>7</v>
          </cell>
        </row>
        <row r="83">
          <cell r="H83">
            <v>4.3099999999999996</v>
          </cell>
          <cell r="Q83">
            <v>0.68</v>
          </cell>
          <cell r="S83">
            <v>9.51</v>
          </cell>
          <cell r="AK83">
            <v>23.96</v>
          </cell>
          <cell r="AO83">
            <v>7</v>
          </cell>
        </row>
        <row r="84">
          <cell r="H84">
            <v>10.11</v>
          </cell>
          <cell r="Q84">
            <v>0.71</v>
          </cell>
          <cell r="S84">
            <v>11.39</v>
          </cell>
          <cell r="AK84">
            <v>22.73</v>
          </cell>
          <cell r="AO84">
            <v>6</v>
          </cell>
        </row>
        <row r="85">
          <cell r="Q85">
            <v>0.71</v>
          </cell>
          <cell r="S85">
            <v>3.82</v>
          </cell>
        </row>
        <row r="86">
          <cell r="H86">
            <v>3.27</v>
          </cell>
          <cell r="Q86">
            <v>0.84</v>
          </cell>
          <cell r="S86">
            <v>2.79</v>
          </cell>
          <cell r="AK86">
            <v>24.19</v>
          </cell>
          <cell r="AO86">
            <v>7</v>
          </cell>
        </row>
        <row r="87">
          <cell r="H87">
            <v>2.1800000000000002</v>
          </cell>
          <cell r="Q87">
            <v>0.64</v>
          </cell>
          <cell r="S87">
            <v>13.36</v>
          </cell>
          <cell r="AK87">
            <v>28.33</v>
          </cell>
          <cell r="AO87">
            <v>6</v>
          </cell>
        </row>
        <row r="88">
          <cell r="H88">
            <v>2.88</v>
          </cell>
          <cell r="Q88">
            <v>0.49</v>
          </cell>
          <cell r="S88">
            <v>12</v>
          </cell>
          <cell r="AK88">
            <v>23.17</v>
          </cell>
          <cell r="AO88">
            <v>6</v>
          </cell>
        </row>
        <row r="89">
          <cell r="H89">
            <v>4.38</v>
          </cell>
          <cell r="Q89">
            <v>1.07</v>
          </cell>
          <cell r="S89">
            <v>9.7100000000000009</v>
          </cell>
        </row>
        <row r="90">
          <cell r="H90">
            <v>4.54</v>
          </cell>
          <cell r="Q90">
            <v>0.62</v>
          </cell>
          <cell r="S90">
            <v>3.21</v>
          </cell>
          <cell r="AK90">
            <v>15.170000000000002</v>
          </cell>
          <cell r="AO90">
            <v>7</v>
          </cell>
        </row>
        <row r="91">
          <cell r="H91">
            <v>4.3600000000000003</v>
          </cell>
          <cell r="Q91">
            <v>0.72</v>
          </cell>
          <cell r="AO91">
            <v>6</v>
          </cell>
        </row>
        <row r="92">
          <cell r="H92">
            <v>2.4900000000000002</v>
          </cell>
          <cell r="Q92">
            <v>0.99</v>
          </cell>
          <cell r="S92">
            <v>4.78</v>
          </cell>
          <cell r="AO92">
            <v>5</v>
          </cell>
        </row>
        <row r="93">
          <cell r="H93">
            <v>11.71</v>
          </cell>
          <cell r="Q93">
            <v>0.5</v>
          </cell>
          <cell r="S93">
            <v>9.65</v>
          </cell>
          <cell r="AK93">
            <v>28.310000000000002</v>
          </cell>
          <cell r="AO93">
            <v>6</v>
          </cell>
        </row>
        <row r="94">
          <cell r="H94">
            <v>3.09</v>
          </cell>
          <cell r="Q94">
            <v>0.92</v>
          </cell>
          <cell r="S94">
            <v>10.47</v>
          </cell>
          <cell r="AK94">
            <v>29.450000000000003</v>
          </cell>
          <cell r="AO94">
            <v>6</v>
          </cell>
        </row>
        <row r="95">
          <cell r="Q95">
            <v>0.55000000000000004</v>
          </cell>
          <cell r="S95">
            <v>2.76</v>
          </cell>
          <cell r="AK95">
            <v>26.53</v>
          </cell>
          <cell r="AO95">
            <v>9</v>
          </cell>
        </row>
        <row r="96">
          <cell r="H96">
            <v>3.01</v>
          </cell>
          <cell r="Q96">
            <v>0.19</v>
          </cell>
          <cell r="S96">
            <v>15.34</v>
          </cell>
          <cell r="AK96">
            <v>26.6</v>
          </cell>
          <cell r="AO96">
            <v>5</v>
          </cell>
        </row>
        <row r="97">
          <cell r="H97">
            <v>5.47</v>
          </cell>
          <cell r="Q97">
            <v>0.5</v>
          </cell>
          <cell r="S97">
            <v>2.25</v>
          </cell>
          <cell r="AO97">
            <v>5</v>
          </cell>
        </row>
        <row r="98">
          <cell r="H98">
            <v>4.2300000000000004</v>
          </cell>
          <cell r="Q98">
            <v>0.89</v>
          </cell>
          <cell r="S98">
            <v>2.0299999999999998</v>
          </cell>
          <cell r="AK98">
            <v>27.28</v>
          </cell>
          <cell r="AO98">
            <v>6</v>
          </cell>
        </row>
        <row r="99">
          <cell r="H99">
            <v>2.97</v>
          </cell>
          <cell r="Q99">
            <v>0.78</v>
          </cell>
          <cell r="S99">
            <v>15.49</v>
          </cell>
          <cell r="AK99">
            <v>24.319999999999997</v>
          </cell>
          <cell r="AO99">
            <v>9</v>
          </cell>
        </row>
        <row r="100">
          <cell r="H100">
            <v>3.85</v>
          </cell>
          <cell r="Q100">
            <v>0.51</v>
          </cell>
          <cell r="S100">
            <v>4.92</v>
          </cell>
        </row>
        <row r="101">
          <cell r="H101">
            <v>2.63</v>
          </cell>
          <cell r="Q101">
            <v>1.06</v>
          </cell>
          <cell r="S101">
            <v>13.12</v>
          </cell>
          <cell r="AO101">
            <v>7</v>
          </cell>
        </row>
        <row r="102">
          <cell r="H102">
            <v>11.71</v>
          </cell>
          <cell r="Q102">
            <v>0.56000000000000005</v>
          </cell>
          <cell r="S102">
            <v>10.68</v>
          </cell>
          <cell r="AK102">
            <v>26.229999999999997</v>
          </cell>
          <cell r="AO102">
            <v>6.5</v>
          </cell>
        </row>
        <row r="103">
          <cell r="H103">
            <v>5.96</v>
          </cell>
          <cell r="Q103">
            <v>0.89</v>
          </cell>
          <cell r="AO103">
            <v>6</v>
          </cell>
        </row>
        <row r="104">
          <cell r="H104">
            <v>3.53</v>
          </cell>
          <cell r="Q104">
            <v>0.53</v>
          </cell>
          <cell r="S104">
            <v>3.91</v>
          </cell>
          <cell r="AO104">
            <v>5</v>
          </cell>
        </row>
        <row r="105">
          <cell r="H105">
            <v>2.21</v>
          </cell>
          <cell r="Q105">
            <v>0.57999999999999996</v>
          </cell>
          <cell r="S105">
            <v>15.12</v>
          </cell>
          <cell r="AK105">
            <v>33.31</v>
          </cell>
          <cell r="AO105">
            <v>5</v>
          </cell>
        </row>
        <row r="106">
          <cell r="H106">
            <v>1.84</v>
          </cell>
          <cell r="Q106">
            <v>0.45</v>
          </cell>
          <cell r="S106">
            <v>3.59</v>
          </cell>
          <cell r="AK106">
            <v>21.589999999999996</v>
          </cell>
          <cell r="AO106">
            <v>11</v>
          </cell>
        </row>
        <row r="107">
          <cell r="H107">
            <v>3.24</v>
          </cell>
          <cell r="Q107">
            <v>0.76</v>
          </cell>
          <cell r="S107">
            <v>10.59</v>
          </cell>
          <cell r="AK107">
            <v>28.460000000000004</v>
          </cell>
          <cell r="AO107">
            <v>5.5</v>
          </cell>
        </row>
        <row r="108">
          <cell r="H108">
            <v>2.13</v>
          </cell>
          <cell r="Q108">
            <v>0.88</v>
          </cell>
          <cell r="S108">
            <v>9.83</v>
          </cell>
          <cell r="AO108">
            <v>6</v>
          </cell>
        </row>
        <row r="109">
          <cell r="H109">
            <v>1.64</v>
          </cell>
          <cell r="Q109">
            <v>0.74</v>
          </cell>
          <cell r="S109">
            <v>8.2100000000000009</v>
          </cell>
        </row>
        <row r="110">
          <cell r="H110">
            <v>3.61</v>
          </cell>
          <cell r="Q110">
            <v>0.57999999999999996</v>
          </cell>
          <cell r="S110">
            <v>2.37</v>
          </cell>
          <cell r="AK110">
            <v>23.78</v>
          </cell>
          <cell r="AO110">
            <v>6</v>
          </cell>
        </row>
        <row r="111">
          <cell r="H111">
            <v>6.35</v>
          </cell>
          <cell r="Q111">
            <v>0.56000000000000005</v>
          </cell>
          <cell r="S111">
            <v>8.16</v>
          </cell>
          <cell r="AK111">
            <v>21.849999999999998</v>
          </cell>
          <cell r="AO111">
            <v>8.5</v>
          </cell>
        </row>
        <row r="112">
          <cell r="H112">
            <v>7.56</v>
          </cell>
          <cell r="Q112">
            <v>1.1000000000000001</v>
          </cell>
          <cell r="S112">
            <v>3.62</v>
          </cell>
          <cell r="AO112">
            <v>6</v>
          </cell>
        </row>
        <row r="113">
          <cell r="H113">
            <v>5.61</v>
          </cell>
          <cell r="Q113">
            <v>1.03</v>
          </cell>
          <cell r="S113">
            <v>2.5099999999999998</v>
          </cell>
        </row>
        <row r="114">
          <cell r="Q114">
            <v>1.25</v>
          </cell>
          <cell r="S114">
            <v>10.97</v>
          </cell>
        </row>
        <row r="115">
          <cell r="H115">
            <v>2.34</v>
          </cell>
          <cell r="AK115">
            <v>31.58</v>
          </cell>
          <cell r="AO115">
            <v>5</v>
          </cell>
        </row>
        <row r="116">
          <cell r="H116">
            <v>2.79</v>
          </cell>
          <cell r="Q116">
            <v>0.68</v>
          </cell>
          <cell r="S116">
            <v>11.18</v>
          </cell>
          <cell r="AK116">
            <v>26.599999999999998</v>
          </cell>
          <cell r="AO116">
            <v>10</v>
          </cell>
        </row>
        <row r="117">
          <cell r="H117">
            <v>2.08</v>
          </cell>
          <cell r="Q117">
            <v>0.65</v>
          </cell>
          <cell r="S117">
            <v>1.93</v>
          </cell>
          <cell r="AK117">
            <v>28.499999999999996</v>
          </cell>
          <cell r="AO117">
            <v>8</v>
          </cell>
        </row>
        <row r="118">
          <cell r="Q118">
            <v>0.66</v>
          </cell>
          <cell r="S118">
            <v>2.09</v>
          </cell>
          <cell r="AK118">
            <v>23.33</v>
          </cell>
          <cell r="AO118">
            <v>10</v>
          </cell>
        </row>
        <row r="119">
          <cell r="H119">
            <v>2.58</v>
          </cell>
          <cell r="Q119">
            <v>0.43</v>
          </cell>
          <cell r="S119">
            <v>2.52</v>
          </cell>
          <cell r="AK119">
            <v>28.86</v>
          </cell>
          <cell r="AO119">
            <v>7</v>
          </cell>
        </row>
        <row r="120">
          <cell r="H120">
            <v>7.97</v>
          </cell>
          <cell r="S120">
            <v>2.34</v>
          </cell>
        </row>
        <row r="121">
          <cell r="S121">
            <v>11.94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1">
          <cell r="B1">
            <v>21.83</v>
          </cell>
        </row>
        <row r="2">
          <cell r="B2">
            <v>10.23</v>
          </cell>
        </row>
        <row r="3">
          <cell r="B3">
            <v>20.7</v>
          </cell>
        </row>
        <row r="4">
          <cell r="B4">
            <v>8.7940000000000005</v>
          </cell>
        </row>
        <row r="5">
          <cell r="B5">
            <v>7.9820000000000002</v>
          </cell>
        </row>
        <row r="6">
          <cell r="B6">
            <v>33.159999999999997</v>
          </cell>
        </row>
        <row r="8">
          <cell r="B8">
            <v>12.75</v>
          </cell>
        </row>
        <row r="9">
          <cell r="B9">
            <v>16.87</v>
          </cell>
          <cell r="I9">
            <v>25.33</v>
          </cell>
          <cell r="K9">
            <v>8</v>
          </cell>
        </row>
        <row r="10">
          <cell r="B10">
            <v>7.3639999999999999</v>
          </cell>
          <cell r="I10">
            <v>27.92</v>
          </cell>
          <cell r="K10">
            <v>5</v>
          </cell>
        </row>
        <row r="11">
          <cell r="B11">
            <v>13.08</v>
          </cell>
          <cell r="I11">
            <v>24.919999999999998</v>
          </cell>
        </row>
        <row r="12">
          <cell r="B12">
            <v>5.2809999999999997</v>
          </cell>
          <cell r="I12">
            <v>29.410000000000004</v>
          </cell>
          <cell r="K12">
            <v>6</v>
          </cell>
        </row>
        <row r="13">
          <cell r="B13">
            <v>12.13</v>
          </cell>
        </row>
        <row r="14">
          <cell r="B14">
            <v>32.1</v>
          </cell>
          <cell r="I14">
            <v>29.74</v>
          </cell>
          <cell r="K14">
            <v>6</v>
          </cell>
        </row>
        <row r="15">
          <cell r="B15">
            <v>8.532</v>
          </cell>
          <cell r="I15">
            <v>28.23</v>
          </cell>
          <cell r="K15">
            <v>6</v>
          </cell>
        </row>
        <row r="16">
          <cell r="B16">
            <v>3.84</v>
          </cell>
          <cell r="I16">
            <v>26.529999999999998</v>
          </cell>
          <cell r="K16">
            <v>8</v>
          </cell>
        </row>
        <row r="17">
          <cell r="B17">
            <v>5.24</v>
          </cell>
          <cell r="K17">
            <v>4</v>
          </cell>
        </row>
        <row r="18">
          <cell r="B18">
            <v>35.93</v>
          </cell>
          <cell r="I18">
            <v>28.81</v>
          </cell>
          <cell r="K18">
            <v>7</v>
          </cell>
        </row>
        <row r="19">
          <cell r="B19">
            <v>13.86</v>
          </cell>
          <cell r="I19">
            <v>17.57</v>
          </cell>
          <cell r="K19">
            <v>9</v>
          </cell>
        </row>
        <row r="20">
          <cell r="B20">
            <v>9.968</v>
          </cell>
          <cell r="I20">
            <v>28.09</v>
          </cell>
          <cell r="K20">
            <v>5</v>
          </cell>
        </row>
        <row r="21">
          <cell r="B21">
            <v>33.15</v>
          </cell>
          <cell r="I21">
            <v>24.09</v>
          </cell>
          <cell r="K21">
            <v>6</v>
          </cell>
        </row>
        <row r="22">
          <cell r="B22">
            <v>12.74</v>
          </cell>
          <cell r="I22">
            <v>26.92</v>
          </cell>
        </row>
        <row r="23">
          <cell r="B23">
            <v>4.7770000000000001</v>
          </cell>
          <cell r="I23">
            <v>24.92</v>
          </cell>
          <cell r="K23">
            <v>7</v>
          </cell>
        </row>
        <row r="24">
          <cell r="B24">
            <v>10.6</v>
          </cell>
          <cell r="K24">
            <v>5</v>
          </cell>
        </row>
        <row r="25">
          <cell r="B25">
            <v>11.51</v>
          </cell>
          <cell r="I25">
            <v>25.95</v>
          </cell>
          <cell r="K25">
            <v>5</v>
          </cell>
        </row>
        <row r="26">
          <cell r="B26">
            <v>14.63</v>
          </cell>
          <cell r="I26">
            <v>12.509999999999998</v>
          </cell>
          <cell r="K26">
            <v>10</v>
          </cell>
        </row>
        <row r="27">
          <cell r="B27">
            <v>19.600000000000001</v>
          </cell>
          <cell r="I27">
            <v>24.74</v>
          </cell>
          <cell r="K27">
            <v>5</v>
          </cell>
        </row>
        <row r="28">
          <cell r="B28">
            <v>7.8259999999999996</v>
          </cell>
          <cell r="K28">
            <v>7</v>
          </cell>
        </row>
        <row r="29">
          <cell r="B29">
            <v>10.95</v>
          </cell>
          <cell r="I29">
            <v>28.059999999999995</v>
          </cell>
          <cell r="K29">
            <v>6</v>
          </cell>
        </row>
        <row r="30">
          <cell r="B30">
            <v>10.82</v>
          </cell>
          <cell r="I30">
            <v>26.360000000000003</v>
          </cell>
          <cell r="K30">
            <v>8</v>
          </cell>
        </row>
        <row r="31">
          <cell r="B31">
            <v>19.45</v>
          </cell>
          <cell r="I31">
            <v>23.939999999999998</v>
          </cell>
          <cell r="K31">
            <v>9</v>
          </cell>
        </row>
        <row r="32">
          <cell r="I32">
            <v>28.509999999999998</v>
          </cell>
        </row>
        <row r="33">
          <cell r="B33">
            <v>19.78</v>
          </cell>
          <cell r="I33">
            <v>27.200000000000003</v>
          </cell>
          <cell r="K33">
            <v>6</v>
          </cell>
        </row>
        <row r="34">
          <cell r="I34">
            <v>28.790000000000003</v>
          </cell>
          <cell r="K34">
            <v>7</v>
          </cell>
        </row>
        <row r="35">
          <cell r="B35">
            <v>16.059999999999999</v>
          </cell>
        </row>
        <row r="37">
          <cell r="B37">
            <v>19.63</v>
          </cell>
        </row>
        <row r="38">
          <cell r="B38">
            <v>19.260000000000002</v>
          </cell>
          <cell r="I38">
            <v>28.37</v>
          </cell>
          <cell r="K38">
            <v>10</v>
          </cell>
        </row>
        <row r="39">
          <cell r="B39">
            <v>9.48</v>
          </cell>
        </row>
        <row r="40">
          <cell r="B40">
            <v>5.4489999999999998</v>
          </cell>
        </row>
        <row r="41">
          <cell r="B41">
            <v>15.63</v>
          </cell>
          <cell r="I41">
            <v>27.279999999999998</v>
          </cell>
          <cell r="K41">
            <v>7</v>
          </cell>
        </row>
        <row r="42">
          <cell r="B42">
            <v>12.18</v>
          </cell>
          <cell r="I42">
            <v>20.58</v>
          </cell>
          <cell r="K42">
            <v>8</v>
          </cell>
        </row>
        <row r="43">
          <cell r="B43">
            <v>11.32</v>
          </cell>
          <cell r="I43">
            <v>19.650000000000002</v>
          </cell>
          <cell r="K43">
            <v>7</v>
          </cell>
        </row>
        <row r="44">
          <cell r="B44">
            <v>5.2619999999999996</v>
          </cell>
          <cell r="I44">
            <v>27.61</v>
          </cell>
          <cell r="K44">
            <v>8</v>
          </cell>
        </row>
        <row r="45">
          <cell r="B45">
            <v>12.95</v>
          </cell>
        </row>
        <row r="47">
          <cell r="B47">
            <v>5.6189999999999998</v>
          </cell>
        </row>
        <row r="48">
          <cell r="B48">
            <v>16.190000000000001</v>
          </cell>
        </row>
        <row r="49">
          <cell r="B49">
            <v>9.9649999999999999</v>
          </cell>
          <cell r="I49">
            <v>29.95</v>
          </cell>
          <cell r="K49">
            <v>8</v>
          </cell>
        </row>
        <row r="50">
          <cell r="B50">
            <v>14.32</v>
          </cell>
        </row>
        <row r="52">
          <cell r="B52">
            <v>0.77800000000000002</v>
          </cell>
        </row>
        <row r="54">
          <cell r="B54">
            <v>0.255</v>
          </cell>
        </row>
        <row r="55">
          <cell r="B55">
            <v>4.6500000000000004</v>
          </cell>
          <cell r="I55">
            <v>26.360000000000003</v>
          </cell>
          <cell r="K55">
            <v>8</v>
          </cell>
        </row>
        <row r="56">
          <cell r="B56">
            <v>0.63500000000000001</v>
          </cell>
          <cell r="I56">
            <v>21.78</v>
          </cell>
          <cell r="K56">
            <v>12</v>
          </cell>
        </row>
        <row r="57">
          <cell r="B57">
            <v>4.1230000000000002</v>
          </cell>
          <cell r="I57">
            <v>19.59</v>
          </cell>
          <cell r="K57">
            <v>11.5</v>
          </cell>
        </row>
        <row r="58">
          <cell r="B58">
            <v>1.167</v>
          </cell>
          <cell r="I58">
            <v>24.220000000000002</v>
          </cell>
          <cell r="K58">
            <v>7</v>
          </cell>
        </row>
        <row r="59">
          <cell r="B59">
            <v>0.57299999999999995</v>
          </cell>
        </row>
        <row r="60">
          <cell r="B60">
            <v>0.52200000000000002</v>
          </cell>
          <cell r="I60">
            <v>26.700000000000003</v>
          </cell>
          <cell r="K60">
            <v>6</v>
          </cell>
        </row>
        <row r="61">
          <cell r="B61">
            <v>0.26500000000000001</v>
          </cell>
          <cell r="I61">
            <v>30.69</v>
          </cell>
          <cell r="K61">
            <v>6</v>
          </cell>
        </row>
        <row r="62">
          <cell r="B62">
            <v>0.22500000000000001</v>
          </cell>
          <cell r="I62">
            <v>15.629999999999999</v>
          </cell>
          <cell r="K62">
            <v>9</v>
          </cell>
        </row>
        <row r="63">
          <cell r="B63">
            <v>2.1560000000000001</v>
          </cell>
          <cell r="I63">
            <v>30.980000000000004</v>
          </cell>
          <cell r="K63">
            <v>5</v>
          </cell>
        </row>
        <row r="64">
          <cell r="B64">
            <v>4.6079999999999997</v>
          </cell>
          <cell r="I64">
            <v>31.810000000000002</v>
          </cell>
          <cell r="K64">
            <v>7</v>
          </cell>
        </row>
        <row r="65">
          <cell r="B65">
            <v>0.23499999999999999</v>
          </cell>
          <cell r="I65">
            <v>25.049999999999997</v>
          </cell>
          <cell r="K65">
            <v>7</v>
          </cell>
        </row>
        <row r="66">
          <cell r="B66">
            <v>2.0459999999999998</v>
          </cell>
          <cell r="K66">
            <v>7.5</v>
          </cell>
        </row>
        <row r="67">
          <cell r="I67">
            <v>17.390000000000004</v>
          </cell>
          <cell r="K67">
            <v>11</v>
          </cell>
        </row>
        <row r="68">
          <cell r="B68">
            <v>0.45800000000000002</v>
          </cell>
          <cell r="I68">
            <v>25.729999999999997</v>
          </cell>
          <cell r="K68">
            <v>7</v>
          </cell>
        </row>
        <row r="69">
          <cell r="B69">
            <v>0.24199999999999999</v>
          </cell>
          <cell r="I69">
            <v>19.02</v>
          </cell>
          <cell r="K69">
            <v>7</v>
          </cell>
        </row>
        <row r="70">
          <cell r="I70">
            <v>21.12</v>
          </cell>
          <cell r="K70">
            <v>10.5</v>
          </cell>
        </row>
        <row r="71">
          <cell r="I71">
            <v>22.97</v>
          </cell>
          <cell r="K71">
            <v>10</v>
          </cell>
        </row>
        <row r="72">
          <cell r="I72">
            <v>23.339999999999996</v>
          </cell>
          <cell r="K72">
            <v>10</v>
          </cell>
        </row>
        <row r="73">
          <cell r="I73">
            <v>19.789999999999996</v>
          </cell>
          <cell r="K73">
            <v>11</v>
          </cell>
        </row>
        <row r="74">
          <cell r="B74">
            <v>3.3719999999999999</v>
          </cell>
        </row>
        <row r="76">
          <cell r="B76">
            <v>0.67900000000000005</v>
          </cell>
        </row>
        <row r="77">
          <cell r="B77">
            <v>0.222</v>
          </cell>
          <cell r="I77">
            <v>22.57</v>
          </cell>
          <cell r="K77">
            <v>10</v>
          </cell>
        </row>
        <row r="78">
          <cell r="B78">
            <v>0.32100000000000001</v>
          </cell>
          <cell r="I78">
            <v>26.36</v>
          </cell>
          <cell r="K78">
            <v>7</v>
          </cell>
        </row>
        <row r="79">
          <cell r="B79">
            <v>2.5750000000000002</v>
          </cell>
          <cell r="I79">
            <v>28.13</v>
          </cell>
          <cell r="K79">
            <v>6</v>
          </cell>
        </row>
        <row r="80">
          <cell r="B80">
            <v>4.0979999999999999</v>
          </cell>
          <cell r="K80">
            <v>6</v>
          </cell>
        </row>
        <row r="81">
          <cell r="I81">
            <v>27.04</v>
          </cell>
          <cell r="K81">
            <v>8</v>
          </cell>
        </row>
        <row r="82">
          <cell r="B82">
            <v>0.20399999999999999</v>
          </cell>
          <cell r="I82">
            <v>24.89</v>
          </cell>
          <cell r="K82">
            <v>11</v>
          </cell>
        </row>
        <row r="83">
          <cell r="I83">
            <v>28.34</v>
          </cell>
          <cell r="K83">
            <v>6</v>
          </cell>
        </row>
        <row r="84">
          <cell r="I84">
            <v>27.610000000000003</v>
          </cell>
          <cell r="K84">
            <v>6</v>
          </cell>
        </row>
        <row r="85">
          <cell r="I85">
            <v>26.68</v>
          </cell>
          <cell r="K85">
            <v>7</v>
          </cell>
        </row>
        <row r="86">
          <cell r="B86">
            <v>6.2249999999999996</v>
          </cell>
          <cell r="K86">
            <v>8</v>
          </cell>
        </row>
        <row r="87">
          <cell r="B87">
            <v>1.8480000000000001</v>
          </cell>
          <cell r="I87">
            <v>28</v>
          </cell>
          <cell r="K87">
            <v>8</v>
          </cell>
        </row>
        <row r="88">
          <cell r="I88">
            <v>26.659999999999997</v>
          </cell>
          <cell r="K88">
            <v>6</v>
          </cell>
        </row>
        <row r="89">
          <cell r="I89">
            <v>26.630000000000003</v>
          </cell>
          <cell r="K89">
            <v>7</v>
          </cell>
        </row>
        <row r="90">
          <cell r="K90">
            <v>8.5</v>
          </cell>
        </row>
        <row r="91">
          <cell r="B91">
            <v>0.81799999999999995</v>
          </cell>
          <cell r="I91">
            <v>27.310000000000002</v>
          </cell>
          <cell r="K91">
            <v>8</v>
          </cell>
        </row>
        <row r="92">
          <cell r="I92">
            <v>16.399999999999999</v>
          </cell>
          <cell r="K92">
            <v>15</v>
          </cell>
        </row>
        <row r="93">
          <cell r="B93">
            <v>4.9530000000000003</v>
          </cell>
          <cell r="I93">
            <v>29.699999999999996</v>
          </cell>
          <cell r="K93">
            <v>6</v>
          </cell>
        </row>
        <row r="94">
          <cell r="B94">
            <v>4.2389999999999999</v>
          </cell>
          <cell r="I94">
            <v>27.250000000000004</v>
          </cell>
          <cell r="K94">
            <v>6</v>
          </cell>
        </row>
        <row r="95">
          <cell r="B95">
            <v>3.76</v>
          </cell>
          <cell r="I95">
            <v>24.9</v>
          </cell>
          <cell r="K95">
            <v>10</v>
          </cell>
        </row>
        <row r="96">
          <cell r="B96">
            <v>3.4870000000000001</v>
          </cell>
        </row>
        <row r="97">
          <cell r="I97">
            <v>26.880000000000003</v>
          </cell>
          <cell r="K97">
            <v>9</v>
          </cell>
        </row>
        <row r="98">
          <cell r="B98">
            <v>3.411</v>
          </cell>
          <cell r="I98">
            <v>21.409999999999997</v>
          </cell>
          <cell r="K98">
            <v>9.5</v>
          </cell>
        </row>
        <row r="99">
          <cell r="I99">
            <v>26.519999999999996</v>
          </cell>
          <cell r="K99">
            <v>8</v>
          </cell>
        </row>
        <row r="100">
          <cell r="B100">
            <v>1.9410000000000001</v>
          </cell>
          <cell r="I100">
            <v>21.05</v>
          </cell>
          <cell r="K100">
            <v>10</v>
          </cell>
        </row>
        <row r="101">
          <cell r="I101">
            <v>26.650000000000002</v>
          </cell>
          <cell r="K101">
            <v>8</v>
          </cell>
        </row>
        <row r="102">
          <cell r="B102">
            <v>0.46100000000000002</v>
          </cell>
          <cell r="K102">
            <v>8</v>
          </cell>
        </row>
        <row r="103">
          <cell r="B103">
            <v>1.9179999999999999</v>
          </cell>
          <cell r="I103">
            <v>25.96</v>
          </cell>
          <cell r="K103">
            <v>9</v>
          </cell>
        </row>
        <row r="104">
          <cell r="B104">
            <v>5.7679999999999998</v>
          </cell>
          <cell r="I104">
            <v>25.2</v>
          </cell>
          <cell r="K104">
            <v>10</v>
          </cell>
        </row>
        <row r="105">
          <cell r="B105">
            <v>7.29</v>
          </cell>
          <cell r="I105">
            <v>20.419999999999998</v>
          </cell>
          <cell r="K105">
            <v>10</v>
          </cell>
        </row>
        <row r="106">
          <cell r="B106">
            <v>0.33400000000000002</v>
          </cell>
          <cell r="I106">
            <v>20.419999999999998</v>
          </cell>
          <cell r="K106">
            <v>6</v>
          </cell>
        </row>
        <row r="107">
          <cell r="B107">
            <v>4.1479999999999997</v>
          </cell>
          <cell r="I107">
            <v>24.490000000000002</v>
          </cell>
          <cell r="K107">
            <v>5</v>
          </cell>
        </row>
        <row r="108">
          <cell r="I108">
            <v>25.700000000000003</v>
          </cell>
          <cell r="K108">
            <v>6</v>
          </cell>
        </row>
        <row r="109">
          <cell r="I109">
            <v>26.950000000000003</v>
          </cell>
          <cell r="K109">
            <v>6</v>
          </cell>
        </row>
        <row r="113">
          <cell r="J113">
            <v>25.4</v>
          </cell>
          <cell r="L113">
            <v>8</v>
          </cell>
        </row>
        <row r="114">
          <cell r="J114">
            <v>28.2</v>
          </cell>
          <cell r="L114">
            <v>8</v>
          </cell>
        </row>
        <row r="115">
          <cell r="J115">
            <v>28.87</v>
          </cell>
          <cell r="L115">
            <v>5</v>
          </cell>
        </row>
        <row r="116">
          <cell r="J116">
            <v>28.9</v>
          </cell>
          <cell r="L116">
            <v>7</v>
          </cell>
        </row>
        <row r="117">
          <cell r="J117">
            <v>29.069999999999997</v>
          </cell>
          <cell r="L117">
            <v>5</v>
          </cell>
        </row>
        <row r="118">
          <cell r="L118">
            <v>7</v>
          </cell>
        </row>
      </sheetData>
      <sheetData sheetId="18" refreshError="1">
        <row r="3">
          <cell r="F3">
            <v>0.62</v>
          </cell>
          <cell r="P3">
            <v>3.42</v>
          </cell>
        </row>
        <row r="4">
          <cell r="F4">
            <v>0.61</v>
          </cell>
          <cell r="P4">
            <v>2.4</v>
          </cell>
        </row>
        <row r="5">
          <cell r="F5">
            <v>0.84</v>
          </cell>
          <cell r="P5">
            <v>3.7</v>
          </cell>
        </row>
        <row r="6">
          <cell r="F6">
            <v>0.79</v>
          </cell>
          <cell r="P6">
            <v>3.04</v>
          </cell>
        </row>
        <row r="7">
          <cell r="F7">
            <v>0.71</v>
          </cell>
          <cell r="P7">
            <v>4.08</v>
          </cell>
        </row>
        <row r="8">
          <cell r="F8">
            <v>1.47</v>
          </cell>
          <cell r="P8">
            <v>6.25</v>
          </cell>
        </row>
        <row r="9">
          <cell r="F9">
            <v>0.87</v>
          </cell>
          <cell r="P9">
            <v>6.25</v>
          </cell>
        </row>
        <row r="10">
          <cell r="F10">
            <v>1.01</v>
          </cell>
          <cell r="P10">
            <v>2.62</v>
          </cell>
        </row>
        <row r="11">
          <cell r="F11">
            <v>0.69</v>
          </cell>
          <cell r="P11">
            <v>2.11</v>
          </cell>
        </row>
        <row r="12">
          <cell r="F12">
            <v>0.64</v>
          </cell>
          <cell r="P12">
            <v>1.68</v>
          </cell>
        </row>
        <row r="13">
          <cell r="F13">
            <v>0.56000000000000005</v>
          </cell>
          <cell r="P13">
            <v>1.62</v>
          </cell>
        </row>
        <row r="14">
          <cell r="F14">
            <v>0.78</v>
          </cell>
        </row>
        <row r="15">
          <cell r="F15">
            <v>1.1000000000000001</v>
          </cell>
          <cell r="P15">
            <v>4.0199999999999996</v>
          </cell>
        </row>
        <row r="16">
          <cell r="F16">
            <v>0.54</v>
          </cell>
          <cell r="P16">
            <v>3.18</v>
          </cell>
        </row>
        <row r="17">
          <cell r="F17">
            <v>0.49</v>
          </cell>
          <cell r="P17">
            <v>3.23</v>
          </cell>
        </row>
        <row r="18">
          <cell r="F18">
            <v>0.54</v>
          </cell>
          <cell r="P18">
            <v>2.4900000000000002</v>
          </cell>
        </row>
        <row r="19">
          <cell r="F19">
            <v>0.82</v>
          </cell>
          <cell r="P19">
            <v>3.16</v>
          </cell>
        </row>
        <row r="20">
          <cell r="F20">
            <v>0.84</v>
          </cell>
        </row>
        <row r="21">
          <cell r="F21">
            <v>0.61</v>
          </cell>
        </row>
        <row r="22">
          <cell r="F22">
            <v>0.66</v>
          </cell>
        </row>
        <row r="23">
          <cell r="F23">
            <v>0.69</v>
          </cell>
          <cell r="P23">
            <v>2.3199999999999998</v>
          </cell>
        </row>
        <row r="24">
          <cell r="F24">
            <v>0.59</v>
          </cell>
          <cell r="P24">
            <v>3.2</v>
          </cell>
        </row>
        <row r="25">
          <cell r="F25">
            <v>0.74</v>
          </cell>
          <cell r="P25">
            <v>3.59</v>
          </cell>
        </row>
        <row r="26">
          <cell r="F26">
            <v>0.87</v>
          </cell>
          <cell r="P26">
            <v>2.14</v>
          </cell>
        </row>
        <row r="27">
          <cell r="F27">
            <v>0.61</v>
          </cell>
          <cell r="P27">
            <v>2.29</v>
          </cell>
        </row>
        <row r="28">
          <cell r="F28">
            <v>0.66</v>
          </cell>
          <cell r="P28">
            <v>3.97</v>
          </cell>
        </row>
        <row r="29">
          <cell r="F29">
            <v>0.61</v>
          </cell>
          <cell r="P29">
            <v>2.17</v>
          </cell>
        </row>
        <row r="30">
          <cell r="F30">
            <v>0.59</v>
          </cell>
          <cell r="P30">
            <v>2.11</v>
          </cell>
        </row>
        <row r="31">
          <cell r="F31">
            <v>0.73</v>
          </cell>
          <cell r="P31">
            <v>2.02</v>
          </cell>
        </row>
        <row r="32">
          <cell r="F32">
            <v>0.82</v>
          </cell>
          <cell r="P32">
            <v>3.1</v>
          </cell>
        </row>
        <row r="33">
          <cell r="F33">
            <v>0.56000000000000005</v>
          </cell>
          <cell r="P33">
            <v>2.34</v>
          </cell>
        </row>
        <row r="34">
          <cell r="F34">
            <v>0.42</v>
          </cell>
        </row>
        <row r="35">
          <cell r="F35">
            <v>0.62</v>
          </cell>
          <cell r="P35">
            <v>2.54</v>
          </cell>
        </row>
        <row r="36">
          <cell r="F36">
            <v>0.56999999999999995</v>
          </cell>
          <cell r="P36">
            <v>3.18</v>
          </cell>
        </row>
        <row r="37">
          <cell r="F37">
            <v>0.76</v>
          </cell>
          <cell r="P37">
            <v>4.01</v>
          </cell>
        </row>
        <row r="38">
          <cell r="F38">
            <v>0.69</v>
          </cell>
          <cell r="P38">
            <v>3.39</v>
          </cell>
        </row>
        <row r="39">
          <cell r="F39">
            <v>0.66</v>
          </cell>
        </row>
        <row r="40">
          <cell r="F40">
            <v>0.69</v>
          </cell>
        </row>
        <row r="41">
          <cell r="F41">
            <v>0.52</v>
          </cell>
        </row>
        <row r="42">
          <cell r="F42">
            <v>0.56000000000000005</v>
          </cell>
        </row>
        <row r="43">
          <cell r="F43">
            <v>0.69</v>
          </cell>
          <cell r="P43">
            <v>3.16</v>
          </cell>
        </row>
        <row r="44">
          <cell r="F44">
            <v>0.53</v>
          </cell>
          <cell r="P44">
            <v>2.17</v>
          </cell>
        </row>
        <row r="45">
          <cell r="F45">
            <v>0.53</v>
          </cell>
          <cell r="P45">
            <v>5.28</v>
          </cell>
        </row>
        <row r="46">
          <cell r="F46">
            <v>0.56000000000000005</v>
          </cell>
        </row>
        <row r="47">
          <cell r="F47">
            <v>0.56000000000000005</v>
          </cell>
          <cell r="P47">
            <v>8.1300000000000008</v>
          </cell>
        </row>
        <row r="48">
          <cell r="F48">
            <v>0.6</v>
          </cell>
          <cell r="P48">
            <v>6.07</v>
          </cell>
        </row>
        <row r="49">
          <cell r="F49">
            <v>0.6</v>
          </cell>
        </row>
        <row r="50">
          <cell r="F50">
            <v>0.61</v>
          </cell>
          <cell r="P50">
            <v>3.46</v>
          </cell>
        </row>
        <row r="51">
          <cell r="F51">
            <v>0.56000000000000005</v>
          </cell>
          <cell r="P51">
            <v>2.14</v>
          </cell>
        </row>
        <row r="52">
          <cell r="F52">
            <v>0.77</v>
          </cell>
          <cell r="P52">
            <v>6.76</v>
          </cell>
        </row>
        <row r="53">
          <cell r="F53">
            <v>0.47</v>
          </cell>
          <cell r="P53">
            <v>2.91</v>
          </cell>
        </row>
        <row r="54">
          <cell r="F54">
            <v>0.62</v>
          </cell>
          <cell r="P54">
            <v>2.6</v>
          </cell>
        </row>
        <row r="55">
          <cell r="F55">
            <v>0.62</v>
          </cell>
          <cell r="P55">
            <v>3.82</v>
          </cell>
        </row>
        <row r="56">
          <cell r="F56">
            <v>0.52</v>
          </cell>
          <cell r="P56">
            <v>6.83</v>
          </cell>
        </row>
        <row r="57">
          <cell r="F57">
            <v>0.56000000000000005</v>
          </cell>
          <cell r="P57">
            <v>5.23</v>
          </cell>
        </row>
        <row r="58">
          <cell r="F58">
            <v>0.38</v>
          </cell>
          <cell r="P58">
            <v>3.95</v>
          </cell>
        </row>
        <row r="59">
          <cell r="F59">
            <v>0.64</v>
          </cell>
          <cell r="P59">
            <v>3.2</v>
          </cell>
        </row>
        <row r="60">
          <cell r="F60">
            <v>0.44</v>
          </cell>
          <cell r="P60">
            <v>2.06</v>
          </cell>
        </row>
        <row r="61">
          <cell r="F61">
            <v>0.53</v>
          </cell>
          <cell r="P61">
            <v>2.93</v>
          </cell>
        </row>
        <row r="62">
          <cell r="F62">
            <v>0.83</v>
          </cell>
          <cell r="P62">
            <v>2.85</v>
          </cell>
        </row>
        <row r="63">
          <cell r="F63">
            <v>0.6</v>
          </cell>
          <cell r="P63">
            <v>3.07</v>
          </cell>
        </row>
        <row r="64">
          <cell r="F64">
            <v>0.61</v>
          </cell>
          <cell r="P64">
            <v>2.58</v>
          </cell>
        </row>
        <row r="65">
          <cell r="F65">
            <v>0.38</v>
          </cell>
          <cell r="P65">
            <v>2.77</v>
          </cell>
        </row>
        <row r="66">
          <cell r="F66">
            <v>0.49</v>
          </cell>
          <cell r="P66">
            <v>9.2899999999999991</v>
          </cell>
        </row>
        <row r="67">
          <cell r="F67">
            <v>0.62</v>
          </cell>
          <cell r="P67">
            <v>7.96</v>
          </cell>
        </row>
        <row r="68">
          <cell r="F68">
            <v>0.43</v>
          </cell>
          <cell r="P68">
            <v>3.12</v>
          </cell>
        </row>
        <row r="69">
          <cell r="F69">
            <v>0.51</v>
          </cell>
          <cell r="P69">
            <v>6.18</v>
          </cell>
        </row>
        <row r="70">
          <cell r="F70">
            <v>0.55000000000000004</v>
          </cell>
          <cell r="P70">
            <v>4.5199999999999996</v>
          </cell>
        </row>
        <row r="71">
          <cell r="F71">
            <v>0.65</v>
          </cell>
          <cell r="P71">
            <v>4.5599999999999996</v>
          </cell>
        </row>
        <row r="72">
          <cell r="F72">
            <v>0.54</v>
          </cell>
          <cell r="P72">
            <v>2.96</v>
          </cell>
        </row>
        <row r="73">
          <cell r="F73">
            <v>0.74</v>
          </cell>
          <cell r="P73">
            <v>6.15</v>
          </cell>
        </row>
        <row r="74">
          <cell r="F74">
            <v>0.63</v>
          </cell>
          <cell r="P74">
            <v>3.62</v>
          </cell>
        </row>
        <row r="75">
          <cell r="F75">
            <v>0.75</v>
          </cell>
        </row>
        <row r="76">
          <cell r="F76">
            <v>0.67</v>
          </cell>
          <cell r="P76">
            <v>2.58</v>
          </cell>
        </row>
        <row r="77">
          <cell r="F77">
            <v>0.56000000000000005</v>
          </cell>
          <cell r="P77">
            <v>3.73</v>
          </cell>
        </row>
        <row r="78">
          <cell r="F78">
            <v>0.47</v>
          </cell>
          <cell r="P78">
            <v>2.92</v>
          </cell>
        </row>
        <row r="79">
          <cell r="F79">
            <v>0.39</v>
          </cell>
          <cell r="P79">
            <v>2.2799999999999998</v>
          </cell>
        </row>
        <row r="80">
          <cell r="F80">
            <v>0.25</v>
          </cell>
          <cell r="P80">
            <v>2.08</v>
          </cell>
        </row>
        <row r="81">
          <cell r="F81">
            <v>0.39</v>
          </cell>
          <cell r="P81">
            <v>3.18</v>
          </cell>
        </row>
        <row r="82">
          <cell r="F82">
            <v>0.55000000000000004</v>
          </cell>
          <cell r="P82">
            <v>4.6100000000000003</v>
          </cell>
        </row>
        <row r="83">
          <cell r="F83">
            <v>0.48</v>
          </cell>
          <cell r="P83">
            <v>2.5499999999999998</v>
          </cell>
        </row>
        <row r="84">
          <cell r="F84">
            <v>0.56999999999999995</v>
          </cell>
          <cell r="P84">
            <v>2.88</v>
          </cell>
        </row>
        <row r="85">
          <cell r="F85">
            <v>0.33</v>
          </cell>
          <cell r="P85">
            <v>2.74</v>
          </cell>
        </row>
        <row r="86">
          <cell r="F86">
            <v>0.35</v>
          </cell>
          <cell r="P86">
            <v>2.4700000000000002</v>
          </cell>
        </row>
        <row r="87">
          <cell r="F87">
            <v>0.43</v>
          </cell>
          <cell r="P87">
            <v>2.67</v>
          </cell>
        </row>
        <row r="88">
          <cell r="F88">
            <v>0.68</v>
          </cell>
          <cell r="P88">
            <v>3.58</v>
          </cell>
        </row>
        <row r="89">
          <cell r="F89">
            <v>0.28000000000000003</v>
          </cell>
          <cell r="P89">
            <v>2.7</v>
          </cell>
        </row>
        <row r="90">
          <cell r="F90">
            <v>0.73</v>
          </cell>
          <cell r="P90">
            <v>4.38</v>
          </cell>
        </row>
        <row r="91">
          <cell r="F91">
            <v>0.36</v>
          </cell>
          <cell r="P91">
            <v>3.19</v>
          </cell>
        </row>
        <row r="92">
          <cell r="F92">
            <v>0.49</v>
          </cell>
          <cell r="P92">
            <v>10.81</v>
          </cell>
        </row>
        <row r="93">
          <cell r="F93">
            <v>0.43</v>
          </cell>
          <cell r="P93">
            <v>3.83</v>
          </cell>
        </row>
        <row r="94">
          <cell r="F94">
            <v>0.4</v>
          </cell>
          <cell r="P94">
            <v>3.76</v>
          </cell>
        </row>
        <row r="95">
          <cell r="F95">
            <v>0.46</v>
          </cell>
          <cell r="P95">
            <v>4.78</v>
          </cell>
        </row>
        <row r="96">
          <cell r="F96">
            <v>0.45</v>
          </cell>
          <cell r="P96">
            <v>4.5999999999999996</v>
          </cell>
        </row>
        <row r="97">
          <cell r="F97">
            <v>0.51</v>
          </cell>
          <cell r="P97">
            <v>9.6300000000000008</v>
          </cell>
        </row>
        <row r="98">
          <cell r="F98">
            <v>0.43</v>
          </cell>
          <cell r="P98">
            <v>5.64</v>
          </cell>
        </row>
        <row r="100">
          <cell r="F100">
            <v>0.46</v>
          </cell>
          <cell r="P100">
            <v>6.03</v>
          </cell>
        </row>
        <row r="101">
          <cell r="F101">
            <v>0.56999999999999995</v>
          </cell>
          <cell r="P101">
            <v>4.99</v>
          </cell>
        </row>
        <row r="102">
          <cell r="F102">
            <v>0.51</v>
          </cell>
          <cell r="P102">
            <v>3.42</v>
          </cell>
        </row>
        <row r="103">
          <cell r="F103">
            <v>0.53</v>
          </cell>
          <cell r="P103">
            <v>3.43</v>
          </cell>
        </row>
        <row r="104">
          <cell r="F104">
            <v>0.56000000000000005</v>
          </cell>
          <cell r="P104">
            <v>10.210000000000001</v>
          </cell>
        </row>
        <row r="105">
          <cell r="F105">
            <v>0.36</v>
          </cell>
          <cell r="P105">
            <v>4.1500000000000004</v>
          </cell>
        </row>
        <row r="106">
          <cell r="F106">
            <v>0.41</v>
          </cell>
          <cell r="P106">
            <v>5.78</v>
          </cell>
        </row>
        <row r="107">
          <cell r="F107">
            <v>0.5</v>
          </cell>
          <cell r="P107">
            <v>7.69</v>
          </cell>
        </row>
        <row r="108">
          <cell r="F108">
            <v>0.53</v>
          </cell>
          <cell r="P108">
            <v>10.09</v>
          </cell>
        </row>
        <row r="109">
          <cell r="F109">
            <v>0.42</v>
          </cell>
          <cell r="P109">
            <v>4.03</v>
          </cell>
        </row>
        <row r="110">
          <cell r="P110">
            <v>4.63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workbookViewId="0">
      <selection activeCell="D15" sqref="D15"/>
    </sheetView>
  </sheetViews>
  <sheetFormatPr defaultRowHeight="15" x14ac:dyDescent="0.25"/>
  <sheetData>
    <row r="2" spans="1:5" ht="15" customHeight="1" x14ac:dyDescent="0.25">
      <c r="A2" s="28" t="s">
        <v>99</v>
      </c>
      <c r="B2" s="28"/>
      <c r="C2" s="28"/>
      <c r="D2" s="28"/>
      <c r="E2" s="28"/>
    </row>
    <row r="3" spans="1:5" x14ac:dyDescent="0.25">
      <c r="A3" s="28"/>
      <c r="B3" s="28"/>
      <c r="C3" s="28"/>
      <c r="D3" s="28"/>
      <c r="E3" s="28"/>
    </row>
    <row r="4" spans="1:5" x14ac:dyDescent="0.25">
      <c r="A4" s="28"/>
      <c r="B4" s="28"/>
      <c r="C4" s="28"/>
      <c r="D4" s="28"/>
      <c r="E4" s="28"/>
    </row>
    <row r="5" spans="1:5" x14ac:dyDescent="0.25">
      <c r="A5" s="5"/>
      <c r="B5" s="5"/>
      <c r="C5" s="5"/>
      <c r="D5" s="5"/>
      <c r="E5" s="5"/>
    </row>
    <row r="6" spans="1:5" x14ac:dyDescent="0.25">
      <c r="A6" s="5"/>
      <c r="B6" s="5"/>
      <c r="C6" s="5"/>
      <c r="D6" s="5"/>
      <c r="E6" s="5"/>
    </row>
  </sheetData>
  <mergeCells count="1">
    <mergeCell ref="A2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1"/>
  <sheetViews>
    <sheetView tabSelected="1" zoomScale="60" zoomScaleNormal="60" workbookViewId="0">
      <selection activeCell="N3" sqref="N3"/>
    </sheetView>
  </sheetViews>
  <sheetFormatPr defaultRowHeight="15" x14ac:dyDescent="0.25"/>
  <cols>
    <col min="3" max="3" width="10.85546875" bestFit="1" customWidth="1"/>
  </cols>
  <sheetData>
    <row r="1" spans="1:29" x14ac:dyDescent="0.25">
      <c r="A1" s="29" t="s">
        <v>55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29" x14ac:dyDescent="0.25">
      <c r="A2" t="s">
        <v>53</v>
      </c>
      <c r="B2" t="s">
        <v>85</v>
      </c>
      <c r="C2" s="3" t="s">
        <v>58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</row>
    <row r="3" spans="1:29" x14ac:dyDescent="0.25">
      <c r="A3" t="s">
        <v>10</v>
      </c>
      <c r="B3" s="4">
        <v>42095</v>
      </c>
      <c r="C3" t="s">
        <v>12</v>
      </c>
      <c r="D3">
        <v>6.68</v>
      </c>
      <c r="E3">
        <v>369</v>
      </c>
      <c r="F3">
        <v>3.7</v>
      </c>
      <c r="G3">
        <v>41</v>
      </c>
      <c r="H3">
        <v>27.3</v>
      </c>
      <c r="I3">
        <v>10.7</v>
      </c>
      <c r="J3">
        <v>0.434</v>
      </c>
      <c r="K3">
        <v>0.26700000000000002</v>
      </c>
      <c r="L3">
        <v>0.104</v>
      </c>
    </row>
    <row r="4" spans="1:29" x14ac:dyDescent="0.25">
      <c r="A4" t="s">
        <v>10</v>
      </c>
      <c r="B4" s="4">
        <v>42095</v>
      </c>
      <c r="C4" t="s">
        <v>13</v>
      </c>
      <c r="D4">
        <v>8.08</v>
      </c>
      <c r="E4">
        <v>411</v>
      </c>
      <c r="F4">
        <v>10.5</v>
      </c>
      <c r="G4">
        <v>40</v>
      </c>
      <c r="H4">
        <v>46.5</v>
      </c>
      <c r="I4">
        <v>8</v>
      </c>
      <c r="J4">
        <v>4.4999999999999998E-2</v>
      </c>
      <c r="K4">
        <v>0.753</v>
      </c>
      <c r="L4">
        <v>8.2000000000000003E-2</v>
      </c>
    </row>
    <row r="5" spans="1:29" x14ac:dyDescent="0.25">
      <c r="A5" t="s">
        <v>10</v>
      </c>
      <c r="B5" s="4">
        <v>42095</v>
      </c>
      <c r="C5" t="s">
        <v>14</v>
      </c>
      <c r="D5">
        <v>6.98</v>
      </c>
      <c r="E5">
        <v>441</v>
      </c>
      <c r="F5">
        <v>10.4</v>
      </c>
      <c r="G5">
        <v>44</v>
      </c>
      <c r="H5">
        <v>43.3</v>
      </c>
      <c r="I5">
        <v>15.5</v>
      </c>
      <c r="J5">
        <v>0.27100000000000002</v>
      </c>
      <c r="K5">
        <v>1.8</v>
      </c>
      <c r="L5">
        <v>7.4999999999999997E-2</v>
      </c>
    </row>
    <row r="6" spans="1:29" x14ac:dyDescent="0.25">
      <c r="A6" t="s">
        <v>10</v>
      </c>
      <c r="B6" s="4">
        <v>42095</v>
      </c>
      <c r="C6" t="s">
        <v>15</v>
      </c>
      <c r="D6">
        <v>7.04</v>
      </c>
      <c r="E6">
        <v>314</v>
      </c>
      <c r="F6">
        <v>2.5</v>
      </c>
      <c r="G6">
        <v>38</v>
      </c>
      <c r="H6">
        <v>28.9</v>
      </c>
      <c r="I6">
        <v>13.6</v>
      </c>
      <c r="J6">
        <v>0.23300000000000001</v>
      </c>
      <c r="K6">
        <v>1.66</v>
      </c>
      <c r="L6">
        <v>0.104</v>
      </c>
    </row>
    <row r="7" spans="1:29" x14ac:dyDescent="0.25">
      <c r="A7" t="s">
        <v>10</v>
      </c>
      <c r="B7" s="4">
        <v>42095</v>
      </c>
      <c r="C7" t="s">
        <v>16</v>
      </c>
      <c r="D7">
        <v>7.19</v>
      </c>
      <c r="E7">
        <v>435</v>
      </c>
      <c r="F7">
        <v>3.3</v>
      </c>
      <c r="G7">
        <v>35</v>
      </c>
      <c r="H7">
        <v>38.5</v>
      </c>
      <c r="I7">
        <v>14.5</v>
      </c>
      <c r="J7">
        <v>7.2999999999999995E-2</v>
      </c>
      <c r="K7">
        <v>0.14599999999999999</v>
      </c>
      <c r="L7">
        <v>0.11</v>
      </c>
    </row>
    <row r="8" spans="1:29" x14ac:dyDescent="0.25">
      <c r="A8" t="s">
        <v>10</v>
      </c>
      <c r="B8" s="4">
        <v>42095</v>
      </c>
      <c r="C8" t="s">
        <v>17</v>
      </c>
      <c r="D8">
        <v>7.05</v>
      </c>
      <c r="E8">
        <v>276</v>
      </c>
      <c r="F8">
        <v>3.1</v>
      </c>
      <c r="G8">
        <v>46</v>
      </c>
      <c r="H8">
        <v>32.1</v>
      </c>
      <c r="I8">
        <v>9.6999999999999993</v>
      </c>
      <c r="J8">
        <v>0.153</v>
      </c>
      <c r="K8">
        <v>1.52</v>
      </c>
      <c r="L8">
        <v>1.22</v>
      </c>
    </row>
    <row r="9" spans="1:29" x14ac:dyDescent="0.25">
      <c r="A9" t="s">
        <v>10</v>
      </c>
      <c r="B9" s="4">
        <v>42095</v>
      </c>
      <c r="C9" t="s">
        <v>18</v>
      </c>
      <c r="D9">
        <v>6.97</v>
      </c>
      <c r="E9">
        <v>305</v>
      </c>
      <c r="F9">
        <v>3.5</v>
      </c>
      <c r="G9">
        <v>35</v>
      </c>
      <c r="H9">
        <v>27.3</v>
      </c>
      <c r="I9">
        <v>6.8</v>
      </c>
      <c r="J9">
        <v>0.27800000000000002</v>
      </c>
      <c r="K9">
        <v>0.34799999999999998</v>
      </c>
      <c r="L9">
        <v>8.5999999999999993E-2</v>
      </c>
    </row>
    <row r="10" spans="1:29" x14ac:dyDescent="0.25">
      <c r="A10" t="s">
        <v>10</v>
      </c>
      <c r="B10" s="4">
        <v>42095</v>
      </c>
      <c r="C10" t="s">
        <v>19</v>
      </c>
      <c r="D10">
        <v>6.93</v>
      </c>
      <c r="E10">
        <v>278</v>
      </c>
      <c r="F10">
        <v>2.7</v>
      </c>
      <c r="G10">
        <v>37</v>
      </c>
      <c r="H10">
        <v>20.8</v>
      </c>
      <c r="I10">
        <v>8.6999999999999993</v>
      </c>
      <c r="J10">
        <v>0.91300000000000003</v>
      </c>
      <c r="K10">
        <v>0.12</v>
      </c>
      <c r="L10">
        <v>1.27</v>
      </c>
    </row>
    <row r="11" spans="1:29" x14ac:dyDescent="0.25">
      <c r="A11" t="s">
        <v>10</v>
      </c>
      <c r="B11" s="4">
        <v>42095</v>
      </c>
      <c r="C11" t="s">
        <v>20</v>
      </c>
      <c r="D11">
        <v>7.37</v>
      </c>
      <c r="E11">
        <v>317</v>
      </c>
      <c r="F11">
        <v>3.1</v>
      </c>
      <c r="G11">
        <v>37</v>
      </c>
      <c r="H11">
        <v>28.9</v>
      </c>
      <c r="I11">
        <v>10.7</v>
      </c>
      <c r="J11" t="s">
        <v>9</v>
      </c>
      <c r="K11">
        <v>3.07</v>
      </c>
      <c r="L11">
        <v>1.57</v>
      </c>
    </row>
    <row r="12" spans="1:29" x14ac:dyDescent="0.25">
      <c r="A12" t="s">
        <v>10</v>
      </c>
      <c r="B12" s="4">
        <v>42095</v>
      </c>
      <c r="C12" t="s">
        <v>21</v>
      </c>
      <c r="D12">
        <v>7.12</v>
      </c>
      <c r="E12">
        <v>364</v>
      </c>
      <c r="F12">
        <v>3.3</v>
      </c>
      <c r="G12">
        <v>36</v>
      </c>
      <c r="H12">
        <v>32.1</v>
      </c>
      <c r="I12">
        <v>10.7</v>
      </c>
      <c r="J12" t="s">
        <v>9</v>
      </c>
      <c r="K12">
        <v>0.13300000000000001</v>
      </c>
      <c r="L12">
        <v>5.7000000000000002E-2</v>
      </c>
    </row>
    <row r="13" spans="1:29" x14ac:dyDescent="0.25">
      <c r="A13" t="s">
        <v>10</v>
      </c>
      <c r="B13" s="4">
        <v>42095</v>
      </c>
      <c r="C13" t="s">
        <v>22</v>
      </c>
      <c r="D13">
        <v>7.17</v>
      </c>
      <c r="E13">
        <v>396</v>
      </c>
      <c r="F13">
        <v>3.6</v>
      </c>
      <c r="G13">
        <v>35</v>
      </c>
      <c r="H13">
        <v>44.9</v>
      </c>
      <c r="I13">
        <v>6.7</v>
      </c>
      <c r="J13">
        <v>0.18099999999999999</v>
      </c>
      <c r="K13">
        <v>0.16800000000000001</v>
      </c>
      <c r="L13">
        <v>5.3999999999999999E-2</v>
      </c>
    </row>
    <row r="14" spans="1:29" x14ac:dyDescent="0.25">
      <c r="A14" t="s">
        <v>10</v>
      </c>
      <c r="B14" s="4">
        <v>42095</v>
      </c>
      <c r="C14" t="s">
        <v>27</v>
      </c>
      <c r="D14">
        <v>6.41</v>
      </c>
      <c r="E14">
        <v>124</v>
      </c>
      <c r="F14">
        <v>11.7</v>
      </c>
      <c r="G14">
        <v>11</v>
      </c>
      <c r="H14">
        <v>9.6</v>
      </c>
      <c r="I14">
        <v>3.9</v>
      </c>
      <c r="J14" t="s">
        <v>9</v>
      </c>
      <c r="K14">
        <v>28.6</v>
      </c>
      <c r="L14">
        <v>3.54</v>
      </c>
    </row>
    <row r="15" spans="1:29" x14ac:dyDescent="0.25">
      <c r="A15" t="s">
        <v>10</v>
      </c>
      <c r="B15" s="4">
        <v>42095</v>
      </c>
      <c r="C15" t="s">
        <v>28</v>
      </c>
      <c r="D15">
        <v>6.33</v>
      </c>
      <c r="E15">
        <v>124</v>
      </c>
      <c r="F15">
        <v>12.8</v>
      </c>
      <c r="G15">
        <v>17</v>
      </c>
      <c r="H15">
        <v>6.4</v>
      </c>
      <c r="I15">
        <v>2.9</v>
      </c>
      <c r="J15" t="s">
        <v>9</v>
      </c>
      <c r="K15">
        <v>42</v>
      </c>
      <c r="L15">
        <v>9.1999999999999998E-2</v>
      </c>
      <c r="W15" s="2"/>
      <c r="X15" s="2"/>
      <c r="Y15" s="2"/>
      <c r="Z15" s="2"/>
      <c r="AA15" s="2"/>
      <c r="AB15" s="2"/>
      <c r="AC15" s="2"/>
    </row>
    <row r="16" spans="1:29" x14ac:dyDescent="0.25">
      <c r="A16" t="s">
        <v>10</v>
      </c>
      <c r="B16" s="4">
        <v>42095</v>
      </c>
      <c r="C16" t="s">
        <v>29</v>
      </c>
      <c r="D16">
        <v>6.62</v>
      </c>
      <c r="E16">
        <v>124</v>
      </c>
      <c r="F16">
        <v>12.7</v>
      </c>
      <c r="G16">
        <v>19</v>
      </c>
      <c r="H16">
        <v>12.8</v>
      </c>
      <c r="I16">
        <v>3.9</v>
      </c>
      <c r="J16" t="s">
        <v>9</v>
      </c>
      <c r="K16">
        <v>27.5</v>
      </c>
      <c r="L16">
        <v>10.5</v>
      </c>
    </row>
    <row r="17" spans="1:23" x14ac:dyDescent="0.25">
      <c r="A17" t="s">
        <v>10</v>
      </c>
      <c r="B17" s="4">
        <v>42095</v>
      </c>
      <c r="C17" t="s">
        <v>30</v>
      </c>
      <c r="D17">
        <v>6.4</v>
      </c>
      <c r="E17">
        <v>127</v>
      </c>
      <c r="F17">
        <v>12.8</v>
      </c>
      <c r="G17">
        <v>11</v>
      </c>
      <c r="H17">
        <v>6.4</v>
      </c>
      <c r="I17">
        <v>2.9</v>
      </c>
      <c r="J17" t="s">
        <v>9</v>
      </c>
      <c r="K17">
        <v>35.6</v>
      </c>
      <c r="L17">
        <v>4.08</v>
      </c>
    </row>
    <row r="18" spans="1:23" x14ac:dyDescent="0.25">
      <c r="A18" t="s">
        <v>56</v>
      </c>
      <c r="B18" s="4">
        <v>42095</v>
      </c>
      <c r="C18" t="s">
        <v>31</v>
      </c>
      <c r="D18">
        <v>7.44</v>
      </c>
      <c r="E18">
        <v>72.2</v>
      </c>
      <c r="F18">
        <v>5.8</v>
      </c>
      <c r="G18">
        <v>10.9</v>
      </c>
      <c r="H18">
        <v>6.4</v>
      </c>
      <c r="I18">
        <v>1.1000000000000001</v>
      </c>
      <c r="J18" t="s">
        <v>9</v>
      </c>
      <c r="K18">
        <v>2.9</v>
      </c>
      <c r="L18">
        <v>4.5999999999999999E-2</v>
      </c>
    </row>
    <row r="19" spans="1:23" x14ac:dyDescent="0.25">
      <c r="A19" t="s">
        <v>56</v>
      </c>
      <c r="B19" s="4">
        <v>42095</v>
      </c>
      <c r="C19" t="s">
        <v>32</v>
      </c>
      <c r="D19">
        <v>6.93</v>
      </c>
      <c r="E19">
        <v>75.099999999999994</v>
      </c>
      <c r="F19">
        <v>5.6</v>
      </c>
      <c r="G19">
        <v>10.7</v>
      </c>
      <c r="H19">
        <v>6.3</v>
      </c>
      <c r="I19">
        <v>1.4</v>
      </c>
      <c r="J19">
        <v>3.1E-2</v>
      </c>
      <c r="K19">
        <v>2.95</v>
      </c>
      <c r="L19">
        <v>8.2000000000000003E-2</v>
      </c>
    </row>
    <row r="20" spans="1:23" x14ac:dyDescent="0.25">
      <c r="A20" t="s">
        <v>56</v>
      </c>
      <c r="B20" s="4">
        <v>42095</v>
      </c>
      <c r="C20" t="s">
        <v>33</v>
      </c>
      <c r="D20">
        <v>7.66</v>
      </c>
      <c r="E20">
        <v>75.400000000000006</v>
      </c>
      <c r="F20">
        <v>4.5</v>
      </c>
      <c r="G20">
        <v>8.3000000000000007</v>
      </c>
      <c r="H20">
        <v>7.2</v>
      </c>
      <c r="I20">
        <v>0.9</v>
      </c>
      <c r="J20" t="s">
        <v>9</v>
      </c>
      <c r="K20">
        <v>3.99</v>
      </c>
      <c r="L20">
        <v>0.189</v>
      </c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25">
      <c r="A21" t="s">
        <v>56</v>
      </c>
      <c r="B21" s="4">
        <v>42095</v>
      </c>
      <c r="C21" t="s">
        <v>34</v>
      </c>
      <c r="D21">
        <v>6.8</v>
      </c>
      <c r="E21">
        <v>73.400000000000006</v>
      </c>
      <c r="F21">
        <v>5.7</v>
      </c>
      <c r="G21">
        <v>10.5</v>
      </c>
      <c r="H21">
        <v>7.1</v>
      </c>
      <c r="I21">
        <v>0.7</v>
      </c>
      <c r="J21">
        <v>3.7999999999999999E-2</v>
      </c>
      <c r="K21">
        <v>3.32</v>
      </c>
      <c r="L21">
        <v>8.2000000000000003E-2</v>
      </c>
    </row>
    <row r="22" spans="1:23" x14ac:dyDescent="0.25">
      <c r="A22" t="s">
        <v>56</v>
      </c>
      <c r="B22" s="4">
        <v>42095</v>
      </c>
      <c r="C22" t="s">
        <v>35</v>
      </c>
      <c r="D22">
        <v>6.88</v>
      </c>
      <c r="E22">
        <v>74.5</v>
      </c>
      <c r="F22">
        <v>6.2</v>
      </c>
      <c r="G22">
        <v>11.1</v>
      </c>
      <c r="H22">
        <v>7.2</v>
      </c>
      <c r="I22">
        <v>1</v>
      </c>
      <c r="J22" t="s">
        <v>9</v>
      </c>
      <c r="K22">
        <v>4.4800000000000004</v>
      </c>
      <c r="L22">
        <v>8.2000000000000003E-2</v>
      </c>
    </row>
    <row r="23" spans="1:23" x14ac:dyDescent="0.25">
      <c r="A23" t="s">
        <v>56</v>
      </c>
      <c r="B23" s="4">
        <v>42095</v>
      </c>
      <c r="C23" t="s">
        <v>36</v>
      </c>
      <c r="D23">
        <v>6.65</v>
      </c>
      <c r="E23">
        <v>63.9</v>
      </c>
      <c r="F23">
        <v>5.9</v>
      </c>
      <c r="G23">
        <v>10.5</v>
      </c>
      <c r="H23">
        <v>6.7</v>
      </c>
      <c r="I23">
        <v>0.9</v>
      </c>
      <c r="J23" t="s">
        <v>9</v>
      </c>
      <c r="K23">
        <v>18.399999999999999</v>
      </c>
      <c r="L23">
        <v>8.2000000000000003E-2</v>
      </c>
    </row>
    <row r="24" spans="1:23" x14ac:dyDescent="0.25">
      <c r="A24" t="s">
        <v>56</v>
      </c>
      <c r="B24" s="4">
        <v>42095</v>
      </c>
      <c r="C24" t="s">
        <v>37</v>
      </c>
      <c r="D24">
        <v>7.2</v>
      </c>
      <c r="E24">
        <v>72.599999999999994</v>
      </c>
      <c r="F24">
        <v>6.1</v>
      </c>
      <c r="G24">
        <v>10.8</v>
      </c>
      <c r="H24">
        <v>8.6</v>
      </c>
      <c r="I24">
        <v>0.3</v>
      </c>
      <c r="J24" t="s">
        <v>9</v>
      </c>
      <c r="K24">
        <v>6.76</v>
      </c>
      <c r="L24">
        <v>8.2000000000000003E-2</v>
      </c>
    </row>
    <row r="25" spans="1:23" x14ac:dyDescent="0.25">
      <c r="A25" t="s">
        <v>56</v>
      </c>
      <c r="B25" s="4">
        <v>42095</v>
      </c>
      <c r="C25" t="s">
        <v>38</v>
      </c>
      <c r="D25">
        <v>7.43</v>
      </c>
      <c r="E25">
        <v>77</v>
      </c>
      <c r="F25">
        <v>6</v>
      </c>
      <c r="G25">
        <v>10.5</v>
      </c>
      <c r="H25">
        <v>8</v>
      </c>
      <c r="I25">
        <v>0.5</v>
      </c>
      <c r="J25" t="s">
        <v>9</v>
      </c>
      <c r="K25">
        <v>3.1</v>
      </c>
      <c r="L25">
        <v>0.08</v>
      </c>
    </row>
    <row r="26" spans="1:23" x14ac:dyDescent="0.25">
      <c r="A26" t="s">
        <v>56</v>
      </c>
      <c r="B26" s="4">
        <v>42095</v>
      </c>
      <c r="C26" t="s">
        <v>39</v>
      </c>
      <c r="D26">
        <v>7.9</v>
      </c>
      <c r="E26">
        <v>74.099999999999994</v>
      </c>
      <c r="F26">
        <v>6.1</v>
      </c>
      <c r="G26">
        <v>13</v>
      </c>
      <c r="H26">
        <v>8.1</v>
      </c>
      <c r="I26">
        <v>0.5</v>
      </c>
      <c r="J26">
        <v>0.46899999999999997</v>
      </c>
      <c r="K26">
        <v>3.15</v>
      </c>
      <c r="L26">
        <v>7.0000000000000007E-2</v>
      </c>
    </row>
    <row r="27" spans="1:23" x14ac:dyDescent="0.25">
      <c r="A27" t="s">
        <v>56</v>
      </c>
      <c r="B27" s="4">
        <v>42095</v>
      </c>
      <c r="C27" t="s">
        <v>40</v>
      </c>
      <c r="D27">
        <v>7.11</v>
      </c>
      <c r="E27">
        <v>78.2</v>
      </c>
      <c r="F27">
        <v>4.4000000000000004</v>
      </c>
      <c r="G27">
        <v>8.6999999999999993</v>
      </c>
      <c r="H27">
        <v>7.2</v>
      </c>
      <c r="I27">
        <v>1.1000000000000001</v>
      </c>
      <c r="J27">
        <v>0.16300000000000001</v>
      </c>
      <c r="K27">
        <v>3.48</v>
      </c>
      <c r="L27">
        <v>0.94299999999999995</v>
      </c>
    </row>
    <row r="28" spans="1:23" x14ac:dyDescent="0.25">
      <c r="A28" t="s">
        <v>56</v>
      </c>
      <c r="B28" s="4">
        <v>42095</v>
      </c>
      <c r="C28" t="s">
        <v>41</v>
      </c>
      <c r="D28">
        <v>7.3</v>
      </c>
      <c r="E28">
        <v>77.900000000000006</v>
      </c>
      <c r="F28">
        <v>4.5999999999999996</v>
      </c>
      <c r="G28">
        <v>8.6999999999999993</v>
      </c>
      <c r="H28">
        <v>7.1</v>
      </c>
      <c r="I28">
        <v>0.6</v>
      </c>
      <c r="J28" t="s">
        <v>9</v>
      </c>
      <c r="K28">
        <v>4.26</v>
      </c>
      <c r="L28">
        <v>0.189</v>
      </c>
    </row>
    <row r="29" spans="1:23" x14ac:dyDescent="0.25">
      <c r="A29" t="s">
        <v>10</v>
      </c>
      <c r="B29" s="4">
        <v>42278</v>
      </c>
      <c r="C29" t="s">
        <v>12</v>
      </c>
      <c r="D29">
        <v>7.28</v>
      </c>
      <c r="E29">
        <v>434</v>
      </c>
      <c r="F29">
        <v>12</v>
      </c>
      <c r="G29">
        <v>13.8</v>
      </c>
      <c r="H29">
        <v>49.7</v>
      </c>
      <c r="I29">
        <v>7.7</v>
      </c>
      <c r="J29">
        <v>0.23300000000000001</v>
      </c>
      <c r="K29">
        <v>0.92100000000000004</v>
      </c>
      <c r="L29">
        <v>0.16400000000000001</v>
      </c>
    </row>
    <row r="30" spans="1:23" x14ac:dyDescent="0.25">
      <c r="A30" t="s">
        <v>10</v>
      </c>
      <c r="B30" s="4">
        <v>42278</v>
      </c>
      <c r="C30" t="s">
        <v>13</v>
      </c>
      <c r="D30">
        <v>6.42</v>
      </c>
      <c r="E30">
        <v>284</v>
      </c>
      <c r="F30">
        <v>4.2</v>
      </c>
      <c r="G30">
        <v>42.5</v>
      </c>
      <c r="H30">
        <v>80.8</v>
      </c>
      <c r="I30">
        <v>7.8</v>
      </c>
      <c r="J30" t="s">
        <v>9</v>
      </c>
      <c r="K30">
        <v>1.68</v>
      </c>
      <c r="L30">
        <v>0.184</v>
      </c>
    </row>
    <row r="31" spans="1:23" x14ac:dyDescent="0.25">
      <c r="A31" t="s">
        <v>10</v>
      </c>
      <c r="B31" s="4">
        <v>42278</v>
      </c>
      <c r="C31" t="s">
        <v>14</v>
      </c>
      <c r="D31">
        <v>7.03</v>
      </c>
      <c r="E31">
        <v>590</v>
      </c>
      <c r="F31">
        <v>12.7</v>
      </c>
      <c r="G31">
        <v>94</v>
      </c>
      <c r="H31">
        <v>28.9</v>
      </c>
      <c r="I31">
        <v>11.6</v>
      </c>
      <c r="J31" t="s">
        <v>9</v>
      </c>
      <c r="K31">
        <v>1.014</v>
      </c>
      <c r="L31">
        <v>0.17199999999999999</v>
      </c>
    </row>
    <row r="32" spans="1:23" x14ac:dyDescent="0.25">
      <c r="A32" t="s">
        <v>10</v>
      </c>
      <c r="B32" s="4">
        <v>42278</v>
      </c>
      <c r="C32" t="s">
        <v>15</v>
      </c>
      <c r="D32">
        <v>7.05</v>
      </c>
      <c r="E32">
        <v>367</v>
      </c>
      <c r="F32">
        <v>4.9000000000000004</v>
      </c>
      <c r="G32">
        <v>83</v>
      </c>
      <c r="H32">
        <v>16</v>
      </c>
      <c r="I32">
        <v>2.9</v>
      </c>
      <c r="J32" t="s">
        <v>9</v>
      </c>
      <c r="K32">
        <v>4.4669999999999996</v>
      </c>
      <c r="L32">
        <v>0.20399999999999999</v>
      </c>
    </row>
    <row r="33" spans="1:12" x14ac:dyDescent="0.25">
      <c r="A33" t="s">
        <v>10</v>
      </c>
      <c r="B33" s="4">
        <v>42278</v>
      </c>
      <c r="C33" t="s">
        <v>16</v>
      </c>
      <c r="D33">
        <v>7.35</v>
      </c>
      <c r="E33">
        <v>301</v>
      </c>
      <c r="F33">
        <v>6.5</v>
      </c>
      <c r="G33">
        <v>49.5</v>
      </c>
      <c r="H33">
        <v>19.2</v>
      </c>
      <c r="I33">
        <v>6.8</v>
      </c>
      <c r="J33" t="s">
        <v>9</v>
      </c>
      <c r="K33">
        <v>0.65300000000000002</v>
      </c>
      <c r="L33">
        <v>0.22700000000000001</v>
      </c>
    </row>
    <row r="34" spans="1:12" x14ac:dyDescent="0.25">
      <c r="A34" t="s">
        <v>10</v>
      </c>
      <c r="B34" s="4">
        <v>42278</v>
      </c>
      <c r="C34" t="s">
        <v>17</v>
      </c>
      <c r="D34">
        <v>7.06</v>
      </c>
      <c r="E34">
        <v>316</v>
      </c>
      <c r="F34">
        <v>4.7</v>
      </c>
      <c r="G34">
        <v>71</v>
      </c>
      <c r="H34">
        <v>12.8</v>
      </c>
      <c r="I34">
        <v>2.9</v>
      </c>
      <c r="J34" t="s">
        <v>9</v>
      </c>
      <c r="K34">
        <v>4.1970000000000001</v>
      </c>
      <c r="L34">
        <v>0.29099999999999998</v>
      </c>
    </row>
    <row r="35" spans="1:12" x14ac:dyDescent="0.25">
      <c r="A35" t="s">
        <v>10</v>
      </c>
      <c r="B35" s="4">
        <v>42278</v>
      </c>
      <c r="C35" t="s">
        <v>18</v>
      </c>
      <c r="D35">
        <v>6.82</v>
      </c>
      <c r="E35">
        <v>234</v>
      </c>
      <c r="F35">
        <v>5.7</v>
      </c>
      <c r="G35">
        <v>18.2</v>
      </c>
      <c r="H35">
        <v>24</v>
      </c>
      <c r="I35">
        <v>5.8</v>
      </c>
      <c r="J35" t="s">
        <v>9</v>
      </c>
      <c r="K35">
        <v>1.0680000000000001</v>
      </c>
      <c r="L35">
        <v>0.184</v>
      </c>
    </row>
    <row r="36" spans="1:12" x14ac:dyDescent="0.25">
      <c r="A36" t="s">
        <v>10</v>
      </c>
      <c r="B36" s="4">
        <v>42278</v>
      </c>
      <c r="C36" t="s">
        <v>19</v>
      </c>
      <c r="D36">
        <v>7.01</v>
      </c>
      <c r="E36">
        <v>253</v>
      </c>
      <c r="F36">
        <v>3.8</v>
      </c>
      <c r="G36">
        <v>39</v>
      </c>
      <c r="H36">
        <v>25.7</v>
      </c>
      <c r="I36">
        <v>2.9</v>
      </c>
      <c r="J36" t="s">
        <v>9</v>
      </c>
      <c r="K36">
        <v>0.64800000000000002</v>
      </c>
      <c r="L36">
        <v>0.246</v>
      </c>
    </row>
    <row r="37" spans="1:12" x14ac:dyDescent="0.25">
      <c r="A37" t="s">
        <v>10</v>
      </c>
      <c r="B37" s="4">
        <v>42278</v>
      </c>
      <c r="C37" t="s">
        <v>20</v>
      </c>
      <c r="D37">
        <v>6.92</v>
      </c>
      <c r="E37">
        <v>380</v>
      </c>
      <c r="F37">
        <v>4.3</v>
      </c>
      <c r="G37">
        <v>63</v>
      </c>
      <c r="H37">
        <v>28.9</v>
      </c>
      <c r="I37">
        <v>5.8</v>
      </c>
      <c r="J37" t="s">
        <v>9</v>
      </c>
      <c r="K37">
        <v>0.80300000000000005</v>
      </c>
      <c r="L37">
        <v>0.17299999999999999</v>
      </c>
    </row>
    <row r="38" spans="1:12" x14ac:dyDescent="0.25">
      <c r="A38" t="s">
        <v>10</v>
      </c>
      <c r="B38" s="4">
        <v>42278</v>
      </c>
      <c r="C38" t="s">
        <v>21</v>
      </c>
      <c r="D38">
        <v>7.06</v>
      </c>
      <c r="E38">
        <v>636</v>
      </c>
      <c r="F38">
        <v>9.4</v>
      </c>
      <c r="G38">
        <v>92</v>
      </c>
      <c r="H38">
        <v>48.1</v>
      </c>
      <c r="I38">
        <v>7.7</v>
      </c>
      <c r="J38" t="s">
        <v>9</v>
      </c>
      <c r="K38">
        <v>0.79800000000000004</v>
      </c>
      <c r="L38">
        <v>0.23400000000000001</v>
      </c>
    </row>
    <row r="39" spans="1:12" x14ac:dyDescent="0.25">
      <c r="A39" t="s">
        <v>10</v>
      </c>
      <c r="B39" s="4">
        <v>42278</v>
      </c>
      <c r="C39" t="s">
        <v>22</v>
      </c>
      <c r="D39">
        <v>6.99</v>
      </c>
      <c r="E39">
        <v>339</v>
      </c>
      <c r="F39">
        <v>5.6</v>
      </c>
      <c r="G39">
        <v>53.5</v>
      </c>
      <c r="H39">
        <v>17.600000000000001</v>
      </c>
      <c r="I39">
        <v>3.9</v>
      </c>
      <c r="J39" t="s">
        <v>9</v>
      </c>
      <c r="K39">
        <v>3.581</v>
      </c>
      <c r="L39">
        <v>0.16400000000000001</v>
      </c>
    </row>
    <row r="40" spans="1:12" x14ac:dyDescent="0.25">
      <c r="A40" t="s">
        <v>10</v>
      </c>
      <c r="B40" s="4">
        <v>42278</v>
      </c>
      <c r="C40" t="s">
        <v>27</v>
      </c>
      <c r="D40">
        <v>6.92</v>
      </c>
      <c r="E40">
        <v>62.8</v>
      </c>
      <c r="F40">
        <v>5.6</v>
      </c>
      <c r="G40">
        <v>6.1</v>
      </c>
      <c r="H40">
        <v>4.8</v>
      </c>
      <c r="I40">
        <v>3.9</v>
      </c>
      <c r="J40" t="s">
        <v>9</v>
      </c>
      <c r="K40">
        <v>2.9540000000000002</v>
      </c>
      <c r="L40">
        <v>5.7000000000000002E-2</v>
      </c>
    </row>
    <row r="41" spans="1:12" x14ac:dyDescent="0.25">
      <c r="A41" t="s">
        <v>10</v>
      </c>
      <c r="B41" s="4">
        <v>42278</v>
      </c>
      <c r="C41" t="s">
        <v>28</v>
      </c>
      <c r="D41">
        <v>6.84</v>
      </c>
      <c r="E41">
        <v>63</v>
      </c>
      <c r="F41">
        <v>4.4000000000000004</v>
      </c>
      <c r="G41">
        <v>6.1</v>
      </c>
      <c r="H41">
        <v>4.8</v>
      </c>
      <c r="I41">
        <v>1.9</v>
      </c>
      <c r="J41" t="s">
        <v>9</v>
      </c>
      <c r="K41">
        <v>2.89</v>
      </c>
      <c r="L41">
        <v>0.153</v>
      </c>
    </row>
    <row r="42" spans="1:12" x14ac:dyDescent="0.25">
      <c r="A42" t="s">
        <v>10</v>
      </c>
      <c r="B42" s="4">
        <v>42278</v>
      </c>
      <c r="C42" t="s">
        <v>29</v>
      </c>
      <c r="D42">
        <v>7.05</v>
      </c>
      <c r="E42">
        <v>59.6</v>
      </c>
      <c r="F42">
        <v>4.4000000000000004</v>
      </c>
      <c r="G42">
        <v>6</v>
      </c>
      <c r="H42">
        <v>4.8</v>
      </c>
      <c r="I42">
        <v>2.9</v>
      </c>
      <c r="J42" t="s">
        <v>9</v>
      </c>
      <c r="K42">
        <v>2.6339999999999999</v>
      </c>
      <c r="L42">
        <v>0.153</v>
      </c>
    </row>
    <row r="43" spans="1:12" x14ac:dyDescent="0.25">
      <c r="A43" t="s">
        <v>10</v>
      </c>
      <c r="B43" s="4">
        <v>42278</v>
      </c>
      <c r="C43" t="s">
        <v>30</v>
      </c>
      <c r="D43">
        <v>7.34</v>
      </c>
      <c r="E43">
        <v>60.9</v>
      </c>
      <c r="F43">
        <v>4.3</v>
      </c>
      <c r="G43">
        <v>6</v>
      </c>
      <c r="H43">
        <v>6.4</v>
      </c>
      <c r="I43">
        <v>1</v>
      </c>
      <c r="J43" t="s">
        <v>9</v>
      </c>
      <c r="K43">
        <v>2.7959999999999998</v>
      </c>
      <c r="L43">
        <v>0.13900000000000001</v>
      </c>
    </row>
    <row r="44" spans="1:12" x14ac:dyDescent="0.25">
      <c r="A44" t="s">
        <v>11</v>
      </c>
      <c r="B44" s="4">
        <v>42278</v>
      </c>
      <c r="C44" t="s">
        <v>23</v>
      </c>
      <c r="D44">
        <v>5.93</v>
      </c>
      <c r="E44">
        <v>35.200000000000003</v>
      </c>
      <c r="F44">
        <v>1.6</v>
      </c>
      <c r="G44">
        <v>4.3</v>
      </c>
      <c r="H44">
        <v>3.2</v>
      </c>
      <c r="I44">
        <v>1</v>
      </c>
      <c r="J44" t="s">
        <v>9</v>
      </c>
      <c r="K44">
        <v>0.65</v>
      </c>
      <c r="L44">
        <v>0.184</v>
      </c>
    </row>
    <row r="45" spans="1:12" x14ac:dyDescent="0.25">
      <c r="A45" t="s">
        <v>11</v>
      </c>
      <c r="B45" s="4">
        <v>42278</v>
      </c>
      <c r="C45" t="s">
        <v>24</v>
      </c>
      <c r="D45">
        <v>5.9</v>
      </c>
      <c r="E45">
        <v>28.1</v>
      </c>
      <c r="F45">
        <v>1.6</v>
      </c>
      <c r="G45">
        <v>4.2</v>
      </c>
      <c r="H45">
        <v>1.6</v>
      </c>
      <c r="I45">
        <v>1.9</v>
      </c>
      <c r="J45" t="s">
        <v>9</v>
      </c>
      <c r="K45">
        <v>0.57199999999999995</v>
      </c>
      <c r="L45">
        <v>0.223</v>
      </c>
    </row>
    <row r="46" spans="1:12" x14ac:dyDescent="0.25">
      <c r="A46" t="s">
        <v>11</v>
      </c>
      <c r="B46" s="4">
        <v>42278</v>
      </c>
      <c r="C46" t="s">
        <v>25</v>
      </c>
      <c r="D46">
        <v>6.34</v>
      </c>
      <c r="E46">
        <v>83.9</v>
      </c>
      <c r="F46">
        <v>2.2999999999999998</v>
      </c>
      <c r="G46">
        <v>6.8</v>
      </c>
      <c r="H46">
        <v>9.6</v>
      </c>
      <c r="I46">
        <v>1.9</v>
      </c>
      <c r="J46" t="s">
        <v>9</v>
      </c>
      <c r="K46">
        <v>1.1850000000000001</v>
      </c>
      <c r="L46">
        <v>0.222</v>
      </c>
    </row>
    <row r="47" spans="1:12" x14ac:dyDescent="0.25">
      <c r="A47" t="s">
        <v>11</v>
      </c>
      <c r="B47" s="4">
        <v>42278</v>
      </c>
      <c r="C47" t="s">
        <v>26</v>
      </c>
      <c r="D47">
        <v>6.15</v>
      </c>
      <c r="E47">
        <v>76.5</v>
      </c>
      <c r="F47">
        <v>2.9</v>
      </c>
      <c r="G47">
        <v>8.1999999999999993</v>
      </c>
      <c r="H47">
        <v>3.2</v>
      </c>
      <c r="I47">
        <v>3.9</v>
      </c>
      <c r="J47">
        <v>0.29199999999999998</v>
      </c>
      <c r="K47">
        <v>2.8530000000000002</v>
      </c>
      <c r="L47">
        <v>0.183</v>
      </c>
    </row>
    <row r="48" spans="1:12" x14ac:dyDescent="0.25">
      <c r="A48" t="s">
        <v>11</v>
      </c>
      <c r="B48" s="4">
        <v>42278</v>
      </c>
      <c r="C48" t="s">
        <v>54</v>
      </c>
      <c r="D48">
        <v>6.27</v>
      </c>
      <c r="E48">
        <v>76.7</v>
      </c>
      <c r="F48">
        <v>3.5</v>
      </c>
      <c r="G48">
        <v>8.6</v>
      </c>
      <c r="H48">
        <v>3.2</v>
      </c>
      <c r="I48">
        <v>2.9</v>
      </c>
      <c r="J48" t="s">
        <v>9</v>
      </c>
      <c r="K48">
        <v>1.5880000000000001</v>
      </c>
      <c r="L48">
        <v>0.17799999999999999</v>
      </c>
    </row>
    <row r="51" spans="2:2" x14ac:dyDescent="0.25">
      <c r="B51" t="s">
        <v>86</v>
      </c>
    </row>
  </sheetData>
  <mergeCells count="1">
    <mergeCell ref="A1:K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zoomScale="90" zoomScaleNormal="90" workbookViewId="0">
      <selection activeCell="A3" sqref="A3:C3"/>
    </sheetView>
  </sheetViews>
  <sheetFormatPr defaultRowHeight="15" x14ac:dyDescent="0.25"/>
  <cols>
    <col min="2" max="2" width="10.85546875" bestFit="1" customWidth="1"/>
    <col min="3" max="4" width="10.85546875" customWidth="1"/>
  </cols>
  <sheetData>
    <row r="1" spans="1:32" x14ac:dyDescent="0.25">
      <c r="B1" s="29" t="s">
        <v>57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32" x14ac:dyDescent="0.25">
      <c r="E2" s="30">
        <v>42736</v>
      </c>
      <c r="F2" s="30"/>
      <c r="G2" s="30"/>
      <c r="H2" s="30"/>
      <c r="I2" s="30"/>
      <c r="J2" s="30"/>
      <c r="K2" s="30"/>
      <c r="L2" s="30"/>
      <c r="M2" s="30"/>
    </row>
    <row r="3" spans="1:32" x14ac:dyDescent="0.25">
      <c r="A3" t="s">
        <v>53</v>
      </c>
      <c r="B3" t="s">
        <v>163</v>
      </c>
      <c r="C3" t="s">
        <v>164</v>
      </c>
      <c r="D3" t="s">
        <v>85</v>
      </c>
      <c r="E3" t="s">
        <v>59</v>
      </c>
      <c r="F3" t="s">
        <v>62</v>
      </c>
      <c r="G3" t="s">
        <v>70</v>
      </c>
      <c r="H3" t="s">
        <v>63</v>
      </c>
      <c r="I3" t="s">
        <v>0</v>
      </c>
      <c r="J3" t="s">
        <v>71</v>
      </c>
      <c r="K3" t="s">
        <v>72</v>
      </c>
      <c r="L3" t="s">
        <v>67</v>
      </c>
      <c r="M3" t="s">
        <v>66</v>
      </c>
      <c r="N3" t="s">
        <v>68</v>
      </c>
      <c r="O3" t="s">
        <v>69</v>
      </c>
      <c r="P3" t="s">
        <v>73</v>
      </c>
      <c r="Q3" t="s">
        <v>74</v>
      </c>
      <c r="R3" t="s">
        <v>88</v>
      </c>
      <c r="S3" t="s">
        <v>75</v>
      </c>
      <c r="T3" t="s">
        <v>89</v>
      </c>
      <c r="U3" t="s">
        <v>90</v>
      </c>
      <c r="V3" t="s">
        <v>76</v>
      </c>
      <c r="W3" t="s">
        <v>77</v>
      </c>
      <c r="X3" t="s">
        <v>78</v>
      </c>
      <c r="Y3" t="s">
        <v>79</v>
      </c>
      <c r="Z3" t="s">
        <v>64</v>
      </c>
      <c r="AA3" t="s">
        <v>65</v>
      </c>
      <c r="AB3" t="s">
        <v>80</v>
      </c>
      <c r="AC3" t="s">
        <v>81</v>
      </c>
      <c r="AD3" t="s">
        <v>82</v>
      </c>
      <c r="AE3" t="s">
        <v>83</v>
      </c>
      <c r="AF3" t="s">
        <v>84</v>
      </c>
    </row>
    <row r="4" spans="1:32" x14ac:dyDescent="0.25">
      <c r="A4" t="s">
        <v>10</v>
      </c>
      <c r="B4" t="s">
        <v>46</v>
      </c>
      <c r="C4" t="s">
        <v>93</v>
      </c>
      <c r="D4" s="4">
        <v>42736</v>
      </c>
      <c r="E4" t="s">
        <v>44</v>
      </c>
      <c r="F4" t="s">
        <v>87</v>
      </c>
      <c r="G4">
        <v>962</v>
      </c>
      <c r="H4">
        <v>29</v>
      </c>
      <c r="I4">
        <v>7.39</v>
      </c>
      <c r="J4">
        <v>9</v>
      </c>
      <c r="K4">
        <v>621</v>
      </c>
      <c r="L4">
        <v>0.56399999999999995</v>
      </c>
      <c r="M4">
        <v>7.2119999999999997</v>
      </c>
      <c r="N4">
        <v>5.7000000000000002E-2</v>
      </c>
      <c r="O4">
        <v>0.30599999999999999</v>
      </c>
      <c r="P4">
        <v>19.8</v>
      </c>
      <c r="Q4">
        <v>40.1</v>
      </c>
      <c r="R4">
        <v>0.52600000000000002</v>
      </c>
      <c r="S4">
        <v>264</v>
      </c>
      <c r="T4">
        <v>96.2</v>
      </c>
      <c r="U4">
        <v>163</v>
      </c>
      <c r="V4">
        <v>512</v>
      </c>
      <c r="W4">
        <v>66</v>
      </c>
      <c r="X4">
        <v>4.4000000000000004</v>
      </c>
      <c r="Y4">
        <v>37.5</v>
      </c>
      <c r="Z4">
        <v>322</v>
      </c>
      <c r="AA4">
        <v>0</v>
      </c>
      <c r="AB4">
        <v>240</v>
      </c>
      <c r="AC4">
        <v>272</v>
      </c>
      <c r="AD4" t="s">
        <v>91</v>
      </c>
      <c r="AE4">
        <v>0.13400000000000001</v>
      </c>
      <c r="AF4">
        <v>0.20300000000000001</v>
      </c>
    </row>
    <row r="5" spans="1:32" x14ac:dyDescent="0.25">
      <c r="A5" t="s">
        <v>10</v>
      </c>
      <c r="B5" t="s">
        <v>47</v>
      </c>
      <c r="C5" t="s">
        <v>94</v>
      </c>
      <c r="D5" s="4">
        <v>42736</v>
      </c>
      <c r="E5" t="s">
        <v>45</v>
      </c>
      <c r="F5" t="s">
        <v>87</v>
      </c>
      <c r="G5">
        <v>484</v>
      </c>
      <c r="H5">
        <v>1</v>
      </c>
      <c r="I5">
        <v>7.65</v>
      </c>
      <c r="J5" t="s">
        <v>92</v>
      </c>
      <c r="K5">
        <v>312</v>
      </c>
      <c r="L5">
        <v>0.78200000000000003</v>
      </c>
      <c r="M5">
        <v>3.2160000000000002</v>
      </c>
      <c r="N5">
        <v>0.82699999999999996</v>
      </c>
      <c r="O5">
        <v>2.5999999999999999E-2</v>
      </c>
      <c r="P5">
        <v>18.43</v>
      </c>
      <c r="Q5">
        <v>118</v>
      </c>
      <c r="R5">
        <v>0.80300000000000005</v>
      </c>
      <c r="S5">
        <v>158</v>
      </c>
      <c r="T5">
        <v>26.5</v>
      </c>
      <c r="U5">
        <v>8.93</v>
      </c>
      <c r="V5">
        <v>266</v>
      </c>
      <c r="W5">
        <v>48.6</v>
      </c>
      <c r="X5">
        <v>2.5</v>
      </c>
      <c r="Y5">
        <v>25.8</v>
      </c>
      <c r="Z5">
        <v>193</v>
      </c>
      <c r="AA5">
        <v>0</v>
      </c>
      <c r="AB5">
        <v>66</v>
      </c>
      <c r="AC5">
        <v>200</v>
      </c>
      <c r="AD5" t="s">
        <v>91</v>
      </c>
      <c r="AE5">
        <v>4.7E-2</v>
      </c>
      <c r="AF5">
        <v>0.12</v>
      </c>
    </row>
    <row r="6" spans="1:32" x14ac:dyDescent="0.25">
      <c r="A6" t="s">
        <v>10</v>
      </c>
      <c r="B6" t="s">
        <v>48</v>
      </c>
      <c r="C6" t="s">
        <v>95</v>
      </c>
      <c r="D6" s="4">
        <v>42736</v>
      </c>
      <c r="E6" t="s">
        <v>43</v>
      </c>
      <c r="F6" t="s">
        <v>87</v>
      </c>
      <c r="G6">
        <v>274</v>
      </c>
      <c r="H6">
        <v>5</v>
      </c>
      <c r="I6">
        <v>7.32</v>
      </c>
      <c r="J6">
        <v>3</v>
      </c>
      <c r="K6">
        <v>177</v>
      </c>
      <c r="L6">
        <v>2.5000000000000001E-2</v>
      </c>
      <c r="M6">
        <v>6.5579999999999998</v>
      </c>
      <c r="N6">
        <v>1.9E-2</v>
      </c>
      <c r="O6">
        <v>8.5000000000000006E-2</v>
      </c>
      <c r="P6">
        <v>18.809999999999999</v>
      </c>
      <c r="Q6">
        <v>7.32</v>
      </c>
      <c r="R6">
        <v>0.64800000000000002</v>
      </c>
      <c r="S6">
        <v>160</v>
      </c>
      <c r="T6">
        <v>39.299999999999997</v>
      </c>
      <c r="U6">
        <v>0.9</v>
      </c>
      <c r="V6">
        <v>154</v>
      </c>
      <c r="W6">
        <v>13.6</v>
      </c>
      <c r="X6">
        <v>2.7</v>
      </c>
      <c r="Y6">
        <v>23.6</v>
      </c>
      <c r="Z6">
        <v>195</v>
      </c>
      <c r="AA6">
        <v>0</v>
      </c>
      <c r="AB6">
        <v>98.2</v>
      </c>
      <c r="AC6">
        <v>55.8</v>
      </c>
      <c r="AD6" t="s">
        <v>91</v>
      </c>
      <c r="AE6">
        <v>2.4E-2</v>
      </c>
      <c r="AF6">
        <v>0.11600000000000001</v>
      </c>
    </row>
    <row r="7" spans="1:32" x14ac:dyDescent="0.25">
      <c r="A7" t="s">
        <v>42</v>
      </c>
      <c r="B7" t="s">
        <v>49</v>
      </c>
      <c r="C7" t="s">
        <v>96</v>
      </c>
      <c r="D7" s="4">
        <v>42736</v>
      </c>
      <c r="E7" t="s">
        <v>61</v>
      </c>
      <c r="F7" t="s">
        <v>87</v>
      </c>
      <c r="G7">
        <v>446</v>
      </c>
      <c r="H7">
        <v>6</v>
      </c>
      <c r="I7">
        <v>7.6</v>
      </c>
      <c r="J7">
        <v>3</v>
      </c>
      <c r="K7">
        <v>288</v>
      </c>
      <c r="L7">
        <v>0.03</v>
      </c>
      <c r="M7">
        <v>9.016</v>
      </c>
      <c r="N7">
        <v>3.9E-2</v>
      </c>
      <c r="O7">
        <v>0.13200000000000001</v>
      </c>
      <c r="P7">
        <v>22.18</v>
      </c>
      <c r="Q7">
        <v>7.82</v>
      </c>
      <c r="R7">
        <v>0.93</v>
      </c>
      <c r="S7">
        <v>232</v>
      </c>
      <c r="T7">
        <v>44</v>
      </c>
      <c r="U7">
        <v>14.9</v>
      </c>
      <c r="V7">
        <v>212</v>
      </c>
      <c r="W7">
        <v>24.7</v>
      </c>
      <c r="X7">
        <v>3.7</v>
      </c>
      <c r="Y7">
        <v>36.5</v>
      </c>
      <c r="Z7">
        <v>283</v>
      </c>
      <c r="AA7">
        <v>0</v>
      </c>
      <c r="AB7">
        <v>110</v>
      </c>
      <c r="AC7">
        <v>102</v>
      </c>
      <c r="AD7" t="s">
        <v>91</v>
      </c>
      <c r="AE7">
        <v>3.3000000000000002E-2</v>
      </c>
      <c r="AF7">
        <v>7.6999999999999999E-2</v>
      </c>
    </row>
    <row r="8" spans="1:32" x14ac:dyDescent="0.25">
      <c r="A8" t="s">
        <v>42</v>
      </c>
      <c r="B8" t="s">
        <v>50</v>
      </c>
      <c r="C8" t="s">
        <v>98</v>
      </c>
      <c r="D8" s="4">
        <v>42736</v>
      </c>
      <c r="E8" t="s">
        <v>60</v>
      </c>
      <c r="F8" t="s">
        <v>87</v>
      </c>
      <c r="G8">
        <v>435</v>
      </c>
      <c r="H8">
        <v>3</v>
      </c>
      <c r="I8">
        <v>7.68</v>
      </c>
      <c r="J8">
        <v>1</v>
      </c>
      <c r="K8">
        <v>281</v>
      </c>
      <c r="L8">
        <v>7.8739999999999997</v>
      </c>
      <c r="M8">
        <v>7.2350000000000003</v>
      </c>
      <c r="N8">
        <v>0.41699999999999998</v>
      </c>
      <c r="O8">
        <v>0.876</v>
      </c>
      <c r="P8">
        <v>18.260000000000002</v>
      </c>
      <c r="Q8">
        <v>9.09</v>
      </c>
      <c r="R8">
        <v>0.83599999999999997</v>
      </c>
      <c r="S8">
        <v>256</v>
      </c>
      <c r="T8">
        <v>64.099999999999994</v>
      </c>
      <c r="U8">
        <v>15.9</v>
      </c>
      <c r="V8">
        <v>254</v>
      </c>
      <c r="W8">
        <v>22.8</v>
      </c>
      <c r="X8">
        <v>5.6</v>
      </c>
      <c r="Y8">
        <v>29.2</v>
      </c>
      <c r="Z8">
        <v>312</v>
      </c>
      <c r="AA8">
        <v>0</v>
      </c>
      <c r="AB8">
        <v>160</v>
      </c>
      <c r="AC8">
        <v>94</v>
      </c>
      <c r="AD8" t="s">
        <v>91</v>
      </c>
      <c r="AE8">
        <v>0.94</v>
      </c>
      <c r="AF8">
        <v>0.189</v>
      </c>
    </row>
    <row r="9" spans="1:32" x14ac:dyDescent="0.25">
      <c r="A9" t="s">
        <v>42</v>
      </c>
      <c r="B9" t="s">
        <v>52</v>
      </c>
      <c r="C9" t="s">
        <v>97</v>
      </c>
      <c r="D9" s="4">
        <v>42736</v>
      </c>
      <c r="E9" t="s">
        <v>51</v>
      </c>
      <c r="F9" t="s">
        <v>87</v>
      </c>
      <c r="G9">
        <v>255</v>
      </c>
      <c r="H9">
        <v>3</v>
      </c>
      <c r="I9">
        <v>7.67</v>
      </c>
      <c r="J9">
        <v>1</v>
      </c>
      <c r="K9">
        <v>229</v>
      </c>
      <c r="L9">
        <v>7.8E-2</v>
      </c>
      <c r="M9">
        <v>5.4870000000000001</v>
      </c>
      <c r="N9">
        <v>7.0000000000000001E-3</v>
      </c>
      <c r="O9">
        <v>0.45700000000000002</v>
      </c>
      <c r="P9">
        <v>18.170000000000002</v>
      </c>
      <c r="Q9">
        <v>1.4</v>
      </c>
      <c r="R9">
        <v>0.79800000000000004</v>
      </c>
      <c r="S9">
        <v>208</v>
      </c>
      <c r="T9">
        <v>48.9</v>
      </c>
      <c r="U9">
        <v>10.9</v>
      </c>
      <c r="V9">
        <v>186</v>
      </c>
      <c r="W9">
        <v>15.5</v>
      </c>
      <c r="X9">
        <v>2.7</v>
      </c>
      <c r="Y9">
        <v>35</v>
      </c>
      <c r="Z9">
        <v>254</v>
      </c>
      <c r="AA9">
        <v>0</v>
      </c>
      <c r="AB9">
        <v>122</v>
      </c>
      <c r="AC9">
        <v>64</v>
      </c>
      <c r="AD9" t="s">
        <v>91</v>
      </c>
      <c r="AE9">
        <v>3.5000000000000003E-2</v>
      </c>
      <c r="AF9">
        <v>7.1999999999999995E-2</v>
      </c>
    </row>
    <row r="30" spans="2:4" x14ac:dyDescent="0.25">
      <c r="B30" s="1"/>
      <c r="C30" s="1"/>
      <c r="D30" s="1"/>
    </row>
  </sheetData>
  <mergeCells count="2">
    <mergeCell ref="E2:M2"/>
    <mergeCell ref="B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5"/>
  <sheetViews>
    <sheetView zoomScale="90" zoomScaleNormal="90" workbookViewId="0">
      <selection activeCell="F18" sqref="F18"/>
    </sheetView>
  </sheetViews>
  <sheetFormatPr defaultRowHeight="15" x14ac:dyDescent="0.25"/>
  <cols>
    <col min="1" max="16384" width="9.140625" style="3"/>
  </cols>
  <sheetData>
    <row r="1" spans="1:17" x14ac:dyDescent="0.25">
      <c r="A1" s="3" t="s">
        <v>53</v>
      </c>
      <c r="B1" s="3" t="s">
        <v>163</v>
      </c>
      <c r="C1" s="3" t="s">
        <v>164</v>
      </c>
      <c r="D1" s="3" t="s">
        <v>85</v>
      </c>
      <c r="E1" s="3" t="s">
        <v>136</v>
      </c>
      <c r="F1" s="3" t="s">
        <v>100</v>
      </c>
      <c r="G1" s="3" t="s">
        <v>101</v>
      </c>
      <c r="H1" s="3" t="s">
        <v>137</v>
      </c>
      <c r="I1" s="3" t="s">
        <v>138</v>
      </c>
      <c r="J1" s="3" t="s">
        <v>139</v>
      </c>
      <c r="K1" s="3" t="s">
        <v>140</v>
      </c>
      <c r="L1" s="3" t="s">
        <v>141</v>
      </c>
      <c r="M1" s="3" t="s">
        <v>142</v>
      </c>
      <c r="N1" s="3" t="s">
        <v>143</v>
      </c>
      <c r="O1" s="3" t="s">
        <v>144</v>
      </c>
      <c r="P1" s="3" t="s">
        <v>146</v>
      </c>
      <c r="Q1" s="3" t="s">
        <v>145</v>
      </c>
    </row>
    <row r="2" spans="1:17" x14ac:dyDescent="0.25">
      <c r="A2" s="3" t="s">
        <v>10</v>
      </c>
      <c r="B2" s="3" t="s">
        <v>46</v>
      </c>
      <c r="C2" s="3" t="s">
        <v>93</v>
      </c>
      <c r="D2" s="27">
        <v>42309</v>
      </c>
      <c r="E2" s="3" t="s">
        <v>152</v>
      </c>
      <c r="F2" s="3" t="s">
        <v>102</v>
      </c>
      <c r="G2" s="3" t="s">
        <v>103</v>
      </c>
      <c r="H2" s="9">
        <f>([1]Sheet6!AK90)*2.5</f>
        <v>37.925000000000004</v>
      </c>
      <c r="I2" s="9">
        <f>(100)-(H2+J2)</f>
        <v>44.574999999999996</v>
      </c>
      <c r="J2" s="9">
        <f>([1]Sheet6!AO90)*2.5</f>
        <v>17.5</v>
      </c>
      <c r="K2" s="9" t="s">
        <v>104</v>
      </c>
      <c r="L2" s="10">
        <v>6.55</v>
      </c>
      <c r="M2" s="10">
        <v>0.12</v>
      </c>
      <c r="N2" s="11">
        <f>([1]Sheet6!Q91)*0.07</f>
        <v>5.04E-2</v>
      </c>
      <c r="O2" s="11">
        <f>([1]Sheet6!H90)*2</f>
        <v>9.08</v>
      </c>
      <c r="P2" s="13">
        <v>0.88</v>
      </c>
      <c r="Q2" s="10">
        <v>41.06</v>
      </c>
    </row>
    <row r="3" spans="1:17" ht="17.25" x14ac:dyDescent="0.25">
      <c r="A3" s="3" t="s">
        <v>10</v>
      </c>
      <c r="B3" s="3" t="s">
        <v>46</v>
      </c>
      <c r="C3" s="3" t="s">
        <v>93</v>
      </c>
      <c r="D3" s="27">
        <v>42309</v>
      </c>
      <c r="E3" s="3" t="s">
        <v>152</v>
      </c>
      <c r="F3" s="3" t="s">
        <v>102</v>
      </c>
      <c r="G3" s="3" t="s">
        <v>130</v>
      </c>
      <c r="H3" s="8">
        <v>46.2</v>
      </c>
      <c r="I3" s="8">
        <f>(100)-(H3+J3)</f>
        <v>31.299999999999997</v>
      </c>
      <c r="J3" s="8">
        <v>22.5</v>
      </c>
      <c r="K3" s="8" t="s">
        <v>104</v>
      </c>
      <c r="L3" s="11">
        <v>6.7</v>
      </c>
      <c r="M3" s="11">
        <v>0.15</v>
      </c>
      <c r="N3" s="11">
        <f>([1]Sheet6!Q5)*0.07</f>
        <v>2.52E-2</v>
      </c>
      <c r="O3" s="11">
        <f>([1]Sheet6!H4)*2</f>
        <v>16.16</v>
      </c>
      <c r="P3" s="11">
        <v>7.6999999999999999E-2</v>
      </c>
      <c r="Q3" s="10">
        <f>([1]Sheet6!S5)*2</f>
        <v>21.72</v>
      </c>
    </row>
    <row r="4" spans="1:17" ht="17.25" x14ac:dyDescent="0.25">
      <c r="A4" s="3" t="s">
        <v>10</v>
      </c>
      <c r="B4" s="3" t="s">
        <v>46</v>
      </c>
      <c r="C4" s="3" t="s">
        <v>93</v>
      </c>
      <c r="D4" s="27">
        <v>42309</v>
      </c>
      <c r="E4" s="3" t="s">
        <v>152</v>
      </c>
      <c r="F4" s="17" t="s">
        <v>102</v>
      </c>
      <c r="G4" s="17" t="s">
        <v>147</v>
      </c>
      <c r="H4" s="9">
        <f>([1]Sheet6!AK10)*2.5</f>
        <v>51.324999999999996</v>
      </c>
      <c r="I4" s="9">
        <f>(100)-(H4+J4)</f>
        <v>33.675000000000011</v>
      </c>
      <c r="J4" s="9">
        <f>([1]Sheet6!AO10)*2.5</f>
        <v>15</v>
      </c>
      <c r="K4" s="9" t="s">
        <v>105</v>
      </c>
      <c r="L4" s="11">
        <v>6.8</v>
      </c>
      <c r="M4" s="11">
        <v>0.5</v>
      </c>
      <c r="N4" s="11">
        <f>([1]Sheet6!Q11)*0.07</f>
        <v>8.3299999999999999E-2</v>
      </c>
      <c r="O4" s="11">
        <f>([1]Sheet6!H10)*2</f>
        <v>15.94</v>
      </c>
      <c r="P4" s="11">
        <v>9.5000000000000001E-2</v>
      </c>
      <c r="Q4" s="10">
        <f>([1]Sheet6!S11)*2</f>
        <v>27.62</v>
      </c>
    </row>
    <row r="5" spans="1:17" ht="17.25" x14ac:dyDescent="0.25">
      <c r="A5" s="3" t="s">
        <v>10</v>
      </c>
      <c r="B5" s="3" t="s">
        <v>46</v>
      </c>
      <c r="C5" s="3" t="s">
        <v>93</v>
      </c>
      <c r="D5" s="27">
        <v>42309</v>
      </c>
      <c r="E5" s="3" t="s">
        <v>152</v>
      </c>
      <c r="F5" s="3" t="s">
        <v>102</v>
      </c>
      <c r="G5" s="3" t="s">
        <v>131</v>
      </c>
      <c r="H5" s="9" t="s">
        <v>106</v>
      </c>
      <c r="I5" s="9">
        <v>32.6</v>
      </c>
      <c r="J5" s="9">
        <f>([1]Sheet6!AO91)*2.5</f>
        <v>15</v>
      </c>
      <c r="K5" s="9" t="s">
        <v>104</v>
      </c>
      <c r="L5" s="10">
        <v>6.05</v>
      </c>
      <c r="M5" s="10">
        <v>0.14000000000000001</v>
      </c>
      <c r="N5" s="11">
        <f>([1]Sheet6!Q92)*0.07</f>
        <v>6.93E-2</v>
      </c>
      <c r="O5" s="11">
        <f>([1]Sheet6!H91)*2</f>
        <v>8.7200000000000006</v>
      </c>
      <c r="P5" s="13">
        <v>0.104</v>
      </c>
      <c r="Q5" s="10">
        <f>([1]Sheet6!S92)*2</f>
        <v>9.56</v>
      </c>
    </row>
    <row r="6" spans="1:17" x14ac:dyDescent="0.25">
      <c r="A6" s="3" t="s">
        <v>10</v>
      </c>
      <c r="B6" s="3" t="s">
        <v>46</v>
      </c>
      <c r="C6" s="3" t="s">
        <v>93</v>
      </c>
      <c r="D6" s="27">
        <v>42309</v>
      </c>
      <c r="E6" s="3" t="s">
        <v>152</v>
      </c>
      <c r="F6" s="18" t="s">
        <v>154</v>
      </c>
      <c r="G6" s="18" t="s">
        <v>107</v>
      </c>
      <c r="H6" s="9">
        <f>([1]Sheet6!AK2)*2.5</f>
        <v>47.55</v>
      </c>
      <c r="I6" s="9">
        <f t="shared" ref="I6:I17" si="0">(100)-(H6+J6)</f>
        <v>22.450000000000003</v>
      </c>
      <c r="J6" s="9">
        <f>([1]Sheet6!AO2)*2.5</f>
        <v>30</v>
      </c>
      <c r="K6" s="9" t="s">
        <v>108</v>
      </c>
      <c r="L6" s="11">
        <v>6.8</v>
      </c>
      <c r="M6" s="11">
        <v>0.3</v>
      </c>
      <c r="N6" s="11">
        <f>([1]Sheet6!Q3)*0.07</f>
        <v>5.3900000000000003E-2</v>
      </c>
      <c r="O6" s="11">
        <f>([1]Sheet6!H2)*2</f>
        <v>6.18</v>
      </c>
      <c r="P6" s="11">
        <v>0.27</v>
      </c>
      <c r="Q6" s="10">
        <f>([1]Sheet6!S3)*2</f>
        <v>7.36</v>
      </c>
    </row>
    <row r="7" spans="1:17" ht="17.25" x14ac:dyDescent="0.25">
      <c r="A7" s="3" t="s">
        <v>10</v>
      </c>
      <c r="B7" s="3" t="s">
        <v>46</v>
      </c>
      <c r="C7" s="3" t="s">
        <v>93</v>
      </c>
      <c r="D7" s="27">
        <v>42309</v>
      </c>
      <c r="E7" s="3" t="s">
        <v>152</v>
      </c>
      <c r="F7" s="3" t="s">
        <v>109</v>
      </c>
      <c r="G7" s="3" t="s">
        <v>132</v>
      </c>
      <c r="H7" s="9">
        <f>([1]Sheet6!AK11)*2.5</f>
        <v>57</v>
      </c>
      <c r="I7" s="9">
        <f t="shared" si="0"/>
        <v>23</v>
      </c>
      <c r="J7" s="9">
        <f>([1]Sheet6!AO11)*2.5</f>
        <v>20</v>
      </c>
      <c r="K7" s="9" t="s">
        <v>105</v>
      </c>
      <c r="L7" s="13">
        <v>7.2</v>
      </c>
      <c r="M7" s="13">
        <v>0.73</v>
      </c>
      <c r="N7" s="13">
        <f>([1]Sheet6!Q12)*0.07</f>
        <v>5.8100000000000006E-2</v>
      </c>
      <c r="O7" s="13">
        <v>7.32</v>
      </c>
      <c r="P7" s="13">
        <v>0.187</v>
      </c>
      <c r="Q7" s="10">
        <f>([1]Sheet6!S12)*2</f>
        <v>22.34</v>
      </c>
    </row>
    <row r="8" spans="1:17" ht="17.25" x14ac:dyDescent="0.25">
      <c r="A8" s="3" t="s">
        <v>10</v>
      </c>
      <c r="B8" s="3" t="s">
        <v>46</v>
      </c>
      <c r="C8" s="3" t="s">
        <v>93</v>
      </c>
      <c r="D8" s="27">
        <v>42309</v>
      </c>
      <c r="E8" s="3" t="s">
        <v>152</v>
      </c>
      <c r="F8" s="3" t="s">
        <v>102</v>
      </c>
      <c r="G8" s="3" t="s">
        <v>130</v>
      </c>
      <c r="H8" s="14">
        <f>([1]Sheet6!AK13)*2.5</f>
        <v>46.024999999999999</v>
      </c>
      <c r="I8" s="14">
        <f t="shared" si="0"/>
        <v>31.474999999999994</v>
      </c>
      <c r="J8" s="14">
        <f>([1]Sheet6!AO13)*2.5</f>
        <v>22.5</v>
      </c>
      <c r="K8" s="14" t="s">
        <v>104</v>
      </c>
      <c r="L8" s="10">
        <v>5.07</v>
      </c>
      <c r="M8" s="11">
        <v>0.24</v>
      </c>
      <c r="N8" s="11">
        <v>6.3E-2</v>
      </c>
      <c r="O8" s="11">
        <f>([1]Sheet6!H120)*2</f>
        <v>15.94</v>
      </c>
      <c r="P8" s="13">
        <v>0.106</v>
      </c>
      <c r="Q8" s="10">
        <f>([1]Sheet6!S121)*2</f>
        <v>23.88</v>
      </c>
    </row>
    <row r="9" spans="1:17" x14ac:dyDescent="0.25">
      <c r="A9" s="3" t="s">
        <v>10</v>
      </c>
      <c r="B9" s="3" t="s">
        <v>46</v>
      </c>
      <c r="C9" s="3" t="s">
        <v>93</v>
      </c>
      <c r="D9" s="27">
        <v>42309</v>
      </c>
      <c r="E9" s="3" t="s">
        <v>152</v>
      </c>
      <c r="F9" s="3" t="s">
        <v>110</v>
      </c>
      <c r="G9" s="3" t="s">
        <v>103</v>
      </c>
      <c r="H9" s="9">
        <f>([1]Sheet6!AK18)*2.5</f>
        <v>54.324999999999989</v>
      </c>
      <c r="I9" s="9">
        <f t="shared" si="0"/>
        <v>30.675000000000011</v>
      </c>
      <c r="J9" s="9">
        <f>([1]Sheet6!AO18)*2.5</f>
        <v>15</v>
      </c>
      <c r="K9" s="9" t="s">
        <v>105</v>
      </c>
      <c r="L9" s="11">
        <v>6</v>
      </c>
      <c r="M9" s="11">
        <v>0.26</v>
      </c>
      <c r="N9" s="11">
        <f>([1]Sheet6!Q19)*0.07</f>
        <v>5.6000000000000008E-2</v>
      </c>
      <c r="O9" s="11">
        <f>([1]Sheet6!H18)*2</f>
        <v>17.940000000000001</v>
      </c>
      <c r="P9" s="13">
        <v>7.6999999999999999E-2</v>
      </c>
      <c r="Q9" s="10">
        <f>([1]Sheet6!S19)*2</f>
        <v>8.06</v>
      </c>
    </row>
    <row r="10" spans="1:17" ht="17.25" x14ac:dyDescent="0.25">
      <c r="A10" s="3" t="s">
        <v>10</v>
      </c>
      <c r="B10" s="3" t="s">
        <v>46</v>
      </c>
      <c r="C10" s="3" t="s">
        <v>93</v>
      </c>
      <c r="D10" s="27">
        <v>42309</v>
      </c>
      <c r="E10" s="3" t="s">
        <v>152</v>
      </c>
      <c r="F10" s="3" t="s">
        <v>110</v>
      </c>
      <c r="G10" s="3" t="s">
        <v>148</v>
      </c>
      <c r="H10" s="9">
        <f>([1]Sheet6!AK84)*2.5</f>
        <v>56.825000000000003</v>
      </c>
      <c r="I10" s="9">
        <f t="shared" si="0"/>
        <v>28.174999999999997</v>
      </c>
      <c r="J10" s="9">
        <f>([1]Sheet6!AO84)*2.5</f>
        <v>15</v>
      </c>
      <c r="K10" s="9" t="s">
        <v>105</v>
      </c>
      <c r="L10" s="11">
        <v>6.4</v>
      </c>
      <c r="M10" s="11">
        <v>0.25</v>
      </c>
      <c r="N10" s="11">
        <f>([1]Sheet6!Q85)*0.07</f>
        <v>4.9700000000000001E-2</v>
      </c>
      <c r="O10" s="11">
        <f>([1]Sheet6!H84)*2</f>
        <v>20.22</v>
      </c>
      <c r="P10" s="13">
        <v>0.53</v>
      </c>
      <c r="Q10" s="10">
        <f>([1]Sheet6!S85)*2</f>
        <v>7.64</v>
      </c>
    </row>
    <row r="11" spans="1:17" ht="17.25" x14ac:dyDescent="0.25">
      <c r="A11" s="3" t="s">
        <v>10</v>
      </c>
      <c r="B11" s="3" t="s">
        <v>46</v>
      </c>
      <c r="C11" s="3" t="s">
        <v>93</v>
      </c>
      <c r="D11" s="27">
        <v>42309</v>
      </c>
      <c r="E11" s="3" t="s">
        <v>152</v>
      </c>
      <c r="F11" s="6" t="s">
        <v>110</v>
      </c>
      <c r="G11" s="6" t="s">
        <v>149</v>
      </c>
      <c r="H11" s="8">
        <v>67.3</v>
      </c>
      <c r="I11" s="8">
        <f t="shared" si="0"/>
        <v>12.200000000000003</v>
      </c>
      <c r="J11" s="8">
        <v>20.5</v>
      </c>
      <c r="K11" s="8" t="s">
        <v>111</v>
      </c>
      <c r="L11" s="13">
        <v>6.5</v>
      </c>
      <c r="M11" s="13">
        <v>0.55000000000000004</v>
      </c>
      <c r="N11" s="13">
        <f>([1]Sheet6!Q6)*0.07</f>
        <v>7.5600000000000014E-2</v>
      </c>
      <c r="O11" s="13">
        <f>([1]Sheet6!H5)*2</f>
        <v>40.06</v>
      </c>
      <c r="P11" s="11">
        <v>7.1999999999999995E-2</v>
      </c>
      <c r="Q11" s="12">
        <f>([1]Sheet6!S6)*2</f>
        <v>32.119999999999997</v>
      </c>
    </row>
    <row r="12" spans="1:17" ht="17.25" x14ac:dyDescent="0.25">
      <c r="A12" s="3" t="s">
        <v>10</v>
      </c>
      <c r="B12" s="3" t="s">
        <v>46</v>
      </c>
      <c r="C12" s="3" t="s">
        <v>93</v>
      </c>
      <c r="D12" s="27">
        <v>42309</v>
      </c>
      <c r="E12" s="3" t="s">
        <v>152</v>
      </c>
      <c r="F12" s="3" t="s">
        <v>110</v>
      </c>
      <c r="G12" s="3" t="s">
        <v>131</v>
      </c>
      <c r="H12" s="9">
        <f>([1]Sheet6!AK17)*2.5</f>
        <v>39.624999999999993</v>
      </c>
      <c r="I12" s="9">
        <f t="shared" si="0"/>
        <v>36.625000000000007</v>
      </c>
      <c r="J12" s="9">
        <f>([1]Sheet6!AO17)*2.5</f>
        <v>23.75</v>
      </c>
      <c r="K12" s="9" t="s">
        <v>104</v>
      </c>
      <c r="L12" s="11">
        <v>6.55</v>
      </c>
      <c r="M12" s="11">
        <v>0.21</v>
      </c>
      <c r="N12" s="11">
        <f>([1]Sheet6!Q18)*0.07</f>
        <v>3.9200000000000006E-2</v>
      </c>
      <c r="O12" s="11">
        <f>([1]Sheet6!H17)*2</f>
        <v>10.38</v>
      </c>
      <c r="P12" s="13">
        <v>6.3E-2</v>
      </c>
      <c r="Q12" s="10">
        <f>([1]Sheet6!S18)*2</f>
        <v>7.88</v>
      </c>
    </row>
    <row r="13" spans="1:17" x14ac:dyDescent="0.25">
      <c r="A13" s="3" t="s">
        <v>10</v>
      </c>
      <c r="B13" s="3" t="s">
        <v>46</v>
      </c>
      <c r="C13" s="3" t="s">
        <v>93</v>
      </c>
      <c r="D13" s="27">
        <v>42309</v>
      </c>
      <c r="E13" s="3" t="s">
        <v>152</v>
      </c>
      <c r="F13" s="3" t="s">
        <v>110</v>
      </c>
      <c r="G13" s="3" t="s">
        <v>112</v>
      </c>
      <c r="H13" s="8">
        <v>49.7</v>
      </c>
      <c r="I13" s="8">
        <f t="shared" si="0"/>
        <v>29.799999999999997</v>
      </c>
      <c r="J13" s="8">
        <v>20.5</v>
      </c>
      <c r="K13" s="8" t="s">
        <v>111</v>
      </c>
      <c r="L13" s="10">
        <v>6.28</v>
      </c>
      <c r="M13" s="10">
        <v>0.09</v>
      </c>
      <c r="N13" s="11">
        <f>([1]Sheet6!Q90)*0.07</f>
        <v>4.3400000000000001E-2</v>
      </c>
      <c r="O13" s="11">
        <f>([1]Sheet6!H89)*2</f>
        <v>8.76</v>
      </c>
      <c r="P13" s="13">
        <v>0.59399999999999997</v>
      </c>
      <c r="Q13" s="10">
        <f>([1]Sheet6!S90)*2</f>
        <v>6.42</v>
      </c>
    </row>
    <row r="14" spans="1:17" ht="17.25" x14ac:dyDescent="0.25">
      <c r="A14" s="3" t="s">
        <v>10</v>
      </c>
      <c r="B14" s="3" t="s">
        <v>46</v>
      </c>
      <c r="C14" s="3" t="s">
        <v>93</v>
      </c>
      <c r="D14" s="27">
        <v>42309</v>
      </c>
      <c r="E14" s="3" t="s">
        <v>152</v>
      </c>
      <c r="F14" s="3" t="s">
        <v>110</v>
      </c>
      <c r="G14" s="3" t="s">
        <v>132</v>
      </c>
      <c r="H14" s="8">
        <v>56.7</v>
      </c>
      <c r="I14" s="8">
        <f t="shared" si="0"/>
        <v>20.799999999999997</v>
      </c>
      <c r="J14" s="8">
        <v>22.5</v>
      </c>
      <c r="K14" s="8" t="s">
        <v>111</v>
      </c>
      <c r="L14" s="13">
        <v>6.8</v>
      </c>
      <c r="M14" s="13">
        <v>0.4</v>
      </c>
      <c r="N14" s="13">
        <f>([1]Sheet6!Q86)*0.07</f>
        <v>5.8800000000000005E-2</v>
      </c>
      <c r="O14" s="13">
        <v>6.88</v>
      </c>
      <c r="P14" s="13">
        <v>0.252</v>
      </c>
      <c r="Q14" s="10">
        <f>([1]Sheet6!S86)*2</f>
        <v>5.58</v>
      </c>
    </row>
    <row r="15" spans="1:17" x14ac:dyDescent="0.25">
      <c r="A15" s="3" t="s">
        <v>10</v>
      </c>
      <c r="B15" s="3" t="s">
        <v>46</v>
      </c>
      <c r="C15" s="3" t="s">
        <v>93</v>
      </c>
      <c r="D15" s="27">
        <v>42309</v>
      </c>
      <c r="E15" s="3" t="s">
        <v>152</v>
      </c>
      <c r="F15" s="3" t="s">
        <v>113</v>
      </c>
      <c r="G15" s="3" t="s">
        <v>103</v>
      </c>
      <c r="H15" s="9">
        <f>([1]Sheet6!AK3)*2.5</f>
        <v>45.125</v>
      </c>
      <c r="I15" s="9">
        <f t="shared" si="0"/>
        <v>32.375</v>
      </c>
      <c r="J15" s="9">
        <f>([1]Sheet6!AO3)*2.5</f>
        <v>22.5</v>
      </c>
      <c r="K15" s="9" t="s">
        <v>104</v>
      </c>
      <c r="L15" s="11">
        <v>6.68</v>
      </c>
      <c r="M15" s="11">
        <v>0.14000000000000001</v>
      </c>
      <c r="N15" s="11">
        <f>([1]Sheet6!Q4)*0.07</f>
        <v>5.1800000000000006E-2</v>
      </c>
      <c r="O15" s="11">
        <f>([1]Sheet6!H3)*2</f>
        <v>23.2</v>
      </c>
      <c r="P15" s="11">
        <v>0.63600000000000001</v>
      </c>
      <c r="Q15" s="10">
        <f>([1]Sheet6!S4)*2</f>
        <v>24.54</v>
      </c>
    </row>
    <row r="16" spans="1:17" ht="17.25" x14ac:dyDescent="0.25">
      <c r="A16" s="3" t="s">
        <v>10</v>
      </c>
      <c r="B16" s="3" t="s">
        <v>46</v>
      </c>
      <c r="C16" s="3" t="s">
        <v>93</v>
      </c>
      <c r="D16" s="27">
        <v>42309</v>
      </c>
      <c r="E16" s="3" t="s">
        <v>152</v>
      </c>
      <c r="F16" s="15" t="s">
        <v>113</v>
      </c>
      <c r="G16" s="15" t="s">
        <v>150</v>
      </c>
      <c r="H16" s="14">
        <f>([1]Sheet6!AK21)*2.5</f>
        <v>58.29999999999999</v>
      </c>
      <c r="I16" s="14">
        <f t="shared" si="0"/>
        <v>19.200000000000017</v>
      </c>
      <c r="J16" s="14">
        <f>([1]Sheet6!AO21)*2.5</f>
        <v>22.5</v>
      </c>
      <c r="K16" s="14" t="s">
        <v>111</v>
      </c>
      <c r="L16" s="19">
        <v>6.3</v>
      </c>
      <c r="M16" s="19">
        <v>0.24</v>
      </c>
      <c r="N16" s="19">
        <f>([1]Sheet6!Q22)*0.07</f>
        <v>6.3700000000000007E-2</v>
      </c>
      <c r="O16" s="19">
        <f>([1]Sheet6!H21)*2</f>
        <v>23.82</v>
      </c>
      <c r="P16" s="13">
        <v>8.2000000000000003E-2</v>
      </c>
      <c r="Q16" s="20">
        <f>([1]Sheet6!S22)*2</f>
        <v>5.14</v>
      </c>
    </row>
    <row r="17" spans="1:17" ht="17.25" x14ac:dyDescent="0.25">
      <c r="A17" s="3" t="s">
        <v>10</v>
      </c>
      <c r="B17" s="3" t="s">
        <v>46</v>
      </c>
      <c r="C17" s="3" t="s">
        <v>93</v>
      </c>
      <c r="D17" s="27">
        <v>42309</v>
      </c>
      <c r="E17" s="3" t="s">
        <v>152</v>
      </c>
      <c r="F17" s="15" t="s">
        <v>113</v>
      </c>
      <c r="G17" s="15" t="s">
        <v>151</v>
      </c>
      <c r="H17" s="14">
        <f>([1]Sheet6!AK23)*2.5</f>
        <v>69.025000000000006</v>
      </c>
      <c r="I17" s="14">
        <f t="shared" si="0"/>
        <v>15.974999999999994</v>
      </c>
      <c r="J17" s="14">
        <f>([1]Sheet6!AO23)*2.5</f>
        <v>15</v>
      </c>
      <c r="K17" s="14" t="s">
        <v>105</v>
      </c>
      <c r="L17" s="19">
        <v>6.6</v>
      </c>
      <c r="M17" s="19">
        <v>0.26</v>
      </c>
      <c r="N17" s="19">
        <f>([1]Sheet6!Q24)*0.07</f>
        <v>6.3000000000000014E-2</v>
      </c>
      <c r="O17" s="19">
        <f>([1]Sheet6!H23)*2</f>
        <v>47.66</v>
      </c>
      <c r="P17" s="13">
        <v>0.14199999999999999</v>
      </c>
      <c r="Q17" s="20">
        <f>([1]Sheet6!S24)*2</f>
        <v>8.2799999999999994</v>
      </c>
    </row>
    <row r="18" spans="1:17" ht="17.25" x14ac:dyDescent="0.25">
      <c r="A18" s="3" t="s">
        <v>10</v>
      </c>
      <c r="B18" s="3" t="s">
        <v>46</v>
      </c>
      <c r="C18" s="3" t="s">
        <v>93</v>
      </c>
      <c r="D18" s="27">
        <v>42309</v>
      </c>
      <c r="E18" s="3" t="s">
        <v>152</v>
      </c>
      <c r="F18" s="15" t="s">
        <v>113</v>
      </c>
      <c r="G18" s="15" t="s">
        <v>131</v>
      </c>
      <c r="H18" s="10">
        <v>58.7</v>
      </c>
      <c r="I18" s="9">
        <v>19</v>
      </c>
      <c r="J18" s="10">
        <v>22.3</v>
      </c>
      <c r="K18" s="10" t="s">
        <v>111</v>
      </c>
      <c r="L18" s="10">
        <v>6.99</v>
      </c>
      <c r="M18" s="10">
        <v>0.27</v>
      </c>
      <c r="N18" s="11">
        <v>3.9E-2</v>
      </c>
      <c r="O18" s="10">
        <v>10.54</v>
      </c>
      <c r="P18" s="11">
        <v>0.3</v>
      </c>
      <c r="Q18" s="10">
        <v>15.86</v>
      </c>
    </row>
    <row r="19" spans="1:17" x14ac:dyDescent="0.25">
      <c r="A19" s="3" t="s">
        <v>10</v>
      </c>
      <c r="B19" s="3" t="s">
        <v>46</v>
      </c>
      <c r="C19" s="3" t="s">
        <v>93</v>
      </c>
      <c r="D19" s="27">
        <v>42309</v>
      </c>
      <c r="E19" s="3" t="s">
        <v>152</v>
      </c>
      <c r="F19" s="15" t="s">
        <v>113</v>
      </c>
      <c r="G19" s="15" t="s">
        <v>112</v>
      </c>
      <c r="H19" s="14">
        <v>54.4</v>
      </c>
      <c r="I19" s="14">
        <f t="shared" ref="I19:I32" si="1">(100)-(H19+J19)</f>
        <v>25.599999999999994</v>
      </c>
      <c r="J19" s="14">
        <f>([1]Sheet6!AO20)*2.5</f>
        <v>20</v>
      </c>
      <c r="K19" s="14" t="s">
        <v>105</v>
      </c>
      <c r="L19" s="19">
        <v>6.6</v>
      </c>
      <c r="M19" s="19">
        <v>0.17</v>
      </c>
      <c r="N19" s="19">
        <f>([1]Sheet6!Q21)*0.07</f>
        <v>4.6200000000000005E-2</v>
      </c>
      <c r="O19" s="19">
        <f>([1]Sheet6!H20)*2</f>
        <v>9.84</v>
      </c>
      <c r="P19" s="13">
        <v>0.14099999999999999</v>
      </c>
      <c r="Q19" s="20">
        <f>([1]Sheet6!S21)*2</f>
        <v>27.46</v>
      </c>
    </row>
    <row r="20" spans="1:17" ht="17.25" x14ac:dyDescent="0.25">
      <c r="A20" s="3" t="s">
        <v>10</v>
      </c>
      <c r="B20" s="3" t="s">
        <v>46</v>
      </c>
      <c r="C20" s="3" t="s">
        <v>93</v>
      </c>
      <c r="D20" s="27">
        <v>42309</v>
      </c>
      <c r="E20" s="3" t="s">
        <v>152</v>
      </c>
      <c r="F20" s="15" t="s">
        <v>113</v>
      </c>
      <c r="G20" s="15" t="s">
        <v>132</v>
      </c>
      <c r="H20" s="14">
        <v>62</v>
      </c>
      <c r="I20" s="14">
        <f t="shared" si="1"/>
        <v>19.25</v>
      </c>
      <c r="J20" s="14">
        <f>([1]Sheet6!AO19)*2.5</f>
        <v>18.75</v>
      </c>
      <c r="K20" s="14" t="s">
        <v>105</v>
      </c>
      <c r="L20" s="21">
        <v>7.1</v>
      </c>
      <c r="M20" s="21">
        <v>0.41</v>
      </c>
      <c r="N20" s="21">
        <f>([1]Sheet6!Q20)*0.07</f>
        <v>4.4800000000000006E-2</v>
      </c>
      <c r="O20" s="21">
        <v>7.72</v>
      </c>
      <c r="P20" s="13">
        <v>7.8E-2</v>
      </c>
      <c r="Q20" s="20">
        <f>([1]Sheet6!S20)*2</f>
        <v>29.96</v>
      </c>
    </row>
    <row r="21" spans="1:17" x14ac:dyDescent="0.25">
      <c r="A21" s="3" t="s">
        <v>10</v>
      </c>
      <c r="B21" s="3" t="s">
        <v>46</v>
      </c>
      <c r="C21" s="3" t="s">
        <v>93</v>
      </c>
      <c r="D21" s="27">
        <v>42309</v>
      </c>
      <c r="E21" s="3" t="s">
        <v>152</v>
      </c>
      <c r="F21" s="3" t="s">
        <v>110</v>
      </c>
      <c r="G21" s="3" t="s">
        <v>103</v>
      </c>
      <c r="H21" s="9">
        <f>([1]Sheet6!AK12)*2.5</f>
        <v>55.774999999999991</v>
      </c>
      <c r="I21" s="9">
        <f t="shared" si="1"/>
        <v>24.225000000000009</v>
      </c>
      <c r="J21" s="9">
        <f>([1]Sheet6!AO12)*2.5</f>
        <v>20</v>
      </c>
      <c r="K21" s="9" t="s">
        <v>105</v>
      </c>
      <c r="L21" s="11">
        <v>5.64</v>
      </c>
      <c r="M21" s="11">
        <v>0.34</v>
      </c>
      <c r="N21" s="11">
        <f>([1]Sheet6!Q13)*0.07</f>
        <v>6.6500000000000004E-2</v>
      </c>
      <c r="O21" s="11">
        <f>([1]Sheet6!H12)*2</f>
        <v>12.92</v>
      </c>
      <c r="P21" s="11">
        <v>1.9E-2</v>
      </c>
      <c r="Q21" s="10">
        <f>([1]Sheet6!S13)*2</f>
        <v>23.92</v>
      </c>
    </row>
    <row r="22" spans="1:17" ht="17.25" x14ac:dyDescent="0.25">
      <c r="A22" s="3" t="s">
        <v>10</v>
      </c>
      <c r="B22" s="3" t="s">
        <v>46</v>
      </c>
      <c r="C22" s="3" t="s">
        <v>93</v>
      </c>
      <c r="D22" s="27">
        <v>42309</v>
      </c>
      <c r="E22" s="3" t="s">
        <v>153</v>
      </c>
      <c r="F22" s="3" t="s">
        <v>110</v>
      </c>
      <c r="G22" s="3" t="s">
        <v>148</v>
      </c>
      <c r="H22" s="9">
        <f>([1]Sheet6!AK111)*2.5</f>
        <v>54.624999999999993</v>
      </c>
      <c r="I22" s="9">
        <f t="shared" si="1"/>
        <v>24.125</v>
      </c>
      <c r="J22" s="9">
        <f>([1]Sheet6!AO111)*2.5</f>
        <v>21.25</v>
      </c>
      <c r="K22" s="9" t="s">
        <v>111</v>
      </c>
      <c r="L22" s="10">
        <v>5.65</v>
      </c>
      <c r="M22" s="10">
        <v>0.18</v>
      </c>
      <c r="N22" s="11">
        <f>([1]Sheet6!Q112)*0.07</f>
        <v>7.7000000000000013E-2</v>
      </c>
      <c r="O22" s="11">
        <f>([1]Sheet6!H111)*2</f>
        <v>12.7</v>
      </c>
      <c r="P22" s="13">
        <v>0.2</v>
      </c>
      <c r="Q22" s="10">
        <f>([1]Sheet6!S112)*2</f>
        <v>7.24</v>
      </c>
    </row>
    <row r="23" spans="1:17" ht="17.25" x14ac:dyDescent="0.25">
      <c r="A23" s="3" t="s">
        <v>10</v>
      </c>
      <c r="B23" s="3" t="s">
        <v>46</v>
      </c>
      <c r="C23" s="3" t="s">
        <v>93</v>
      </c>
      <c r="D23" s="27">
        <v>42309</v>
      </c>
      <c r="E23" s="3" t="s">
        <v>153</v>
      </c>
      <c r="F23" s="3" t="s">
        <v>110</v>
      </c>
      <c r="G23" s="3" t="s">
        <v>151</v>
      </c>
      <c r="H23" s="9">
        <f>([1]Sheet6!AK14)*2.5</f>
        <v>50.175000000000011</v>
      </c>
      <c r="I23" s="9">
        <f t="shared" si="1"/>
        <v>29.824999999999989</v>
      </c>
      <c r="J23" s="9">
        <f>([1]Sheet6!AO14)*2.5</f>
        <v>20</v>
      </c>
      <c r="K23" s="9" t="s">
        <v>104</v>
      </c>
      <c r="L23" s="11">
        <v>5.7</v>
      </c>
      <c r="M23" s="11">
        <v>0.23</v>
      </c>
      <c r="N23" s="11">
        <f>([1]Sheet6!Q15)*0.07</f>
        <v>6.1600000000000009E-2</v>
      </c>
      <c r="O23" s="11">
        <f>([1]Sheet6!H14)*2</f>
        <v>11.08</v>
      </c>
      <c r="P23" s="13">
        <v>0.106</v>
      </c>
      <c r="Q23" s="10">
        <f>([1]Sheet6!S15)*2</f>
        <v>6.88</v>
      </c>
    </row>
    <row r="24" spans="1:17" ht="17.25" x14ac:dyDescent="0.25">
      <c r="A24" s="3" t="s">
        <v>10</v>
      </c>
      <c r="B24" s="3" t="s">
        <v>46</v>
      </c>
      <c r="C24" s="3" t="s">
        <v>93</v>
      </c>
      <c r="D24" s="27">
        <v>42309</v>
      </c>
      <c r="E24" s="3" t="s">
        <v>153</v>
      </c>
      <c r="F24" s="3" t="s">
        <v>110</v>
      </c>
      <c r="G24" s="3" t="s">
        <v>131</v>
      </c>
      <c r="H24" s="9">
        <f>([1]Sheet6!AK15)*2.5</f>
        <v>68.425000000000011</v>
      </c>
      <c r="I24" s="9">
        <f t="shared" si="1"/>
        <v>17.824999999999989</v>
      </c>
      <c r="J24" s="9">
        <f>([1]Sheet6!AO15)*2.5</f>
        <v>13.75</v>
      </c>
      <c r="K24" s="9" t="s">
        <v>105</v>
      </c>
      <c r="L24" s="11">
        <v>5.5</v>
      </c>
      <c r="M24" s="11">
        <v>0.23</v>
      </c>
      <c r="N24" s="11">
        <f>([1]Sheet6!Q16)*0.07</f>
        <v>3.4300000000000004E-2</v>
      </c>
      <c r="O24" s="11">
        <f>([1]Sheet6!H15)*2</f>
        <v>9.56</v>
      </c>
      <c r="P24" s="13">
        <v>0.129</v>
      </c>
      <c r="Q24" s="10">
        <f>([1]Sheet6!S16)*2</f>
        <v>5.48</v>
      </c>
    </row>
    <row r="25" spans="1:17" x14ac:dyDescent="0.25">
      <c r="A25" s="3" t="s">
        <v>10</v>
      </c>
      <c r="B25" s="3" t="s">
        <v>46</v>
      </c>
      <c r="C25" s="3" t="s">
        <v>93</v>
      </c>
      <c r="D25" s="27">
        <v>42309</v>
      </c>
      <c r="E25" s="3" t="s">
        <v>153</v>
      </c>
      <c r="F25" s="3" t="s">
        <v>110</v>
      </c>
      <c r="G25" s="3" t="s">
        <v>112</v>
      </c>
      <c r="H25" s="9">
        <v>70.099999999999994</v>
      </c>
      <c r="I25" s="9">
        <f t="shared" si="1"/>
        <v>12.400000000000006</v>
      </c>
      <c r="J25" s="9">
        <f>([1]Sheet6!AO16)*2.5</f>
        <v>17.5</v>
      </c>
      <c r="K25" s="9" t="s">
        <v>105</v>
      </c>
      <c r="L25" s="11">
        <v>6.3</v>
      </c>
      <c r="M25" s="11">
        <v>0.09</v>
      </c>
      <c r="N25" s="11">
        <f>([1]Sheet6!Q17)*0.07</f>
        <v>2.6600000000000002E-2</v>
      </c>
      <c r="O25" s="11">
        <f>([1]Sheet6!H16)*2</f>
        <v>21.46</v>
      </c>
      <c r="P25" s="13">
        <v>0.19700000000000001</v>
      </c>
      <c r="Q25" s="10">
        <f>([1]Sheet6!S17)*2</f>
        <v>20.100000000000001</v>
      </c>
    </row>
    <row r="26" spans="1:17" x14ac:dyDescent="0.25">
      <c r="A26" s="3" t="s">
        <v>10</v>
      </c>
      <c r="B26" s="3" t="s">
        <v>46</v>
      </c>
      <c r="C26" s="3" t="s">
        <v>93</v>
      </c>
      <c r="D26" s="27">
        <v>42309</v>
      </c>
      <c r="E26" s="3" t="s">
        <v>153</v>
      </c>
      <c r="F26" s="3" t="s">
        <v>114</v>
      </c>
      <c r="G26" s="3" t="s">
        <v>103</v>
      </c>
      <c r="H26" s="9">
        <f>([1]Sheet6!AK102)*2.5</f>
        <v>65.574999999999989</v>
      </c>
      <c r="I26" s="9">
        <f t="shared" si="1"/>
        <v>18.175000000000011</v>
      </c>
      <c r="J26" s="9">
        <f>([1]Sheet6!AO102)*2.5</f>
        <v>16.25</v>
      </c>
      <c r="K26" s="9" t="s">
        <v>105</v>
      </c>
      <c r="L26" s="10">
        <v>6.25</v>
      </c>
      <c r="M26" s="10">
        <v>0.49</v>
      </c>
      <c r="N26" s="11">
        <f>([1]Sheet6!Q103)*0.07</f>
        <v>6.2300000000000008E-2</v>
      </c>
      <c r="O26" s="11">
        <f>([1]Sheet6!H102)*2</f>
        <v>23.42</v>
      </c>
      <c r="P26" s="13">
        <v>0.19600000000000001</v>
      </c>
      <c r="Q26" s="10">
        <v>9.4</v>
      </c>
    </row>
    <row r="27" spans="1:17" ht="17.25" x14ac:dyDescent="0.25">
      <c r="A27" s="3" t="s">
        <v>10</v>
      </c>
      <c r="B27" s="3" t="s">
        <v>46</v>
      </c>
      <c r="C27" s="3" t="s">
        <v>93</v>
      </c>
      <c r="D27" s="27">
        <v>42309</v>
      </c>
      <c r="E27" s="3" t="s">
        <v>153</v>
      </c>
      <c r="F27" s="3" t="s">
        <v>114</v>
      </c>
      <c r="G27" s="3" t="s">
        <v>148</v>
      </c>
      <c r="H27" s="9">
        <f>([1]Sheet6!AK27)*2.5</f>
        <v>56.600000000000009</v>
      </c>
      <c r="I27" s="9">
        <f t="shared" si="1"/>
        <v>23.399999999999991</v>
      </c>
      <c r="J27" s="9">
        <f>([1]Sheet6!AO27)*2.5</f>
        <v>20</v>
      </c>
      <c r="K27" s="9" t="s">
        <v>105</v>
      </c>
      <c r="L27" s="11">
        <v>6.27</v>
      </c>
      <c r="M27" s="11">
        <v>0.28000000000000003</v>
      </c>
      <c r="N27" s="11">
        <f>([1]Sheet6!Q28)*0.07</f>
        <v>5.6700000000000007E-2</v>
      </c>
      <c r="O27" s="11">
        <f>([1]Sheet6!H27)*2</f>
        <v>7.2</v>
      </c>
      <c r="P27" s="13">
        <v>0.20499999999999999</v>
      </c>
      <c r="Q27" s="10">
        <f>([1]Sheet6!S28)*2</f>
        <v>7.4</v>
      </c>
    </row>
    <row r="28" spans="1:17" ht="17.25" x14ac:dyDescent="0.25">
      <c r="A28" s="3" t="s">
        <v>10</v>
      </c>
      <c r="B28" s="3" t="s">
        <v>46</v>
      </c>
      <c r="C28" s="3" t="s">
        <v>93</v>
      </c>
      <c r="D28" s="27">
        <v>42309</v>
      </c>
      <c r="E28" s="3" t="s">
        <v>153</v>
      </c>
      <c r="F28" s="3" t="s">
        <v>114</v>
      </c>
      <c r="G28" s="3" t="s">
        <v>151</v>
      </c>
      <c r="H28" s="9">
        <f>([1]Sheet6!AK24)*2.5</f>
        <v>49.574999999999996</v>
      </c>
      <c r="I28" s="9">
        <f t="shared" si="1"/>
        <v>30.425000000000011</v>
      </c>
      <c r="J28" s="9">
        <f>([1]Sheet6!AO24)*2.5</f>
        <v>20</v>
      </c>
      <c r="K28" s="9" t="s">
        <v>104</v>
      </c>
      <c r="L28" s="11">
        <v>5.87</v>
      </c>
      <c r="M28" s="11">
        <v>0.28000000000000003</v>
      </c>
      <c r="N28" s="11">
        <f>([1]Sheet6!Q25)*0.07</f>
        <v>6.93E-2</v>
      </c>
      <c r="O28" s="11">
        <f>([1]Sheet6!H24)*2</f>
        <v>13.2</v>
      </c>
      <c r="P28" s="13">
        <v>0.219</v>
      </c>
      <c r="Q28" s="10">
        <f>([1]Sheet6!S25)*2</f>
        <v>8.92</v>
      </c>
    </row>
    <row r="29" spans="1:17" ht="17.25" x14ac:dyDescent="0.25">
      <c r="A29" s="3" t="s">
        <v>10</v>
      </c>
      <c r="B29" s="3" t="s">
        <v>46</v>
      </c>
      <c r="C29" s="3" t="s">
        <v>93</v>
      </c>
      <c r="D29" s="27">
        <v>42309</v>
      </c>
      <c r="E29" s="3" t="s">
        <v>153</v>
      </c>
      <c r="F29" s="3" t="s">
        <v>114</v>
      </c>
      <c r="G29" s="3" t="s">
        <v>131</v>
      </c>
      <c r="H29" s="9">
        <v>68.7</v>
      </c>
      <c r="I29" s="9">
        <f t="shared" si="1"/>
        <v>16.299999999999997</v>
      </c>
      <c r="J29" s="9">
        <f>([1]Sheet6!AO103)*2.5</f>
        <v>15</v>
      </c>
      <c r="K29" s="9" t="s">
        <v>105</v>
      </c>
      <c r="L29" s="10">
        <v>6.23</v>
      </c>
      <c r="M29" s="10">
        <v>0.13</v>
      </c>
      <c r="N29" s="11">
        <f>([1]Sheet6!Q104)*0.07</f>
        <v>3.7100000000000008E-2</v>
      </c>
      <c r="O29" s="11">
        <f>([1]Sheet6!H103)*2</f>
        <v>11.92</v>
      </c>
      <c r="P29" s="13">
        <v>5.6000000000000001E-2</v>
      </c>
      <c r="Q29" s="10">
        <f>([1]Sheet6!S104)*2</f>
        <v>7.82</v>
      </c>
    </row>
    <row r="30" spans="1:17" x14ac:dyDescent="0.25">
      <c r="A30" s="3" t="s">
        <v>10</v>
      </c>
      <c r="B30" s="3" t="s">
        <v>46</v>
      </c>
      <c r="C30" s="3" t="s">
        <v>93</v>
      </c>
      <c r="D30" s="27">
        <v>42309</v>
      </c>
      <c r="E30" s="3" t="s">
        <v>153</v>
      </c>
      <c r="F30" s="3" t="s">
        <v>114</v>
      </c>
      <c r="G30" s="3" t="s">
        <v>112</v>
      </c>
      <c r="H30" s="9">
        <v>68.5</v>
      </c>
      <c r="I30" s="9">
        <f t="shared" si="1"/>
        <v>19</v>
      </c>
      <c r="J30" s="9">
        <f>([1]Sheet6!AO25)*2.5</f>
        <v>12.5</v>
      </c>
      <c r="K30" s="9" t="s">
        <v>105</v>
      </c>
      <c r="L30" s="11">
        <v>5.8</v>
      </c>
      <c r="M30" s="11">
        <v>0.16</v>
      </c>
      <c r="N30" s="11">
        <f>([1]Sheet6!Q26)*0.07</f>
        <v>4.8300000000000003E-2</v>
      </c>
      <c r="O30" s="11">
        <v>10.43</v>
      </c>
      <c r="P30" s="13">
        <v>0.13100000000000001</v>
      </c>
      <c r="Q30" s="10">
        <f>([1]Sheet6!S26)*2</f>
        <v>20.62</v>
      </c>
    </row>
    <row r="31" spans="1:17" ht="17.25" x14ac:dyDescent="0.25">
      <c r="A31" s="3" t="s">
        <v>10</v>
      </c>
      <c r="B31" s="3" t="s">
        <v>46</v>
      </c>
      <c r="C31" s="3" t="s">
        <v>93</v>
      </c>
      <c r="D31" s="27">
        <v>42309</v>
      </c>
      <c r="E31" s="3" t="s">
        <v>153</v>
      </c>
      <c r="F31" s="3" t="s">
        <v>114</v>
      </c>
      <c r="G31" s="3" t="s">
        <v>132</v>
      </c>
      <c r="H31" s="9">
        <f>([1]Sheet6!AK26)*2.5</f>
        <v>66.775000000000006</v>
      </c>
      <c r="I31" s="9">
        <f t="shared" si="1"/>
        <v>14.474999999999994</v>
      </c>
      <c r="J31" s="9">
        <f>([1]Sheet6!AO26)*2.5</f>
        <v>18.75</v>
      </c>
      <c r="K31" s="9" t="s">
        <v>105</v>
      </c>
      <c r="L31" s="13">
        <v>6.07</v>
      </c>
      <c r="M31" s="13">
        <v>0.14000000000000001</v>
      </c>
      <c r="N31" s="13">
        <f>([1]Sheet6!Q27)*0.07</f>
        <v>4.2000000000000003E-2</v>
      </c>
      <c r="O31" s="13">
        <f>([1]Sheet6!H26)*2</f>
        <v>9.94</v>
      </c>
      <c r="P31" s="13">
        <v>4.2999999999999997E-2</v>
      </c>
      <c r="Q31" s="10">
        <f>([1]Sheet6!S27)*2</f>
        <v>28.26</v>
      </c>
    </row>
    <row r="32" spans="1:17" x14ac:dyDescent="0.25">
      <c r="A32" s="3" t="s">
        <v>10</v>
      </c>
      <c r="B32" s="3" t="s">
        <v>46</v>
      </c>
      <c r="C32" s="3" t="s">
        <v>93</v>
      </c>
      <c r="D32" s="27">
        <v>42309</v>
      </c>
      <c r="E32" s="3" t="s">
        <v>153</v>
      </c>
      <c r="F32" s="17" t="s">
        <v>115</v>
      </c>
      <c r="G32" s="17" t="s">
        <v>103</v>
      </c>
      <c r="H32" s="22">
        <f>([1]Sheet6!AK7)*2.5</f>
        <v>66.124999999999986</v>
      </c>
      <c r="I32" s="22">
        <f t="shared" si="1"/>
        <v>16.375000000000014</v>
      </c>
      <c r="J32" s="22">
        <f>([1]Sheet6!AO7)*2.5</f>
        <v>17.5</v>
      </c>
      <c r="K32" s="22" t="s">
        <v>105</v>
      </c>
      <c r="L32" s="21">
        <v>5.25</v>
      </c>
      <c r="M32" s="21">
        <v>0.24</v>
      </c>
      <c r="N32" s="21">
        <f>([1]Sheet6!Q8)*0.07</f>
        <v>6.7900000000000002E-2</v>
      </c>
      <c r="O32" s="21">
        <f>([1]Sheet6!H7)*2</f>
        <v>52.74</v>
      </c>
      <c r="P32" s="11">
        <v>0.36299999999999999</v>
      </c>
      <c r="Q32" s="23">
        <f>([1]Sheet6!S8)*2</f>
        <v>8.66</v>
      </c>
    </row>
    <row r="33" spans="1:17" ht="17.25" x14ac:dyDescent="0.25">
      <c r="A33" s="3" t="s">
        <v>10</v>
      </c>
      <c r="B33" s="3" t="s">
        <v>46</v>
      </c>
      <c r="C33" s="3" t="s">
        <v>93</v>
      </c>
      <c r="D33" s="27">
        <v>42309</v>
      </c>
      <c r="E33" s="3" t="s">
        <v>153</v>
      </c>
      <c r="F33" s="3" t="s">
        <v>115</v>
      </c>
      <c r="G33" s="3" t="s">
        <v>148</v>
      </c>
      <c r="H33" s="24"/>
      <c r="I33" s="24"/>
      <c r="J33" s="24"/>
      <c r="K33" s="24"/>
      <c r="L33" s="10">
        <v>5.47</v>
      </c>
      <c r="M33" s="10">
        <v>0.23</v>
      </c>
      <c r="N33" s="11">
        <f>([1]Sheet6!Q114)*0.07</f>
        <v>8.7500000000000008E-2</v>
      </c>
      <c r="O33" s="11">
        <f>([1]Sheet6!H113)*2</f>
        <v>11.22</v>
      </c>
      <c r="P33" s="13">
        <v>0.06</v>
      </c>
      <c r="Q33" s="10">
        <f>([1]Sheet6!S114)*2</f>
        <v>21.94</v>
      </c>
    </row>
    <row r="34" spans="1:17" ht="17.25" x14ac:dyDescent="0.25">
      <c r="A34" s="3" t="s">
        <v>10</v>
      </c>
      <c r="B34" s="3" t="s">
        <v>46</v>
      </c>
      <c r="C34" s="3" t="s">
        <v>93</v>
      </c>
      <c r="D34" s="27">
        <v>42309</v>
      </c>
      <c r="E34" s="3" t="s">
        <v>153</v>
      </c>
      <c r="F34" s="6" t="s">
        <v>115</v>
      </c>
      <c r="G34" s="6" t="s">
        <v>149</v>
      </c>
      <c r="H34" s="8">
        <f>([1]Sheet6!AK9)*2.5</f>
        <v>57.32500000000001</v>
      </c>
      <c r="I34" s="8">
        <f t="shared" ref="I34:I37" si="2">(100)-(H34+J34)</f>
        <v>20.174999999999983</v>
      </c>
      <c r="J34" s="8">
        <f>([1]Sheet6!AO9)*2.5</f>
        <v>22.5</v>
      </c>
      <c r="K34" s="8" t="s">
        <v>111</v>
      </c>
      <c r="L34" s="13">
        <v>5.56</v>
      </c>
      <c r="M34" s="13">
        <v>0.16</v>
      </c>
      <c r="N34" s="13">
        <f>([1]Sheet6!Q10)*0.07</f>
        <v>4.6200000000000005E-2</v>
      </c>
      <c r="O34" s="13">
        <f>([1]Sheet6!H9)*2</f>
        <v>18.72</v>
      </c>
      <c r="P34" s="11">
        <v>5.6000000000000001E-2</v>
      </c>
      <c r="Q34" s="12">
        <f>([1]Sheet6!S10)*2</f>
        <v>27.92</v>
      </c>
    </row>
    <row r="35" spans="1:17" ht="17.25" x14ac:dyDescent="0.25">
      <c r="A35" s="3" t="s">
        <v>10</v>
      </c>
      <c r="B35" s="3" t="s">
        <v>46</v>
      </c>
      <c r="C35" s="3" t="s">
        <v>93</v>
      </c>
      <c r="D35" s="27">
        <v>42309</v>
      </c>
      <c r="E35" s="3" t="s">
        <v>153</v>
      </c>
      <c r="F35" s="3" t="s">
        <v>115</v>
      </c>
      <c r="G35" s="25" t="s">
        <v>116</v>
      </c>
      <c r="H35" s="9">
        <v>59.4</v>
      </c>
      <c r="I35" s="9">
        <f t="shared" si="2"/>
        <v>25.599999999999994</v>
      </c>
      <c r="J35" s="9">
        <f>([1]Sheet6!AO112)*2.5</f>
        <v>15</v>
      </c>
      <c r="K35" s="9" t="s">
        <v>105</v>
      </c>
      <c r="L35" s="10">
        <v>4.8899999999999997</v>
      </c>
      <c r="M35" s="10">
        <v>0.18</v>
      </c>
      <c r="N35" s="11">
        <f>([1]Sheet6!Q113)*0.07</f>
        <v>7.2100000000000011E-2</v>
      </c>
      <c r="O35" s="11">
        <f>([1]Sheet6!H112)*2</f>
        <v>15.12</v>
      </c>
      <c r="P35" s="13">
        <v>7.0000000000000007E-2</v>
      </c>
      <c r="Q35" s="10">
        <f>([1]Sheet6!S113)*2</f>
        <v>5.0199999999999996</v>
      </c>
    </row>
    <row r="36" spans="1:17" x14ac:dyDescent="0.25">
      <c r="A36" s="3" t="s">
        <v>10</v>
      </c>
      <c r="B36" s="3" t="s">
        <v>46</v>
      </c>
      <c r="C36" s="3" t="s">
        <v>93</v>
      </c>
      <c r="D36" s="27">
        <v>42309</v>
      </c>
      <c r="E36" s="3" t="s">
        <v>153</v>
      </c>
      <c r="F36" s="17" t="s">
        <v>115</v>
      </c>
      <c r="G36" s="17" t="s">
        <v>112</v>
      </c>
      <c r="H36" s="22">
        <v>58.9</v>
      </c>
      <c r="I36" s="22">
        <f t="shared" si="2"/>
        <v>28.599999999999994</v>
      </c>
      <c r="J36" s="22">
        <f>([1]Sheet6!AO8)*2.5</f>
        <v>12.5</v>
      </c>
      <c r="K36" s="22" t="s">
        <v>105</v>
      </c>
      <c r="L36" s="21">
        <v>4.75</v>
      </c>
      <c r="M36" s="21">
        <v>0.26</v>
      </c>
      <c r="N36" s="21">
        <f>([1]Sheet6!Q9)*0.07</f>
        <v>3.7800000000000007E-2</v>
      </c>
      <c r="O36" s="21">
        <f>([1]Sheet6!H8)*2</f>
        <v>19.12</v>
      </c>
      <c r="P36" s="11">
        <v>0.153</v>
      </c>
      <c r="Q36" s="23">
        <f>([1]Sheet6!S9)*2</f>
        <v>7.58</v>
      </c>
    </row>
    <row r="37" spans="1:17" ht="17.25" x14ac:dyDescent="0.25">
      <c r="A37" s="3" t="s">
        <v>10</v>
      </c>
      <c r="B37" s="3" t="s">
        <v>46</v>
      </c>
      <c r="C37" s="3" t="s">
        <v>93</v>
      </c>
      <c r="D37" s="27">
        <v>42309</v>
      </c>
      <c r="E37" s="3" t="s">
        <v>153</v>
      </c>
      <c r="F37" s="17" t="s">
        <v>115</v>
      </c>
      <c r="G37" s="17" t="s">
        <v>129</v>
      </c>
      <c r="H37" s="22">
        <f>([1]Sheet6!AK6)*2.5</f>
        <v>62.725000000000009</v>
      </c>
      <c r="I37" s="22">
        <f t="shared" si="2"/>
        <v>16.024999999999991</v>
      </c>
      <c r="J37" s="22">
        <f>([1]Sheet6!AO6)*2.5</f>
        <v>21.25</v>
      </c>
      <c r="K37" s="22" t="s">
        <v>111</v>
      </c>
      <c r="L37" s="21">
        <v>5.7</v>
      </c>
      <c r="M37" s="21">
        <v>0.14000000000000001</v>
      </c>
      <c r="N37" s="21">
        <f>([1]Sheet6!Q7)*0.07</f>
        <v>3.9200000000000006E-2</v>
      </c>
      <c r="O37" s="21">
        <v>9.7200000000000006</v>
      </c>
      <c r="P37" s="13">
        <v>9.7000000000000003E-2</v>
      </c>
      <c r="Q37" s="23">
        <f>([1]Sheet6!S7)*2</f>
        <v>4.5599999999999996</v>
      </c>
    </row>
    <row r="38" spans="1:17" x14ac:dyDescent="0.25">
      <c r="A38" s="3" t="s">
        <v>10</v>
      </c>
      <c r="B38" s="3" t="s">
        <v>47</v>
      </c>
      <c r="C38" s="3" t="s">
        <v>94</v>
      </c>
      <c r="D38" s="27">
        <v>42309</v>
      </c>
      <c r="E38" s="3" t="s">
        <v>152</v>
      </c>
      <c r="F38" s="3" t="s">
        <v>113</v>
      </c>
      <c r="G38" s="3" t="s">
        <v>103</v>
      </c>
      <c r="H38" s="9">
        <f>([1]Sheet6!AK76)*2.5</f>
        <v>66.150000000000006</v>
      </c>
      <c r="I38" s="9">
        <f t="shared" ref="I38:I67" si="3">(100)-(H38+J38)</f>
        <v>12.599999999999994</v>
      </c>
      <c r="J38" s="9">
        <f>([1]Sheet6!AO76)*2.5</f>
        <v>21.25</v>
      </c>
      <c r="K38" s="9" t="s">
        <v>111</v>
      </c>
      <c r="L38" s="11">
        <v>5.52</v>
      </c>
      <c r="M38" s="11">
        <v>0.17</v>
      </c>
      <c r="N38" s="11">
        <f>([1]Sheet6!Q77)*0.07</f>
        <v>5.8800000000000005E-2</v>
      </c>
      <c r="O38" s="11">
        <f>([1]Sheet6!H76)*2</f>
        <v>8.6</v>
      </c>
      <c r="P38" s="13">
        <v>0.129</v>
      </c>
      <c r="Q38" s="10">
        <f>([1]Sheet6!S77)*2</f>
        <v>6.04</v>
      </c>
    </row>
    <row r="39" spans="1:17" ht="17.25" x14ac:dyDescent="0.25">
      <c r="A39" s="3" t="s">
        <v>10</v>
      </c>
      <c r="B39" s="3" t="s">
        <v>47</v>
      </c>
      <c r="C39" s="3" t="s">
        <v>94</v>
      </c>
      <c r="D39" s="27">
        <v>42309</v>
      </c>
      <c r="E39" s="3" t="s">
        <v>152</v>
      </c>
      <c r="F39" s="3" t="s">
        <v>113</v>
      </c>
      <c r="G39" s="3" t="s">
        <v>148</v>
      </c>
      <c r="H39" s="9">
        <f>([1]Sheet6!AK73)*2.5</f>
        <v>68.95</v>
      </c>
      <c r="I39" s="9">
        <f t="shared" si="3"/>
        <v>14.799999999999997</v>
      </c>
      <c r="J39" s="9">
        <f>([1]Sheet6!AO73)*2.5</f>
        <v>16.25</v>
      </c>
      <c r="K39" s="9" t="s">
        <v>105</v>
      </c>
      <c r="L39" s="11">
        <v>5.62</v>
      </c>
      <c r="M39" s="11">
        <v>0.22</v>
      </c>
      <c r="N39" s="11">
        <f>([1]Sheet6!Q74)*0.07</f>
        <v>6.8600000000000008E-2</v>
      </c>
      <c r="O39" s="11">
        <f>([1]Sheet6!H73)*2</f>
        <v>15.26</v>
      </c>
      <c r="P39" s="13">
        <v>5.0999999999999997E-2</v>
      </c>
      <c r="Q39" s="10">
        <f>([1]Sheet6!S74)*2</f>
        <v>19.52</v>
      </c>
    </row>
    <row r="40" spans="1:17" ht="17.25" x14ac:dyDescent="0.25">
      <c r="A40" s="3" t="s">
        <v>10</v>
      </c>
      <c r="B40" s="3" t="s">
        <v>47</v>
      </c>
      <c r="C40" s="3" t="s">
        <v>94</v>
      </c>
      <c r="D40" s="27">
        <v>42309</v>
      </c>
      <c r="E40" s="3" t="s">
        <v>152</v>
      </c>
      <c r="F40" s="3" t="s">
        <v>113</v>
      </c>
      <c r="G40" s="3" t="s">
        <v>151</v>
      </c>
      <c r="H40" s="9">
        <f>([1]Sheet6!AK81)*2.5</f>
        <v>72.899999999999991</v>
      </c>
      <c r="I40" s="9">
        <f t="shared" si="3"/>
        <v>9.6000000000000085</v>
      </c>
      <c r="J40" s="9">
        <f>([1]Sheet6!AO81)*2.5</f>
        <v>17.5</v>
      </c>
      <c r="K40" s="9" t="s">
        <v>105</v>
      </c>
      <c r="L40" s="11">
        <v>6.54</v>
      </c>
      <c r="M40" s="11">
        <v>0.4</v>
      </c>
      <c r="N40" s="11">
        <f>([1]Sheet6!Q82)*0.07</f>
        <v>5.74E-2</v>
      </c>
      <c r="O40" s="11">
        <v>7.65</v>
      </c>
      <c r="P40" s="13">
        <v>4.2000000000000003E-2</v>
      </c>
      <c r="Q40" s="10">
        <f>([1]Sheet6!S82)*2</f>
        <v>22.44</v>
      </c>
    </row>
    <row r="41" spans="1:17" ht="17.25" x14ac:dyDescent="0.25">
      <c r="A41" s="3" t="s">
        <v>10</v>
      </c>
      <c r="B41" s="3" t="s">
        <v>47</v>
      </c>
      <c r="C41" s="3" t="s">
        <v>94</v>
      </c>
      <c r="D41" s="27">
        <v>42309</v>
      </c>
      <c r="E41" s="3" t="s">
        <v>152</v>
      </c>
      <c r="F41" s="3" t="s">
        <v>113</v>
      </c>
      <c r="G41" s="3" t="s">
        <v>131</v>
      </c>
      <c r="H41" s="9">
        <f>([1]Sheet6!AK98)*2.5</f>
        <v>68.2</v>
      </c>
      <c r="I41" s="9">
        <f t="shared" si="3"/>
        <v>16.799999999999997</v>
      </c>
      <c r="J41" s="9">
        <f>([1]Sheet6!AO98)*2.5</f>
        <v>15</v>
      </c>
      <c r="K41" s="9" t="s">
        <v>105</v>
      </c>
      <c r="L41" s="10">
        <v>5.67</v>
      </c>
      <c r="M41" s="10">
        <v>0.17</v>
      </c>
      <c r="N41" s="11">
        <f>([1]Sheet6!Q99)*0.07</f>
        <v>5.460000000000001E-2</v>
      </c>
      <c r="O41" s="11">
        <f>([1]Sheet6!H98)*2</f>
        <v>8.4600000000000009</v>
      </c>
      <c r="P41" s="13">
        <v>4.9000000000000002E-2</v>
      </c>
      <c r="Q41" s="10">
        <f>([1]Sheet6!S99)*2</f>
        <v>30.98</v>
      </c>
    </row>
    <row r="42" spans="1:17" x14ac:dyDescent="0.25">
      <c r="A42" s="3" t="s">
        <v>10</v>
      </c>
      <c r="B42" s="3" t="s">
        <v>47</v>
      </c>
      <c r="C42" s="3" t="s">
        <v>94</v>
      </c>
      <c r="D42" s="27">
        <v>42309</v>
      </c>
      <c r="E42" s="3" t="s">
        <v>152</v>
      </c>
      <c r="F42" s="3" t="s">
        <v>113</v>
      </c>
      <c r="G42" s="3" t="s">
        <v>112</v>
      </c>
      <c r="H42" s="8">
        <v>66.7</v>
      </c>
      <c r="I42" s="8">
        <f t="shared" si="3"/>
        <v>16</v>
      </c>
      <c r="J42" s="8">
        <v>17.3</v>
      </c>
      <c r="K42" s="8" t="s">
        <v>105</v>
      </c>
      <c r="L42" s="10">
        <v>5.83</v>
      </c>
      <c r="M42" s="10">
        <v>0.22</v>
      </c>
      <c r="N42" s="11">
        <f>([1]Sheet6!Q101)*0.07</f>
        <v>7.4200000000000016E-2</v>
      </c>
      <c r="O42" s="11">
        <f>([1]Sheet6!H100)*2</f>
        <v>7.7</v>
      </c>
      <c r="P42" s="13">
        <v>0.128</v>
      </c>
      <c r="Q42" s="10">
        <f>([1]Sheet6!S101)*2</f>
        <v>26.24</v>
      </c>
    </row>
    <row r="43" spans="1:17" ht="17.25" x14ac:dyDescent="0.25">
      <c r="A43" s="3" t="s">
        <v>10</v>
      </c>
      <c r="B43" s="3" t="s">
        <v>47</v>
      </c>
      <c r="C43" s="3" t="s">
        <v>94</v>
      </c>
      <c r="D43" s="27">
        <v>42309</v>
      </c>
      <c r="E43" s="3" t="s">
        <v>152</v>
      </c>
      <c r="F43" s="3" t="s">
        <v>113</v>
      </c>
      <c r="G43" s="3" t="s">
        <v>132</v>
      </c>
      <c r="H43" s="9">
        <f>([1]Sheet6!AK95)*2.5</f>
        <v>66.325000000000003</v>
      </c>
      <c r="I43" s="9">
        <f t="shared" si="3"/>
        <v>11.174999999999997</v>
      </c>
      <c r="J43" s="9">
        <f>([1]Sheet6!AO95)*2.5</f>
        <v>22.5</v>
      </c>
      <c r="K43" s="9" t="s">
        <v>111</v>
      </c>
      <c r="L43" s="12">
        <v>6.96</v>
      </c>
      <c r="M43" s="12">
        <v>0.5</v>
      </c>
      <c r="N43" s="13">
        <f>([1]Sheet6!Q96)*0.07</f>
        <v>1.3300000000000001E-2</v>
      </c>
      <c r="O43" s="13">
        <v>6.18</v>
      </c>
      <c r="P43" s="13">
        <v>7.6999999999999999E-2</v>
      </c>
      <c r="Q43" s="10">
        <f>([1]Sheet6!S96)*2</f>
        <v>30.68</v>
      </c>
    </row>
    <row r="44" spans="1:17" x14ac:dyDescent="0.25">
      <c r="A44" s="3" t="s">
        <v>10</v>
      </c>
      <c r="B44" s="3" t="s">
        <v>47</v>
      </c>
      <c r="C44" s="3" t="s">
        <v>94</v>
      </c>
      <c r="D44" s="27">
        <v>42309</v>
      </c>
      <c r="E44" s="3" t="s">
        <v>152</v>
      </c>
      <c r="F44" s="3" t="s">
        <v>102</v>
      </c>
      <c r="G44" s="3" t="s">
        <v>103</v>
      </c>
      <c r="H44" s="9">
        <f>([1]Sheet6!AK75)*2.5</f>
        <v>60.525000000000006</v>
      </c>
      <c r="I44" s="9">
        <f t="shared" si="3"/>
        <v>23.224999999999994</v>
      </c>
      <c r="J44" s="9">
        <f>([1]Sheet6!AO75)*2.5</f>
        <v>16.25</v>
      </c>
      <c r="K44" s="9" t="s">
        <v>105</v>
      </c>
      <c r="L44" s="11">
        <v>4.75</v>
      </c>
      <c r="M44" s="11">
        <v>0.13</v>
      </c>
      <c r="N44" s="11">
        <f>([1]Sheet6!Q76)*0.07</f>
        <v>4.4100000000000007E-2</v>
      </c>
      <c r="O44" s="11">
        <f>([1]Sheet6!H75)*2</f>
        <v>7.68</v>
      </c>
      <c r="P44" s="13">
        <v>3.2000000000000001E-2</v>
      </c>
      <c r="Q44" s="10">
        <f>([1]Sheet6!S76)*2</f>
        <v>29.1</v>
      </c>
    </row>
    <row r="45" spans="1:17" ht="17.25" x14ac:dyDescent="0.25">
      <c r="A45" s="3" t="s">
        <v>10</v>
      </c>
      <c r="B45" s="3" t="s">
        <v>47</v>
      </c>
      <c r="C45" s="3" t="s">
        <v>94</v>
      </c>
      <c r="D45" s="27">
        <v>42309</v>
      </c>
      <c r="E45" s="3" t="s">
        <v>152</v>
      </c>
      <c r="F45" s="3" t="s">
        <v>102</v>
      </c>
      <c r="G45" s="3" t="s">
        <v>148</v>
      </c>
      <c r="H45" s="8">
        <v>61.2</v>
      </c>
      <c r="I45" s="8">
        <f t="shared" si="3"/>
        <v>23.799999999999997</v>
      </c>
      <c r="J45" s="8">
        <f>([1]Sheet6!AO77)*2.5</f>
        <v>15</v>
      </c>
      <c r="K45" s="8" t="s">
        <v>105</v>
      </c>
      <c r="L45" s="11">
        <v>4.5</v>
      </c>
      <c r="M45" s="11">
        <v>7.0000000000000007E-2</v>
      </c>
      <c r="N45" s="11">
        <f>([1]Sheet6!Q78)*0.07</f>
        <v>3.9899999999999998E-2</v>
      </c>
      <c r="O45" s="11">
        <f>([1]Sheet6!H77)*2</f>
        <v>8.14</v>
      </c>
      <c r="P45" s="13">
        <v>0.09</v>
      </c>
      <c r="Q45" s="10">
        <f>([1]Sheet6!S78)*2</f>
        <v>24.82</v>
      </c>
    </row>
    <row r="46" spans="1:17" ht="17.25" x14ac:dyDescent="0.25">
      <c r="A46" s="3" t="s">
        <v>10</v>
      </c>
      <c r="B46" s="3" t="s">
        <v>47</v>
      </c>
      <c r="C46" s="3" t="s">
        <v>94</v>
      </c>
      <c r="D46" s="27">
        <v>42309</v>
      </c>
      <c r="E46" s="3" t="s">
        <v>152</v>
      </c>
      <c r="F46" s="3" t="s">
        <v>102</v>
      </c>
      <c r="G46" s="3" t="s">
        <v>151</v>
      </c>
      <c r="H46" s="9">
        <f>([1]Sheet6!AK83)*2.5</f>
        <v>59.900000000000006</v>
      </c>
      <c r="I46" s="9">
        <f t="shared" si="3"/>
        <v>22.599999999999994</v>
      </c>
      <c r="J46" s="9">
        <f>([1]Sheet6!AO83)*2.5</f>
        <v>17.5</v>
      </c>
      <c r="K46" s="9" t="s">
        <v>105</v>
      </c>
      <c r="L46" s="11">
        <v>4.8499999999999996</v>
      </c>
      <c r="M46" s="11">
        <v>0.17</v>
      </c>
      <c r="N46" s="11">
        <f>([1]Sheet6!Q84)*0.07</f>
        <v>4.9700000000000001E-2</v>
      </c>
      <c r="O46" s="11">
        <f>([1]Sheet6!H83)*2</f>
        <v>8.6199999999999992</v>
      </c>
      <c r="P46" s="13">
        <v>4.4999999999999998E-2</v>
      </c>
      <c r="Q46" s="10">
        <f>([1]Sheet6!S84)*2</f>
        <v>22.78</v>
      </c>
    </row>
    <row r="47" spans="1:17" ht="17.25" x14ac:dyDescent="0.25">
      <c r="A47" s="3" t="s">
        <v>10</v>
      </c>
      <c r="B47" s="3" t="s">
        <v>47</v>
      </c>
      <c r="C47" s="3" t="s">
        <v>94</v>
      </c>
      <c r="D47" s="27">
        <v>42309</v>
      </c>
      <c r="E47" s="3" t="s">
        <v>152</v>
      </c>
      <c r="F47" s="3" t="s">
        <v>102</v>
      </c>
      <c r="G47" s="3" t="s">
        <v>131</v>
      </c>
      <c r="H47" s="8">
        <f>([1]Sheet6!AK79)*2.5</f>
        <v>58.9</v>
      </c>
      <c r="I47" s="8">
        <f t="shared" si="3"/>
        <v>18.599999999999994</v>
      </c>
      <c r="J47" s="8">
        <f>([1]Sheet6!AO79)*2.5</f>
        <v>22.5</v>
      </c>
      <c r="K47" s="8" t="s">
        <v>111</v>
      </c>
      <c r="L47" s="13">
        <v>4.9000000000000004</v>
      </c>
      <c r="M47" s="13">
        <v>0.28000000000000003</v>
      </c>
      <c r="N47" s="13">
        <f>([1]Sheet6!Q80)*0.07</f>
        <v>4.4100000000000007E-2</v>
      </c>
      <c r="O47" s="13">
        <f>([1]Sheet6!H79)*2</f>
        <v>6.84</v>
      </c>
      <c r="P47" s="13">
        <v>6.7000000000000004E-2</v>
      </c>
      <c r="Q47" s="12">
        <f>([1]Sheet6!S80)*2</f>
        <v>21.24</v>
      </c>
    </row>
    <row r="48" spans="1:17" x14ac:dyDescent="0.25">
      <c r="A48" s="3" t="s">
        <v>10</v>
      </c>
      <c r="B48" s="3" t="s">
        <v>47</v>
      </c>
      <c r="C48" s="3" t="s">
        <v>94</v>
      </c>
      <c r="D48" s="27">
        <v>42309</v>
      </c>
      <c r="E48" s="3" t="s">
        <v>152</v>
      </c>
      <c r="F48" s="3" t="s">
        <v>102</v>
      </c>
      <c r="G48" s="3" t="s">
        <v>112</v>
      </c>
      <c r="H48" s="9">
        <f>([1]Sheet6!AK99)*2.5</f>
        <v>60.79999999999999</v>
      </c>
      <c r="I48" s="9">
        <f t="shared" si="3"/>
        <v>16.700000000000017</v>
      </c>
      <c r="J48" s="9">
        <f>([1]Sheet6!AO99)*2.5</f>
        <v>22.5</v>
      </c>
      <c r="K48" s="9" t="s">
        <v>111</v>
      </c>
      <c r="L48" s="10">
        <v>4.95</v>
      </c>
      <c r="M48" s="10">
        <v>0.11</v>
      </c>
      <c r="N48" s="11">
        <f>([1]Sheet6!Q100)*0.07</f>
        <v>3.5700000000000003E-2</v>
      </c>
      <c r="O48" s="11">
        <f>([1]Sheet6!H99)*2</f>
        <v>5.94</v>
      </c>
      <c r="P48" s="13">
        <v>0.26800000000000002</v>
      </c>
      <c r="Q48" s="10">
        <f>([1]Sheet6!S100)*2</f>
        <v>9.84</v>
      </c>
    </row>
    <row r="49" spans="1:17" ht="17.25" x14ac:dyDescent="0.25">
      <c r="A49" s="3" t="s">
        <v>10</v>
      </c>
      <c r="B49" s="3" t="s">
        <v>47</v>
      </c>
      <c r="C49" s="3" t="s">
        <v>94</v>
      </c>
      <c r="D49" s="27">
        <v>42309</v>
      </c>
      <c r="E49" s="3" t="s">
        <v>152</v>
      </c>
      <c r="F49" s="3" t="s">
        <v>102</v>
      </c>
      <c r="G49" s="3" t="s">
        <v>132</v>
      </c>
      <c r="H49" s="9">
        <f>([1]Sheet6!AK78)*2.5</f>
        <v>64.7</v>
      </c>
      <c r="I49" s="9">
        <f t="shared" si="3"/>
        <v>19.049999999999997</v>
      </c>
      <c r="J49" s="9">
        <f>([1]Sheet6!AO78)*2.5</f>
        <v>16.25</v>
      </c>
      <c r="K49" s="9" t="s">
        <v>105</v>
      </c>
      <c r="L49" s="13">
        <v>5.15</v>
      </c>
      <c r="M49" s="13">
        <v>0.16</v>
      </c>
      <c r="N49" s="13">
        <f>([1]Sheet6!Q79)*0.07</f>
        <v>5.5300000000000009E-2</v>
      </c>
      <c r="O49" s="13">
        <v>5.04</v>
      </c>
      <c r="P49" s="13">
        <v>0.17799999999999999</v>
      </c>
      <c r="Q49" s="10">
        <f>([1]Sheet6!S79)*2</f>
        <v>5.52</v>
      </c>
    </row>
    <row r="50" spans="1:17" x14ac:dyDescent="0.25">
      <c r="A50" s="3" t="s">
        <v>10</v>
      </c>
      <c r="B50" s="3" t="s">
        <v>47</v>
      </c>
      <c r="C50" s="3" t="s">
        <v>94</v>
      </c>
      <c r="D50" s="27">
        <v>42309</v>
      </c>
      <c r="E50" s="3" t="s">
        <v>152</v>
      </c>
      <c r="F50" s="3" t="s">
        <v>110</v>
      </c>
      <c r="G50" s="3" t="s">
        <v>103</v>
      </c>
      <c r="H50" s="9">
        <f>([1]Sheet6!AK93)*2.5</f>
        <v>70.775000000000006</v>
      </c>
      <c r="I50" s="9">
        <f t="shared" si="3"/>
        <v>14.224999999999994</v>
      </c>
      <c r="J50" s="9">
        <f>([1]Sheet6!AO93)*2.5</f>
        <v>15</v>
      </c>
      <c r="K50" s="9" t="s">
        <v>105</v>
      </c>
      <c r="L50" s="10">
        <v>4.5599999999999996</v>
      </c>
      <c r="M50" s="10">
        <v>0.37</v>
      </c>
      <c r="N50" s="11">
        <f>([1]Sheet6!Q94)*0.07</f>
        <v>6.4400000000000013E-2</v>
      </c>
      <c r="O50" s="11">
        <f>([1]Sheet6!H93)*2</f>
        <v>23.42</v>
      </c>
      <c r="P50" s="13">
        <v>0.12</v>
      </c>
      <c r="Q50" s="10">
        <f>([1]Sheet6!S94)*2</f>
        <v>20.94</v>
      </c>
    </row>
    <row r="51" spans="1:17" ht="17.25" x14ac:dyDescent="0.25">
      <c r="A51" s="3" t="s">
        <v>10</v>
      </c>
      <c r="B51" s="3" t="s">
        <v>47</v>
      </c>
      <c r="C51" s="3" t="s">
        <v>94</v>
      </c>
      <c r="D51" s="27">
        <v>42309</v>
      </c>
      <c r="E51" s="3" t="s">
        <v>152</v>
      </c>
      <c r="F51" s="3" t="s">
        <v>110</v>
      </c>
      <c r="G51" s="3" t="s">
        <v>148</v>
      </c>
      <c r="H51" s="9">
        <f>([1]Sheet6!AK74)*2.5</f>
        <v>59.499999999999993</v>
      </c>
      <c r="I51" s="9">
        <f t="shared" si="3"/>
        <v>28</v>
      </c>
      <c r="J51" s="9">
        <f>([1]Sheet6!AO74)*2.5</f>
        <v>12.5</v>
      </c>
      <c r="K51" s="9" t="s">
        <v>105</v>
      </c>
      <c r="L51" s="11">
        <v>5.13</v>
      </c>
      <c r="M51" s="11">
        <v>0.22</v>
      </c>
      <c r="N51" s="11">
        <f>([1]Sheet6!Q75)*0.07</f>
        <v>5.8100000000000006E-2</v>
      </c>
      <c r="O51" s="11">
        <f>([1]Sheet6!H74)*2</f>
        <v>12.24</v>
      </c>
      <c r="P51" s="13">
        <v>5.5E-2</v>
      </c>
      <c r="Q51" s="10">
        <f>([1]Sheet6!S75)*2</f>
        <v>4.6399999999999997</v>
      </c>
    </row>
    <row r="52" spans="1:17" ht="17.25" x14ac:dyDescent="0.25">
      <c r="A52" s="3" t="s">
        <v>10</v>
      </c>
      <c r="B52" s="3" t="s">
        <v>47</v>
      </c>
      <c r="C52" s="3" t="s">
        <v>94</v>
      </c>
      <c r="D52" s="27">
        <v>42309</v>
      </c>
      <c r="E52" s="3" t="s">
        <v>152</v>
      </c>
      <c r="F52" s="3" t="s">
        <v>110</v>
      </c>
      <c r="G52" s="3" t="s">
        <v>151</v>
      </c>
      <c r="H52" s="8">
        <v>66.099999999999994</v>
      </c>
      <c r="I52" s="8">
        <f t="shared" si="3"/>
        <v>21.400000000000006</v>
      </c>
      <c r="J52" s="8">
        <f>([1]Sheet6!AO97)*2.5</f>
        <v>12.5</v>
      </c>
      <c r="K52" s="8" t="s">
        <v>105</v>
      </c>
      <c r="L52" s="10">
        <v>5.07</v>
      </c>
      <c r="M52" s="10">
        <v>0.21</v>
      </c>
      <c r="N52" s="11">
        <f>([1]Sheet6!Q98)*0.07</f>
        <v>6.2300000000000008E-2</v>
      </c>
      <c r="O52" s="11">
        <f>([1]Sheet6!H97)*2</f>
        <v>10.94</v>
      </c>
      <c r="P52" s="13">
        <v>6.8000000000000005E-2</v>
      </c>
      <c r="Q52" s="10">
        <f>([1]Sheet6!S98)*2</f>
        <v>4.0599999999999996</v>
      </c>
    </row>
    <row r="53" spans="1:17" ht="17.25" x14ac:dyDescent="0.25">
      <c r="A53" s="3" t="s">
        <v>10</v>
      </c>
      <c r="B53" s="3" t="s">
        <v>47</v>
      </c>
      <c r="C53" s="3" t="s">
        <v>94</v>
      </c>
      <c r="D53" s="27">
        <v>42309</v>
      </c>
      <c r="E53" s="3" t="s">
        <v>152</v>
      </c>
      <c r="F53" s="3" t="s">
        <v>110</v>
      </c>
      <c r="G53" s="3" t="s">
        <v>131</v>
      </c>
      <c r="H53" s="9">
        <f>([1]Sheet6!AK82)*2.5</f>
        <v>62.025000000000006</v>
      </c>
      <c r="I53" s="9">
        <f t="shared" si="3"/>
        <v>20.474999999999994</v>
      </c>
      <c r="J53" s="9">
        <f>([1]Sheet6!AO82)*2.5</f>
        <v>17.5</v>
      </c>
      <c r="K53" s="9" t="s">
        <v>105</v>
      </c>
      <c r="L53" s="11">
        <v>5.0999999999999996</v>
      </c>
      <c r="M53" s="11">
        <v>0.15</v>
      </c>
      <c r="N53" s="11">
        <f>([1]Sheet6!Q83)*0.07</f>
        <v>4.760000000000001E-2</v>
      </c>
      <c r="O53" s="11">
        <f>([1]Sheet6!H82)*2</f>
        <v>6.8</v>
      </c>
      <c r="P53" s="13">
        <v>0.217</v>
      </c>
      <c r="Q53" s="10">
        <f>([1]Sheet6!S83)*2</f>
        <v>19.02</v>
      </c>
    </row>
    <row r="54" spans="1:17" x14ac:dyDescent="0.25">
      <c r="A54" s="3" t="s">
        <v>10</v>
      </c>
      <c r="B54" s="3" t="s">
        <v>47</v>
      </c>
      <c r="C54" s="3" t="s">
        <v>94</v>
      </c>
      <c r="D54" s="27">
        <v>42309</v>
      </c>
      <c r="E54" s="3" t="s">
        <v>152</v>
      </c>
      <c r="F54" s="3" t="s">
        <v>110</v>
      </c>
      <c r="G54" s="3" t="s">
        <v>112</v>
      </c>
      <c r="H54" s="9">
        <f>([1]Sheet6!AK86)*2.5</f>
        <v>60.475000000000001</v>
      </c>
      <c r="I54" s="9">
        <f t="shared" si="3"/>
        <v>22.025000000000006</v>
      </c>
      <c r="J54" s="9">
        <f>([1]Sheet6!AO86)*2.5</f>
        <v>17.5</v>
      </c>
      <c r="K54" s="9" t="s">
        <v>105</v>
      </c>
      <c r="L54" s="11">
        <v>5.4</v>
      </c>
      <c r="M54" s="11">
        <v>0.16</v>
      </c>
      <c r="N54" s="11">
        <f>([1]Sheet6!Q87)*0.07</f>
        <v>4.4800000000000006E-2</v>
      </c>
      <c r="O54" s="11">
        <f>([1]Sheet6!H86)*2</f>
        <v>6.54</v>
      </c>
      <c r="P54" s="13">
        <v>9.8000000000000004E-2</v>
      </c>
      <c r="Q54" s="10">
        <f>([1]Sheet6!S87)*2</f>
        <v>26.72</v>
      </c>
    </row>
    <row r="55" spans="1:17" ht="17.25" x14ac:dyDescent="0.25">
      <c r="A55" s="3" t="s">
        <v>10</v>
      </c>
      <c r="B55" s="3" t="s">
        <v>47</v>
      </c>
      <c r="C55" s="3" t="s">
        <v>94</v>
      </c>
      <c r="D55" s="27">
        <v>42309</v>
      </c>
      <c r="E55" s="3" t="s">
        <v>152</v>
      </c>
      <c r="F55" s="3" t="s">
        <v>110</v>
      </c>
      <c r="G55" s="3" t="s">
        <v>132</v>
      </c>
      <c r="H55" s="9">
        <f>([1]Sheet6!AK94)*2.5</f>
        <v>73.625</v>
      </c>
      <c r="I55" s="9">
        <f t="shared" si="3"/>
        <v>11.375</v>
      </c>
      <c r="J55" s="9">
        <f>([1]Sheet6!AO94)*2.5</f>
        <v>15</v>
      </c>
      <c r="K55" s="9" t="s">
        <v>105</v>
      </c>
      <c r="L55" s="12">
        <v>5.94</v>
      </c>
      <c r="M55" s="12">
        <v>0.1</v>
      </c>
      <c r="N55" s="13">
        <f>([1]Sheet6!Q95)*0.07</f>
        <v>3.8500000000000006E-2</v>
      </c>
      <c r="O55" s="13">
        <f>([1]Sheet6!H94)*2</f>
        <v>6.18</v>
      </c>
      <c r="P55" s="13">
        <v>9.1999999999999998E-2</v>
      </c>
      <c r="Q55" s="10">
        <f>([1]Sheet6!S95)*2</f>
        <v>5.52</v>
      </c>
    </row>
    <row r="56" spans="1:17" x14ac:dyDescent="0.25">
      <c r="A56" s="3" t="s">
        <v>10</v>
      </c>
      <c r="B56" s="3" t="s">
        <v>47</v>
      </c>
      <c r="C56" s="3" t="s">
        <v>94</v>
      </c>
      <c r="D56" s="27">
        <v>42309</v>
      </c>
      <c r="E56" s="3" t="s">
        <v>153</v>
      </c>
      <c r="F56" s="3" t="s">
        <v>115</v>
      </c>
      <c r="G56" s="3" t="s">
        <v>103</v>
      </c>
      <c r="H56" s="9">
        <f>([1]Sheet6!AK117)*2.5</f>
        <v>71.249999999999986</v>
      </c>
      <c r="I56" s="9">
        <f t="shared" si="3"/>
        <v>8.7500000000000142</v>
      </c>
      <c r="J56" s="9">
        <f>([1]Sheet6!AO117)*2.5</f>
        <v>20</v>
      </c>
      <c r="K56" s="9" t="s">
        <v>105</v>
      </c>
      <c r="L56" s="10">
        <v>4.4000000000000004</v>
      </c>
      <c r="M56" s="10">
        <v>0.14000000000000001</v>
      </c>
      <c r="N56" s="11">
        <f>([1]Sheet6!Q118)*0.07</f>
        <v>4.6200000000000005E-2</v>
      </c>
      <c r="O56" s="11">
        <f>([1]Sheet6!H117)*2</f>
        <v>4.16</v>
      </c>
      <c r="P56" s="13">
        <v>0.20499999999999999</v>
      </c>
      <c r="Q56" s="10">
        <f>([1]Sheet6!S118)*2</f>
        <v>4.18</v>
      </c>
    </row>
    <row r="57" spans="1:17" ht="17.25" x14ac:dyDescent="0.25">
      <c r="A57" s="3" t="s">
        <v>10</v>
      </c>
      <c r="B57" s="3" t="s">
        <v>47</v>
      </c>
      <c r="C57" s="3" t="s">
        <v>94</v>
      </c>
      <c r="D57" s="27">
        <v>42309</v>
      </c>
      <c r="E57" s="3" t="s">
        <v>153</v>
      </c>
      <c r="F57" s="3" t="s">
        <v>115</v>
      </c>
      <c r="G57" s="3" t="s">
        <v>148</v>
      </c>
      <c r="H57" s="9">
        <f>([1]Sheet6!AK87)*2.5</f>
        <v>70.824999999999989</v>
      </c>
      <c r="I57" s="9">
        <f t="shared" si="3"/>
        <v>14.175000000000011</v>
      </c>
      <c r="J57" s="9">
        <f>([1]Sheet6!AO87)*2.5</f>
        <v>15</v>
      </c>
      <c r="K57" s="9" t="s">
        <v>105</v>
      </c>
      <c r="L57" s="11">
        <v>4.9400000000000004</v>
      </c>
      <c r="M57" s="11">
        <v>0.06</v>
      </c>
      <c r="N57" s="11">
        <f>([1]Sheet6!Q88)*0.07</f>
        <v>3.4300000000000004E-2</v>
      </c>
      <c r="O57" s="11">
        <f>([1]Sheet6!H87)*2</f>
        <v>4.3600000000000003</v>
      </c>
      <c r="P57" s="13">
        <v>0.14299999999999999</v>
      </c>
      <c r="Q57" s="11">
        <f>([1]Sheet6!S88)*2</f>
        <v>24</v>
      </c>
    </row>
    <row r="58" spans="1:17" ht="17.25" x14ac:dyDescent="0.25">
      <c r="A58" s="3" t="s">
        <v>10</v>
      </c>
      <c r="B58" s="3" t="s">
        <v>47</v>
      </c>
      <c r="C58" s="3" t="s">
        <v>94</v>
      </c>
      <c r="D58" s="27">
        <v>42309</v>
      </c>
      <c r="E58" s="3" t="s">
        <v>153</v>
      </c>
      <c r="F58" s="3" t="s">
        <v>115</v>
      </c>
      <c r="G58" s="3" t="s">
        <v>151</v>
      </c>
      <c r="H58" s="9">
        <f>([1]Sheet6!AK110)*2.5</f>
        <v>59.45</v>
      </c>
      <c r="I58" s="9">
        <f t="shared" si="3"/>
        <v>25.549999999999997</v>
      </c>
      <c r="J58" s="9">
        <f>([1]Sheet6!AO110)*2.5</f>
        <v>15</v>
      </c>
      <c r="K58" s="9" t="s">
        <v>105</v>
      </c>
      <c r="L58" s="10">
        <v>4.83</v>
      </c>
      <c r="M58" s="10">
        <v>0.11</v>
      </c>
      <c r="N58" s="11">
        <f>([1]Sheet6!Q111)*0.07</f>
        <v>3.9200000000000006E-2</v>
      </c>
      <c r="O58" s="11">
        <f>([1]Sheet6!H110)*2</f>
        <v>7.22</v>
      </c>
      <c r="P58" s="13">
        <v>0.20300000000000001</v>
      </c>
      <c r="Q58" s="10">
        <f>([1]Sheet6!S111)*2</f>
        <v>16.32</v>
      </c>
    </row>
    <row r="59" spans="1:17" ht="17.25" x14ac:dyDescent="0.25">
      <c r="A59" s="3" t="s">
        <v>10</v>
      </c>
      <c r="B59" s="3" t="s">
        <v>47</v>
      </c>
      <c r="C59" s="3" t="s">
        <v>94</v>
      </c>
      <c r="D59" s="27">
        <v>42309</v>
      </c>
      <c r="E59" s="3" t="s">
        <v>153</v>
      </c>
      <c r="F59" s="3" t="s">
        <v>115</v>
      </c>
      <c r="G59" s="3" t="s">
        <v>131</v>
      </c>
      <c r="H59" s="9">
        <v>76.8</v>
      </c>
      <c r="I59" s="9">
        <f t="shared" si="3"/>
        <v>10.700000000000003</v>
      </c>
      <c r="J59" s="9">
        <f>([1]Sheet6!AO92)*2.5</f>
        <v>12.5</v>
      </c>
      <c r="K59" s="9" t="s">
        <v>105</v>
      </c>
      <c r="L59" s="10">
        <v>4.22</v>
      </c>
      <c r="M59" s="10">
        <v>0.13</v>
      </c>
      <c r="N59" s="11">
        <f>([1]Sheet6!Q93)*0.07</f>
        <v>3.5000000000000003E-2</v>
      </c>
      <c r="O59" s="11">
        <f>([1]Sheet6!H92)*2</f>
        <v>4.9800000000000004</v>
      </c>
      <c r="P59" s="13">
        <v>0.24</v>
      </c>
      <c r="Q59" s="10">
        <f>([1]Sheet6!S93)*2</f>
        <v>19.3</v>
      </c>
    </row>
    <row r="60" spans="1:17" x14ac:dyDescent="0.25">
      <c r="A60" s="3" t="s">
        <v>10</v>
      </c>
      <c r="B60" s="3" t="s">
        <v>47</v>
      </c>
      <c r="C60" s="3" t="s">
        <v>94</v>
      </c>
      <c r="D60" s="27">
        <v>42309</v>
      </c>
      <c r="E60" s="3" t="s">
        <v>153</v>
      </c>
      <c r="F60" s="3" t="s">
        <v>115</v>
      </c>
      <c r="G60" s="3" t="s">
        <v>112</v>
      </c>
      <c r="H60" s="9">
        <v>77.400000000000006</v>
      </c>
      <c r="I60" s="9">
        <f t="shared" si="3"/>
        <v>10.099999999999994</v>
      </c>
      <c r="J60" s="9">
        <f>([1]Sheet6!AO104)*2.5</f>
        <v>12.5</v>
      </c>
      <c r="K60" s="9" t="s">
        <v>105</v>
      </c>
      <c r="L60" s="10">
        <v>4.3499999999999996</v>
      </c>
      <c r="M60" s="11">
        <v>0.1</v>
      </c>
      <c r="N60" s="11">
        <f>([1]Sheet6!Q105)*0.07</f>
        <v>4.0600000000000004E-2</v>
      </c>
      <c r="O60" s="11">
        <f>([1]Sheet6!H104)*2</f>
        <v>7.06</v>
      </c>
      <c r="P60" s="13">
        <v>0.27700000000000002</v>
      </c>
      <c r="Q60" s="10">
        <f>([1]Sheet6!S105)*2</f>
        <v>30.24</v>
      </c>
    </row>
    <row r="61" spans="1:17" ht="17.25" x14ac:dyDescent="0.25">
      <c r="A61" s="3" t="s">
        <v>10</v>
      </c>
      <c r="B61" s="3" t="s">
        <v>47</v>
      </c>
      <c r="C61" s="3" t="s">
        <v>94</v>
      </c>
      <c r="D61" s="27">
        <v>42309</v>
      </c>
      <c r="E61" s="3" t="s">
        <v>153</v>
      </c>
      <c r="F61" s="3" t="s">
        <v>115</v>
      </c>
      <c r="G61" s="3" t="s">
        <v>132</v>
      </c>
      <c r="H61" s="9">
        <f>([1]Sheet6!AK118)*2.5</f>
        <v>58.324999999999996</v>
      </c>
      <c r="I61" s="9">
        <f t="shared" si="3"/>
        <v>16.675000000000011</v>
      </c>
      <c r="J61" s="9">
        <f>([1]Sheet6!AO118)*2.5</f>
        <v>25</v>
      </c>
      <c r="K61" s="9" t="s">
        <v>111</v>
      </c>
      <c r="L61" s="12">
        <v>4.79</v>
      </c>
      <c r="M61" s="12">
        <v>0.09</v>
      </c>
      <c r="N61" s="13">
        <f>([1]Sheet6!Q119)*0.07</f>
        <v>3.0100000000000002E-2</v>
      </c>
      <c r="O61" s="13">
        <v>4.72</v>
      </c>
      <c r="P61" s="13">
        <v>0.09</v>
      </c>
      <c r="Q61" s="10">
        <f>([1]Sheet6!S119)*2</f>
        <v>5.04</v>
      </c>
    </row>
    <row r="62" spans="1:17" x14ac:dyDescent="0.25">
      <c r="A62" s="3" t="s">
        <v>10</v>
      </c>
      <c r="B62" s="3" t="s">
        <v>47</v>
      </c>
      <c r="C62" s="3" t="s">
        <v>94</v>
      </c>
      <c r="D62" s="27">
        <v>42309</v>
      </c>
      <c r="E62" s="3" t="s">
        <v>153</v>
      </c>
      <c r="F62" s="3" t="s">
        <v>114</v>
      </c>
      <c r="G62" s="3" t="s">
        <v>103</v>
      </c>
      <c r="H62" s="9">
        <f>([1]Sheet6!AK88)*2.5</f>
        <v>57.925000000000004</v>
      </c>
      <c r="I62" s="9">
        <f t="shared" si="3"/>
        <v>27.074999999999989</v>
      </c>
      <c r="J62" s="9">
        <f>([1]Sheet6!AO88)*2.5</f>
        <v>15</v>
      </c>
      <c r="K62" s="9" t="s">
        <v>105</v>
      </c>
      <c r="L62" s="11">
        <v>4.4400000000000004</v>
      </c>
      <c r="M62" s="11">
        <v>0.3</v>
      </c>
      <c r="N62" s="11">
        <f>([1]Sheet6!Q89)*0.07</f>
        <v>7.4900000000000008E-2</v>
      </c>
      <c r="O62" s="11">
        <f>([1]Sheet6!H88)*2</f>
        <v>5.76</v>
      </c>
      <c r="P62" s="13">
        <v>6.7000000000000004E-2</v>
      </c>
      <c r="Q62" s="10">
        <f>([1]Sheet6!S89)*2</f>
        <v>19.420000000000002</v>
      </c>
    </row>
    <row r="63" spans="1:17" ht="17.25" x14ac:dyDescent="0.25">
      <c r="A63" s="3" t="s">
        <v>10</v>
      </c>
      <c r="B63" s="3" t="s">
        <v>47</v>
      </c>
      <c r="C63" s="3" t="s">
        <v>94</v>
      </c>
      <c r="D63" s="27">
        <v>42309</v>
      </c>
      <c r="E63" s="3" t="s">
        <v>153</v>
      </c>
      <c r="F63" s="3" t="s">
        <v>114</v>
      </c>
      <c r="G63" s="3" t="s">
        <v>148</v>
      </c>
      <c r="H63" s="9">
        <f>([1]Sheet6!AK116)*2.5</f>
        <v>66.5</v>
      </c>
      <c r="I63" s="9">
        <f t="shared" si="3"/>
        <v>8.5</v>
      </c>
      <c r="J63" s="9">
        <f>([1]Sheet6!AO116)*2.5</f>
        <v>25</v>
      </c>
      <c r="K63" s="9" t="s">
        <v>111</v>
      </c>
      <c r="L63" s="10">
        <v>4.5599999999999996</v>
      </c>
      <c r="M63" s="10">
        <v>0.16</v>
      </c>
      <c r="N63" s="11">
        <f>([1]Sheet6!Q117)*0.07</f>
        <v>4.5500000000000006E-2</v>
      </c>
      <c r="O63" s="11">
        <f>([1]Sheet6!H116)*2</f>
        <v>5.58</v>
      </c>
      <c r="P63" s="13">
        <v>0.14099999999999999</v>
      </c>
      <c r="Q63" s="10">
        <f>([1]Sheet6!S117)*2</f>
        <v>3.86</v>
      </c>
    </row>
    <row r="64" spans="1:17" x14ac:dyDescent="0.25">
      <c r="A64" s="3" t="s">
        <v>10</v>
      </c>
      <c r="B64" s="3" t="s">
        <v>47</v>
      </c>
      <c r="C64" s="3" t="s">
        <v>94</v>
      </c>
      <c r="D64" s="27">
        <v>42309</v>
      </c>
      <c r="E64" s="3" t="s">
        <v>153</v>
      </c>
      <c r="F64" s="3" t="s">
        <v>114</v>
      </c>
      <c r="G64" s="3" t="s">
        <v>118</v>
      </c>
      <c r="H64" s="9">
        <f>([1]Sheet6!AK107)*2.5</f>
        <v>71.150000000000006</v>
      </c>
      <c r="I64" s="9">
        <f t="shared" si="3"/>
        <v>15.099999999999994</v>
      </c>
      <c r="J64" s="9">
        <f>([1]Sheet6!AO107)*2.5</f>
        <v>13.75</v>
      </c>
      <c r="K64" s="9" t="s">
        <v>105</v>
      </c>
      <c r="L64" s="10">
        <v>4.45</v>
      </c>
      <c r="M64" s="10">
        <v>0.26</v>
      </c>
      <c r="N64" s="11">
        <f>([1]Sheet6!Q108)*0.07</f>
        <v>6.1600000000000009E-2</v>
      </c>
      <c r="O64" s="11">
        <f>([1]Sheet6!H107)*2</f>
        <v>6.48</v>
      </c>
      <c r="P64" s="13">
        <v>0.11600000000000001</v>
      </c>
      <c r="Q64" s="10">
        <f>([1]Sheet6!S108)*2</f>
        <v>19.66</v>
      </c>
    </row>
    <row r="65" spans="1:17" ht="17.25" x14ac:dyDescent="0.25">
      <c r="A65" s="3" t="s">
        <v>10</v>
      </c>
      <c r="B65" s="3" t="s">
        <v>47</v>
      </c>
      <c r="C65" s="3" t="s">
        <v>94</v>
      </c>
      <c r="D65" s="27">
        <v>42309</v>
      </c>
      <c r="E65" s="3" t="s">
        <v>153</v>
      </c>
      <c r="F65" s="3" t="s">
        <v>114</v>
      </c>
      <c r="G65" s="3" t="s">
        <v>131</v>
      </c>
      <c r="H65" s="9">
        <f>([1]Sheet6!AK119)*2.5</f>
        <v>72.150000000000006</v>
      </c>
      <c r="I65" s="9">
        <f t="shared" si="3"/>
        <v>10.349999999999994</v>
      </c>
      <c r="J65" s="9">
        <f>([1]Sheet6!AO119)*2.5</f>
        <v>17.5</v>
      </c>
      <c r="K65" s="9" t="s">
        <v>105</v>
      </c>
      <c r="L65" s="10">
        <v>4.33</v>
      </c>
      <c r="M65" s="10">
        <v>0.15</v>
      </c>
      <c r="N65" s="11">
        <v>3.5000000000000003E-2</v>
      </c>
      <c r="O65" s="11">
        <f>([1]Sheet6!H119)*2</f>
        <v>5.16</v>
      </c>
      <c r="P65" s="13">
        <v>0.129</v>
      </c>
      <c r="Q65" s="10">
        <f>([1]Sheet6!S120)*2</f>
        <v>4.68</v>
      </c>
    </row>
    <row r="66" spans="1:17" x14ac:dyDescent="0.25">
      <c r="A66" s="3" t="s">
        <v>10</v>
      </c>
      <c r="B66" s="3" t="s">
        <v>47</v>
      </c>
      <c r="C66" s="3" t="s">
        <v>94</v>
      </c>
      <c r="D66" s="27">
        <v>42309</v>
      </c>
      <c r="E66" s="3" t="s">
        <v>153</v>
      </c>
      <c r="F66" s="3" t="s">
        <v>114</v>
      </c>
      <c r="G66" s="3" t="s">
        <v>112</v>
      </c>
      <c r="H66" s="9">
        <v>73.3</v>
      </c>
      <c r="I66" s="9">
        <f t="shared" si="3"/>
        <v>9.2000000000000028</v>
      </c>
      <c r="J66" s="9">
        <f>([1]Sheet6!AO101)*2.5</f>
        <v>17.5</v>
      </c>
      <c r="K66" s="9" t="s">
        <v>105</v>
      </c>
      <c r="L66" s="10">
        <v>4.4800000000000004</v>
      </c>
      <c r="M66" s="10">
        <v>0.09</v>
      </c>
      <c r="N66" s="11">
        <f>([1]Sheet6!Q102)*0.07</f>
        <v>3.9200000000000006E-2</v>
      </c>
      <c r="O66" s="11">
        <f>([1]Sheet6!H101)*2</f>
        <v>5.26</v>
      </c>
      <c r="P66" s="13">
        <v>0.14399999999999999</v>
      </c>
      <c r="Q66" s="10">
        <f>([1]Sheet6!S102)*2</f>
        <v>21.36</v>
      </c>
    </row>
    <row r="67" spans="1:17" ht="17.25" x14ac:dyDescent="0.25">
      <c r="A67" s="3" t="s">
        <v>10</v>
      </c>
      <c r="B67" s="3" t="s">
        <v>47</v>
      </c>
      <c r="C67" s="3" t="s">
        <v>94</v>
      </c>
      <c r="D67" s="27">
        <v>42309</v>
      </c>
      <c r="E67" s="3" t="s">
        <v>153</v>
      </c>
      <c r="F67" s="3" t="s">
        <v>114</v>
      </c>
      <c r="G67" s="3" t="s">
        <v>132</v>
      </c>
      <c r="H67" s="8">
        <v>72.5</v>
      </c>
      <c r="I67" s="8">
        <f t="shared" si="3"/>
        <v>12.5</v>
      </c>
      <c r="J67" s="8">
        <v>15</v>
      </c>
      <c r="K67" s="8" t="s">
        <v>105</v>
      </c>
      <c r="L67" s="12">
        <v>4.79</v>
      </c>
      <c r="M67" s="12">
        <v>0.12</v>
      </c>
      <c r="N67" s="13">
        <f>([1]Sheet6!Q110)*0.07</f>
        <v>4.0600000000000004E-2</v>
      </c>
      <c r="O67" s="13">
        <f>([1]Sheet6!H109)*2</f>
        <v>3.28</v>
      </c>
      <c r="P67" s="13">
        <v>8.2000000000000003E-2</v>
      </c>
      <c r="Q67" s="10">
        <f>([1]Sheet6!S110)*2</f>
        <v>4.74</v>
      </c>
    </row>
    <row r="68" spans="1:17" x14ac:dyDescent="0.25">
      <c r="A68" s="3" t="s">
        <v>10</v>
      </c>
      <c r="B68" s="3" t="s">
        <v>47</v>
      </c>
      <c r="C68" s="3" t="s">
        <v>94</v>
      </c>
      <c r="D68" s="27">
        <v>42309</v>
      </c>
      <c r="E68" s="3" t="s">
        <v>153</v>
      </c>
      <c r="F68" s="3" t="s">
        <v>110</v>
      </c>
      <c r="G68" s="3" t="s">
        <v>103</v>
      </c>
      <c r="H68" s="9">
        <v>69.7</v>
      </c>
      <c r="I68" s="9">
        <v>15.3</v>
      </c>
      <c r="J68" s="9">
        <f>([1]Sheet6!AO108)*2.5</f>
        <v>15</v>
      </c>
      <c r="K68" s="9" t="s">
        <v>105</v>
      </c>
      <c r="L68" s="10">
        <v>4.1900000000000004</v>
      </c>
      <c r="M68" s="10">
        <v>0.12</v>
      </c>
      <c r="N68" s="11">
        <f>([1]Sheet6!Q109)*0.07</f>
        <v>5.1800000000000006E-2</v>
      </c>
      <c r="O68" s="11">
        <f>([1]Sheet6!H108)*2</f>
        <v>4.26</v>
      </c>
      <c r="P68" s="13">
        <v>0.27800000000000002</v>
      </c>
      <c r="Q68" s="10">
        <f>([1]Sheet6!S109)*2</f>
        <v>16.420000000000002</v>
      </c>
    </row>
    <row r="69" spans="1:17" ht="17.25" x14ac:dyDescent="0.25">
      <c r="A69" s="3" t="s">
        <v>10</v>
      </c>
      <c r="B69" s="3" t="s">
        <v>47</v>
      </c>
      <c r="C69" s="3" t="s">
        <v>94</v>
      </c>
      <c r="D69" s="27">
        <v>42309</v>
      </c>
      <c r="E69" s="3" t="s">
        <v>153</v>
      </c>
      <c r="F69" s="3" t="s">
        <v>110</v>
      </c>
      <c r="G69" s="3" t="s">
        <v>148</v>
      </c>
      <c r="H69" s="9">
        <f>([1]Sheet6!AK96)*2.5</f>
        <v>66.5</v>
      </c>
      <c r="I69" s="9">
        <f t="shared" ref="I69:I75" si="4">(100)-(H69+J69)</f>
        <v>21</v>
      </c>
      <c r="J69" s="9">
        <f>([1]Sheet6!AO96)*2.5</f>
        <v>12.5</v>
      </c>
      <c r="K69" s="9" t="s">
        <v>105</v>
      </c>
      <c r="L69" s="10">
        <v>4.59</v>
      </c>
      <c r="M69" s="10">
        <v>0.14000000000000001</v>
      </c>
      <c r="N69" s="11">
        <f>([1]Sheet6!Q97)*0.07</f>
        <v>3.5000000000000003E-2</v>
      </c>
      <c r="O69" s="11">
        <f>([1]Sheet6!H96)*2</f>
        <v>6.02</v>
      </c>
      <c r="P69" s="13">
        <v>0.21</v>
      </c>
      <c r="Q69" s="10">
        <f>([1]Sheet6!S97)*2</f>
        <v>4.5</v>
      </c>
    </row>
    <row r="70" spans="1:17" ht="17.25" x14ac:dyDescent="0.25">
      <c r="A70" s="3" t="s">
        <v>10</v>
      </c>
      <c r="B70" s="3" t="s">
        <v>47</v>
      </c>
      <c r="C70" s="3" t="s">
        <v>94</v>
      </c>
      <c r="D70" s="27">
        <v>42309</v>
      </c>
      <c r="E70" s="3" t="s">
        <v>153</v>
      </c>
      <c r="F70" s="3" t="s">
        <v>110</v>
      </c>
      <c r="G70" s="3" t="s">
        <v>151</v>
      </c>
      <c r="H70" s="9">
        <f>([1]Sheet6!AK106)*2.5</f>
        <v>53.974999999999994</v>
      </c>
      <c r="I70" s="9">
        <f t="shared" si="4"/>
        <v>18.525000000000006</v>
      </c>
      <c r="J70" s="9">
        <f>([1]Sheet6!AO106)*2.5</f>
        <v>27.5</v>
      </c>
      <c r="K70" s="9" t="s">
        <v>111</v>
      </c>
      <c r="L70" s="10">
        <v>4.32</v>
      </c>
      <c r="M70" s="10">
        <v>0.28000000000000003</v>
      </c>
      <c r="N70" s="11">
        <f>([1]Sheet6!Q107)*0.07</f>
        <v>5.3200000000000004E-2</v>
      </c>
      <c r="O70" s="11">
        <f>([1]Sheet6!H106)*2</f>
        <v>3.68</v>
      </c>
      <c r="P70" s="13">
        <v>0.16</v>
      </c>
      <c r="Q70" s="10">
        <f>([1]Sheet6!S107)*2</f>
        <v>21.18</v>
      </c>
    </row>
    <row r="71" spans="1:17" ht="17.25" x14ac:dyDescent="0.25">
      <c r="A71" s="3" t="s">
        <v>10</v>
      </c>
      <c r="B71" s="3" t="s">
        <v>47</v>
      </c>
      <c r="C71" s="3" t="s">
        <v>94</v>
      </c>
      <c r="D71" s="27">
        <v>42309</v>
      </c>
      <c r="E71" s="3" t="s">
        <v>153</v>
      </c>
      <c r="F71" s="3" t="s">
        <v>110</v>
      </c>
      <c r="G71" s="3" t="s">
        <v>131</v>
      </c>
      <c r="H71" s="9">
        <f>([1]Sheet6!AK105)*2.5</f>
        <v>83.275000000000006</v>
      </c>
      <c r="I71" s="9">
        <f t="shared" si="4"/>
        <v>4.2249999999999943</v>
      </c>
      <c r="J71" s="9">
        <f>([1]Sheet6!AO105)*2.5</f>
        <v>12.5</v>
      </c>
      <c r="K71" s="9" t="s">
        <v>119</v>
      </c>
      <c r="L71" s="10">
        <v>4.67</v>
      </c>
      <c r="M71" s="10">
        <v>0.04</v>
      </c>
      <c r="N71" s="11">
        <f>([1]Sheet6!Q106)*0.07</f>
        <v>3.1500000000000007E-2</v>
      </c>
      <c r="O71" s="11">
        <f>([1]Sheet6!H105)*2</f>
        <v>4.42</v>
      </c>
      <c r="P71" s="13">
        <v>0.14499999999999999</v>
      </c>
      <c r="Q71" s="10">
        <f>([1]Sheet6!S106)*2</f>
        <v>7.18</v>
      </c>
    </row>
    <row r="72" spans="1:17" x14ac:dyDescent="0.25">
      <c r="A72" s="3" t="s">
        <v>10</v>
      </c>
      <c r="B72" s="3" t="s">
        <v>47</v>
      </c>
      <c r="C72" s="3" t="s">
        <v>94</v>
      </c>
      <c r="D72" s="27">
        <v>42309</v>
      </c>
      <c r="E72" s="3" t="s">
        <v>153</v>
      </c>
      <c r="F72" s="3" t="s">
        <v>110</v>
      </c>
      <c r="G72" s="3" t="s">
        <v>112</v>
      </c>
      <c r="H72" s="9">
        <f>([1]Sheet6!AK115)*2.5</f>
        <v>78.949999999999989</v>
      </c>
      <c r="I72" s="9">
        <f t="shared" si="4"/>
        <v>8.5500000000000114</v>
      </c>
      <c r="J72" s="9">
        <f>([1]Sheet6!AO115)*2.5</f>
        <v>12.5</v>
      </c>
      <c r="K72" s="9" t="s">
        <v>105</v>
      </c>
      <c r="L72" s="10">
        <v>4.45</v>
      </c>
      <c r="M72" s="10">
        <v>0.11</v>
      </c>
      <c r="N72" s="11">
        <f>([1]Sheet6!Q116)*0.07</f>
        <v>4.760000000000001E-2</v>
      </c>
      <c r="O72" s="11">
        <f>([1]Sheet6!H115)*2</f>
        <v>4.68</v>
      </c>
      <c r="P72" s="13">
        <v>0.46800000000000003</v>
      </c>
      <c r="Q72" s="10">
        <f>([1]Sheet6!S116)*2</f>
        <v>22.36</v>
      </c>
    </row>
    <row r="73" spans="1:17" ht="17.25" x14ac:dyDescent="0.25">
      <c r="A73" s="3" t="s">
        <v>10</v>
      </c>
      <c r="B73" s="3" t="s">
        <v>47</v>
      </c>
      <c r="C73" s="3" t="s">
        <v>94</v>
      </c>
      <c r="D73" s="27">
        <v>42309</v>
      </c>
      <c r="E73" s="3" t="s">
        <v>153</v>
      </c>
      <c r="F73" s="3" t="s">
        <v>110</v>
      </c>
      <c r="G73" s="3" t="s">
        <v>132</v>
      </c>
      <c r="H73" s="9">
        <f>([1]Sheet6!AK80)*2.5</f>
        <v>51.5</v>
      </c>
      <c r="I73" s="9">
        <f t="shared" si="4"/>
        <v>28.5</v>
      </c>
      <c r="J73" s="9">
        <f>([1]Sheet6!AO80)*2.5</f>
        <v>20</v>
      </c>
      <c r="K73" s="9" t="s">
        <v>111</v>
      </c>
      <c r="L73" s="13">
        <v>4.5999999999999996</v>
      </c>
      <c r="M73" s="13">
        <v>0.17</v>
      </c>
      <c r="N73" s="13">
        <f>([1]Sheet6!Q81)*0.07</f>
        <v>5.460000000000001E-2</v>
      </c>
      <c r="O73" s="13">
        <v>2.56</v>
      </c>
      <c r="P73" s="13">
        <v>1.7999999999999999E-2</v>
      </c>
      <c r="Q73" s="10">
        <f>([1]Sheet6!S81)*2</f>
        <v>5.26</v>
      </c>
    </row>
    <row r="74" spans="1:17" ht="17.25" x14ac:dyDescent="0.25">
      <c r="A74" s="3" t="s">
        <v>10</v>
      </c>
      <c r="B74" s="3" t="s">
        <v>48</v>
      </c>
      <c r="C74" s="3" t="s">
        <v>95</v>
      </c>
      <c r="D74" s="27">
        <v>42309</v>
      </c>
      <c r="E74" s="3" t="s">
        <v>153</v>
      </c>
      <c r="F74" s="3" t="s">
        <v>115</v>
      </c>
      <c r="G74" s="3" t="s">
        <v>148</v>
      </c>
      <c r="H74" s="9">
        <f>([1]Sheet6!AK55)*2.5</f>
        <v>43.324999999999996</v>
      </c>
      <c r="I74" s="9">
        <f t="shared" si="4"/>
        <v>31.675000000000011</v>
      </c>
      <c r="J74" s="9">
        <f>([1]Sheet6!AO55)*2.5</f>
        <v>25</v>
      </c>
      <c r="K74" s="9" t="s">
        <v>104</v>
      </c>
      <c r="L74" s="11">
        <v>4.8499999999999996</v>
      </c>
      <c r="M74" s="11">
        <v>0.08</v>
      </c>
      <c r="N74" s="11">
        <f>([1]Sheet6!Q56)*0.07</f>
        <v>4.4800000000000006E-2</v>
      </c>
      <c r="O74" s="11">
        <f>([1]Sheet6!H55)*2</f>
        <v>7.54</v>
      </c>
      <c r="P74" s="13">
        <v>0.127</v>
      </c>
      <c r="Q74" s="11">
        <v>6.3</v>
      </c>
    </row>
    <row r="75" spans="1:17" ht="17.25" x14ac:dyDescent="0.25">
      <c r="A75" s="3" t="s">
        <v>10</v>
      </c>
      <c r="B75" s="3" t="s">
        <v>48</v>
      </c>
      <c r="C75" s="3" t="s">
        <v>95</v>
      </c>
      <c r="D75" s="27">
        <v>42309</v>
      </c>
      <c r="E75" s="3" t="s">
        <v>153</v>
      </c>
      <c r="F75" s="3" t="s">
        <v>115</v>
      </c>
      <c r="G75" s="3" t="s">
        <v>151</v>
      </c>
      <c r="H75" s="9">
        <f>([1]Sheet6!AK47)*2.5</f>
        <v>44.974999999999994</v>
      </c>
      <c r="I75" s="9">
        <f t="shared" si="4"/>
        <v>30.025000000000006</v>
      </c>
      <c r="J75" s="9">
        <f>([1]Sheet6!AO47)*2.5</f>
        <v>25</v>
      </c>
      <c r="K75" s="9" t="s">
        <v>104</v>
      </c>
      <c r="L75" s="11">
        <v>4.7</v>
      </c>
      <c r="M75" s="11">
        <v>0.15</v>
      </c>
      <c r="N75" s="11">
        <f>([1]Sheet6!Q48)*0.07</f>
        <v>4.9700000000000001E-2</v>
      </c>
      <c r="O75" s="11">
        <f>([1]Sheet6!H47)*2</f>
        <v>15.48</v>
      </c>
      <c r="P75" s="13">
        <v>0.17100000000000001</v>
      </c>
      <c r="Q75" s="10">
        <f>([1]Sheet6!S48)*2</f>
        <v>22.16</v>
      </c>
    </row>
    <row r="76" spans="1:17" ht="17.25" x14ac:dyDescent="0.25">
      <c r="A76" s="3" t="s">
        <v>10</v>
      </c>
      <c r="B76" s="3" t="s">
        <v>48</v>
      </c>
      <c r="C76" s="3" t="s">
        <v>95</v>
      </c>
      <c r="D76" s="27">
        <v>42309</v>
      </c>
      <c r="E76" s="3" t="s">
        <v>153</v>
      </c>
      <c r="F76" s="3" t="s">
        <v>115</v>
      </c>
      <c r="G76" s="3" t="s">
        <v>131</v>
      </c>
      <c r="H76" s="24"/>
      <c r="I76" s="24"/>
      <c r="J76" s="24"/>
      <c r="K76" s="24"/>
      <c r="L76" s="11">
        <v>4.5999999999999996</v>
      </c>
      <c r="M76" s="11">
        <v>0.17</v>
      </c>
      <c r="N76" s="11">
        <f>([1]Sheet6!Q46)*0.07</f>
        <v>7.0000000000000007E-2</v>
      </c>
      <c r="O76" s="11">
        <f>([1]Sheet6!H45)*2</f>
        <v>29.38</v>
      </c>
      <c r="P76" s="13">
        <v>0.12</v>
      </c>
      <c r="Q76" s="10">
        <f>([1]Sheet6!S46)*2</f>
        <v>24.14</v>
      </c>
    </row>
    <row r="77" spans="1:17" x14ac:dyDescent="0.25">
      <c r="A77" s="3" t="s">
        <v>10</v>
      </c>
      <c r="B77" s="3" t="s">
        <v>48</v>
      </c>
      <c r="C77" s="3" t="s">
        <v>95</v>
      </c>
      <c r="D77" s="27">
        <v>42309</v>
      </c>
      <c r="E77" s="3" t="s">
        <v>153</v>
      </c>
      <c r="F77" s="3" t="s">
        <v>115</v>
      </c>
      <c r="G77" s="3" t="s">
        <v>112</v>
      </c>
      <c r="H77" s="9">
        <v>46.3</v>
      </c>
      <c r="I77" s="9">
        <f t="shared" ref="I77:I84" si="5">(100)-(H77+J77)</f>
        <v>28.700000000000003</v>
      </c>
      <c r="J77" s="9">
        <v>25</v>
      </c>
      <c r="K77" s="9" t="s">
        <v>104</v>
      </c>
      <c r="L77" s="11">
        <v>4.87</v>
      </c>
      <c r="M77" s="11">
        <v>0.18</v>
      </c>
      <c r="N77" s="11">
        <f>([1]Sheet6!Q40)*0.07</f>
        <v>6.5100000000000005E-2</v>
      </c>
      <c r="O77" s="11">
        <f>([1]Sheet6!H39)*2</f>
        <v>12.38</v>
      </c>
      <c r="P77" s="13">
        <v>8.4000000000000005E-2</v>
      </c>
      <c r="Q77" s="10">
        <f>([1]Sheet6!S40)*2</f>
        <v>41.94</v>
      </c>
    </row>
    <row r="78" spans="1:17" ht="17.25" x14ac:dyDescent="0.25">
      <c r="A78" s="3" t="s">
        <v>10</v>
      </c>
      <c r="B78" s="3" t="s">
        <v>48</v>
      </c>
      <c r="C78" s="3" t="s">
        <v>95</v>
      </c>
      <c r="D78" s="27">
        <v>42309</v>
      </c>
      <c r="E78" s="3" t="s">
        <v>153</v>
      </c>
      <c r="F78" s="3" t="s">
        <v>115</v>
      </c>
      <c r="G78" s="3" t="s">
        <v>132</v>
      </c>
      <c r="H78" s="9">
        <f>([1]Sheet6!AK31)*2.5</f>
        <v>40.849999999999994</v>
      </c>
      <c r="I78" s="9">
        <f t="shared" si="5"/>
        <v>36.650000000000006</v>
      </c>
      <c r="J78" s="9">
        <f>([1]Sheet6!AO31)*2.5</f>
        <v>22.5</v>
      </c>
      <c r="K78" s="9" t="s">
        <v>104</v>
      </c>
      <c r="L78" s="13">
        <v>5.3</v>
      </c>
      <c r="M78" s="13">
        <v>0.09</v>
      </c>
      <c r="N78" s="13">
        <f>([1]Sheet6!Q32)*0.07</f>
        <v>5.6700000000000007E-2</v>
      </c>
      <c r="O78" s="13">
        <v>7.74</v>
      </c>
      <c r="P78" s="13">
        <v>8.1000000000000003E-2</v>
      </c>
      <c r="Q78" s="10">
        <f>([1]Sheet6!S32)*2</f>
        <v>31.16</v>
      </c>
    </row>
    <row r="79" spans="1:17" x14ac:dyDescent="0.25">
      <c r="A79" s="3" t="s">
        <v>10</v>
      </c>
      <c r="B79" s="3" t="s">
        <v>48</v>
      </c>
      <c r="C79" s="3" t="s">
        <v>95</v>
      </c>
      <c r="D79" s="27">
        <v>42309</v>
      </c>
      <c r="E79" s="3" t="s">
        <v>153</v>
      </c>
      <c r="F79" s="3" t="s">
        <v>110</v>
      </c>
      <c r="G79" s="3" t="s">
        <v>103</v>
      </c>
      <c r="H79" s="9">
        <f>([1]Sheet6!AK36)*2.5</f>
        <v>66.900000000000006</v>
      </c>
      <c r="I79" s="9">
        <f t="shared" si="5"/>
        <v>8.0999999999999943</v>
      </c>
      <c r="J79" s="9">
        <f>([1]Sheet6!AO36)*2.5</f>
        <v>25</v>
      </c>
      <c r="K79" s="9" t="s">
        <v>111</v>
      </c>
      <c r="L79" s="11">
        <v>5.7</v>
      </c>
      <c r="M79" s="11">
        <v>0.33</v>
      </c>
      <c r="N79" s="11">
        <f>([1]Sheet6!Q37)*0.07</f>
        <v>4.9000000000000002E-2</v>
      </c>
      <c r="O79" s="11">
        <f>([1]Sheet6!H36)*2</f>
        <v>5.48</v>
      </c>
      <c r="P79" s="13">
        <v>0.12</v>
      </c>
      <c r="Q79" s="10">
        <f>([1]Sheet6!S37)*2</f>
        <v>30.38</v>
      </c>
    </row>
    <row r="80" spans="1:17" ht="17.25" x14ac:dyDescent="0.25">
      <c r="A80" s="3" t="s">
        <v>10</v>
      </c>
      <c r="B80" s="3" t="s">
        <v>48</v>
      </c>
      <c r="C80" s="3" t="s">
        <v>95</v>
      </c>
      <c r="D80" s="27">
        <v>42309</v>
      </c>
      <c r="E80" s="3" t="s">
        <v>153</v>
      </c>
      <c r="F80" s="3" t="s">
        <v>110</v>
      </c>
      <c r="G80" s="3" t="s">
        <v>148</v>
      </c>
      <c r="H80" s="9">
        <f>([1]Sheet6!AK72)*2.5</f>
        <v>51.8</v>
      </c>
      <c r="I80" s="9">
        <f t="shared" si="5"/>
        <v>20.700000000000003</v>
      </c>
      <c r="J80" s="9">
        <f>([1]Sheet6!AO72)*2.5</f>
        <v>27.5</v>
      </c>
      <c r="K80" s="9" t="s">
        <v>111</v>
      </c>
      <c r="L80" s="11">
        <v>4.9400000000000004</v>
      </c>
      <c r="M80" s="11">
        <v>0.05</v>
      </c>
      <c r="N80" s="11">
        <f>([1]Sheet6!Q73)*0.07</f>
        <v>5.3200000000000004E-2</v>
      </c>
      <c r="O80" s="11">
        <f>([1]Sheet6!H72)*2</f>
        <v>7.6</v>
      </c>
      <c r="P80" s="13">
        <v>7.2999999999999995E-2</v>
      </c>
      <c r="Q80" s="10">
        <f>([1]Sheet6!S73)*2</f>
        <v>24.88</v>
      </c>
    </row>
    <row r="81" spans="1:17" ht="17.25" x14ac:dyDescent="0.25">
      <c r="A81" s="3" t="s">
        <v>10</v>
      </c>
      <c r="B81" s="3" t="s">
        <v>48</v>
      </c>
      <c r="C81" s="3" t="s">
        <v>95</v>
      </c>
      <c r="D81" s="27">
        <v>42309</v>
      </c>
      <c r="E81" s="3" t="s">
        <v>153</v>
      </c>
      <c r="F81" s="3" t="s">
        <v>110</v>
      </c>
      <c r="G81" s="3" t="s">
        <v>151</v>
      </c>
      <c r="H81" s="9">
        <f>([1]Sheet6!AK44)*2.5</f>
        <v>61.525000000000006</v>
      </c>
      <c r="I81" s="9">
        <f t="shared" si="5"/>
        <v>20.974999999999994</v>
      </c>
      <c r="J81" s="9">
        <f>([1]Sheet6!AO44)*2.5</f>
        <v>17.5</v>
      </c>
      <c r="K81" s="9" t="s">
        <v>105</v>
      </c>
      <c r="L81" s="11">
        <v>4.7</v>
      </c>
      <c r="M81" s="11">
        <v>0.09</v>
      </c>
      <c r="N81" s="11">
        <f>([1]Sheet6!Q45)*0.07</f>
        <v>5.1800000000000006E-2</v>
      </c>
      <c r="O81" s="11">
        <f>([1]Sheet6!H44)*2</f>
        <v>6.5</v>
      </c>
      <c r="P81" s="13">
        <v>0.24299999999999999</v>
      </c>
      <c r="Q81" s="10">
        <f>([1]Sheet6!S45)*2</f>
        <v>30.66</v>
      </c>
    </row>
    <row r="82" spans="1:17" ht="17.25" x14ac:dyDescent="0.25">
      <c r="A82" s="3" t="s">
        <v>10</v>
      </c>
      <c r="B82" s="3" t="s">
        <v>48</v>
      </c>
      <c r="C82" s="3" t="s">
        <v>95</v>
      </c>
      <c r="D82" s="27">
        <v>42309</v>
      </c>
      <c r="E82" s="3" t="s">
        <v>153</v>
      </c>
      <c r="F82" s="3" t="s">
        <v>110</v>
      </c>
      <c r="G82" s="3" t="s">
        <v>131</v>
      </c>
      <c r="H82" s="9">
        <f>([1]Sheet6!AK38)*2.5</f>
        <v>52.3</v>
      </c>
      <c r="I82" s="9">
        <f t="shared" si="5"/>
        <v>17.700000000000003</v>
      </c>
      <c r="J82" s="9">
        <f>([1]Sheet6!AO38)*2.5</f>
        <v>30</v>
      </c>
      <c r="K82" s="9" t="s">
        <v>111</v>
      </c>
      <c r="L82" s="11">
        <v>4.3499999999999996</v>
      </c>
      <c r="M82" s="11">
        <v>0.28000000000000003</v>
      </c>
      <c r="N82" s="11">
        <f>([1]Sheet6!Q39)*0.07</f>
        <v>6.3000000000000014E-2</v>
      </c>
      <c r="O82" s="11">
        <f>([1]Sheet6!H38)*2</f>
        <v>5.0999999999999996</v>
      </c>
      <c r="P82" s="13">
        <v>5.5E-2</v>
      </c>
      <c r="Q82" s="10">
        <f>([1]Sheet6!S39)*2</f>
        <v>29.98</v>
      </c>
    </row>
    <row r="83" spans="1:17" x14ac:dyDescent="0.25">
      <c r="A83" s="3" t="s">
        <v>10</v>
      </c>
      <c r="B83" s="3" t="s">
        <v>48</v>
      </c>
      <c r="C83" s="3" t="s">
        <v>95</v>
      </c>
      <c r="D83" s="27">
        <v>42309</v>
      </c>
      <c r="E83" s="3" t="s">
        <v>153</v>
      </c>
      <c r="F83" s="3" t="s">
        <v>110</v>
      </c>
      <c r="G83" s="3" t="s">
        <v>112</v>
      </c>
      <c r="H83" s="9">
        <f>([1]Sheet6!AK37)*2.5</f>
        <v>51.649999999999991</v>
      </c>
      <c r="I83" s="9">
        <f t="shared" si="5"/>
        <v>18.350000000000009</v>
      </c>
      <c r="J83" s="9">
        <f>([1]Sheet6!AO37)*2.5</f>
        <v>30</v>
      </c>
      <c r="K83" s="9" t="s">
        <v>111</v>
      </c>
      <c r="L83" s="11">
        <v>4.78</v>
      </c>
      <c r="M83" s="11">
        <v>0.31</v>
      </c>
      <c r="N83" s="11">
        <f>([1]Sheet6!Q38)*0.07</f>
        <v>5.3200000000000004E-2</v>
      </c>
      <c r="O83" s="11">
        <f>([1]Sheet6!H37)*2</f>
        <v>13.16</v>
      </c>
      <c r="P83" s="13">
        <v>6.3E-2</v>
      </c>
      <c r="Q83" s="10">
        <f>([1]Sheet6!S38)*2</f>
        <v>35.32</v>
      </c>
    </row>
    <row r="84" spans="1:17" ht="17.25" x14ac:dyDescent="0.25">
      <c r="A84" s="3" t="s">
        <v>10</v>
      </c>
      <c r="B84" s="3" t="s">
        <v>48</v>
      </c>
      <c r="C84" s="3" t="s">
        <v>95</v>
      </c>
      <c r="D84" s="27">
        <v>42309</v>
      </c>
      <c r="E84" s="3" t="s">
        <v>153</v>
      </c>
      <c r="F84" s="3" t="s">
        <v>110</v>
      </c>
      <c r="G84" s="3" t="s">
        <v>132</v>
      </c>
      <c r="H84" s="9">
        <f>([1]Sheet6!AK57)*2.5</f>
        <v>68.550000000000011</v>
      </c>
      <c r="I84" s="9">
        <f t="shared" si="5"/>
        <v>16.449999999999989</v>
      </c>
      <c r="J84" s="9">
        <f>([1]Sheet6!AO57)*2.5</f>
        <v>15</v>
      </c>
      <c r="K84" s="9" t="s">
        <v>105</v>
      </c>
      <c r="L84" s="13">
        <v>5.14</v>
      </c>
      <c r="M84" s="13">
        <v>0.09</v>
      </c>
      <c r="N84" s="13">
        <f>([1]Sheet6!Q58)*0.07</f>
        <v>4.6900000000000004E-2</v>
      </c>
      <c r="O84" s="13">
        <v>5.86</v>
      </c>
      <c r="P84" s="13">
        <v>7.2999999999999995E-2</v>
      </c>
      <c r="Q84" s="10">
        <f>([1]Sheet6!S58)*2</f>
        <v>6.14</v>
      </c>
    </row>
    <row r="85" spans="1:17" x14ac:dyDescent="0.25">
      <c r="A85" s="3" t="s">
        <v>10</v>
      </c>
      <c r="B85" s="3" t="s">
        <v>48</v>
      </c>
      <c r="C85" s="3" t="s">
        <v>95</v>
      </c>
      <c r="D85" s="27">
        <v>42309</v>
      </c>
      <c r="E85" s="3" t="s">
        <v>153</v>
      </c>
      <c r="F85" s="3" t="s">
        <v>114</v>
      </c>
      <c r="G85" s="3" t="s">
        <v>103</v>
      </c>
      <c r="H85" s="24"/>
      <c r="I85" s="24"/>
      <c r="J85" s="24"/>
      <c r="K85" s="24"/>
      <c r="L85" s="11">
        <v>4.7699999999999996</v>
      </c>
      <c r="M85" s="11">
        <v>0.3</v>
      </c>
      <c r="N85" s="11">
        <f>([1]Sheet6!Q33)*0.07</f>
        <v>3.5000000000000003E-2</v>
      </c>
      <c r="O85" s="11">
        <f>([1]Sheet6!H32)*2</f>
        <v>12.3</v>
      </c>
      <c r="P85" s="13">
        <v>5.7000000000000002E-2</v>
      </c>
      <c r="Q85" s="10">
        <f>([1]Sheet6!S33)*2</f>
        <v>35.700000000000003</v>
      </c>
    </row>
    <row r="86" spans="1:17" ht="17.25" x14ac:dyDescent="0.25">
      <c r="A86" s="3" t="s">
        <v>10</v>
      </c>
      <c r="B86" s="3" t="s">
        <v>48</v>
      </c>
      <c r="C86" s="3" t="s">
        <v>95</v>
      </c>
      <c r="D86" s="27">
        <v>42309</v>
      </c>
      <c r="E86" s="3" t="s">
        <v>153</v>
      </c>
      <c r="F86" s="3" t="s">
        <v>114</v>
      </c>
      <c r="G86" s="3" t="s">
        <v>148</v>
      </c>
      <c r="H86" s="9">
        <f>([1]Sheet6!AK52)*2.5</f>
        <v>49.074999999999996</v>
      </c>
      <c r="I86" s="9">
        <f t="shared" ref="I86:I91" si="6">(100)-(H86+J86)</f>
        <v>23.425000000000011</v>
      </c>
      <c r="J86" s="9">
        <f>([1]Sheet6!AO52)*2.5</f>
        <v>27.5</v>
      </c>
      <c r="K86" s="9" t="s">
        <v>104</v>
      </c>
      <c r="L86" s="11">
        <v>5.33</v>
      </c>
      <c r="M86" s="11">
        <v>0.03</v>
      </c>
      <c r="N86" s="11">
        <f>([1]Sheet6!Q53)*0.07</f>
        <v>5.1100000000000007E-2</v>
      </c>
      <c r="O86" s="11">
        <f>([1]Sheet6!H52)*2</f>
        <v>5.8</v>
      </c>
      <c r="P86" s="13">
        <v>4.3999999999999997E-2</v>
      </c>
      <c r="Q86" s="10">
        <f>([1]Sheet6!S53)*2</f>
        <v>25.08</v>
      </c>
    </row>
    <row r="87" spans="1:17" ht="17.25" x14ac:dyDescent="0.25">
      <c r="A87" s="3" t="s">
        <v>10</v>
      </c>
      <c r="B87" s="3" t="s">
        <v>48</v>
      </c>
      <c r="C87" s="3" t="s">
        <v>95</v>
      </c>
      <c r="D87" s="27">
        <v>42309</v>
      </c>
      <c r="E87" s="3" t="s">
        <v>153</v>
      </c>
      <c r="F87" s="3" t="s">
        <v>114</v>
      </c>
      <c r="G87" s="3" t="s">
        <v>151</v>
      </c>
      <c r="H87" s="9">
        <f>([1]Sheet6!AK62)*2.5</f>
        <v>60.024999999999991</v>
      </c>
      <c r="I87" s="9">
        <f t="shared" si="6"/>
        <v>14.975000000000009</v>
      </c>
      <c r="J87" s="9">
        <f>([1]Sheet6!AO62)*2.5</f>
        <v>25</v>
      </c>
      <c r="K87" s="9" t="s">
        <v>111</v>
      </c>
      <c r="L87" s="11">
        <v>4.97</v>
      </c>
      <c r="M87" s="11">
        <v>0.11</v>
      </c>
      <c r="N87" s="11">
        <f>([1]Sheet6!Q63)*0.07</f>
        <v>5.04E-2</v>
      </c>
      <c r="O87" s="11">
        <f>([1]Sheet6!H62)*2</f>
        <v>7.32</v>
      </c>
      <c r="P87" s="13">
        <v>7.1999999999999995E-2</v>
      </c>
      <c r="Q87" s="10">
        <f>([1]Sheet6!S63)*2</f>
        <v>30.62</v>
      </c>
    </row>
    <row r="88" spans="1:17" ht="17.25" x14ac:dyDescent="0.25">
      <c r="A88" s="3" t="s">
        <v>10</v>
      </c>
      <c r="B88" s="3" t="s">
        <v>48</v>
      </c>
      <c r="C88" s="3" t="s">
        <v>95</v>
      </c>
      <c r="D88" s="27">
        <v>42309</v>
      </c>
      <c r="E88" s="3" t="s">
        <v>153</v>
      </c>
      <c r="F88" s="3" t="s">
        <v>114</v>
      </c>
      <c r="G88" s="3" t="s">
        <v>131</v>
      </c>
      <c r="H88" s="9">
        <f>([1]Sheet6!AK50)*2.5</f>
        <v>36.20000000000001</v>
      </c>
      <c r="I88" s="9">
        <f t="shared" si="6"/>
        <v>13.799999999999983</v>
      </c>
      <c r="J88" s="9">
        <f>([1]Sheet6!AO50)*2.5</f>
        <v>50</v>
      </c>
      <c r="K88" s="9" t="s">
        <v>117</v>
      </c>
      <c r="L88" s="11">
        <v>6.16</v>
      </c>
      <c r="M88" s="11">
        <v>0.51</v>
      </c>
      <c r="N88" s="11">
        <f>([1]Sheet6!Q51)*0.07</f>
        <v>3.7800000000000007E-2</v>
      </c>
      <c r="O88" s="11">
        <f>([1]Sheet6!H50)*2</f>
        <v>8</v>
      </c>
      <c r="P88" s="13">
        <v>0.6</v>
      </c>
      <c r="Q88" s="10">
        <f>([1]Sheet6!S51)*2</f>
        <v>34.380000000000003</v>
      </c>
    </row>
    <row r="89" spans="1:17" x14ac:dyDescent="0.25">
      <c r="A89" s="3" t="s">
        <v>10</v>
      </c>
      <c r="B89" s="3" t="s">
        <v>48</v>
      </c>
      <c r="C89" s="3" t="s">
        <v>95</v>
      </c>
      <c r="D89" s="27">
        <v>42309</v>
      </c>
      <c r="E89" s="3" t="s">
        <v>153</v>
      </c>
      <c r="F89" s="3" t="s">
        <v>114</v>
      </c>
      <c r="G89" s="3" t="s">
        <v>112</v>
      </c>
      <c r="H89" s="9">
        <f>([1]Sheet6!AK41)*2.5</f>
        <v>32.075000000000003</v>
      </c>
      <c r="I89" s="9">
        <f t="shared" si="6"/>
        <v>25.424999999999997</v>
      </c>
      <c r="J89" s="9">
        <f>([1]Sheet6!AO41)*2.5</f>
        <v>42.5</v>
      </c>
      <c r="K89" s="9" t="s">
        <v>108</v>
      </c>
      <c r="L89" s="11">
        <v>4.8</v>
      </c>
      <c r="M89" s="11">
        <v>0.4</v>
      </c>
      <c r="N89" s="11">
        <f>([1]Sheet6!Q42)*0.07</f>
        <v>4.9000000000000002E-2</v>
      </c>
      <c r="O89" s="11">
        <f>([1]Sheet6!H41)*2</f>
        <v>7.5</v>
      </c>
      <c r="P89" s="13">
        <v>0.08</v>
      </c>
      <c r="Q89" s="10">
        <f>([1]Sheet6!S42)*2</f>
        <v>47.82</v>
      </c>
    </row>
    <row r="90" spans="1:17" ht="17.25" x14ac:dyDescent="0.25">
      <c r="A90" s="3" t="s">
        <v>10</v>
      </c>
      <c r="B90" s="3" t="s">
        <v>48</v>
      </c>
      <c r="C90" s="3" t="s">
        <v>95</v>
      </c>
      <c r="D90" s="27">
        <v>42309</v>
      </c>
      <c r="E90" s="3" t="s">
        <v>153</v>
      </c>
      <c r="F90" s="3" t="s">
        <v>114</v>
      </c>
      <c r="G90" s="3" t="s">
        <v>132</v>
      </c>
      <c r="H90" s="9">
        <f>([1]Sheet6!AK30)*2.5</f>
        <v>63.774999999999991</v>
      </c>
      <c r="I90" s="9">
        <f t="shared" si="6"/>
        <v>18.725000000000009</v>
      </c>
      <c r="J90" s="9">
        <f>([1]Sheet6!AO30)*2.5</f>
        <v>17.5</v>
      </c>
      <c r="K90" s="9" t="s">
        <v>105</v>
      </c>
      <c r="L90" s="13">
        <v>5.0199999999999996</v>
      </c>
      <c r="M90" s="13">
        <v>0.1</v>
      </c>
      <c r="N90" s="13">
        <f>([1]Sheet6!Q31)*0.07</f>
        <v>4.4800000000000006E-2</v>
      </c>
      <c r="O90" s="13">
        <v>3.72</v>
      </c>
      <c r="P90" s="13">
        <v>0.09</v>
      </c>
      <c r="Q90" s="10">
        <f>([1]Sheet6!S31)*2</f>
        <v>20.98</v>
      </c>
    </row>
    <row r="91" spans="1:17" x14ac:dyDescent="0.25">
      <c r="A91" s="3" t="s">
        <v>10</v>
      </c>
      <c r="B91" s="3" t="s">
        <v>48</v>
      </c>
      <c r="C91" s="3" t="s">
        <v>95</v>
      </c>
      <c r="D91" s="27">
        <v>42309</v>
      </c>
      <c r="E91" s="3" t="s">
        <v>153</v>
      </c>
      <c r="F91" s="3" t="s">
        <v>102</v>
      </c>
      <c r="G91" s="3" t="s">
        <v>103</v>
      </c>
      <c r="H91" s="9">
        <f>([1]Sheet6!AK29)*2.5</f>
        <v>54.325000000000003</v>
      </c>
      <c r="I91" s="9">
        <f t="shared" si="6"/>
        <v>15.674999999999997</v>
      </c>
      <c r="J91" s="9">
        <f>([1]Sheet6!AO29)*2.5</f>
        <v>30</v>
      </c>
      <c r="K91" s="9" t="s">
        <v>111</v>
      </c>
      <c r="L91" s="11">
        <v>5.19</v>
      </c>
      <c r="M91" s="11">
        <v>0.15</v>
      </c>
      <c r="N91" s="11">
        <f>([1]Sheet6!Q30)*0.07</f>
        <v>5.5300000000000009E-2</v>
      </c>
      <c r="O91" s="11">
        <f>([1]Sheet6!H29)*2</f>
        <v>9.32</v>
      </c>
      <c r="P91" s="13">
        <v>0.192</v>
      </c>
      <c r="Q91" s="10">
        <f>([1]Sheet6!S30)*2</f>
        <v>42.12</v>
      </c>
    </row>
    <row r="92" spans="1:17" ht="17.25" x14ac:dyDescent="0.25">
      <c r="A92" s="3" t="s">
        <v>10</v>
      </c>
      <c r="B92" s="3" t="s">
        <v>48</v>
      </c>
      <c r="C92" s="3" t="s">
        <v>95</v>
      </c>
      <c r="D92" s="27">
        <v>42309</v>
      </c>
      <c r="E92" s="3" t="s">
        <v>153</v>
      </c>
      <c r="F92" s="3" t="s">
        <v>102</v>
      </c>
      <c r="G92" s="3" t="s">
        <v>148</v>
      </c>
      <c r="H92" s="10">
        <v>54.7</v>
      </c>
      <c r="I92" s="8">
        <v>15.3</v>
      </c>
      <c r="J92" s="8">
        <v>30.3</v>
      </c>
      <c r="K92" s="8" t="s">
        <v>111</v>
      </c>
      <c r="L92" s="11">
        <v>4.9800000000000004</v>
      </c>
      <c r="M92" s="11">
        <v>0.03</v>
      </c>
      <c r="N92" s="11">
        <f>([1]Sheet6!Q29)*0.07</f>
        <v>4.760000000000001E-2</v>
      </c>
      <c r="O92" s="11">
        <f>([1]Sheet6!H28)*2</f>
        <v>6.22</v>
      </c>
      <c r="P92" s="13">
        <v>0.74</v>
      </c>
      <c r="Q92" s="10">
        <f>([1]Sheet6!S29)*2</f>
        <v>50.96</v>
      </c>
    </row>
    <row r="93" spans="1:17" x14ac:dyDescent="0.25">
      <c r="A93" s="3" t="s">
        <v>10</v>
      </c>
      <c r="B93" s="3" t="s">
        <v>48</v>
      </c>
      <c r="C93" s="3" t="s">
        <v>95</v>
      </c>
      <c r="D93" s="27">
        <v>42309</v>
      </c>
      <c r="E93" s="3" t="s">
        <v>152</v>
      </c>
      <c r="F93" s="3" t="s">
        <v>113</v>
      </c>
      <c r="G93" s="3" t="s">
        <v>103</v>
      </c>
      <c r="H93" s="9">
        <f>([1]Sheet6!AK42)*2.5</f>
        <v>53.475000000000001</v>
      </c>
      <c r="I93" s="9">
        <f t="shared" ref="I93:I109" si="7">(100)-(H93+J93)</f>
        <v>29.025000000000006</v>
      </c>
      <c r="J93" s="9">
        <f>([1]Sheet6!AO42)*2.5</f>
        <v>17.5</v>
      </c>
      <c r="K93" s="9" t="s">
        <v>105</v>
      </c>
      <c r="L93" s="11">
        <v>5.6</v>
      </c>
      <c r="M93" s="11">
        <v>0.08</v>
      </c>
      <c r="N93" s="11">
        <f>([1]Sheet6!Q43)*0.07</f>
        <v>2.7300000000000005E-2</v>
      </c>
      <c r="O93" s="11">
        <f>([1]Sheet6!H42)*2</f>
        <v>13.1</v>
      </c>
      <c r="P93" s="13">
        <v>0.129</v>
      </c>
      <c r="Q93" s="11">
        <f>([1]Sheet6!S43)*2</f>
        <v>31.5</v>
      </c>
    </row>
    <row r="94" spans="1:17" ht="17.25" x14ac:dyDescent="0.25">
      <c r="A94" s="3" t="s">
        <v>10</v>
      </c>
      <c r="B94" s="3" t="s">
        <v>48</v>
      </c>
      <c r="C94" s="3" t="s">
        <v>95</v>
      </c>
      <c r="D94" s="27">
        <v>42309</v>
      </c>
      <c r="E94" s="3" t="s">
        <v>152</v>
      </c>
      <c r="F94" s="3" t="s">
        <v>113</v>
      </c>
      <c r="G94" s="3" t="s">
        <v>148</v>
      </c>
      <c r="H94" s="9">
        <f>([1]Sheet6!AK53)*2.5</f>
        <v>60.174999999999997</v>
      </c>
      <c r="I94" s="9">
        <f t="shared" si="7"/>
        <v>14.825000000000003</v>
      </c>
      <c r="J94" s="9">
        <f>([1]Sheet6!AO53)*2.5</f>
        <v>25</v>
      </c>
      <c r="K94" s="9" t="s">
        <v>111</v>
      </c>
      <c r="L94" s="11">
        <v>5.41</v>
      </c>
      <c r="M94" s="11">
        <v>0.04</v>
      </c>
      <c r="N94" s="11">
        <f>([1]Sheet6!Q54)*0.07</f>
        <v>3.2200000000000006E-2</v>
      </c>
      <c r="O94" s="11">
        <f>([1]Sheet6!H53)*2</f>
        <v>4.54</v>
      </c>
      <c r="P94" s="13">
        <v>0.20100000000000001</v>
      </c>
      <c r="Q94" s="10">
        <f>([1]Sheet6!S54)*2</f>
        <v>19.34</v>
      </c>
    </row>
    <row r="95" spans="1:17" ht="17.25" x14ac:dyDescent="0.25">
      <c r="A95" s="3" t="s">
        <v>10</v>
      </c>
      <c r="B95" s="3" t="s">
        <v>48</v>
      </c>
      <c r="C95" s="3" t="s">
        <v>95</v>
      </c>
      <c r="D95" s="27">
        <v>42309</v>
      </c>
      <c r="E95" s="3" t="s">
        <v>152</v>
      </c>
      <c r="F95" s="3" t="s">
        <v>113</v>
      </c>
      <c r="G95" s="3" t="s">
        <v>151</v>
      </c>
      <c r="H95" s="9">
        <f>([1]Sheet6!AK59)*2.5</f>
        <v>58.449999999999996</v>
      </c>
      <c r="I95" s="9">
        <f t="shared" si="7"/>
        <v>11.550000000000011</v>
      </c>
      <c r="J95" s="9">
        <f>([1]Sheet6!AO59)*2.5</f>
        <v>30</v>
      </c>
      <c r="K95" s="9" t="s">
        <v>111</v>
      </c>
      <c r="L95" s="11">
        <v>5.2</v>
      </c>
      <c r="M95" s="11">
        <v>0.05</v>
      </c>
      <c r="N95" s="11">
        <f>([1]Sheet6!Q60)*0.07</f>
        <v>3.7100000000000008E-2</v>
      </c>
      <c r="O95" s="11">
        <f>([1]Sheet6!H59)*2</f>
        <v>5.18</v>
      </c>
      <c r="P95" s="13">
        <v>0.10299999999999999</v>
      </c>
      <c r="Q95" s="10">
        <f>([1]Sheet6!S60)*2</f>
        <v>21.8</v>
      </c>
    </row>
    <row r="96" spans="1:17" ht="17.25" x14ac:dyDescent="0.25">
      <c r="A96" s="3" t="s">
        <v>10</v>
      </c>
      <c r="B96" s="3" t="s">
        <v>48</v>
      </c>
      <c r="C96" s="3" t="s">
        <v>95</v>
      </c>
      <c r="D96" s="27">
        <v>42309</v>
      </c>
      <c r="E96" s="3" t="s">
        <v>152</v>
      </c>
      <c r="F96" s="3" t="s">
        <v>113</v>
      </c>
      <c r="G96" s="3" t="s">
        <v>131</v>
      </c>
      <c r="H96" s="9">
        <f>([1]Sheet6!AK48)*2.5</f>
        <v>58.525000000000006</v>
      </c>
      <c r="I96" s="9">
        <f t="shared" si="7"/>
        <v>16.474999999999994</v>
      </c>
      <c r="J96" s="9">
        <f>([1]Sheet6!AO48)*2.5</f>
        <v>25</v>
      </c>
      <c r="K96" s="9" t="s">
        <v>111</v>
      </c>
      <c r="L96" s="11">
        <v>5.25</v>
      </c>
      <c r="M96" s="11">
        <v>0.1</v>
      </c>
      <c r="N96" s="11">
        <f>([1]Sheet6!Q49)*0.07</f>
        <v>4.8300000000000003E-2</v>
      </c>
      <c r="O96" s="11">
        <f>([1]Sheet6!H48)*2</f>
        <v>5.9</v>
      </c>
      <c r="P96" s="13">
        <v>9.8000000000000004E-2</v>
      </c>
      <c r="Q96" s="10">
        <f>([1]Sheet6!S49)*2</f>
        <v>21.12</v>
      </c>
    </row>
    <row r="97" spans="1:17" x14ac:dyDescent="0.25">
      <c r="A97" s="3" t="s">
        <v>10</v>
      </c>
      <c r="B97" s="3" t="s">
        <v>48</v>
      </c>
      <c r="C97" s="3" t="s">
        <v>95</v>
      </c>
      <c r="D97" s="27">
        <v>42309</v>
      </c>
      <c r="E97" s="3" t="s">
        <v>152</v>
      </c>
      <c r="F97" s="3" t="s">
        <v>113</v>
      </c>
      <c r="G97" s="3" t="s">
        <v>112</v>
      </c>
      <c r="H97" s="9">
        <f>([1]Sheet6!AK33)*2.5</f>
        <v>45.224999999999994</v>
      </c>
      <c r="I97" s="9">
        <f t="shared" si="7"/>
        <v>17.275000000000006</v>
      </c>
      <c r="J97" s="9">
        <f>([1]Sheet6!AO33)*2.5</f>
        <v>37.5</v>
      </c>
      <c r="K97" s="9" t="s">
        <v>108</v>
      </c>
      <c r="L97" s="11">
        <v>5.22</v>
      </c>
      <c r="M97" s="11">
        <v>0.04</v>
      </c>
      <c r="N97" s="11">
        <f>([1]Sheet6!Q34)*0.07</f>
        <v>5.3200000000000004E-2</v>
      </c>
      <c r="O97" s="11">
        <f>([1]Sheet6!H33)*2</f>
        <v>13</v>
      </c>
      <c r="P97" s="13">
        <v>0.22900000000000001</v>
      </c>
      <c r="Q97" s="10">
        <f>([1]Sheet6!S34)*2</f>
        <v>29.56</v>
      </c>
    </row>
    <row r="98" spans="1:17" ht="17.25" x14ac:dyDescent="0.25">
      <c r="A98" s="3" t="s">
        <v>10</v>
      </c>
      <c r="B98" s="3" t="s">
        <v>48</v>
      </c>
      <c r="C98" s="3" t="s">
        <v>95</v>
      </c>
      <c r="D98" s="27">
        <v>42309</v>
      </c>
      <c r="E98" s="3" t="s">
        <v>152</v>
      </c>
      <c r="F98" s="3" t="s">
        <v>113</v>
      </c>
      <c r="G98" s="3" t="s">
        <v>132</v>
      </c>
      <c r="H98" s="9">
        <f>([1]Sheet6!AK54)*2.5</f>
        <v>63.099999999999987</v>
      </c>
      <c r="I98" s="9">
        <f t="shared" si="7"/>
        <v>16.900000000000006</v>
      </c>
      <c r="J98" s="9">
        <f>([1]Sheet6!AO54)*2.5</f>
        <v>20</v>
      </c>
      <c r="K98" s="9" t="s">
        <v>105</v>
      </c>
      <c r="L98" s="13">
        <v>5.25</v>
      </c>
      <c r="M98" s="13">
        <v>7.0000000000000007E-2</v>
      </c>
      <c r="N98" s="13">
        <f>([1]Sheet6!Q55)*0.07</f>
        <v>3.9899999999999998E-2</v>
      </c>
      <c r="O98" s="13">
        <v>5.05</v>
      </c>
      <c r="P98" s="13">
        <v>7.6999999999999999E-2</v>
      </c>
      <c r="Q98" s="10">
        <f>([1]Sheet6!S55)*2</f>
        <v>5.86</v>
      </c>
    </row>
    <row r="99" spans="1:17" x14ac:dyDescent="0.25">
      <c r="A99" s="3" t="s">
        <v>10</v>
      </c>
      <c r="B99" s="3" t="s">
        <v>48</v>
      </c>
      <c r="C99" s="3" t="s">
        <v>95</v>
      </c>
      <c r="D99" s="27">
        <v>42309</v>
      </c>
      <c r="E99" s="3" t="s">
        <v>152</v>
      </c>
      <c r="F99" s="3" t="s">
        <v>110</v>
      </c>
      <c r="G99" s="3" t="s">
        <v>103</v>
      </c>
      <c r="H99" s="9">
        <f>([1]Sheet6!AK51)*2.5</f>
        <v>47.850000000000009</v>
      </c>
      <c r="I99" s="9">
        <f t="shared" si="7"/>
        <v>22.149999999999991</v>
      </c>
      <c r="J99" s="9">
        <f>([1]Sheet6!AO51)*2.5</f>
        <v>30</v>
      </c>
      <c r="K99" s="9" t="s">
        <v>108</v>
      </c>
      <c r="L99" s="11">
        <v>6.05</v>
      </c>
      <c r="M99" s="11">
        <v>7.0000000000000007E-2</v>
      </c>
      <c r="N99" s="11">
        <f>([1]Sheet6!Q52)*0.07</f>
        <v>5.04E-2</v>
      </c>
      <c r="O99" s="11">
        <f>([1]Sheet6!H51)*2</f>
        <v>5.14</v>
      </c>
      <c r="P99" s="13">
        <v>0.51100000000000001</v>
      </c>
      <c r="Q99" s="10">
        <f>([1]Sheet6!S52)*2</f>
        <v>20.38</v>
      </c>
    </row>
    <row r="100" spans="1:17" ht="17.25" x14ac:dyDescent="0.25">
      <c r="A100" s="3" t="s">
        <v>10</v>
      </c>
      <c r="B100" s="3" t="s">
        <v>48</v>
      </c>
      <c r="C100" s="3" t="s">
        <v>95</v>
      </c>
      <c r="D100" s="27">
        <v>42309</v>
      </c>
      <c r="E100" s="3" t="s">
        <v>152</v>
      </c>
      <c r="F100" s="3" t="s">
        <v>110</v>
      </c>
      <c r="G100" s="3" t="s">
        <v>148</v>
      </c>
      <c r="H100" s="9">
        <f>([1]Sheet6!AK43)*2.5</f>
        <v>45.825000000000003</v>
      </c>
      <c r="I100" s="9">
        <f t="shared" si="7"/>
        <v>19.174999999999997</v>
      </c>
      <c r="J100" s="9">
        <f>([1]Sheet6!AO43)*2.5</f>
        <v>35</v>
      </c>
      <c r="K100" s="9" t="s">
        <v>108</v>
      </c>
      <c r="L100" s="11">
        <v>4.82</v>
      </c>
      <c r="M100" s="11">
        <v>0.04</v>
      </c>
      <c r="N100" s="11">
        <f>([1]Sheet6!Q44)*0.07</f>
        <v>6.5799999999999997E-2</v>
      </c>
      <c r="O100" s="11">
        <f>([1]Sheet6!H43)*2</f>
        <v>6.82</v>
      </c>
      <c r="P100" s="13">
        <v>9.0999999999999998E-2</v>
      </c>
      <c r="Q100" s="10">
        <f>([1]Sheet6!S44)*2</f>
        <v>11.12</v>
      </c>
    </row>
    <row r="101" spans="1:17" ht="17.25" x14ac:dyDescent="0.25">
      <c r="A101" s="3" t="s">
        <v>10</v>
      </c>
      <c r="B101" s="3" t="s">
        <v>48</v>
      </c>
      <c r="C101" s="3" t="s">
        <v>95</v>
      </c>
      <c r="D101" s="27">
        <v>42309</v>
      </c>
      <c r="E101" s="3" t="s">
        <v>152</v>
      </c>
      <c r="F101" s="3" t="s">
        <v>110</v>
      </c>
      <c r="G101" s="3" t="s">
        <v>151</v>
      </c>
      <c r="H101" s="9">
        <f>([1]Sheet6!AK46)*2.5</f>
        <v>55.599999999999994</v>
      </c>
      <c r="I101" s="9">
        <f t="shared" si="7"/>
        <v>11.900000000000006</v>
      </c>
      <c r="J101" s="9">
        <f>([1]Sheet6!AO46)*2.5</f>
        <v>32.5</v>
      </c>
      <c r="K101" s="9" t="s">
        <v>111</v>
      </c>
      <c r="L101" s="11">
        <v>4.97</v>
      </c>
      <c r="M101" s="11">
        <v>0.05</v>
      </c>
      <c r="N101" s="11">
        <f>([1]Sheet6!Q47)*0.07</f>
        <v>5.04E-2</v>
      </c>
      <c r="O101" s="11">
        <v>5.14</v>
      </c>
      <c r="P101" s="13">
        <v>0.12</v>
      </c>
      <c r="Q101" s="10">
        <v>16.16</v>
      </c>
    </row>
    <row r="102" spans="1:17" ht="17.25" x14ac:dyDescent="0.25">
      <c r="A102" s="3" t="s">
        <v>10</v>
      </c>
      <c r="B102" s="3" t="s">
        <v>48</v>
      </c>
      <c r="C102" s="3" t="s">
        <v>95</v>
      </c>
      <c r="D102" s="27">
        <v>42309</v>
      </c>
      <c r="E102" s="3" t="s">
        <v>152</v>
      </c>
      <c r="F102" s="3" t="s">
        <v>110</v>
      </c>
      <c r="G102" s="3" t="s">
        <v>131</v>
      </c>
      <c r="H102" s="9">
        <f>([1]Sheet6!AK60)*2.5</f>
        <v>52.325000000000003</v>
      </c>
      <c r="I102" s="9">
        <f t="shared" si="7"/>
        <v>18.924999999999997</v>
      </c>
      <c r="J102" s="9">
        <f>([1]Sheet6!AO60)*2.5</f>
        <v>28.75</v>
      </c>
      <c r="K102" s="9" t="s">
        <v>111</v>
      </c>
      <c r="L102" s="11">
        <v>5.22</v>
      </c>
      <c r="M102" s="11">
        <v>0.05</v>
      </c>
      <c r="N102" s="11">
        <f>([1]Sheet6!Q61)*0.07</f>
        <v>4.9000000000000002E-2</v>
      </c>
      <c r="O102" s="11">
        <f>([1]Sheet6!H60)*2</f>
        <v>5.16</v>
      </c>
      <c r="P102" s="13">
        <v>0.14699999999999999</v>
      </c>
      <c r="Q102" s="10">
        <f>([1]Sheet6!S61)*2</f>
        <v>31.86</v>
      </c>
    </row>
    <row r="103" spans="1:17" x14ac:dyDescent="0.25">
      <c r="A103" s="3" t="s">
        <v>10</v>
      </c>
      <c r="B103" s="3" t="s">
        <v>48</v>
      </c>
      <c r="C103" s="3" t="s">
        <v>95</v>
      </c>
      <c r="D103" s="27">
        <v>42309</v>
      </c>
      <c r="E103" s="3" t="s">
        <v>152</v>
      </c>
      <c r="F103" s="3" t="s">
        <v>110</v>
      </c>
      <c r="G103" s="3" t="s">
        <v>112</v>
      </c>
      <c r="H103" s="9">
        <f>([1]Sheet6!AK49)*2.5</f>
        <v>52.949999999999989</v>
      </c>
      <c r="I103" s="9">
        <f t="shared" si="7"/>
        <v>19.550000000000011</v>
      </c>
      <c r="J103" s="9">
        <f>([1]Sheet6!AO49)*2.5</f>
        <v>27.5</v>
      </c>
      <c r="K103" s="9" t="s">
        <v>111</v>
      </c>
      <c r="L103" s="11">
        <v>4.76</v>
      </c>
      <c r="M103" s="11">
        <v>0.06</v>
      </c>
      <c r="N103" s="11">
        <f>([1]Sheet6!Q50)*0.07</f>
        <v>6.0200000000000004E-2</v>
      </c>
      <c r="O103" s="11">
        <f>([1]Sheet6!H49)*2</f>
        <v>6.34</v>
      </c>
      <c r="P103" s="13">
        <v>8.3000000000000004E-2</v>
      </c>
      <c r="Q103" s="10">
        <v>28.32</v>
      </c>
    </row>
    <row r="104" spans="1:17" ht="17.25" x14ac:dyDescent="0.25">
      <c r="A104" s="3" t="s">
        <v>10</v>
      </c>
      <c r="B104" s="3" t="s">
        <v>48</v>
      </c>
      <c r="C104" s="3" t="s">
        <v>95</v>
      </c>
      <c r="D104" s="27">
        <v>42309</v>
      </c>
      <c r="E104" s="3" t="s">
        <v>152</v>
      </c>
      <c r="F104" s="3" t="s">
        <v>110</v>
      </c>
      <c r="G104" s="3" t="s">
        <v>132</v>
      </c>
      <c r="H104" s="9">
        <f>([1]Sheet6!AK34)*2.5</f>
        <v>49.2</v>
      </c>
      <c r="I104" s="9">
        <f t="shared" si="7"/>
        <v>20.799999999999997</v>
      </c>
      <c r="J104" s="9">
        <f>([1]Sheet6!AO34)*2.5</f>
        <v>30</v>
      </c>
      <c r="K104" s="9" t="s">
        <v>111</v>
      </c>
      <c r="L104" s="13">
        <v>5.12</v>
      </c>
      <c r="M104" s="13">
        <v>0.09</v>
      </c>
      <c r="N104" s="13">
        <f>([1]Sheet6!Q35)*0.07</f>
        <v>4.4100000000000007E-2</v>
      </c>
      <c r="O104" s="13">
        <f>([1]Sheet6!H34)*2</f>
        <v>5.88</v>
      </c>
      <c r="P104" s="13">
        <v>0.08</v>
      </c>
      <c r="Q104" s="11">
        <f>([1]Sheet6!S35)*2</f>
        <v>26.3</v>
      </c>
    </row>
    <row r="105" spans="1:17" x14ac:dyDescent="0.25">
      <c r="A105" s="3" t="s">
        <v>10</v>
      </c>
      <c r="B105" s="3" t="s">
        <v>48</v>
      </c>
      <c r="C105" s="3" t="s">
        <v>95</v>
      </c>
      <c r="D105" s="27">
        <v>42309</v>
      </c>
      <c r="E105" s="3" t="s">
        <v>152</v>
      </c>
      <c r="F105" s="3" t="s">
        <v>102</v>
      </c>
      <c r="G105" s="3" t="s">
        <v>103</v>
      </c>
      <c r="H105" s="9">
        <f>([1]Sheet6!AK58)*2.5</f>
        <v>38.6</v>
      </c>
      <c r="I105" s="9">
        <f t="shared" si="7"/>
        <v>31.400000000000006</v>
      </c>
      <c r="J105" s="9">
        <f>([1]Sheet6!AO58)*2.5</f>
        <v>30</v>
      </c>
      <c r="K105" s="9" t="s">
        <v>108</v>
      </c>
      <c r="L105" s="11">
        <v>5.6</v>
      </c>
      <c r="M105" s="11">
        <v>0.03</v>
      </c>
      <c r="N105" s="11">
        <f>([1]Sheet6!Q59)*0.07</f>
        <v>3.7800000000000007E-2</v>
      </c>
      <c r="O105" s="11">
        <f>([1]Sheet6!H58)*2</f>
        <v>5.34</v>
      </c>
      <c r="P105" s="13">
        <v>6.2E-2</v>
      </c>
      <c r="Q105" s="11">
        <f>([1]Sheet6!S59)*2</f>
        <v>34.9</v>
      </c>
    </row>
    <row r="106" spans="1:17" ht="17.25" x14ac:dyDescent="0.25">
      <c r="A106" s="3" t="s">
        <v>10</v>
      </c>
      <c r="B106" s="3" t="s">
        <v>48</v>
      </c>
      <c r="C106" s="3" t="s">
        <v>95</v>
      </c>
      <c r="D106" s="27">
        <v>42309</v>
      </c>
      <c r="E106" s="3" t="s">
        <v>152</v>
      </c>
      <c r="F106" s="3" t="s">
        <v>102</v>
      </c>
      <c r="G106" s="3" t="s">
        <v>151</v>
      </c>
      <c r="H106" s="8">
        <v>47.5</v>
      </c>
      <c r="I106" s="8">
        <f t="shared" si="7"/>
        <v>22</v>
      </c>
      <c r="J106" s="8">
        <v>30.5</v>
      </c>
      <c r="K106" s="8" t="s">
        <v>111</v>
      </c>
      <c r="L106" s="11">
        <v>4.8499999999999996</v>
      </c>
      <c r="M106" s="11">
        <v>0.03</v>
      </c>
      <c r="N106" s="11">
        <f>([1]Sheet6!Q57)*0.07</f>
        <v>4.4100000000000007E-2</v>
      </c>
      <c r="O106" s="11">
        <f>([1]Sheet6!H56)*2</f>
        <v>6.86</v>
      </c>
      <c r="P106" s="13">
        <v>0.14399999999999999</v>
      </c>
      <c r="Q106" s="10">
        <f>([1]Sheet6!S57)*2</f>
        <v>29.06</v>
      </c>
    </row>
    <row r="107" spans="1:17" x14ac:dyDescent="0.25">
      <c r="A107" s="3" t="s">
        <v>10</v>
      </c>
      <c r="B107" s="3" t="s">
        <v>48</v>
      </c>
      <c r="C107" s="3" t="s">
        <v>95</v>
      </c>
      <c r="D107" s="27">
        <v>42309</v>
      </c>
      <c r="E107" s="3" t="s">
        <v>152</v>
      </c>
      <c r="F107" s="3" t="s">
        <v>102</v>
      </c>
      <c r="G107" s="3" t="s">
        <v>112</v>
      </c>
      <c r="H107" s="9">
        <f>([1]Sheet6!AK35)*2.5</f>
        <v>45.925000000000004</v>
      </c>
      <c r="I107" s="9">
        <f t="shared" si="7"/>
        <v>14.074999999999989</v>
      </c>
      <c r="J107" s="9">
        <f>([1]Sheet6!AO35)*2.5</f>
        <v>40</v>
      </c>
      <c r="K107" s="9" t="s">
        <v>108</v>
      </c>
      <c r="L107" s="11">
        <v>4.91</v>
      </c>
      <c r="M107" s="11">
        <v>0.05</v>
      </c>
      <c r="N107" s="11">
        <f>([1]Sheet6!Q36)*0.07</f>
        <v>2.3800000000000005E-2</v>
      </c>
      <c r="O107" s="11">
        <f>([1]Sheet6!H35)*2</f>
        <v>8.8800000000000008</v>
      </c>
      <c r="P107" s="13">
        <v>0.13500000000000001</v>
      </c>
      <c r="Q107" s="10">
        <f>([1]Sheet6!S36)*2</f>
        <v>46.68</v>
      </c>
    </row>
    <row r="108" spans="1:17" ht="17.25" x14ac:dyDescent="0.25">
      <c r="A108" s="3" t="s">
        <v>10</v>
      </c>
      <c r="B108" s="3" t="s">
        <v>48</v>
      </c>
      <c r="C108" s="3" t="s">
        <v>95</v>
      </c>
      <c r="D108" s="27">
        <v>42309</v>
      </c>
      <c r="E108" s="3" t="s">
        <v>152</v>
      </c>
      <c r="F108" s="3" t="s">
        <v>109</v>
      </c>
      <c r="G108" s="3" t="s">
        <v>131</v>
      </c>
      <c r="H108" s="9">
        <f>([1]Sheet6!AK61)*2.5</f>
        <v>50.149999999999991</v>
      </c>
      <c r="I108" s="9">
        <f t="shared" si="7"/>
        <v>27.350000000000009</v>
      </c>
      <c r="J108" s="9">
        <f>([1]Sheet6!AO61)*2.5</f>
        <v>22.5</v>
      </c>
      <c r="K108" s="9" t="s">
        <v>111</v>
      </c>
      <c r="L108" s="11">
        <v>5.18</v>
      </c>
      <c r="M108" s="11">
        <v>0.06</v>
      </c>
      <c r="N108" s="11">
        <f>([1]Sheet6!Q62)*0.07</f>
        <v>5.04E-2</v>
      </c>
      <c r="O108" s="11">
        <f>([1]Sheet6!H61)*2</f>
        <v>5.64</v>
      </c>
      <c r="P108" s="13">
        <v>0.191</v>
      </c>
      <c r="Q108" s="10">
        <f>([1]Sheet6!S62)*2</f>
        <v>10.94</v>
      </c>
    </row>
    <row r="109" spans="1:17" ht="17.25" x14ac:dyDescent="0.25">
      <c r="A109" s="3" t="s">
        <v>10</v>
      </c>
      <c r="B109" s="3" t="s">
        <v>48</v>
      </c>
      <c r="C109" s="3" t="s">
        <v>95</v>
      </c>
      <c r="D109" s="27">
        <v>42309</v>
      </c>
      <c r="E109" s="3" t="s">
        <v>152</v>
      </c>
      <c r="F109" s="3" t="s">
        <v>102</v>
      </c>
      <c r="G109" s="3" t="s">
        <v>132</v>
      </c>
      <c r="H109" s="9">
        <f>([1]Sheet6!AK40)*2.5</f>
        <v>45.2</v>
      </c>
      <c r="I109" s="9">
        <f t="shared" si="7"/>
        <v>23.549999999999997</v>
      </c>
      <c r="J109" s="9">
        <f>([1]Sheet6!AO40)*2.5</f>
        <v>31.25</v>
      </c>
      <c r="K109" s="9" t="s">
        <v>108</v>
      </c>
      <c r="L109" s="13">
        <v>5.1100000000000003</v>
      </c>
      <c r="M109" s="13">
        <v>0.08</v>
      </c>
      <c r="N109" s="13">
        <f>([1]Sheet6!Q41)*0.07</f>
        <v>4.8300000000000003E-2</v>
      </c>
      <c r="O109" s="13">
        <v>5.42</v>
      </c>
      <c r="P109" s="13">
        <v>0.20599999999999999</v>
      </c>
      <c r="Q109" s="10">
        <f>([1]Sheet6!S41)*2</f>
        <v>32.6</v>
      </c>
    </row>
    <row r="110" spans="1:17" x14ac:dyDescent="0.25">
      <c r="A110" s="3" t="s">
        <v>42</v>
      </c>
      <c r="B110" s="3" t="s">
        <v>49</v>
      </c>
      <c r="C110" s="3" t="s">
        <v>96</v>
      </c>
      <c r="D110" s="27">
        <v>42309</v>
      </c>
      <c r="E110" s="3" t="s">
        <v>153</v>
      </c>
      <c r="F110" s="3" t="s">
        <v>123</v>
      </c>
      <c r="G110" s="3" t="s">
        <v>121</v>
      </c>
      <c r="H110" s="8">
        <v>69.2</v>
      </c>
      <c r="I110" s="8">
        <v>13.3</v>
      </c>
      <c r="J110" s="8">
        <v>17.5</v>
      </c>
      <c r="K110" s="10" t="s">
        <v>105</v>
      </c>
      <c r="L110" s="9">
        <v>6.02</v>
      </c>
      <c r="M110" s="10">
        <v>0.21</v>
      </c>
      <c r="N110" s="11">
        <f>([1]Sheet7!F39)*0.07</f>
        <v>4.6200000000000005E-2</v>
      </c>
      <c r="O110" s="11">
        <f>([1]Sheet1!AF38)*2</f>
        <v>24.9</v>
      </c>
      <c r="P110" s="11">
        <f>([1]Sheet22!B37)/39</f>
        <v>0.5033333333333333</v>
      </c>
      <c r="Q110" s="10">
        <v>6.78</v>
      </c>
    </row>
    <row r="111" spans="1:17" ht="17.25" x14ac:dyDescent="0.25">
      <c r="A111" s="3" t="s">
        <v>42</v>
      </c>
      <c r="B111" s="3" t="s">
        <v>49</v>
      </c>
      <c r="C111" s="3" t="s">
        <v>96</v>
      </c>
      <c r="D111" s="27">
        <v>42309</v>
      </c>
      <c r="E111" s="3" t="s">
        <v>153</v>
      </c>
      <c r="F111" s="3" t="s">
        <v>123</v>
      </c>
      <c r="G111" s="3" t="s">
        <v>130</v>
      </c>
      <c r="H111" s="8">
        <v>68.7</v>
      </c>
      <c r="I111" s="8">
        <v>16.3</v>
      </c>
      <c r="J111" s="8">
        <v>15.5</v>
      </c>
      <c r="K111" s="10" t="s">
        <v>105</v>
      </c>
      <c r="L111" s="9">
        <v>5.43</v>
      </c>
      <c r="M111" s="10">
        <v>0.21</v>
      </c>
      <c r="N111" s="11">
        <f>([1]Sheet7!F40)*0.07</f>
        <v>4.8300000000000003E-2</v>
      </c>
      <c r="O111" s="11">
        <f>([1]Sheet1!AF39)*2</f>
        <v>4.32</v>
      </c>
      <c r="P111" s="11">
        <f>([1]Sheet22!B38)/39</f>
        <v>0.49384615384615388</v>
      </c>
      <c r="Q111" s="13">
        <v>4.67</v>
      </c>
    </row>
    <row r="112" spans="1:17" ht="17.25" x14ac:dyDescent="0.25">
      <c r="A112" s="3" t="s">
        <v>42</v>
      </c>
      <c r="B112" s="3" t="s">
        <v>49</v>
      </c>
      <c r="C112" s="3" t="s">
        <v>96</v>
      </c>
      <c r="D112" s="27">
        <v>42309</v>
      </c>
      <c r="E112" s="3" t="s">
        <v>153</v>
      </c>
      <c r="F112" s="3" t="s">
        <v>123</v>
      </c>
      <c r="G112" s="3" t="s">
        <v>133</v>
      </c>
      <c r="H112" s="8">
        <f>([1]Sheet22!I41)*2.5</f>
        <v>68.199999999999989</v>
      </c>
      <c r="I112" s="8">
        <f>(100-(H112+J112))</f>
        <v>14.300000000000011</v>
      </c>
      <c r="J112" s="8">
        <f>[1]Sheet22!K41*2.5</f>
        <v>17.5</v>
      </c>
      <c r="K112" s="9" t="s">
        <v>105</v>
      </c>
      <c r="L112" s="9">
        <v>5.77</v>
      </c>
      <c r="M112" s="10">
        <v>0.14000000000000001</v>
      </c>
      <c r="N112" s="11">
        <f>([1]Sheet7!F41)*0.07</f>
        <v>3.6400000000000002E-2</v>
      </c>
      <c r="O112" s="11">
        <v>4.57</v>
      </c>
      <c r="P112" s="11">
        <f>([1]Sheet22!B39)/39</f>
        <v>0.24307692307692308</v>
      </c>
      <c r="Q112" s="10">
        <v>5.68</v>
      </c>
    </row>
    <row r="113" spans="1:17" ht="17.25" x14ac:dyDescent="0.25">
      <c r="A113" s="3" t="s">
        <v>42</v>
      </c>
      <c r="B113" s="3" t="s">
        <v>49</v>
      </c>
      <c r="C113" s="3" t="s">
        <v>96</v>
      </c>
      <c r="D113" s="27">
        <v>42309</v>
      </c>
      <c r="E113" s="3" t="s">
        <v>153</v>
      </c>
      <c r="F113" s="3" t="s">
        <v>123</v>
      </c>
      <c r="G113" s="3" t="s">
        <v>133</v>
      </c>
      <c r="H113" s="8">
        <v>71.3</v>
      </c>
      <c r="I113" s="8">
        <f>(100-(H113+J113))</f>
        <v>6.4000000000000057</v>
      </c>
      <c r="J113" s="8">
        <v>22.3</v>
      </c>
      <c r="K113" s="9" t="s">
        <v>111</v>
      </c>
      <c r="L113" s="9">
        <v>5.39</v>
      </c>
      <c r="M113" s="10">
        <v>0.2</v>
      </c>
      <c r="N113" s="11">
        <f>([1]Sheet7!F37)*0.07</f>
        <v>5.3200000000000004E-2</v>
      </c>
      <c r="O113" s="11">
        <f>([1]Sheet1!AF36)*2</f>
        <v>4.5599999999999996</v>
      </c>
      <c r="P113" s="11">
        <f>([1]Sheet22!B35)/39</f>
        <v>0.41179487179487179</v>
      </c>
      <c r="Q113" s="10">
        <f>[1]Sheet7!P37*2</f>
        <v>8.02</v>
      </c>
    </row>
    <row r="114" spans="1:17" ht="17.25" x14ac:dyDescent="0.25">
      <c r="A114" s="3" t="s">
        <v>42</v>
      </c>
      <c r="B114" s="3" t="s">
        <v>49</v>
      </c>
      <c r="C114" s="3" t="s">
        <v>96</v>
      </c>
      <c r="D114" s="27">
        <v>42309</v>
      </c>
      <c r="E114" s="3" t="s">
        <v>153</v>
      </c>
      <c r="F114" s="3" t="s">
        <v>123</v>
      </c>
      <c r="G114" s="3" t="s">
        <v>131</v>
      </c>
      <c r="H114" s="8">
        <v>72</v>
      </c>
      <c r="I114" s="8">
        <f>(100-(H114+J114))</f>
        <v>10.5</v>
      </c>
      <c r="J114" s="8">
        <v>17.5</v>
      </c>
      <c r="K114" s="9" t="s">
        <v>105</v>
      </c>
      <c r="L114" s="9">
        <v>5.53</v>
      </c>
      <c r="M114" s="10">
        <v>0.12</v>
      </c>
      <c r="N114" s="11">
        <f>([1]Sheet7!F36)*0.07</f>
        <v>3.9899999999999998E-2</v>
      </c>
      <c r="O114" s="11">
        <v>18.8</v>
      </c>
      <c r="P114" s="11">
        <v>0.26</v>
      </c>
      <c r="Q114" s="10">
        <f>[1]Sheet7!P36*2</f>
        <v>6.36</v>
      </c>
    </row>
    <row r="115" spans="1:17" x14ac:dyDescent="0.25">
      <c r="A115" s="3" t="s">
        <v>42</v>
      </c>
      <c r="B115" s="3" t="s">
        <v>49</v>
      </c>
      <c r="C115" s="3" t="s">
        <v>96</v>
      </c>
      <c r="D115" s="27">
        <v>42309</v>
      </c>
      <c r="E115" s="3" t="s">
        <v>153</v>
      </c>
      <c r="F115" s="3" t="s">
        <v>123</v>
      </c>
      <c r="G115" s="3" t="s">
        <v>112</v>
      </c>
      <c r="H115" s="8">
        <v>69.8</v>
      </c>
      <c r="I115" s="8">
        <f>(100-(H115+J115))</f>
        <v>7.7000000000000028</v>
      </c>
      <c r="J115" s="8">
        <v>22.5</v>
      </c>
      <c r="K115" s="9" t="s">
        <v>111</v>
      </c>
      <c r="L115" s="9">
        <v>5.54</v>
      </c>
      <c r="M115" s="10">
        <v>0.12</v>
      </c>
      <c r="N115" s="11">
        <f>([1]Sheet7!F35)*0.07</f>
        <v>4.3400000000000001E-2</v>
      </c>
      <c r="O115" s="11">
        <f>([1]Sheet1!AF34)*2</f>
        <v>12.92</v>
      </c>
      <c r="P115" s="11">
        <f>([1]Sheet22!B33)/39</f>
        <v>0.50717948717948724</v>
      </c>
      <c r="Q115" s="10">
        <f>[1]Sheet7!P35*2</f>
        <v>5.08</v>
      </c>
    </row>
    <row r="116" spans="1:17" ht="17.25" x14ac:dyDescent="0.25">
      <c r="A116" s="3" t="s">
        <v>42</v>
      </c>
      <c r="B116" s="3" t="s">
        <v>49</v>
      </c>
      <c r="C116" s="3" t="s">
        <v>96</v>
      </c>
      <c r="D116" s="27">
        <v>42309</v>
      </c>
      <c r="E116" s="3" t="s">
        <v>153</v>
      </c>
      <c r="F116" s="3" t="s">
        <v>123</v>
      </c>
      <c r="G116" s="3" t="s">
        <v>132</v>
      </c>
      <c r="H116" s="8">
        <f>([1]Sheet22!I38)*2.5</f>
        <v>70.924999999999997</v>
      </c>
      <c r="I116" s="8">
        <f>(100-(H116+J116))</f>
        <v>4.0750000000000028</v>
      </c>
      <c r="J116" s="8">
        <f>[1]Sheet22!K38*2.5</f>
        <v>25</v>
      </c>
      <c r="K116" s="9" t="s">
        <v>111</v>
      </c>
      <c r="L116" s="9">
        <v>6.17</v>
      </c>
      <c r="M116" s="10">
        <v>0.21</v>
      </c>
      <c r="N116" s="11">
        <f>([1]Sheet7!F38)*0.07</f>
        <v>4.8300000000000003E-2</v>
      </c>
      <c r="O116" s="11">
        <f>([1]Sheet1!AF37)*2</f>
        <v>7.22</v>
      </c>
      <c r="P116" s="11">
        <v>0.13</v>
      </c>
      <c r="Q116" s="10">
        <f>[1]Sheet7!P38*2</f>
        <v>6.78</v>
      </c>
    </row>
    <row r="117" spans="1:17" x14ac:dyDescent="0.25">
      <c r="A117" s="3" t="s">
        <v>42</v>
      </c>
      <c r="B117" s="3" t="s">
        <v>49</v>
      </c>
      <c r="C117" s="3" t="s">
        <v>96</v>
      </c>
      <c r="D117" s="27">
        <v>42309</v>
      </c>
      <c r="E117" s="3" t="s">
        <v>153</v>
      </c>
      <c r="F117" s="3" t="s">
        <v>122</v>
      </c>
      <c r="G117" s="3" t="s">
        <v>121</v>
      </c>
      <c r="H117" s="8" t="s">
        <v>124</v>
      </c>
      <c r="I117" s="8" t="s">
        <v>124</v>
      </c>
      <c r="J117" s="8" t="s">
        <v>124</v>
      </c>
      <c r="K117" s="10"/>
      <c r="L117" s="9">
        <v>6.22</v>
      </c>
      <c r="M117" s="10">
        <v>0.06</v>
      </c>
      <c r="N117" s="11">
        <f>([1]Sheet7!F45)*0.07</f>
        <v>3.7100000000000008E-2</v>
      </c>
      <c r="O117" s="11">
        <f>([1]Sheet1!AF44)*2</f>
        <v>9.1999999999999993</v>
      </c>
      <c r="P117" s="11">
        <f>([1]Sheet22!B43)/39</f>
        <v>0.29025641025641025</v>
      </c>
      <c r="Q117" s="10">
        <f>[1]Sheet7!P45*2</f>
        <v>10.56</v>
      </c>
    </row>
    <row r="118" spans="1:17" ht="17.25" x14ac:dyDescent="0.25">
      <c r="A118" s="3" t="s">
        <v>42</v>
      </c>
      <c r="B118" s="3" t="s">
        <v>49</v>
      </c>
      <c r="C118" s="3" t="s">
        <v>96</v>
      </c>
      <c r="D118" s="27">
        <v>42309</v>
      </c>
      <c r="E118" s="3" t="s">
        <v>153</v>
      </c>
      <c r="F118" s="3" t="s">
        <v>122</v>
      </c>
      <c r="G118" s="3" t="s">
        <v>130</v>
      </c>
      <c r="H118" s="8">
        <f>([1]Sheet22!I42)*2.5</f>
        <v>51.449999999999996</v>
      </c>
      <c r="I118" s="8">
        <f>(100-(H118+J118))</f>
        <v>28.550000000000011</v>
      </c>
      <c r="J118" s="8">
        <f>[1]Sheet22!K42*2.5</f>
        <v>20</v>
      </c>
      <c r="K118" s="9" t="s">
        <v>104</v>
      </c>
      <c r="L118" s="9">
        <v>5.51</v>
      </c>
      <c r="M118" s="10">
        <v>0.15</v>
      </c>
      <c r="N118" s="11">
        <f>([1]Sheet7!F42)*0.07</f>
        <v>3.9200000000000006E-2</v>
      </c>
      <c r="O118" s="11">
        <f>([1]Sheet1!AF41)*2</f>
        <v>7.56</v>
      </c>
      <c r="P118" s="11">
        <f>([1]Sheet22!B40)/39</f>
        <v>0.13971794871794871</v>
      </c>
      <c r="Q118" s="10">
        <v>6.69</v>
      </c>
    </row>
    <row r="119" spans="1:17" ht="17.25" x14ac:dyDescent="0.25">
      <c r="A119" s="3" t="s">
        <v>42</v>
      </c>
      <c r="B119" s="3" t="s">
        <v>49</v>
      </c>
      <c r="C119" s="3" t="s">
        <v>96</v>
      </c>
      <c r="D119" s="27">
        <v>42309</v>
      </c>
      <c r="E119" s="3" t="s">
        <v>153</v>
      </c>
      <c r="F119" s="3" t="s">
        <v>122</v>
      </c>
      <c r="G119" s="3" t="s">
        <v>133</v>
      </c>
      <c r="H119" s="8">
        <f>([1]Sheet22!I43)*2.5</f>
        <v>49.125000000000007</v>
      </c>
      <c r="I119" s="8">
        <f>(100-(H119+J119))</f>
        <v>33.375</v>
      </c>
      <c r="J119" s="8">
        <f>[1]Sheet22!K43*2.5</f>
        <v>17.5</v>
      </c>
      <c r="K119" s="9" t="s">
        <v>104</v>
      </c>
      <c r="L119" s="9">
        <v>5.5</v>
      </c>
      <c r="M119" s="10">
        <v>0.15</v>
      </c>
      <c r="N119" s="11">
        <f>([1]Sheet7!F43)*0.07</f>
        <v>4.8300000000000003E-2</v>
      </c>
      <c r="O119" s="11">
        <f>([1]Sheet1!AF42)*2</f>
        <v>10.88</v>
      </c>
      <c r="P119" s="11">
        <f>([1]Sheet22!B41)/39</f>
        <v>0.40076923076923077</v>
      </c>
      <c r="Q119" s="10">
        <f>[1]Sheet7!P43*2</f>
        <v>6.32</v>
      </c>
    </row>
    <row r="120" spans="1:17" ht="17.25" x14ac:dyDescent="0.25">
      <c r="A120" s="3" t="s">
        <v>42</v>
      </c>
      <c r="B120" s="3" t="s">
        <v>49</v>
      </c>
      <c r="C120" s="3" t="s">
        <v>96</v>
      </c>
      <c r="D120" s="27">
        <v>42309</v>
      </c>
      <c r="E120" s="3" t="s">
        <v>153</v>
      </c>
      <c r="F120" s="3" t="s">
        <v>122</v>
      </c>
      <c r="G120" s="3" t="s">
        <v>131</v>
      </c>
      <c r="H120" s="8">
        <f>([1]Sheet22!I44)*2.5</f>
        <v>69.025000000000006</v>
      </c>
      <c r="I120" s="8">
        <f>(100-(H120+J120))</f>
        <v>10.974999999999994</v>
      </c>
      <c r="J120" s="8">
        <f>[1]Sheet22!K44*2.5</f>
        <v>20</v>
      </c>
      <c r="K120" s="9" t="s">
        <v>105</v>
      </c>
      <c r="L120" s="9">
        <v>5.13</v>
      </c>
      <c r="M120" s="10">
        <v>0.26</v>
      </c>
      <c r="N120" s="11">
        <f>([1]Sheet7!F44)*0.07</f>
        <v>3.7100000000000008E-2</v>
      </c>
      <c r="O120" s="11">
        <f>([1]Sheet1!AF43)*2</f>
        <v>8.7200000000000006</v>
      </c>
      <c r="P120" s="11">
        <f>([1]Sheet22!B42)/39</f>
        <v>0.31230769230769229</v>
      </c>
      <c r="Q120" s="10">
        <f>[1]Sheet7!P44*2</f>
        <v>4.34</v>
      </c>
    </row>
    <row r="121" spans="1:17" x14ac:dyDescent="0.25">
      <c r="A121" s="3" t="s">
        <v>42</v>
      </c>
      <c r="B121" s="3" t="s">
        <v>49</v>
      </c>
      <c r="C121" s="3" t="s">
        <v>96</v>
      </c>
      <c r="D121" s="27">
        <v>42309</v>
      </c>
      <c r="E121" s="3" t="s">
        <v>153</v>
      </c>
      <c r="F121" s="3" t="s">
        <v>122</v>
      </c>
      <c r="G121" s="3" t="s">
        <v>112</v>
      </c>
      <c r="H121" s="8" t="s">
        <v>124</v>
      </c>
      <c r="I121" s="8" t="s">
        <v>124</v>
      </c>
      <c r="J121" s="8" t="s">
        <v>124</v>
      </c>
      <c r="K121" s="10"/>
      <c r="L121" s="9">
        <v>5.51</v>
      </c>
      <c r="M121" s="10">
        <v>0.19</v>
      </c>
      <c r="N121" s="11">
        <f>([1]Sheet7!F46)*0.07</f>
        <v>3.9200000000000006E-2</v>
      </c>
      <c r="O121" s="11">
        <f>([1]Sheet1!AF45)*2</f>
        <v>10.98</v>
      </c>
      <c r="P121" s="11">
        <f>([1]Sheet22!B44)/39</f>
        <v>0.13492307692307692</v>
      </c>
      <c r="Q121" s="10">
        <v>11.36</v>
      </c>
    </row>
    <row r="122" spans="1:17" ht="17.25" x14ac:dyDescent="0.25">
      <c r="A122" s="3" t="s">
        <v>42</v>
      </c>
      <c r="B122" s="3" t="s">
        <v>49</v>
      </c>
      <c r="C122" s="3" t="s">
        <v>96</v>
      </c>
      <c r="D122" s="27">
        <v>42309</v>
      </c>
      <c r="E122" s="3" t="s">
        <v>153</v>
      </c>
      <c r="F122" s="3" t="s">
        <v>122</v>
      </c>
      <c r="G122" s="3" t="s">
        <v>132</v>
      </c>
      <c r="H122" s="8" t="s">
        <v>124</v>
      </c>
      <c r="I122" s="8" t="s">
        <v>124</v>
      </c>
      <c r="J122" s="8" t="s">
        <v>124</v>
      </c>
      <c r="K122" s="10"/>
      <c r="L122" s="9">
        <v>6.27</v>
      </c>
      <c r="M122" s="10">
        <v>0.08</v>
      </c>
      <c r="N122" s="11">
        <f>([1]Sheet7!F48)*0.07</f>
        <v>4.2000000000000003E-2</v>
      </c>
      <c r="O122" s="11">
        <f>([1]Sheet1!AF47)*2</f>
        <v>5.48</v>
      </c>
      <c r="P122" s="11">
        <v>0.13</v>
      </c>
      <c r="Q122" s="10">
        <f>[1]Sheet7!P48*2</f>
        <v>12.14</v>
      </c>
    </row>
    <row r="123" spans="1:17" x14ac:dyDescent="0.25">
      <c r="A123" s="3" t="s">
        <v>42</v>
      </c>
      <c r="B123" s="3" t="s">
        <v>49</v>
      </c>
      <c r="C123" s="3" t="s">
        <v>96</v>
      </c>
      <c r="D123" s="27">
        <v>42309</v>
      </c>
      <c r="E123" s="3" t="s">
        <v>153</v>
      </c>
      <c r="F123" s="3" t="s">
        <v>114</v>
      </c>
      <c r="G123" s="3" t="s">
        <v>121</v>
      </c>
      <c r="H123" s="8">
        <f>([1]Sheet22!I49)*2.5</f>
        <v>74.875</v>
      </c>
      <c r="I123" s="8">
        <f>(100-(H123+J123))</f>
        <v>5.125</v>
      </c>
      <c r="J123" s="8">
        <f>[1]Sheet22!K49*2.5</f>
        <v>20</v>
      </c>
      <c r="K123" s="9" t="s">
        <v>105</v>
      </c>
      <c r="L123" s="9">
        <v>5.14</v>
      </c>
      <c r="M123" s="10">
        <v>0.2</v>
      </c>
      <c r="N123" s="11">
        <f>([1]Sheet7!F49)*0.07</f>
        <v>4.2000000000000003E-2</v>
      </c>
      <c r="O123" s="11">
        <f>([1]Sheet1!AF48)*2</f>
        <v>11.58</v>
      </c>
      <c r="P123" s="11">
        <f>([1]Sheet22!B47)/39</f>
        <v>0.14407692307692307</v>
      </c>
      <c r="Q123" s="10">
        <v>6.72</v>
      </c>
    </row>
    <row r="124" spans="1:17" ht="17.25" x14ac:dyDescent="0.25">
      <c r="A124" s="3" t="s">
        <v>42</v>
      </c>
      <c r="B124" s="3" t="s">
        <v>49</v>
      </c>
      <c r="C124" s="3" t="s">
        <v>96</v>
      </c>
      <c r="D124" s="27">
        <v>42309</v>
      </c>
      <c r="E124" s="3" t="s">
        <v>153</v>
      </c>
      <c r="F124" s="3" t="s">
        <v>114</v>
      </c>
      <c r="G124" s="3" t="s">
        <v>130</v>
      </c>
      <c r="H124" s="8">
        <v>72.5</v>
      </c>
      <c r="I124" s="8">
        <v>7.3</v>
      </c>
      <c r="J124" s="8">
        <v>20.2</v>
      </c>
      <c r="K124" s="9" t="s">
        <v>105</v>
      </c>
      <c r="L124" s="9">
        <v>5.44</v>
      </c>
      <c r="M124" s="10">
        <v>0.2</v>
      </c>
      <c r="N124" s="11">
        <f>([1]Sheet7!F50)*0.07</f>
        <v>4.2700000000000002E-2</v>
      </c>
      <c r="O124" s="11">
        <f>([1]Sheet1!AF49)*2</f>
        <v>5.36</v>
      </c>
      <c r="P124" s="11">
        <f>([1]Sheet22!B48)/39</f>
        <v>0.41512820512820514</v>
      </c>
      <c r="Q124" s="10">
        <f>[1]Sheet7!P50*2</f>
        <v>6.92</v>
      </c>
    </row>
    <row r="125" spans="1:17" ht="17.25" x14ac:dyDescent="0.25">
      <c r="A125" s="3" t="s">
        <v>42</v>
      </c>
      <c r="B125" s="3" t="s">
        <v>49</v>
      </c>
      <c r="C125" s="3" t="s">
        <v>96</v>
      </c>
      <c r="D125" s="27">
        <v>42309</v>
      </c>
      <c r="E125" s="3" t="s">
        <v>153</v>
      </c>
      <c r="F125" s="3" t="s">
        <v>114</v>
      </c>
      <c r="G125" s="3" t="s">
        <v>133</v>
      </c>
      <c r="H125" s="8">
        <v>73.5</v>
      </c>
      <c r="I125" s="8">
        <v>6</v>
      </c>
      <c r="J125" s="8">
        <v>20.5</v>
      </c>
      <c r="K125" s="10" t="s">
        <v>111</v>
      </c>
      <c r="L125" s="9">
        <v>5.71</v>
      </c>
      <c r="M125" s="10">
        <v>0.18</v>
      </c>
      <c r="N125" s="11">
        <f>([1]Sheet7!F47)*0.07</f>
        <v>3.9200000000000006E-2</v>
      </c>
      <c r="O125" s="11">
        <v>17.579999999999998</v>
      </c>
      <c r="P125" s="11">
        <f>([1]Sheet22!B45)/39</f>
        <v>0.33205128205128204</v>
      </c>
      <c r="Q125" s="10">
        <f>[1]Sheet7!P47*2</f>
        <v>16.260000000000002</v>
      </c>
    </row>
    <row r="126" spans="1:17" ht="17.25" x14ac:dyDescent="0.25">
      <c r="A126" s="3" t="s">
        <v>42</v>
      </c>
      <c r="B126" s="3" t="s">
        <v>49</v>
      </c>
      <c r="C126" s="3" t="s">
        <v>96</v>
      </c>
      <c r="D126" s="27">
        <v>42309</v>
      </c>
      <c r="E126" s="3" t="s">
        <v>153</v>
      </c>
      <c r="F126" s="3" t="s">
        <v>114</v>
      </c>
      <c r="G126" s="3" t="s">
        <v>131</v>
      </c>
      <c r="H126" s="8">
        <v>74.3</v>
      </c>
      <c r="I126" s="8">
        <v>8.1</v>
      </c>
      <c r="J126" s="8">
        <v>17.5</v>
      </c>
      <c r="K126" s="10" t="s">
        <v>105</v>
      </c>
      <c r="L126" s="9">
        <v>6.02</v>
      </c>
      <c r="M126" s="10">
        <v>0.11</v>
      </c>
      <c r="N126" s="11">
        <f>([1]Sheet7!F53)*0.07</f>
        <v>3.2899999999999999E-2</v>
      </c>
      <c r="O126" s="11">
        <f>([1]Sheet1!AF52)*2</f>
        <v>9.9</v>
      </c>
      <c r="P126" s="11">
        <v>0.28000000000000003</v>
      </c>
      <c r="Q126" s="10">
        <f>[1]Sheet7!P53*2</f>
        <v>5.82</v>
      </c>
    </row>
    <row r="127" spans="1:17" x14ac:dyDescent="0.25">
      <c r="A127" s="3" t="s">
        <v>42</v>
      </c>
      <c r="B127" s="3" t="s">
        <v>49</v>
      </c>
      <c r="C127" s="3" t="s">
        <v>96</v>
      </c>
      <c r="D127" s="27">
        <v>42309</v>
      </c>
      <c r="E127" s="3" t="s">
        <v>153</v>
      </c>
      <c r="F127" s="3" t="s">
        <v>114</v>
      </c>
      <c r="G127" s="3" t="s">
        <v>112</v>
      </c>
      <c r="H127" s="8">
        <v>74.7</v>
      </c>
      <c r="I127" s="8">
        <v>8.4</v>
      </c>
      <c r="J127" s="8">
        <v>17.5</v>
      </c>
      <c r="K127" s="10" t="s">
        <v>105</v>
      </c>
      <c r="L127" s="9">
        <v>6.21</v>
      </c>
      <c r="M127" s="10">
        <v>0.1</v>
      </c>
      <c r="N127" s="11">
        <f>([1]Sheet7!F52)*0.07</f>
        <v>5.3900000000000003E-2</v>
      </c>
      <c r="O127" s="11">
        <f>([1]Sheet1!AF51)*2</f>
        <v>9.8800000000000008</v>
      </c>
      <c r="P127" s="11">
        <f>([1]Sheet22!B50)/39</f>
        <v>0.36717948717948717</v>
      </c>
      <c r="Q127" s="10">
        <f>[1]Sheet7!P52*2</f>
        <v>13.52</v>
      </c>
    </row>
    <row r="128" spans="1:17" ht="17.25" x14ac:dyDescent="0.25">
      <c r="A128" s="3" t="s">
        <v>42</v>
      </c>
      <c r="B128" s="3" t="s">
        <v>49</v>
      </c>
      <c r="C128" s="3" t="s">
        <v>96</v>
      </c>
      <c r="D128" s="27">
        <v>42309</v>
      </c>
      <c r="E128" s="3" t="s">
        <v>153</v>
      </c>
      <c r="F128" s="3" t="s">
        <v>114</v>
      </c>
      <c r="G128" s="3" t="s">
        <v>132</v>
      </c>
      <c r="H128" s="8">
        <v>73.2</v>
      </c>
      <c r="I128" s="8">
        <f t="shared" ref="I128:I135" si="8">(100-(H128+J128))</f>
        <v>9.2999999999999972</v>
      </c>
      <c r="J128" s="8">
        <v>17.5</v>
      </c>
      <c r="K128" s="9" t="s">
        <v>105</v>
      </c>
      <c r="L128" s="9">
        <v>5.72</v>
      </c>
      <c r="M128" s="10">
        <v>0.18</v>
      </c>
      <c r="N128" s="11">
        <f>([1]Sheet7!F51)*0.07</f>
        <v>3.9200000000000006E-2</v>
      </c>
      <c r="O128" s="11">
        <f>([1]Sheet1!AF50)*2</f>
        <v>13.02</v>
      </c>
      <c r="P128" s="11">
        <f>([1]Sheet22!B49)/39</f>
        <v>0.25551282051282048</v>
      </c>
      <c r="Q128" s="10">
        <f>[1]Sheet7!P51*2</f>
        <v>4.28</v>
      </c>
    </row>
    <row r="129" spans="1:17" x14ac:dyDescent="0.25">
      <c r="A129" s="3" t="s">
        <v>42</v>
      </c>
      <c r="B129" s="3" t="s">
        <v>49</v>
      </c>
      <c r="C129" s="3" t="s">
        <v>96</v>
      </c>
      <c r="D129" s="27">
        <v>42309</v>
      </c>
      <c r="E129" s="6" t="s">
        <v>152</v>
      </c>
      <c r="F129" s="6" t="s">
        <v>122</v>
      </c>
      <c r="G129" s="6" t="s">
        <v>121</v>
      </c>
      <c r="H129" s="8">
        <f>([1]Sheet22!I101)*2.5</f>
        <v>66.625</v>
      </c>
      <c r="I129" s="9">
        <f t="shared" si="8"/>
        <v>13.375</v>
      </c>
      <c r="J129" s="8">
        <f>[1]Sheet22!K101*2.5</f>
        <v>20</v>
      </c>
      <c r="K129" s="9" t="s">
        <v>105</v>
      </c>
      <c r="L129" s="9">
        <v>5</v>
      </c>
      <c r="M129" s="10">
        <v>0.1</v>
      </c>
      <c r="N129" s="11">
        <f>([1]Sheet7!F101)*0.07</f>
        <v>3.9899999999999998E-2</v>
      </c>
      <c r="O129" s="11">
        <v>41.36</v>
      </c>
      <c r="P129" s="11">
        <v>0.11</v>
      </c>
      <c r="Q129" s="10">
        <f>[1]Sheet7!P102*2</f>
        <v>6.84</v>
      </c>
    </row>
    <row r="130" spans="1:17" ht="17.25" x14ac:dyDescent="0.25">
      <c r="A130" s="3" t="s">
        <v>42</v>
      </c>
      <c r="B130" s="3" t="s">
        <v>49</v>
      </c>
      <c r="C130" s="3" t="s">
        <v>96</v>
      </c>
      <c r="D130" s="27">
        <v>42309</v>
      </c>
      <c r="E130" s="6" t="s">
        <v>152</v>
      </c>
      <c r="F130" s="3" t="s">
        <v>122</v>
      </c>
      <c r="G130" s="3" t="s">
        <v>133</v>
      </c>
      <c r="H130" s="8">
        <f>([1]Sheet22!I91)*2.5</f>
        <v>68.275000000000006</v>
      </c>
      <c r="I130" s="9">
        <f t="shared" si="8"/>
        <v>11.724999999999994</v>
      </c>
      <c r="J130" s="8">
        <f>[1]Sheet22!K91*2.5</f>
        <v>20</v>
      </c>
      <c r="K130" s="9" t="s">
        <v>105</v>
      </c>
      <c r="L130" s="9">
        <v>5.6</v>
      </c>
      <c r="M130" s="10">
        <v>0.23</v>
      </c>
      <c r="N130" s="11">
        <f>([1]Sheet7!F90)*0.07</f>
        <v>5.1100000000000007E-2</v>
      </c>
      <c r="O130" s="11">
        <v>21.18</v>
      </c>
      <c r="P130" s="11">
        <v>0.1</v>
      </c>
      <c r="Q130" s="10">
        <f>[1]Sheet7!P91*2</f>
        <v>6.38</v>
      </c>
    </row>
    <row r="131" spans="1:17" ht="17.25" x14ac:dyDescent="0.25">
      <c r="A131" s="3" t="s">
        <v>42</v>
      </c>
      <c r="B131" s="3" t="s">
        <v>49</v>
      </c>
      <c r="C131" s="3" t="s">
        <v>96</v>
      </c>
      <c r="D131" s="27">
        <v>42309</v>
      </c>
      <c r="E131" s="6" t="s">
        <v>152</v>
      </c>
      <c r="F131" s="3" t="s">
        <v>122</v>
      </c>
      <c r="G131" s="3" t="s">
        <v>134</v>
      </c>
      <c r="H131" s="8">
        <f>([1]Sheet22!I109)*2.5</f>
        <v>67.375</v>
      </c>
      <c r="I131" s="9">
        <f t="shared" si="8"/>
        <v>17.625</v>
      </c>
      <c r="J131" s="8">
        <f>[1]Sheet22!K109*2.5</f>
        <v>15</v>
      </c>
      <c r="K131" s="9" t="s">
        <v>105</v>
      </c>
      <c r="L131" s="9">
        <v>5.5</v>
      </c>
      <c r="M131" s="10">
        <v>0.15</v>
      </c>
      <c r="N131" s="11">
        <f>([1]Sheet7!F109)*0.07</f>
        <v>2.9400000000000003E-2</v>
      </c>
      <c r="O131" s="11">
        <v>21.46</v>
      </c>
      <c r="P131" s="11">
        <f>([1]Sheet22!B107)/39</f>
        <v>0.10635897435897435</v>
      </c>
      <c r="Q131" s="10">
        <f>[1]Sheet7!P110*2</f>
        <v>9.26</v>
      </c>
    </row>
    <row r="132" spans="1:17" ht="17.25" x14ac:dyDescent="0.25">
      <c r="A132" s="3" t="s">
        <v>42</v>
      </c>
      <c r="B132" s="3" t="s">
        <v>49</v>
      </c>
      <c r="C132" s="3" t="s">
        <v>96</v>
      </c>
      <c r="D132" s="27">
        <v>42309</v>
      </c>
      <c r="E132" s="6" t="s">
        <v>152</v>
      </c>
      <c r="F132" s="3" t="s">
        <v>122</v>
      </c>
      <c r="G132" s="3" t="s">
        <v>131</v>
      </c>
      <c r="H132" s="8">
        <f>([1]Sheet22!I105)*2.5</f>
        <v>51.05</v>
      </c>
      <c r="I132" s="9">
        <f t="shared" si="8"/>
        <v>23.950000000000003</v>
      </c>
      <c r="J132" s="8">
        <f>[1]Sheet22!K105*2.5</f>
        <v>25</v>
      </c>
      <c r="K132" s="9" t="s">
        <v>111</v>
      </c>
      <c r="L132" s="9">
        <v>6.8</v>
      </c>
      <c r="M132" s="10">
        <v>0.15</v>
      </c>
      <c r="N132" s="11">
        <f>([1]Sheet7!F105)*0.07</f>
        <v>2.52E-2</v>
      </c>
      <c r="O132" s="11">
        <v>25.08</v>
      </c>
      <c r="P132" s="11">
        <f>([1]Sheet22!B103)/39</f>
        <v>4.9179487179487176E-2</v>
      </c>
      <c r="Q132" s="10">
        <f>[1]Sheet7!P106*2</f>
        <v>11.56</v>
      </c>
    </row>
    <row r="133" spans="1:17" x14ac:dyDescent="0.25">
      <c r="A133" s="3" t="s">
        <v>42</v>
      </c>
      <c r="B133" s="3" t="s">
        <v>49</v>
      </c>
      <c r="C133" s="3" t="s">
        <v>96</v>
      </c>
      <c r="D133" s="27">
        <v>42309</v>
      </c>
      <c r="E133" s="6" t="s">
        <v>152</v>
      </c>
      <c r="F133" s="3" t="s">
        <v>122</v>
      </c>
      <c r="G133" s="3" t="s">
        <v>112</v>
      </c>
      <c r="H133" s="8">
        <f>([1]Sheet22!I93)*2.5</f>
        <v>74.249999999999986</v>
      </c>
      <c r="I133" s="9">
        <f t="shared" si="8"/>
        <v>10.750000000000014</v>
      </c>
      <c r="J133" s="8">
        <f>[1]Sheet22!K93*2.5</f>
        <v>15</v>
      </c>
      <c r="K133" s="9" t="s">
        <v>105</v>
      </c>
      <c r="L133" s="9">
        <v>4.7</v>
      </c>
      <c r="M133" s="10">
        <v>0.15</v>
      </c>
      <c r="N133" s="11">
        <f>([1]Sheet7!F92)*0.07</f>
        <v>3.4300000000000004E-2</v>
      </c>
      <c r="O133" s="11">
        <f>([1]Sheet1!AF91)*2</f>
        <v>15.74</v>
      </c>
      <c r="P133" s="11">
        <f>([1]Sheet22!B91)/39</f>
        <v>2.0974358974358974E-2</v>
      </c>
      <c r="Q133" s="10">
        <f>[1]Sheet7!P93*2</f>
        <v>7.66</v>
      </c>
    </row>
    <row r="134" spans="1:17" ht="17.25" x14ac:dyDescent="0.25">
      <c r="A134" s="3" t="s">
        <v>42</v>
      </c>
      <c r="B134" s="3" t="s">
        <v>49</v>
      </c>
      <c r="C134" s="3" t="s">
        <v>96</v>
      </c>
      <c r="D134" s="27">
        <v>42309</v>
      </c>
      <c r="E134" s="6" t="s">
        <v>152</v>
      </c>
      <c r="F134" s="3" t="s">
        <v>122</v>
      </c>
      <c r="G134" s="3" t="s">
        <v>132</v>
      </c>
      <c r="H134" s="8">
        <f>([1]Sheet22!I94)*2.5</f>
        <v>68.125000000000014</v>
      </c>
      <c r="I134" s="9">
        <f t="shared" si="8"/>
        <v>16.874999999999986</v>
      </c>
      <c r="J134" s="8">
        <f>[1]Sheet22!K94*2.5</f>
        <v>15</v>
      </c>
      <c r="K134" s="9" t="s">
        <v>105</v>
      </c>
      <c r="L134" s="9">
        <v>5.4</v>
      </c>
      <c r="M134" s="10">
        <v>0.18</v>
      </c>
      <c r="N134" s="11">
        <f>([1]Sheet7!F93)*0.07</f>
        <v>3.0100000000000002E-2</v>
      </c>
      <c r="O134" s="13">
        <v>9.86</v>
      </c>
      <c r="P134" s="13">
        <v>0.05</v>
      </c>
      <c r="Q134" s="10">
        <f>[1]Sheet7!P94*2</f>
        <v>7.52</v>
      </c>
    </row>
    <row r="135" spans="1:17" x14ac:dyDescent="0.25">
      <c r="A135" s="3" t="s">
        <v>42</v>
      </c>
      <c r="B135" s="3" t="s">
        <v>49</v>
      </c>
      <c r="C135" s="3" t="s">
        <v>96</v>
      </c>
      <c r="D135" s="27">
        <v>42309</v>
      </c>
      <c r="E135" s="6" t="s">
        <v>152</v>
      </c>
      <c r="F135" s="3" t="s">
        <v>113</v>
      </c>
      <c r="G135" s="3" t="s">
        <v>121</v>
      </c>
      <c r="H135" s="8">
        <f>([1]Sheet22!I92)*2.5</f>
        <v>41</v>
      </c>
      <c r="I135" s="9">
        <f t="shared" si="8"/>
        <v>21.5</v>
      </c>
      <c r="J135" s="8">
        <f>[1]Sheet22!K92*2.5</f>
        <v>37.5</v>
      </c>
      <c r="K135" s="9" t="s">
        <v>108</v>
      </c>
      <c r="L135" s="9">
        <v>5.3</v>
      </c>
      <c r="M135" s="10">
        <v>0.12</v>
      </c>
      <c r="N135" s="11">
        <f>([1]Sheet7!F91)*0.07</f>
        <v>2.52E-2</v>
      </c>
      <c r="O135" s="11">
        <f>([1]Sheet1!AF90)*2</f>
        <v>41.66</v>
      </c>
      <c r="P135" s="11">
        <v>0.21</v>
      </c>
      <c r="Q135" s="10">
        <f>[1]Sheet7!P92*2</f>
        <v>21.62</v>
      </c>
    </row>
    <row r="136" spans="1:17" ht="17.25" x14ac:dyDescent="0.25">
      <c r="A136" s="3" t="s">
        <v>42</v>
      </c>
      <c r="B136" s="3" t="s">
        <v>49</v>
      </c>
      <c r="C136" s="3" t="s">
        <v>96</v>
      </c>
      <c r="D136" s="27">
        <v>42309</v>
      </c>
      <c r="E136" s="6" t="s">
        <v>152</v>
      </c>
      <c r="F136" s="3" t="s">
        <v>113</v>
      </c>
      <c r="G136" s="3" t="s">
        <v>130</v>
      </c>
      <c r="H136" s="8">
        <f>([1]Sheet22!I98)*2.5</f>
        <v>53.524999999999991</v>
      </c>
      <c r="I136" s="9">
        <v>22.7</v>
      </c>
      <c r="J136" s="8">
        <f>[1]Sheet22!K98*2.5</f>
        <v>23.75</v>
      </c>
      <c r="K136" s="9" t="s">
        <v>104</v>
      </c>
      <c r="L136" s="9">
        <v>5.2</v>
      </c>
      <c r="M136" s="10">
        <v>7.0000000000000007E-2</v>
      </c>
      <c r="N136" s="11">
        <f>([1]Sheet7!F97)*0.07</f>
        <v>3.5700000000000003E-2</v>
      </c>
      <c r="O136" s="11">
        <f>([1]Sheet1!AF96)*2</f>
        <v>26.74</v>
      </c>
      <c r="P136" s="11">
        <f>([1]Sheet22!B96)/39</f>
        <v>8.941025641025642E-2</v>
      </c>
      <c r="Q136" s="10">
        <f>[1]Sheet7!P98*2</f>
        <v>11.28</v>
      </c>
    </row>
    <row r="137" spans="1:17" ht="17.25" x14ac:dyDescent="0.25">
      <c r="A137" s="3" t="s">
        <v>42</v>
      </c>
      <c r="B137" s="3" t="s">
        <v>49</v>
      </c>
      <c r="C137" s="3" t="s">
        <v>96</v>
      </c>
      <c r="D137" s="27">
        <v>42309</v>
      </c>
      <c r="E137" s="6" t="s">
        <v>152</v>
      </c>
      <c r="F137" s="3" t="s">
        <v>113</v>
      </c>
      <c r="G137" s="3" t="s">
        <v>133</v>
      </c>
      <c r="H137" s="8">
        <f>([1]Sheet22!I95)*2.5</f>
        <v>62.25</v>
      </c>
      <c r="I137" s="9">
        <f t="shared" ref="I137:I142" si="9">(100-(H137+J137))</f>
        <v>12.75</v>
      </c>
      <c r="J137" s="8">
        <f>[1]Sheet22!K95*2.5</f>
        <v>25</v>
      </c>
      <c r="K137" s="9" t="s">
        <v>111</v>
      </c>
      <c r="L137" s="9">
        <v>5.4</v>
      </c>
      <c r="M137" s="10">
        <v>0.12</v>
      </c>
      <c r="N137" s="11">
        <f>([1]Sheet7!F94)*0.07</f>
        <v>2.8000000000000004E-2</v>
      </c>
      <c r="O137" s="11">
        <v>22.04</v>
      </c>
      <c r="P137" s="11">
        <f>([1]Sheet22!B93)/39</f>
        <v>0.127</v>
      </c>
      <c r="Q137" s="10">
        <f>[1]Sheet7!P95*2</f>
        <v>9.56</v>
      </c>
    </row>
    <row r="138" spans="1:17" ht="17.25" x14ac:dyDescent="0.25">
      <c r="A138" s="3" t="s">
        <v>42</v>
      </c>
      <c r="B138" s="3" t="s">
        <v>49</v>
      </c>
      <c r="C138" s="3" t="s">
        <v>96</v>
      </c>
      <c r="D138" s="27">
        <v>42309</v>
      </c>
      <c r="E138" s="6" t="s">
        <v>152</v>
      </c>
      <c r="F138" s="3" t="s">
        <v>113</v>
      </c>
      <c r="G138" s="3" t="s">
        <v>131</v>
      </c>
      <c r="H138" s="8">
        <f>([1]Sheet22!I97)*2.5</f>
        <v>67.2</v>
      </c>
      <c r="I138" s="9">
        <f t="shared" si="9"/>
        <v>10.299999999999997</v>
      </c>
      <c r="J138" s="8">
        <f>[1]Sheet22!K97*2.5</f>
        <v>22.5</v>
      </c>
      <c r="K138" s="9" t="s">
        <v>111</v>
      </c>
      <c r="L138" s="9">
        <v>5.3</v>
      </c>
      <c r="M138" s="10">
        <v>0.12</v>
      </c>
      <c r="N138" s="11">
        <f>([1]Sheet7!F96)*0.07</f>
        <v>3.1500000000000007E-2</v>
      </c>
      <c r="O138" s="11">
        <v>14.38</v>
      </c>
      <c r="P138" s="11">
        <f>([1]Sheet22!B95)/39</f>
        <v>9.6410256410256398E-2</v>
      </c>
      <c r="Q138" s="10">
        <f>[1]Sheet7!P97*2</f>
        <v>19.260000000000002</v>
      </c>
    </row>
    <row r="139" spans="1:17" x14ac:dyDescent="0.25">
      <c r="A139" s="3" t="s">
        <v>42</v>
      </c>
      <c r="B139" s="3" t="s">
        <v>49</v>
      </c>
      <c r="C139" s="3" t="s">
        <v>96</v>
      </c>
      <c r="D139" s="27">
        <v>42309</v>
      </c>
      <c r="E139" s="6" t="s">
        <v>152</v>
      </c>
      <c r="F139" s="3" t="s">
        <v>113</v>
      </c>
      <c r="G139" s="3" t="s">
        <v>125</v>
      </c>
      <c r="H139" s="8">
        <v>65.3</v>
      </c>
      <c r="I139" s="9">
        <f t="shared" si="9"/>
        <v>14.700000000000003</v>
      </c>
      <c r="J139" s="8">
        <f>[1]Sheet22!K102*2.5</f>
        <v>20</v>
      </c>
      <c r="K139" s="9" t="s">
        <v>105</v>
      </c>
      <c r="L139" s="9">
        <v>5.0999999999999996</v>
      </c>
      <c r="M139" s="10">
        <v>0.1</v>
      </c>
      <c r="N139" s="11">
        <f>([1]Sheet7!F102)*0.07</f>
        <v>3.5700000000000003E-2</v>
      </c>
      <c r="O139" s="11">
        <v>12.58</v>
      </c>
      <c r="P139" s="11">
        <f>([1]Sheet22!B100)/39</f>
        <v>4.9769230769230774E-2</v>
      </c>
      <c r="Q139" s="10">
        <f>[1]Sheet7!P103*2</f>
        <v>6.86</v>
      </c>
    </row>
    <row r="140" spans="1:17" ht="17.25" x14ac:dyDescent="0.25">
      <c r="A140" s="3" t="s">
        <v>42</v>
      </c>
      <c r="B140" s="3" t="s">
        <v>49</v>
      </c>
      <c r="C140" s="3" t="s">
        <v>96</v>
      </c>
      <c r="D140" s="27">
        <v>42309</v>
      </c>
      <c r="E140" s="6" t="s">
        <v>152</v>
      </c>
      <c r="F140" s="3" t="s">
        <v>113</v>
      </c>
      <c r="G140" s="3" t="s">
        <v>132</v>
      </c>
      <c r="H140" s="8">
        <f>([1]Sheet22!I103)*2.5</f>
        <v>64.900000000000006</v>
      </c>
      <c r="I140" s="9">
        <f t="shared" si="9"/>
        <v>12.599999999999994</v>
      </c>
      <c r="J140" s="8">
        <f>[1]Sheet22!K103*2.5</f>
        <v>22.5</v>
      </c>
      <c r="K140" s="9" t="s">
        <v>111</v>
      </c>
      <c r="L140" s="9">
        <v>5.4</v>
      </c>
      <c r="M140" s="10">
        <v>0.08</v>
      </c>
      <c r="N140" s="11">
        <f>([1]Sheet7!F103)*0.07</f>
        <v>3.7100000000000008E-2</v>
      </c>
      <c r="O140" s="11">
        <v>10.62</v>
      </c>
      <c r="P140" s="11">
        <v>0.01</v>
      </c>
      <c r="Q140" s="10">
        <f>[1]Sheet7!P104*2</f>
        <v>20.420000000000002</v>
      </c>
    </row>
    <row r="141" spans="1:17" x14ac:dyDescent="0.25">
      <c r="A141" s="3" t="s">
        <v>42</v>
      </c>
      <c r="B141" s="3" t="s">
        <v>49</v>
      </c>
      <c r="C141" s="3" t="s">
        <v>96</v>
      </c>
      <c r="D141" s="27">
        <v>42309</v>
      </c>
      <c r="E141" s="6" t="s">
        <v>152</v>
      </c>
      <c r="F141" s="6" t="s">
        <v>120</v>
      </c>
      <c r="G141" s="6" t="s">
        <v>121</v>
      </c>
      <c r="H141" s="8">
        <f>([1]Sheet22!I100)*2.5</f>
        <v>52.625</v>
      </c>
      <c r="I141" s="9">
        <f t="shared" si="9"/>
        <v>22.375</v>
      </c>
      <c r="J141" s="8">
        <f>[1]Sheet22!K100*2.5</f>
        <v>25</v>
      </c>
      <c r="K141" s="9" t="s">
        <v>104</v>
      </c>
      <c r="L141" s="9">
        <v>4.3</v>
      </c>
      <c r="M141" s="10">
        <v>0.22</v>
      </c>
      <c r="N141" s="11">
        <f>([1]Sheet7!F100)*0.07</f>
        <v>3.2200000000000006E-2</v>
      </c>
      <c r="O141" s="11">
        <f>([1]Sheet1!AF99)*2</f>
        <v>37.56</v>
      </c>
      <c r="P141" s="11">
        <f>([1]Sheet22!B98)/39</f>
        <v>8.7461538461538466E-2</v>
      </c>
      <c r="Q141" s="10">
        <f>[1]Sheet7!P101*2</f>
        <v>9.98</v>
      </c>
    </row>
    <row r="142" spans="1:17" ht="17.25" x14ac:dyDescent="0.25">
      <c r="A142" s="3" t="s">
        <v>42</v>
      </c>
      <c r="B142" s="3" t="s">
        <v>49</v>
      </c>
      <c r="C142" s="3" t="s">
        <v>96</v>
      </c>
      <c r="D142" s="27">
        <v>42309</v>
      </c>
      <c r="E142" s="6" t="s">
        <v>152</v>
      </c>
      <c r="F142" s="3" t="s">
        <v>120</v>
      </c>
      <c r="G142" s="3" t="s">
        <v>134</v>
      </c>
      <c r="H142" s="8">
        <f>([1]Sheet22!I104)*2.5</f>
        <v>63</v>
      </c>
      <c r="I142" s="9">
        <f t="shared" si="9"/>
        <v>12</v>
      </c>
      <c r="J142" s="8">
        <f>[1]Sheet22!K104*2.5</f>
        <v>25</v>
      </c>
      <c r="K142" s="9" t="s">
        <v>111</v>
      </c>
      <c r="L142" s="9">
        <v>6.7</v>
      </c>
      <c r="M142" s="10">
        <v>0.11</v>
      </c>
      <c r="N142" s="11">
        <f>([1]Sheet7!F104)*0.07</f>
        <v>3.9200000000000006E-2</v>
      </c>
      <c r="O142" s="11">
        <f>([1]Sheet1!AF103)*2</f>
        <v>36.619999999999997</v>
      </c>
      <c r="P142" s="11">
        <f>([1]Sheet22!B102)/39</f>
        <v>1.1820512820512821E-2</v>
      </c>
      <c r="Q142" s="11">
        <f>[1]Sheet7!P105*2</f>
        <v>8.3000000000000007</v>
      </c>
    </row>
    <row r="143" spans="1:17" ht="17.25" x14ac:dyDescent="0.25">
      <c r="A143" s="3" t="s">
        <v>42</v>
      </c>
      <c r="B143" s="3" t="s">
        <v>49</v>
      </c>
      <c r="C143" s="3" t="s">
        <v>96</v>
      </c>
      <c r="D143" s="27">
        <v>42309</v>
      </c>
      <c r="E143" s="6" t="s">
        <v>152</v>
      </c>
      <c r="F143" s="3" t="s">
        <v>120</v>
      </c>
      <c r="G143" s="3" t="s">
        <v>133</v>
      </c>
      <c r="H143" s="8">
        <v>61</v>
      </c>
      <c r="I143" s="9">
        <v>19</v>
      </c>
      <c r="J143" s="8">
        <v>20</v>
      </c>
      <c r="K143" s="9" t="s">
        <v>105</v>
      </c>
      <c r="L143" s="9">
        <v>6.3</v>
      </c>
      <c r="M143" s="10">
        <v>0.11</v>
      </c>
      <c r="N143" s="11">
        <f>([1]Sheet7!F95)*0.07</f>
        <v>3.2200000000000006E-2</v>
      </c>
      <c r="O143" s="11">
        <f>([1]Sheet1!AF94)*2</f>
        <v>28.34</v>
      </c>
      <c r="P143" s="11">
        <f>([1]Sheet22!B94)/39</f>
        <v>0.10869230769230769</v>
      </c>
      <c r="Q143" s="11">
        <f>[1]Sheet7!P96*2</f>
        <v>9.1999999999999993</v>
      </c>
    </row>
    <row r="144" spans="1:17" ht="17.25" x14ac:dyDescent="0.25">
      <c r="A144" s="3" t="s">
        <v>42</v>
      </c>
      <c r="B144" s="3" t="s">
        <v>49</v>
      </c>
      <c r="C144" s="3" t="s">
        <v>96</v>
      </c>
      <c r="D144" s="27">
        <v>42309</v>
      </c>
      <c r="E144" s="6" t="s">
        <v>152</v>
      </c>
      <c r="F144" s="3" t="s">
        <v>120</v>
      </c>
      <c r="G144" s="3" t="s">
        <v>131</v>
      </c>
      <c r="H144" s="8">
        <f>([1]Sheet22!I107)*2.5</f>
        <v>61.225000000000009</v>
      </c>
      <c r="I144" s="9">
        <f>(100-(H144+J144))</f>
        <v>26.274999999999991</v>
      </c>
      <c r="J144" s="8">
        <f>[1]Sheet22!K107*2.5</f>
        <v>12.5</v>
      </c>
      <c r="K144" s="9" t="s">
        <v>105</v>
      </c>
      <c r="L144" s="9">
        <v>5.9</v>
      </c>
      <c r="M144" s="10">
        <v>0.13</v>
      </c>
      <c r="N144" s="11">
        <f>([1]Sheet7!F107)*0.07</f>
        <v>3.5000000000000003E-2</v>
      </c>
      <c r="O144" s="11">
        <f>([1]Sheet1!AF107)*2</f>
        <v>12.44</v>
      </c>
      <c r="P144" s="11">
        <f>([1]Sheet22!B105)/39</f>
        <v>0.18692307692307691</v>
      </c>
      <c r="Q144" s="10">
        <f>[1]Sheet7!P108*2</f>
        <v>20.18</v>
      </c>
    </row>
    <row r="145" spans="1:17" x14ac:dyDescent="0.25">
      <c r="A145" s="3" t="s">
        <v>42</v>
      </c>
      <c r="B145" s="3" t="s">
        <v>49</v>
      </c>
      <c r="C145" s="3" t="s">
        <v>96</v>
      </c>
      <c r="D145" s="27">
        <v>42309</v>
      </c>
      <c r="E145" s="6" t="s">
        <v>152</v>
      </c>
      <c r="F145" s="3" t="s">
        <v>120</v>
      </c>
      <c r="G145" s="3" t="s">
        <v>125</v>
      </c>
      <c r="H145" s="8">
        <f>([1]Sheet22!I106)*2.5</f>
        <v>51.05</v>
      </c>
      <c r="I145" s="9">
        <f>(100-(H145+J145))</f>
        <v>33.950000000000003</v>
      </c>
      <c r="J145" s="8">
        <f>[1]Sheet22!K106*2.5</f>
        <v>15</v>
      </c>
      <c r="K145" s="9" t="s">
        <v>104</v>
      </c>
      <c r="L145" s="9">
        <v>6.8</v>
      </c>
      <c r="M145" s="10">
        <v>0.13</v>
      </c>
      <c r="N145" s="11">
        <f>([1]Sheet7!F106)*0.07</f>
        <v>2.87E-2</v>
      </c>
      <c r="O145" s="11">
        <f>([1]Sheet1!AF106)*2</f>
        <v>21.76</v>
      </c>
      <c r="P145" s="11">
        <f>([1]Sheet22!B104)/39</f>
        <v>0.1478974358974359</v>
      </c>
      <c r="Q145" s="10">
        <f>[1]Sheet7!P107*2</f>
        <v>15.38</v>
      </c>
    </row>
    <row r="146" spans="1:17" ht="17.25" x14ac:dyDescent="0.25">
      <c r="A146" s="3" t="s">
        <v>42</v>
      </c>
      <c r="B146" s="3" t="s">
        <v>49</v>
      </c>
      <c r="C146" s="3" t="s">
        <v>96</v>
      </c>
      <c r="D146" s="27">
        <v>42309</v>
      </c>
      <c r="E146" s="6" t="s">
        <v>152</v>
      </c>
      <c r="F146" s="6" t="s">
        <v>120</v>
      </c>
      <c r="G146" s="6" t="s">
        <v>129</v>
      </c>
      <c r="H146" s="8">
        <f>([1]Sheet22!I99)*2.5</f>
        <v>66.299999999999983</v>
      </c>
      <c r="I146" s="9">
        <f>(100-(H146+J146))</f>
        <v>13.700000000000017</v>
      </c>
      <c r="J146" s="8">
        <f>[1]Sheet22!K99*2.5</f>
        <v>20</v>
      </c>
      <c r="K146" s="9" t="s">
        <v>105</v>
      </c>
      <c r="L146" s="9">
        <v>6.3</v>
      </c>
      <c r="M146" s="10">
        <v>0.13</v>
      </c>
      <c r="N146" s="11">
        <f>([1]Sheet7!F98)*0.07</f>
        <v>3.0100000000000002E-2</v>
      </c>
      <c r="O146" s="11">
        <v>14.14</v>
      </c>
      <c r="P146" s="11">
        <v>0.11</v>
      </c>
      <c r="Q146" s="10">
        <f>[1]Sheet7!P100*2</f>
        <v>12.06</v>
      </c>
    </row>
    <row r="147" spans="1:17" x14ac:dyDescent="0.25">
      <c r="A147" s="3" t="s">
        <v>42</v>
      </c>
      <c r="B147" s="3" t="s">
        <v>50</v>
      </c>
      <c r="C147" s="3" t="s">
        <v>98</v>
      </c>
      <c r="D147" s="27">
        <v>42309</v>
      </c>
      <c r="E147" s="6" t="s">
        <v>152</v>
      </c>
      <c r="F147" s="3" t="s">
        <v>122</v>
      </c>
      <c r="G147" s="3" t="s">
        <v>121</v>
      </c>
      <c r="H147" s="8">
        <f>([1]Sheet22!I65)*2.5</f>
        <v>62.624999999999993</v>
      </c>
      <c r="I147" s="8">
        <f>(100-(H147+J147))</f>
        <v>19.875</v>
      </c>
      <c r="J147" s="8">
        <f>[1]Sheet22!K65*2.5</f>
        <v>17.5</v>
      </c>
      <c r="K147" s="9" t="s">
        <v>105</v>
      </c>
      <c r="L147" s="9">
        <v>6.31</v>
      </c>
      <c r="M147" s="10">
        <v>0.06</v>
      </c>
      <c r="N147" s="11">
        <f>([1]Sheet7!F65)*0.07</f>
        <v>2.6600000000000002E-2</v>
      </c>
      <c r="O147" s="11">
        <f>([1]Sheet1!AF64)*2</f>
        <v>19.14</v>
      </c>
      <c r="P147" s="11">
        <f>([1]Sheet22!B63)/39</f>
        <v>5.5282051282051284E-2</v>
      </c>
      <c r="Q147" s="10">
        <f>[1]Sheet7!P65*2</f>
        <v>5.54</v>
      </c>
    </row>
    <row r="148" spans="1:17" ht="17.25" x14ac:dyDescent="0.25">
      <c r="A148" s="3" t="s">
        <v>42</v>
      </c>
      <c r="B148" s="3" t="s">
        <v>50</v>
      </c>
      <c r="C148" s="3" t="s">
        <v>98</v>
      </c>
      <c r="D148" s="27">
        <v>42309</v>
      </c>
      <c r="E148" s="6" t="s">
        <v>152</v>
      </c>
      <c r="F148" s="3" t="s">
        <v>122</v>
      </c>
      <c r="G148" s="3" t="s">
        <v>130</v>
      </c>
      <c r="H148" s="8">
        <f>([1]Sheet22!I60)*2.5</f>
        <v>66.75</v>
      </c>
      <c r="I148" s="8">
        <f>(100-(H148+J148))</f>
        <v>18.25</v>
      </c>
      <c r="J148" s="8">
        <f>[1]Sheet22!K60*2.5</f>
        <v>15</v>
      </c>
      <c r="K148" s="9" t="s">
        <v>105</v>
      </c>
      <c r="L148" s="9">
        <v>5.58</v>
      </c>
      <c r="M148" s="10">
        <v>0.03</v>
      </c>
      <c r="N148" s="11">
        <f>([1]Sheet7!F60)*0.07</f>
        <v>3.0800000000000004E-2</v>
      </c>
      <c r="O148" s="11">
        <f>([1]Sheet1!AF59)*2</f>
        <v>11.46</v>
      </c>
      <c r="P148" s="11">
        <f>([1]Sheet22!B58)/39</f>
        <v>2.9923076923076924E-2</v>
      </c>
      <c r="Q148" s="10">
        <f>[1]Sheet7!P60*2</f>
        <v>4.12</v>
      </c>
    </row>
    <row r="149" spans="1:17" ht="17.25" x14ac:dyDescent="0.25">
      <c r="A149" s="3" t="s">
        <v>42</v>
      </c>
      <c r="B149" s="3" t="s">
        <v>50</v>
      </c>
      <c r="C149" s="3" t="s">
        <v>98</v>
      </c>
      <c r="D149" s="27">
        <v>42309</v>
      </c>
      <c r="E149" s="6" t="s">
        <v>152</v>
      </c>
      <c r="F149" s="3" t="s">
        <v>122</v>
      </c>
      <c r="G149" s="3" t="s">
        <v>133</v>
      </c>
      <c r="H149" s="8">
        <f>([1]Sheet22!I63)*2.5</f>
        <v>77.450000000000017</v>
      </c>
      <c r="I149" s="8">
        <v>10</v>
      </c>
      <c r="J149" s="8">
        <f>[1]Sheet22!K63*2.5</f>
        <v>12.5</v>
      </c>
      <c r="K149" s="9" t="s">
        <v>105</v>
      </c>
      <c r="L149" s="9">
        <v>5.46</v>
      </c>
      <c r="M149" s="10">
        <v>0.11</v>
      </c>
      <c r="N149" s="11">
        <f>([1]Sheet7!F63)*0.07</f>
        <v>4.2000000000000003E-2</v>
      </c>
      <c r="O149" s="11">
        <f>([1]Sheet1!AF62)*2</f>
        <v>19.440000000000001</v>
      </c>
      <c r="P149" s="11">
        <f>([1]Sheet22!B61)/39</f>
        <v>6.7948717948717952E-3</v>
      </c>
      <c r="Q149" s="10">
        <f>[1]Sheet7!P63*2</f>
        <v>6.14</v>
      </c>
    </row>
    <row r="150" spans="1:17" ht="17.25" x14ac:dyDescent="0.25">
      <c r="A150" s="3" t="s">
        <v>42</v>
      </c>
      <c r="B150" s="3" t="s">
        <v>50</v>
      </c>
      <c r="C150" s="3" t="s">
        <v>98</v>
      </c>
      <c r="D150" s="27">
        <v>42309</v>
      </c>
      <c r="E150" s="6" t="s">
        <v>152</v>
      </c>
      <c r="F150" s="3" t="s">
        <v>122</v>
      </c>
      <c r="G150" s="3" t="s">
        <v>131</v>
      </c>
      <c r="H150" s="8">
        <f>([1]Sheet22!I64)*2.5</f>
        <v>79.525000000000006</v>
      </c>
      <c r="I150" s="8">
        <f>(100-(H150+J150))</f>
        <v>2.9749999999999943</v>
      </c>
      <c r="J150" s="8">
        <f>[1]Sheet22!K64*2.5</f>
        <v>17.5</v>
      </c>
      <c r="K150" s="9" t="s">
        <v>105</v>
      </c>
      <c r="L150" s="9">
        <v>5.34</v>
      </c>
      <c r="M150" s="10">
        <v>0.11</v>
      </c>
      <c r="N150" s="11">
        <f>([1]Sheet7!F64)*0.07</f>
        <v>4.2700000000000002E-2</v>
      </c>
      <c r="O150" s="11">
        <f>([1]Sheet1!AF63)*2</f>
        <v>22.42</v>
      </c>
      <c r="P150" s="11">
        <f>([1]Sheet22!B62)/39</f>
        <v>5.7692307692307696E-3</v>
      </c>
      <c r="Q150" s="10">
        <f>[1]Sheet7!P64*2</f>
        <v>5.16</v>
      </c>
    </row>
    <row r="151" spans="1:17" x14ac:dyDescent="0.25">
      <c r="A151" s="3" t="s">
        <v>42</v>
      </c>
      <c r="B151" s="3" t="s">
        <v>50</v>
      </c>
      <c r="C151" s="3" t="s">
        <v>98</v>
      </c>
      <c r="D151" s="27">
        <v>42309</v>
      </c>
      <c r="E151" s="6" t="s">
        <v>152</v>
      </c>
      <c r="F151" s="3" t="s">
        <v>122</v>
      </c>
      <c r="G151" s="3" t="s">
        <v>112</v>
      </c>
      <c r="H151" s="8">
        <f>([1]Sheet22!I61)*2.5</f>
        <v>76.725000000000009</v>
      </c>
      <c r="I151" s="8">
        <f>(100-(H151+J151))</f>
        <v>8.2749999999999915</v>
      </c>
      <c r="J151" s="8">
        <f>[1]Sheet22!K61*2.5</f>
        <v>15</v>
      </c>
      <c r="K151" s="9" t="s">
        <v>105</v>
      </c>
      <c r="L151" s="9">
        <v>5.61</v>
      </c>
      <c r="M151" s="10">
        <v>0.04</v>
      </c>
      <c r="N151" s="11">
        <f>([1]Sheet7!F61)*0.07</f>
        <v>3.7100000000000008E-2</v>
      </c>
      <c r="O151" s="11">
        <v>13.82</v>
      </c>
      <c r="P151" s="11">
        <f>([1]Sheet22!B59)/39</f>
        <v>1.469230769230769E-2</v>
      </c>
      <c r="Q151" s="10">
        <f>[1]Sheet7!P61*2</f>
        <v>5.86</v>
      </c>
    </row>
    <row r="152" spans="1:17" ht="17.25" x14ac:dyDescent="0.25">
      <c r="A152" s="3" t="s">
        <v>42</v>
      </c>
      <c r="B152" s="3" t="s">
        <v>50</v>
      </c>
      <c r="C152" s="3" t="s">
        <v>98</v>
      </c>
      <c r="D152" s="27">
        <v>42309</v>
      </c>
      <c r="E152" s="6" t="s">
        <v>152</v>
      </c>
      <c r="F152" s="3" t="s">
        <v>122</v>
      </c>
      <c r="G152" s="3" t="s">
        <v>132</v>
      </c>
      <c r="H152" s="8">
        <f>([1]Sheet22!I62)*2.5</f>
        <v>39.074999999999996</v>
      </c>
      <c r="I152" s="8">
        <f>(100-(H152+J152))</f>
        <v>38.425000000000004</v>
      </c>
      <c r="J152" s="8">
        <f>[1]Sheet22!K62*2.5</f>
        <v>22.5</v>
      </c>
      <c r="K152" s="9" t="s">
        <v>104</v>
      </c>
      <c r="L152" s="9">
        <v>5.19</v>
      </c>
      <c r="M152" s="10">
        <v>0.25</v>
      </c>
      <c r="N152" s="11">
        <f>([1]Sheet7!F62)*0.07</f>
        <v>5.8100000000000006E-2</v>
      </c>
      <c r="O152" s="11">
        <v>6.58</v>
      </c>
      <c r="P152" s="11">
        <f>([1]Sheet22!B60)/39</f>
        <v>1.3384615384615385E-2</v>
      </c>
      <c r="Q152" s="11">
        <f>[1]Sheet7!P62*2</f>
        <v>5.7</v>
      </c>
    </row>
    <row r="153" spans="1:17" x14ac:dyDescent="0.25">
      <c r="A153" s="3" t="s">
        <v>42</v>
      </c>
      <c r="B153" s="3" t="s">
        <v>50</v>
      </c>
      <c r="C153" s="3" t="s">
        <v>98</v>
      </c>
      <c r="D153" s="27">
        <v>42309</v>
      </c>
      <c r="E153" s="3" t="s">
        <v>153</v>
      </c>
      <c r="F153" s="3" t="s">
        <v>114</v>
      </c>
      <c r="G153" s="3" t="s">
        <v>121</v>
      </c>
      <c r="H153" s="8">
        <v>56.2</v>
      </c>
      <c r="I153" s="8">
        <v>21.3</v>
      </c>
      <c r="J153" s="8">
        <v>22.5</v>
      </c>
      <c r="K153" s="9" t="s">
        <v>111</v>
      </c>
      <c r="L153" s="9">
        <v>5.62</v>
      </c>
      <c r="M153" s="10">
        <v>0.04</v>
      </c>
      <c r="N153" s="11">
        <f>([1]Sheet7!F59)*0.07</f>
        <v>4.4800000000000006E-2</v>
      </c>
      <c r="O153" s="11">
        <v>16.739999999999998</v>
      </c>
      <c r="P153" s="11">
        <f>([1]Sheet22!B57)/39</f>
        <v>0.10571794871794872</v>
      </c>
      <c r="Q153" s="11">
        <f>[1]Sheet7!P59*2</f>
        <v>6.4</v>
      </c>
    </row>
    <row r="154" spans="1:17" ht="17.25" x14ac:dyDescent="0.25">
      <c r="A154" s="3" t="s">
        <v>42</v>
      </c>
      <c r="B154" s="3" t="s">
        <v>50</v>
      </c>
      <c r="C154" s="3" t="s">
        <v>98</v>
      </c>
      <c r="D154" s="27">
        <v>42309</v>
      </c>
      <c r="E154" s="3" t="s">
        <v>153</v>
      </c>
      <c r="F154" s="3" t="s">
        <v>114</v>
      </c>
      <c r="G154" s="3" t="s">
        <v>130</v>
      </c>
      <c r="H154" s="8">
        <f>([1]Sheet22!I56)*2.5</f>
        <v>54.45</v>
      </c>
      <c r="I154" s="8">
        <f>(100-(H154+J154))</f>
        <v>15.549999999999997</v>
      </c>
      <c r="J154" s="8">
        <f>[1]Sheet22!K56*2.5</f>
        <v>30</v>
      </c>
      <c r="K154" s="9" t="s">
        <v>111</v>
      </c>
      <c r="L154" s="9">
        <v>5.87</v>
      </c>
      <c r="M154" s="10">
        <v>0.08</v>
      </c>
      <c r="N154" s="11">
        <f>([1]Sheet7!F56)*0.07</f>
        <v>3.6400000000000002E-2</v>
      </c>
      <c r="O154" s="11">
        <f>([1]Sheet1!AF55)*2</f>
        <v>23.52</v>
      </c>
      <c r="P154" s="11">
        <f>([1]Sheet22!B54)/39</f>
        <v>6.538461538461539E-3</v>
      </c>
      <c r="Q154" s="10">
        <f>[1]Sheet7!P56*2</f>
        <v>13.66</v>
      </c>
    </row>
    <row r="155" spans="1:17" ht="17.25" x14ac:dyDescent="0.25">
      <c r="A155" s="3" t="s">
        <v>42</v>
      </c>
      <c r="B155" s="3" t="s">
        <v>50</v>
      </c>
      <c r="C155" s="3" t="s">
        <v>98</v>
      </c>
      <c r="D155" s="27">
        <v>42309</v>
      </c>
      <c r="E155" s="3" t="s">
        <v>153</v>
      </c>
      <c r="F155" s="3" t="s">
        <v>114</v>
      </c>
      <c r="G155" s="3" t="s">
        <v>133</v>
      </c>
      <c r="H155" s="8">
        <f>([1]Sheet22!I57)*2.5</f>
        <v>48.975000000000001</v>
      </c>
      <c r="I155" s="8">
        <f>(100-(H155+J155))</f>
        <v>22.275000000000006</v>
      </c>
      <c r="J155" s="8">
        <f>[1]Sheet22!K57*2.5</f>
        <v>28.75</v>
      </c>
      <c r="K155" s="9" t="s">
        <v>111</v>
      </c>
      <c r="L155" s="9">
        <v>5.17</v>
      </c>
      <c r="M155" s="10">
        <v>0.2</v>
      </c>
      <c r="N155" s="11">
        <f>([1]Sheet7!F57)*0.07</f>
        <v>3.9200000000000006E-2</v>
      </c>
      <c r="O155" s="11">
        <f>([1]Sheet1!AF56)*2</f>
        <v>16.100000000000001</v>
      </c>
      <c r="P155" s="11">
        <f>([1]Sheet22!B55)/39</f>
        <v>0.11923076923076924</v>
      </c>
      <c r="Q155" s="10">
        <f>[1]Sheet7!P57*2</f>
        <v>10.46</v>
      </c>
    </row>
    <row r="156" spans="1:17" ht="17.25" x14ac:dyDescent="0.25">
      <c r="A156" s="3" t="s">
        <v>42</v>
      </c>
      <c r="B156" s="3" t="s">
        <v>50</v>
      </c>
      <c r="C156" s="3" t="s">
        <v>98</v>
      </c>
      <c r="D156" s="27">
        <v>42309</v>
      </c>
      <c r="E156" s="3" t="s">
        <v>153</v>
      </c>
      <c r="F156" s="3" t="s">
        <v>114</v>
      </c>
      <c r="G156" s="3" t="s">
        <v>131</v>
      </c>
      <c r="H156" s="8">
        <v>56.7</v>
      </c>
      <c r="I156" s="8">
        <v>25.8</v>
      </c>
      <c r="J156" s="8">
        <v>17.5</v>
      </c>
      <c r="K156" s="10" t="s">
        <v>105</v>
      </c>
      <c r="L156" s="9">
        <v>5.37</v>
      </c>
      <c r="M156" s="10">
        <v>7.0000000000000007E-2</v>
      </c>
      <c r="N156" s="11">
        <f>([1]Sheet7!F54)*0.07</f>
        <v>4.3400000000000001E-2</v>
      </c>
      <c r="O156" s="11">
        <f>([1]Sheet1!AF53)*2</f>
        <v>15.38</v>
      </c>
      <c r="P156" s="11">
        <f>([1]Sheet22!B52)/39</f>
        <v>1.9948717948717949E-2</v>
      </c>
      <c r="Q156" s="11">
        <f>[1]Sheet7!P54*2</f>
        <v>5.2</v>
      </c>
    </row>
    <row r="157" spans="1:17" x14ac:dyDescent="0.25">
      <c r="A157" s="3" t="s">
        <v>42</v>
      </c>
      <c r="B157" s="3" t="s">
        <v>50</v>
      </c>
      <c r="C157" s="3" t="s">
        <v>98</v>
      </c>
      <c r="D157" s="27">
        <v>42309</v>
      </c>
      <c r="E157" s="3" t="s">
        <v>153</v>
      </c>
      <c r="F157" s="3" t="s">
        <v>114</v>
      </c>
      <c r="G157" s="3" t="s">
        <v>112</v>
      </c>
      <c r="H157" s="8">
        <f>([1]Sheet22!I58)*2.5</f>
        <v>60.550000000000004</v>
      </c>
      <c r="I157" s="8">
        <f t="shared" ref="I157:I166" si="10">(100-(H157+J157))</f>
        <v>21.949999999999989</v>
      </c>
      <c r="J157" s="8">
        <f>[1]Sheet22!K58*2.5</f>
        <v>17.5</v>
      </c>
      <c r="K157" s="9" t="s">
        <v>105</v>
      </c>
      <c r="L157" s="9">
        <v>5.47</v>
      </c>
      <c r="M157" s="10">
        <v>0.05</v>
      </c>
      <c r="N157" s="11">
        <f>([1]Sheet7!F58)*0.07</f>
        <v>2.6600000000000002E-2</v>
      </c>
      <c r="O157" s="11">
        <v>12.52</v>
      </c>
      <c r="P157" s="11">
        <f>([1]Sheet22!B56)/39</f>
        <v>1.6282051282051284E-2</v>
      </c>
      <c r="Q157" s="11">
        <f>[1]Sheet7!P58*2</f>
        <v>7.9</v>
      </c>
    </row>
    <row r="158" spans="1:17" ht="17.25" x14ac:dyDescent="0.25">
      <c r="A158" s="3" t="s">
        <v>42</v>
      </c>
      <c r="B158" s="3" t="s">
        <v>50</v>
      </c>
      <c r="C158" s="3" t="s">
        <v>98</v>
      </c>
      <c r="D158" s="27">
        <v>42309</v>
      </c>
      <c r="E158" s="3" t="s">
        <v>153</v>
      </c>
      <c r="F158" s="3" t="s">
        <v>114</v>
      </c>
      <c r="G158" s="3" t="s">
        <v>132</v>
      </c>
      <c r="H158" s="8">
        <f>([1]Sheet22!I55)*2.5</f>
        <v>65.900000000000006</v>
      </c>
      <c r="I158" s="8">
        <f t="shared" si="10"/>
        <v>14.099999999999994</v>
      </c>
      <c r="J158" s="8">
        <f>[1]Sheet22!K55*2.5</f>
        <v>20</v>
      </c>
      <c r="K158" s="9" t="s">
        <v>105</v>
      </c>
      <c r="L158" s="9">
        <v>5.01</v>
      </c>
      <c r="M158" s="10">
        <v>0.14000000000000001</v>
      </c>
      <c r="N158" s="11">
        <f>([1]Sheet7!F55)*0.07</f>
        <v>4.3400000000000001E-2</v>
      </c>
      <c r="O158" s="11">
        <f>([1]Sheet1!AF54)*2</f>
        <v>6.54</v>
      </c>
      <c r="P158" s="11">
        <v>0.01</v>
      </c>
      <c r="Q158" s="10">
        <f>[1]Sheet7!P55*2</f>
        <v>7.64</v>
      </c>
    </row>
    <row r="159" spans="1:17" x14ac:dyDescent="0.25">
      <c r="A159" s="3" t="s">
        <v>42</v>
      </c>
      <c r="B159" s="3" t="s">
        <v>50</v>
      </c>
      <c r="C159" s="3" t="s">
        <v>98</v>
      </c>
      <c r="D159" s="27">
        <v>42309</v>
      </c>
      <c r="E159" s="3" t="s">
        <v>153</v>
      </c>
      <c r="F159" s="3" t="s">
        <v>122</v>
      </c>
      <c r="G159" s="3" t="s">
        <v>121</v>
      </c>
      <c r="H159" s="8">
        <v>61.3</v>
      </c>
      <c r="I159" s="8">
        <f t="shared" si="10"/>
        <v>19.950000000000003</v>
      </c>
      <c r="J159" s="8">
        <f>[1]Sheet22!K66*2.5</f>
        <v>18.75</v>
      </c>
      <c r="K159" s="9" t="s">
        <v>105</v>
      </c>
      <c r="L159" s="9">
        <v>5.71</v>
      </c>
      <c r="M159" s="10">
        <v>0.18</v>
      </c>
      <c r="N159" s="11">
        <f>([1]Sheet7!F66)*0.07</f>
        <v>3.4300000000000004E-2</v>
      </c>
      <c r="O159" s="11">
        <f>([1]Sheet1!AF65)*2</f>
        <v>4.16</v>
      </c>
      <c r="P159" s="11">
        <f>([1]Sheet22!B64)/39</f>
        <v>0.11815384615384615</v>
      </c>
      <c r="Q159" s="10">
        <f>[1]Sheet7!P66*2</f>
        <v>18.579999999999998</v>
      </c>
    </row>
    <row r="160" spans="1:17" ht="17.25" x14ac:dyDescent="0.25">
      <c r="A160" s="3" t="s">
        <v>42</v>
      </c>
      <c r="B160" s="3" t="s">
        <v>50</v>
      </c>
      <c r="C160" s="3" t="s">
        <v>98</v>
      </c>
      <c r="D160" s="27">
        <v>42309</v>
      </c>
      <c r="E160" s="3" t="s">
        <v>153</v>
      </c>
      <c r="F160" s="3" t="s">
        <v>122</v>
      </c>
      <c r="G160" s="3" t="s">
        <v>130</v>
      </c>
      <c r="H160" s="8">
        <f>([1]Sheet22!I69)*2.5</f>
        <v>47.55</v>
      </c>
      <c r="I160" s="8">
        <f t="shared" si="10"/>
        <v>34.950000000000003</v>
      </c>
      <c r="J160" s="8">
        <f>[1]Sheet22!K69*2.5</f>
        <v>17.5</v>
      </c>
      <c r="K160" s="9" t="s">
        <v>104</v>
      </c>
      <c r="L160" s="9">
        <v>4.95</v>
      </c>
      <c r="M160" s="10">
        <v>0.16</v>
      </c>
      <c r="N160" s="11">
        <f>([1]Sheet7!F69)*0.07</f>
        <v>3.5700000000000003E-2</v>
      </c>
      <c r="O160" s="11">
        <f>([1]Sheet1!AF68)*2</f>
        <v>20.98</v>
      </c>
      <c r="P160" s="11">
        <v>0.02</v>
      </c>
      <c r="Q160" s="10">
        <f>[1]Sheet7!P69*2</f>
        <v>12.36</v>
      </c>
    </row>
    <row r="161" spans="1:18" ht="17.25" x14ac:dyDescent="0.25">
      <c r="A161" s="3" t="s">
        <v>42</v>
      </c>
      <c r="B161" s="3" t="s">
        <v>50</v>
      </c>
      <c r="C161" s="3" t="s">
        <v>98</v>
      </c>
      <c r="D161" s="27">
        <v>42309</v>
      </c>
      <c r="E161" s="3" t="s">
        <v>153</v>
      </c>
      <c r="F161" s="3" t="s">
        <v>122</v>
      </c>
      <c r="G161" s="3" t="s">
        <v>133</v>
      </c>
      <c r="H161" s="8">
        <f>([1]Sheet22!I71)*2.5</f>
        <v>57.424999999999997</v>
      </c>
      <c r="I161" s="8">
        <f t="shared" si="10"/>
        <v>17.575000000000003</v>
      </c>
      <c r="J161" s="8">
        <f>[1]Sheet22!K71*2.5</f>
        <v>25</v>
      </c>
      <c r="K161" s="9" t="s">
        <v>111</v>
      </c>
      <c r="L161" s="9">
        <v>5.33</v>
      </c>
      <c r="M161" s="10">
        <v>0.08</v>
      </c>
      <c r="N161" s="11">
        <f>([1]Sheet7!F71)*0.07</f>
        <v>4.5500000000000006E-2</v>
      </c>
      <c r="O161" s="11">
        <f>([1]Sheet1!AF70)*2</f>
        <v>21.36</v>
      </c>
      <c r="P161" s="11">
        <f>([1]Sheet22!B69)/39</f>
        <v>6.2051282051282051E-3</v>
      </c>
      <c r="Q161" s="10">
        <f>[1]Sheet7!P71*2</f>
        <v>9.1199999999999992</v>
      </c>
    </row>
    <row r="162" spans="1:18" ht="17.25" x14ac:dyDescent="0.25">
      <c r="A162" s="3" t="s">
        <v>42</v>
      </c>
      <c r="B162" s="3" t="s">
        <v>50</v>
      </c>
      <c r="C162" s="3" t="s">
        <v>98</v>
      </c>
      <c r="D162" s="27">
        <v>42309</v>
      </c>
      <c r="E162" s="3" t="s">
        <v>153</v>
      </c>
      <c r="F162" s="3" t="s">
        <v>122</v>
      </c>
      <c r="G162" s="3" t="s">
        <v>131</v>
      </c>
      <c r="H162" s="8">
        <f>([1]Sheet22!I67)*2.5</f>
        <v>43.475000000000009</v>
      </c>
      <c r="I162" s="8">
        <f t="shared" si="10"/>
        <v>29.024999999999991</v>
      </c>
      <c r="J162" s="8">
        <f>[1]Sheet22!K67*2.5</f>
        <v>27.5</v>
      </c>
      <c r="K162" s="9" t="s">
        <v>104</v>
      </c>
      <c r="L162" s="9">
        <v>5.08</v>
      </c>
      <c r="M162" s="11">
        <v>0.1</v>
      </c>
      <c r="N162" s="11">
        <f>([1]Sheet7!F67)*0.07</f>
        <v>4.3400000000000001E-2</v>
      </c>
      <c r="O162" s="11">
        <v>12.9</v>
      </c>
      <c r="P162" s="11">
        <f>([1]Sheet22!B65)/39</f>
        <v>6.0256410256410249E-3</v>
      </c>
      <c r="Q162" s="10">
        <f>[1]Sheet7!P67*2</f>
        <v>15.92</v>
      </c>
    </row>
    <row r="163" spans="1:18" x14ac:dyDescent="0.25">
      <c r="A163" s="3" t="s">
        <v>42</v>
      </c>
      <c r="B163" s="3" t="s">
        <v>50</v>
      </c>
      <c r="C163" s="3" t="s">
        <v>98</v>
      </c>
      <c r="D163" s="27">
        <v>42309</v>
      </c>
      <c r="E163" s="3" t="s">
        <v>153</v>
      </c>
      <c r="F163" s="3" t="s">
        <v>122</v>
      </c>
      <c r="G163" s="3" t="s">
        <v>112</v>
      </c>
      <c r="H163" s="8">
        <f>([1]Sheet22!I70)*2.5</f>
        <v>52.800000000000004</v>
      </c>
      <c r="I163" s="8">
        <f t="shared" si="10"/>
        <v>20.949999999999989</v>
      </c>
      <c r="J163" s="8">
        <f>[1]Sheet22!K70*2.5</f>
        <v>26.25</v>
      </c>
      <c r="K163" s="9" t="s">
        <v>111</v>
      </c>
      <c r="L163" s="9">
        <v>5.74</v>
      </c>
      <c r="M163" s="10">
        <v>7.0000000000000007E-2</v>
      </c>
      <c r="N163" s="11">
        <f>([1]Sheet7!F70)*0.07</f>
        <v>3.8500000000000006E-2</v>
      </c>
      <c r="O163" s="11">
        <v>15.56</v>
      </c>
      <c r="P163" s="11">
        <f>([1]Sheet22!B68)/39</f>
        <v>1.1743589743589744E-2</v>
      </c>
      <c r="Q163" s="10">
        <f>[1]Sheet7!P70*2</f>
        <v>9.0399999999999991</v>
      </c>
    </row>
    <row r="164" spans="1:18" ht="17.25" x14ac:dyDescent="0.25">
      <c r="A164" s="3" t="s">
        <v>42</v>
      </c>
      <c r="B164" s="3" t="s">
        <v>50</v>
      </c>
      <c r="C164" s="3" t="s">
        <v>98</v>
      </c>
      <c r="D164" s="27">
        <v>42309</v>
      </c>
      <c r="E164" s="3" t="s">
        <v>153</v>
      </c>
      <c r="F164" s="3" t="s">
        <v>122</v>
      </c>
      <c r="G164" s="3" t="s">
        <v>132</v>
      </c>
      <c r="H164" s="8">
        <f>([1]Sheet22!I68)*2.5</f>
        <v>64.324999999999989</v>
      </c>
      <c r="I164" s="8">
        <f t="shared" si="10"/>
        <v>18.175000000000011</v>
      </c>
      <c r="J164" s="8">
        <f>[1]Sheet22!K68*2.5</f>
        <v>17.5</v>
      </c>
      <c r="K164" s="9" t="s">
        <v>105</v>
      </c>
      <c r="L164" s="9">
        <v>4.5999999999999996</v>
      </c>
      <c r="M164" s="11">
        <v>0.1</v>
      </c>
      <c r="N164" s="11">
        <f>([1]Sheet7!F68)*0.07</f>
        <v>3.0100000000000002E-2</v>
      </c>
      <c r="O164" s="11">
        <v>12.16</v>
      </c>
      <c r="P164" s="11">
        <f>([1]Sheet22!B66)/39</f>
        <v>5.2461538461538455E-2</v>
      </c>
      <c r="Q164" s="10">
        <f>[1]Sheet7!P68*2</f>
        <v>6.24</v>
      </c>
    </row>
    <row r="165" spans="1:18" x14ac:dyDescent="0.25">
      <c r="A165" s="3" t="s">
        <v>42</v>
      </c>
      <c r="B165" s="3" t="s">
        <v>50</v>
      </c>
      <c r="C165" s="3" t="s">
        <v>98</v>
      </c>
      <c r="D165" s="27">
        <v>42309</v>
      </c>
      <c r="E165" s="3" t="s">
        <v>153</v>
      </c>
      <c r="F165" s="3" t="s">
        <v>123</v>
      </c>
      <c r="G165" s="3" t="s">
        <v>121</v>
      </c>
      <c r="H165" s="8">
        <f>([1]Sheet22!I73)*2.5</f>
        <v>49.474999999999987</v>
      </c>
      <c r="I165" s="8">
        <f t="shared" si="10"/>
        <v>23.025000000000006</v>
      </c>
      <c r="J165" s="8">
        <f>[1]Sheet22!K73*2.5</f>
        <v>27.5</v>
      </c>
      <c r="K165" s="9" t="s">
        <v>111</v>
      </c>
      <c r="L165" s="9">
        <v>5.27</v>
      </c>
      <c r="M165" s="10">
        <v>0.13</v>
      </c>
      <c r="N165" s="11">
        <f>([1]Sheet7!F73)*0.07</f>
        <v>5.1800000000000006E-2</v>
      </c>
      <c r="O165" s="11">
        <f>([1]Sheet1!AF72)*2</f>
        <v>33.56</v>
      </c>
      <c r="P165" s="11">
        <v>0.13</v>
      </c>
      <c r="Q165" s="11">
        <f>[1]Sheet7!P73*2</f>
        <v>12.3</v>
      </c>
    </row>
    <row r="166" spans="1:18" ht="17.25" x14ac:dyDescent="0.25">
      <c r="A166" s="3" t="s">
        <v>42</v>
      </c>
      <c r="B166" s="3" t="s">
        <v>50</v>
      </c>
      <c r="C166" s="3" t="s">
        <v>98</v>
      </c>
      <c r="D166" s="27">
        <v>42309</v>
      </c>
      <c r="E166" s="3" t="s">
        <v>153</v>
      </c>
      <c r="F166" s="3" t="s">
        <v>123</v>
      </c>
      <c r="G166" s="3" t="s">
        <v>130</v>
      </c>
      <c r="H166" s="8">
        <f>([1]Sheet22!I77)*2.5</f>
        <v>56.424999999999997</v>
      </c>
      <c r="I166" s="9">
        <f t="shared" si="10"/>
        <v>18.575000000000003</v>
      </c>
      <c r="J166" s="8">
        <f>[1]Sheet22!K77*2.5</f>
        <v>25</v>
      </c>
      <c r="K166" s="9" t="s">
        <v>111</v>
      </c>
      <c r="L166" s="9">
        <v>4.9000000000000004</v>
      </c>
      <c r="M166" s="10">
        <v>0.13</v>
      </c>
      <c r="N166" s="11">
        <f>([1]Sheet7!F76)*0.07</f>
        <v>4.6900000000000004E-2</v>
      </c>
      <c r="O166" s="11">
        <f>([1]Sheet1!AF75)*2</f>
        <v>12.06</v>
      </c>
      <c r="P166" s="11">
        <v>0.12</v>
      </c>
      <c r="Q166" s="10">
        <f>[1]Sheet7!P77*2</f>
        <v>7.46</v>
      </c>
    </row>
    <row r="167" spans="1:18" ht="17.25" x14ac:dyDescent="0.25">
      <c r="A167" s="3" t="s">
        <v>42</v>
      </c>
      <c r="B167" s="3" t="s">
        <v>50</v>
      </c>
      <c r="C167" s="3" t="s">
        <v>98</v>
      </c>
      <c r="D167" s="27">
        <v>42309</v>
      </c>
      <c r="E167" s="3" t="s">
        <v>153</v>
      </c>
      <c r="F167" s="3" t="s">
        <v>123</v>
      </c>
      <c r="G167" s="3" t="s">
        <v>133</v>
      </c>
      <c r="H167" s="8">
        <v>55.7</v>
      </c>
      <c r="I167" s="8">
        <v>21.8</v>
      </c>
      <c r="J167" s="8">
        <v>22.5</v>
      </c>
      <c r="K167" s="9" t="s">
        <v>111</v>
      </c>
      <c r="L167" s="9">
        <v>5.3</v>
      </c>
      <c r="M167" s="10">
        <v>0.12</v>
      </c>
      <c r="N167" s="11">
        <f>([1]Sheet7!F74)*0.07</f>
        <v>4.4100000000000007E-2</v>
      </c>
      <c r="O167" s="11">
        <v>7.32</v>
      </c>
      <c r="P167" s="11">
        <v>0.14000000000000001</v>
      </c>
      <c r="Q167" s="10">
        <f>[1]Sheet7!P74*2</f>
        <v>7.24</v>
      </c>
    </row>
    <row r="168" spans="1:18" x14ac:dyDescent="0.25">
      <c r="A168" s="3" t="s">
        <v>42</v>
      </c>
      <c r="B168" s="3" t="s">
        <v>50</v>
      </c>
      <c r="C168" s="3" t="s">
        <v>98</v>
      </c>
      <c r="D168" s="27">
        <v>42309</v>
      </c>
      <c r="E168" s="3" t="s">
        <v>153</v>
      </c>
      <c r="F168" s="3" t="s">
        <v>123</v>
      </c>
      <c r="G168" s="3" t="s">
        <v>112</v>
      </c>
      <c r="H168" s="8">
        <f>([1]Sheet22!I72)*2.5</f>
        <v>58.349999999999994</v>
      </c>
      <c r="I168" s="8">
        <f>(100-(H168+J168))</f>
        <v>16.650000000000006</v>
      </c>
      <c r="J168" s="8">
        <f>[1]Sheet22!K72*2.5</f>
        <v>25</v>
      </c>
      <c r="K168" s="9" t="s">
        <v>111</v>
      </c>
      <c r="L168" s="9">
        <v>5.38</v>
      </c>
      <c r="M168" s="10">
        <v>0.04</v>
      </c>
      <c r="N168" s="11">
        <f>([1]Sheet7!F72)*0.07</f>
        <v>3.7800000000000007E-2</v>
      </c>
      <c r="O168" s="11">
        <f>([1]Sheet1!AF71)*2</f>
        <v>25.16</v>
      </c>
      <c r="P168" s="11">
        <v>0.11</v>
      </c>
      <c r="Q168" s="10">
        <f>[1]Sheet7!P72*2</f>
        <v>5.92</v>
      </c>
    </row>
    <row r="169" spans="1:18" ht="17.25" x14ac:dyDescent="0.25">
      <c r="A169" s="3" t="s">
        <v>42</v>
      </c>
      <c r="B169" s="3" t="s">
        <v>50</v>
      </c>
      <c r="C169" s="3" t="s">
        <v>98</v>
      </c>
      <c r="D169" s="27">
        <v>42309</v>
      </c>
      <c r="E169" s="3" t="s">
        <v>153</v>
      </c>
      <c r="F169" s="3" t="s">
        <v>123</v>
      </c>
      <c r="G169" s="3" t="s">
        <v>132</v>
      </c>
      <c r="H169" s="8" t="s">
        <v>124</v>
      </c>
      <c r="I169" s="9" t="s">
        <v>124</v>
      </c>
      <c r="J169" s="8" t="s">
        <v>124</v>
      </c>
      <c r="K169" s="9"/>
      <c r="L169" s="14">
        <v>5</v>
      </c>
      <c r="M169" s="10">
        <v>0.11</v>
      </c>
      <c r="N169" s="11">
        <f>([1]Sheet7!F75)*0.07</f>
        <v>5.2500000000000005E-2</v>
      </c>
      <c r="O169" s="11">
        <v>6.62</v>
      </c>
      <c r="P169" s="11">
        <f>([1]Sheet22!B74)/39</f>
        <v>8.6461538461538465E-2</v>
      </c>
      <c r="Q169" s="10">
        <f>[1]Sheet7!P76*2</f>
        <v>5.16</v>
      </c>
    </row>
    <row r="170" spans="1:18" x14ac:dyDescent="0.25">
      <c r="A170" s="3" t="s">
        <v>42</v>
      </c>
      <c r="B170" s="3" t="s">
        <v>50</v>
      </c>
      <c r="C170" s="3" t="s">
        <v>98</v>
      </c>
      <c r="D170" s="27">
        <v>42309</v>
      </c>
      <c r="E170" s="3" t="s">
        <v>152</v>
      </c>
      <c r="F170" s="3" t="s">
        <v>120</v>
      </c>
      <c r="G170" s="3" t="s">
        <v>121</v>
      </c>
      <c r="H170" s="8">
        <f>([1]Sheet22!I83)*2.5</f>
        <v>70.849999999999994</v>
      </c>
      <c r="I170" s="9">
        <f t="shared" ref="I170:I203" si="11">(100-(H170+J170))</f>
        <v>14.150000000000006</v>
      </c>
      <c r="J170" s="8">
        <f>[1]Sheet22!K83*2.5</f>
        <v>15</v>
      </c>
      <c r="K170" s="9" t="s">
        <v>105</v>
      </c>
      <c r="L170" s="9">
        <v>5.0999999999999996</v>
      </c>
      <c r="M170" s="10">
        <v>0.09</v>
      </c>
      <c r="N170" s="11">
        <f>([1]Sheet7!F82)*0.07</f>
        <v>3.8500000000000006E-2</v>
      </c>
      <c r="O170" s="11">
        <f>([1]Sheet1!AF81)*2</f>
        <v>35.24</v>
      </c>
      <c r="P170" s="11">
        <v>0.12</v>
      </c>
      <c r="Q170" s="11">
        <f>[1]Sheet7!P83*2</f>
        <v>5.0999999999999996</v>
      </c>
      <c r="R170" s="16"/>
    </row>
    <row r="171" spans="1:18" ht="17.25" x14ac:dyDescent="0.25">
      <c r="A171" s="3" t="s">
        <v>42</v>
      </c>
      <c r="B171" s="3" t="s">
        <v>50</v>
      </c>
      <c r="C171" s="3" t="s">
        <v>98</v>
      </c>
      <c r="D171" s="27">
        <v>42309</v>
      </c>
      <c r="E171" s="3" t="s">
        <v>152</v>
      </c>
      <c r="F171" s="3" t="s">
        <v>120</v>
      </c>
      <c r="G171" s="3" t="s">
        <v>130</v>
      </c>
      <c r="H171" s="8">
        <f>([1]Sheet22!I82)*2.5</f>
        <v>62.225000000000001</v>
      </c>
      <c r="I171" s="9">
        <f t="shared" si="11"/>
        <v>10.275000000000006</v>
      </c>
      <c r="J171" s="8">
        <f>[1]Sheet22!K82*2.5</f>
        <v>27.5</v>
      </c>
      <c r="K171" s="9" t="s">
        <v>111</v>
      </c>
      <c r="L171" s="9">
        <v>5.4</v>
      </c>
      <c r="M171" s="10">
        <v>0.05</v>
      </c>
      <c r="N171" s="11">
        <f>([1]Sheet7!F81)*0.07</f>
        <v>2.7300000000000005E-2</v>
      </c>
      <c r="O171" s="11">
        <v>15.76</v>
      </c>
      <c r="P171" s="11">
        <f>([1]Sheet22!B80)/39</f>
        <v>0.10507692307692307</v>
      </c>
      <c r="Q171" s="10">
        <f>[1]Sheet7!P82*2</f>
        <v>9.2200000000000006</v>
      </c>
    </row>
    <row r="172" spans="1:18" ht="17.25" x14ac:dyDescent="0.25">
      <c r="A172" s="3" t="s">
        <v>42</v>
      </c>
      <c r="B172" s="3" t="s">
        <v>50</v>
      </c>
      <c r="C172" s="3" t="s">
        <v>98</v>
      </c>
      <c r="D172" s="27">
        <v>42309</v>
      </c>
      <c r="E172" s="3" t="s">
        <v>152</v>
      </c>
      <c r="F172" s="3" t="s">
        <v>120</v>
      </c>
      <c r="G172" s="3" t="s">
        <v>133</v>
      </c>
      <c r="H172" s="8">
        <f>([1]Sheet22!I81)*2.5</f>
        <v>67.599999999999994</v>
      </c>
      <c r="I172" s="9">
        <f t="shared" si="11"/>
        <v>12.400000000000006</v>
      </c>
      <c r="J172" s="8">
        <f>[1]Sheet22!K81*2.5</f>
        <v>20</v>
      </c>
      <c r="K172" s="9" t="s">
        <v>105</v>
      </c>
      <c r="L172" s="9">
        <v>5.2</v>
      </c>
      <c r="M172" s="10">
        <v>0.05</v>
      </c>
      <c r="N172" s="11">
        <f>([1]Sheet7!F80)*0.07</f>
        <v>1.7500000000000002E-2</v>
      </c>
      <c r="O172" s="11">
        <v>23.08</v>
      </c>
      <c r="P172" s="11">
        <f>([1]Sheet22!B79)/39</f>
        <v>6.6025641025641027E-2</v>
      </c>
      <c r="Q172" s="10">
        <f>[1]Sheet7!P81*2</f>
        <v>6.36</v>
      </c>
    </row>
    <row r="173" spans="1:18" ht="17.25" x14ac:dyDescent="0.25">
      <c r="A173" s="3" t="s">
        <v>42</v>
      </c>
      <c r="B173" s="3" t="s">
        <v>50</v>
      </c>
      <c r="C173" s="3" t="s">
        <v>98</v>
      </c>
      <c r="D173" s="27">
        <v>42309</v>
      </c>
      <c r="E173" s="3" t="s">
        <v>152</v>
      </c>
      <c r="F173" s="3" t="s">
        <v>120</v>
      </c>
      <c r="G173" s="3" t="s">
        <v>131</v>
      </c>
      <c r="H173" s="8">
        <v>71.099999999999994</v>
      </c>
      <c r="I173" s="9">
        <f t="shared" si="11"/>
        <v>13.900000000000006</v>
      </c>
      <c r="J173" s="8">
        <f>[1]Sheet22!K80*2.5</f>
        <v>15</v>
      </c>
      <c r="K173" s="9" t="s">
        <v>105</v>
      </c>
      <c r="L173" s="9">
        <v>5.6</v>
      </c>
      <c r="M173" s="10">
        <v>0.03</v>
      </c>
      <c r="N173" s="11">
        <f>([1]Sheet7!F79)*0.07</f>
        <v>2.7300000000000005E-2</v>
      </c>
      <c r="O173" s="11">
        <v>12.24</v>
      </c>
      <c r="P173" s="11">
        <f>([1]Sheet22!B78)/39</f>
        <v>8.2307692307692307E-3</v>
      </c>
      <c r="Q173" s="10">
        <f>[1]Sheet7!P80*2</f>
        <v>4.16</v>
      </c>
    </row>
    <row r="174" spans="1:18" x14ac:dyDescent="0.25">
      <c r="A174" s="3" t="s">
        <v>42</v>
      </c>
      <c r="B174" s="3" t="s">
        <v>50</v>
      </c>
      <c r="C174" s="3" t="s">
        <v>98</v>
      </c>
      <c r="D174" s="27">
        <v>42309</v>
      </c>
      <c r="E174" s="3" t="s">
        <v>152</v>
      </c>
      <c r="F174" s="3" t="s">
        <v>120</v>
      </c>
      <c r="G174" s="3" t="s">
        <v>112</v>
      </c>
      <c r="H174" s="8">
        <f>([1]Sheet22!I79)*2.5</f>
        <v>70.325000000000003</v>
      </c>
      <c r="I174" s="9">
        <f t="shared" si="11"/>
        <v>14.674999999999997</v>
      </c>
      <c r="J174" s="8">
        <f>[1]Sheet22!K79*2.5</f>
        <v>15</v>
      </c>
      <c r="K174" s="9" t="s">
        <v>105</v>
      </c>
      <c r="L174" s="9">
        <v>6</v>
      </c>
      <c r="M174" s="10">
        <v>0.04</v>
      </c>
      <c r="N174" s="11">
        <f>([1]Sheet7!F78)*0.07</f>
        <v>3.2899999999999999E-2</v>
      </c>
      <c r="O174" s="11">
        <f>([1]Sheet1!AF77)*2</f>
        <v>11.08</v>
      </c>
      <c r="P174" s="11">
        <f>([1]Sheet22!B77)/39</f>
        <v>5.6923076923076927E-3</v>
      </c>
      <c r="Q174" s="10">
        <f>[1]Sheet7!P79*2</f>
        <v>4.5599999999999996</v>
      </c>
    </row>
    <row r="175" spans="1:18" ht="17.25" x14ac:dyDescent="0.25">
      <c r="A175" s="3" t="s">
        <v>42</v>
      </c>
      <c r="B175" s="3" t="s">
        <v>50</v>
      </c>
      <c r="C175" s="3" t="s">
        <v>98</v>
      </c>
      <c r="D175" s="27">
        <v>42309</v>
      </c>
      <c r="E175" s="3" t="s">
        <v>152</v>
      </c>
      <c r="F175" s="3" t="s">
        <v>120</v>
      </c>
      <c r="G175" s="3" t="s">
        <v>135</v>
      </c>
      <c r="H175" s="8">
        <f>([1]Sheet22!I78)*2.5</f>
        <v>65.900000000000006</v>
      </c>
      <c r="I175" s="9">
        <f t="shared" si="11"/>
        <v>16.599999999999994</v>
      </c>
      <c r="J175" s="8">
        <f>[1]Sheet22!K78*2.5</f>
        <v>17.5</v>
      </c>
      <c r="K175" s="9" t="s">
        <v>105</v>
      </c>
      <c r="L175" s="9">
        <v>5.6</v>
      </c>
      <c r="M175" s="10">
        <v>0.16</v>
      </c>
      <c r="N175" s="11">
        <f>([1]Sheet7!F77)*0.07</f>
        <v>3.9200000000000006E-2</v>
      </c>
      <c r="O175" s="11">
        <f>([1]Sheet1!AF76)*2</f>
        <v>15.36</v>
      </c>
      <c r="P175" s="11">
        <f>([1]Sheet22!B76)/39</f>
        <v>1.7410256410256411E-2</v>
      </c>
      <c r="Q175" s="10">
        <f>[1]Sheet7!P78*2</f>
        <v>5.84</v>
      </c>
    </row>
    <row r="176" spans="1:18" x14ac:dyDescent="0.25">
      <c r="A176" s="3" t="s">
        <v>42</v>
      </c>
      <c r="B176" s="3" t="s">
        <v>50</v>
      </c>
      <c r="C176" s="3" t="s">
        <v>98</v>
      </c>
      <c r="D176" s="27">
        <v>42309</v>
      </c>
      <c r="E176" s="3" t="s">
        <v>152</v>
      </c>
      <c r="F176" s="3" t="s">
        <v>113</v>
      </c>
      <c r="G176" s="3" t="s">
        <v>121</v>
      </c>
      <c r="H176" s="8">
        <f>([1]Sheet22!I85)*2.5</f>
        <v>66.7</v>
      </c>
      <c r="I176" s="9">
        <f t="shared" si="11"/>
        <v>15.799999999999997</v>
      </c>
      <c r="J176" s="8">
        <f>[1]Sheet22!K85*2.5</f>
        <v>17.5</v>
      </c>
      <c r="K176" s="9" t="s">
        <v>105</v>
      </c>
      <c r="L176" s="9">
        <v>5.3</v>
      </c>
      <c r="M176" s="10">
        <v>0.19</v>
      </c>
      <c r="N176" s="11">
        <f>([1]Sheet7!F84)*0.07</f>
        <v>3.9899999999999998E-2</v>
      </c>
      <c r="O176" s="11" t="e">
        <f>([1]Sheet1!AF83)*2</f>
        <v>#REF!</v>
      </c>
      <c r="P176" s="11">
        <v>0.18</v>
      </c>
      <c r="Q176" s="10">
        <f>[1]Sheet7!P85*2</f>
        <v>5.48</v>
      </c>
    </row>
    <row r="177" spans="1:23" ht="17.25" x14ac:dyDescent="0.25">
      <c r="A177" s="3" t="s">
        <v>42</v>
      </c>
      <c r="B177" s="3" t="s">
        <v>50</v>
      </c>
      <c r="C177" s="3" t="s">
        <v>98</v>
      </c>
      <c r="D177" s="27">
        <v>42309</v>
      </c>
      <c r="E177" s="3" t="s">
        <v>152</v>
      </c>
      <c r="F177" s="3" t="s">
        <v>113</v>
      </c>
      <c r="G177" s="3" t="s">
        <v>130</v>
      </c>
      <c r="H177" s="8">
        <f>([1]Sheet22!I88)*2.5</f>
        <v>66.649999999999991</v>
      </c>
      <c r="I177" s="9">
        <f t="shared" si="11"/>
        <v>18.350000000000009</v>
      </c>
      <c r="J177" s="8">
        <f>[1]Sheet22!K88*2.5</f>
        <v>15</v>
      </c>
      <c r="K177" s="9" t="s">
        <v>105</v>
      </c>
      <c r="L177" s="9">
        <v>5.6</v>
      </c>
      <c r="M177" s="10">
        <v>0.11</v>
      </c>
      <c r="N177" s="11">
        <f>([1]Sheet7!F87)*0.07</f>
        <v>3.0100000000000002E-2</v>
      </c>
      <c r="O177" s="13">
        <v>34.14</v>
      </c>
      <c r="P177" s="11">
        <f>([1]Sheet22!B86)/39</f>
        <v>0.1596153846153846</v>
      </c>
      <c r="Q177" s="10">
        <f>[1]Sheet7!P88*2</f>
        <v>7.16</v>
      </c>
    </row>
    <row r="178" spans="1:23" ht="17.25" x14ac:dyDescent="0.25">
      <c r="A178" s="3" t="s">
        <v>42</v>
      </c>
      <c r="B178" s="3" t="s">
        <v>50</v>
      </c>
      <c r="C178" s="3" t="s">
        <v>98</v>
      </c>
      <c r="D178" s="27">
        <v>42309</v>
      </c>
      <c r="E178" s="3" t="s">
        <v>152</v>
      </c>
      <c r="F178" s="3" t="s">
        <v>113</v>
      </c>
      <c r="G178" s="3" t="s">
        <v>133</v>
      </c>
      <c r="H178" s="8">
        <f>([1]Sheet22!I87)*2.5</f>
        <v>70</v>
      </c>
      <c r="I178" s="9">
        <f t="shared" si="11"/>
        <v>10</v>
      </c>
      <c r="J178" s="8">
        <f>[1]Sheet22!K87*2.5</f>
        <v>20</v>
      </c>
      <c r="K178" s="9" t="s">
        <v>105</v>
      </c>
      <c r="L178" s="9">
        <v>5.75</v>
      </c>
      <c r="M178" s="10">
        <v>0.04</v>
      </c>
      <c r="N178" s="11">
        <f>([1]Sheet7!F86)*0.07</f>
        <v>2.4500000000000001E-2</v>
      </c>
      <c r="O178" s="11">
        <f>([1]Sheet1!AF85)*2</f>
        <v>37.619999999999997</v>
      </c>
      <c r="P178" s="11">
        <v>0.11</v>
      </c>
      <c r="Q178" s="10">
        <f>[1]Sheet7!P87*2</f>
        <v>5.34</v>
      </c>
    </row>
    <row r="179" spans="1:23" ht="17.25" x14ac:dyDescent="0.25">
      <c r="A179" s="3" t="s">
        <v>42</v>
      </c>
      <c r="B179" s="3" t="s">
        <v>50</v>
      </c>
      <c r="C179" s="3" t="s">
        <v>98</v>
      </c>
      <c r="D179" s="27">
        <v>42309</v>
      </c>
      <c r="E179" s="3" t="s">
        <v>152</v>
      </c>
      <c r="F179" s="3" t="s">
        <v>113</v>
      </c>
      <c r="G179" s="3" t="s">
        <v>131</v>
      </c>
      <c r="H179" s="8">
        <f>([1]Sheet22!I89)*2.5</f>
        <v>66.575000000000003</v>
      </c>
      <c r="I179" s="9">
        <f t="shared" si="11"/>
        <v>15.924999999999997</v>
      </c>
      <c r="J179" s="8">
        <f>[1]Sheet22!K89*2.5</f>
        <v>17.5</v>
      </c>
      <c r="K179" s="9" t="s">
        <v>105</v>
      </c>
      <c r="L179" s="9">
        <v>5.2</v>
      </c>
      <c r="M179" s="10">
        <v>0.18</v>
      </c>
      <c r="N179" s="11">
        <f>([1]Sheet7!F88)*0.07</f>
        <v>4.760000000000001E-2</v>
      </c>
      <c r="O179" s="11">
        <f>([1]Sheet1!AF87)*2</f>
        <v>17.579999999999998</v>
      </c>
      <c r="P179" s="11">
        <f>([1]Sheet22!B87)/39</f>
        <v>4.7384615384615386E-2</v>
      </c>
      <c r="Q179" s="11">
        <f>[1]Sheet7!P89*2</f>
        <v>5.4</v>
      </c>
    </row>
    <row r="180" spans="1:23" x14ac:dyDescent="0.25">
      <c r="A180" s="3" t="s">
        <v>42</v>
      </c>
      <c r="B180" s="3" t="s">
        <v>50</v>
      </c>
      <c r="C180" s="3" t="s">
        <v>98</v>
      </c>
      <c r="D180" s="27">
        <v>42309</v>
      </c>
      <c r="E180" s="3" t="s">
        <v>152</v>
      </c>
      <c r="F180" s="3" t="s">
        <v>113</v>
      </c>
      <c r="G180" s="3" t="s">
        <v>112</v>
      </c>
      <c r="H180" s="8">
        <v>67.3</v>
      </c>
      <c r="I180" s="9">
        <f t="shared" si="11"/>
        <v>12.700000000000003</v>
      </c>
      <c r="J180" s="8">
        <f>[1]Sheet22!K86*2.5</f>
        <v>20</v>
      </c>
      <c r="K180" s="9" t="s">
        <v>105</v>
      </c>
      <c r="L180" s="9">
        <v>5.7</v>
      </c>
      <c r="M180" s="10">
        <v>7.0000000000000007E-2</v>
      </c>
      <c r="N180" s="11">
        <f>([1]Sheet7!F85)*0.07</f>
        <v>2.3100000000000002E-2</v>
      </c>
      <c r="O180" s="11">
        <v>17.28</v>
      </c>
      <c r="P180" s="11">
        <v>0.03</v>
      </c>
      <c r="Q180" s="10">
        <f>[1]Sheet7!P86*2</f>
        <v>4.9400000000000004</v>
      </c>
      <c r="R180" s="16"/>
    </row>
    <row r="181" spans="1:23" ht="17.25" x14ac:dyDescent="0.25">
      <c r="A181" s="3" t="s">
        <v>42</v>
      </c>
      <c r="B181" s="3" t="s">
        <v>50</v>
      </c>
      <c r="C181" s="3" t="s">
        <v>98</v>
      </c>
      <c r="D181" s="27">
        <v>42309</v>
      </c>
      <c r="E181" s="3" t="s">
        <v>152</v>
      </c>
      <c r="F181" s="3" t="s">
        <v>113</v>
      </c>
      <c r="G181" s="3" t="s">
        <v>132</v>
      </c>
      <c r="H181" s="8">
        <f>([1]Sheet22!I84)*2.5</f>
        <v>69.025000000000006</v>
      </c>
      <c r="I181" s="9">
        <f t="shared" si="11"/>
        <v>15.974999999999994</v>
      </c>
      <c r="J181" s="8">
        <f>[1]Sheet22!K84*2.5</f>
        <v>15</v>
      </c>
      <c r="K181" s="9" t="s">
        <v>105</v>
      </c>
      <c r="L181" s="9">
        <v>6.3</v>
      </c>
      <c r="M181" s="10">
        <v>7.0000000000000007E-2</v>
      </c>
      <c r="N181" s="11">
        <f>([1]Sheet7!F83)*0.07</f>
        <v>3.3600000000000005E-2</v>
      </c>
      <c r="O181" s="11">
        <v>15.62</v>
      </c>
      <c r="P181" s="11">
        <f>([1]Sheet22!B82)/39</f>
        <v>5.2307692307692307E-3</v>
      </c>
      <c r="Q181" s="10">
        <f>[1]Sheet7!P84*2</f>
        <v>5.76</v>
      </c>
    </row>
    <row r="182" spans="1:23" ht="15.75" x14ac:dyDescent="0.25">
      <c r="A182" s="3" t="s">
        <v>42</v>
      </c>
      <c r="B182" s="3" t="s">
        <v>52</v>
      </c>
      <c r="C182" s="3" t="s">
        <v>97</v>
      </c>
      <c r="D182" s="27">
        <v>42309</v>
      </c>
      <c r="E182" s="6" t="s">
        <v>152</v>
      </c>
      <c r="F182" s="6" t="s">
        <v>120</v>
      </c>
      <c r="G182" s="6" t="s">
        <v>121</v>
      </c>
      <c r="H182" s="8">
        <f>([1]Sheet22!J113)*2.5</f>
        <v>63.5</v>
      </c>
      <c r="I182" s="8">
        <f t="shared" si="11"/>
        <v>16.5</v>
      </c>
      <c r="J182" s="8">
        <f>[1]Sheet22!L113*2.5</f>
        <v>20</v>
      </c>
      <c r="K182" s="9" t="s">
        <v>111</v>
      </c>
      <c r="L182" s="9">
        <v>5.5</v>
      </c>
      <c r="M182" s="10">
        <v>0.13</v>
      </c>
      <c r="N182" s="11">
        <f>([1]Sheet7!F3)*0.07</f>
        <v>4.3400000000000001E-2</v>
      </c>
      <c r="O182" s="11">
        <f>([1]Sheet1!AF2)*2</f>
        <v>9.06</v>
      </c>
      <c r="P182" s="11">
        <f>([1]Sheet22!B1)/39</f>
        <v>0.55974358974358973</v>
      </c>
      <c r="Q182" s="10">
        <f>[1]Sheet7!P3*2</f>
        <v>6.84</v>
      </c>
      <c r="R182" s="7"/>
      <c r="S182" s="7"/>
      <c r="T182" s="7"/>
      <c r="U182" s="7"/>
      <c r="V182" s="7"/>
      <c r="W182" s="7"/>
    </row>
    <row r="183" spans="1:23" ht="17.25" x14ac:dyDescent="0.25">
      <c r="A183" s="3" t="s">
        <v>42</v>
      </c>
      <c r="B183" s="3" t="s">
        <v>52</v>
      </c>
      <c r="C183" s="3" t="s">
        <v>97</v>
      </c>
      <c r="D183" s="27">
        <v>42309</v>
      </c>
      <c r="E183" s="6" t="s">
        <v>152</v>
      </c>
      <c r="F183" s="6" t="s">
        <v>120</v>
      </c>
      <c r="G183" s="6" t="s">
        <v>126</v>
      </c>
      <c r="H183" s="8">
        <v>68.3</v>
      </c>
      <c r="I183" s="8">
        <f t="shared" si="11"/>
        <v>9.2000000000000028</v>
      </c>
      <c r="J183" s="8">
        <v>22.5</v>
      </c>
      <c r="K183" s="9" t="s">
        <v>111</v>
      </c>
      <c r="L183" s="9">
        <v>6.19</v>
      </c>
      <c r="M183" s="10">
        <v>0.15</v>
      </c>
      <c r="N183" s="11">
        <f>([1]Sheet7!F13)*0.07</f>
        <v>3.9200000000000006E-2</v>
      </c>
      <c r="O183" s="11">
        <f>([1]Sheet1!AF12)*2</f>
        <v>4.08</v>
      </c>
      <c r="P183" s="11">
        <f>([1]Sheet22!B11)/39</f>
        <v>0.33538461538461539</v>
      </c>
      <c r="Q183" s="10">
        <f>[1]Sheet7!P13*2</f>
        <v>3.24</v>
      </c>
    </row>
    <row r="184" spans="1:23" ht="17.25" x14ac:dyDescent="0.25">
      <c r="A184" s="3" t="s">
        <v>42</v>
      </c>
      <c r="B184" s="3" t="s">
        <v>52</v>
      </c>
      <c r="C184" s="3" t="s">
        <v>97</v>
      </c>
      <c r="D184" s="27">
        <v>42309</v>
      </c>
      <c r="E184" s="6" t="s">
        <v>152</v>
      </c>
      <c r="F184" s="6" t="s">
        <v>120</v>
      </c>
      <c r="G184" s="6" t="s">
        <v>127</v>
      </c>
      <c r="H184" s="8">
        <f>([1]Sheet22!J114)*2.5</f>
        <v>70.5</v>
      </c>
      <c r="I184" s="8">
        <f t="shared" si="11"/>
        <v>9.5</v>
      </c>
      <c r="J184" s="8">
        <f>[1]Sheet22!L114*2.5</f>
        <v>20</v>
      </c>
      <c r="K184" s="9" t="s">
        <v>105</v>
      </c>
      <c r="L184" s="9">
        <v>6.22</v>
      </c>
      <c r="M184" s="10">
        <v>0.15</v>
      </c>
      <c r="N184" s="11">
        <f>([1]Sheet7!F4)*0.07</f>
        <v>4.2700000000000002E-2</v>
      </c>
      <c r="O184" s="11">
        <f>([1]Sheet1!AF3)*2</f>
        <v>4.18</v>
      </c>
      <c r="P184" s="11">
        <f>([1]Sheet22!B2)/39</f>
        <v>0.2623076923076923</v>
      </c>
      <c r="Q184" s="11">
        <f>[1]Sheet7!P4*2</f>
        <v>4.8</v>
      </c>
    </row>
    <row r="185" spans="1:23" ht="17.25" x14ac:dyDescent="0.25">
      <c r="A185" s="3" t="s">
        <v>42</v>
      </c>
      <c r="B185" s="3" t="s">
        <v>52</v>
      </c>
      <c r="C185" s="3" t="s">
        <v>97</v>
      </c>
      <c r="D185" s="27">
        <v>42309</v>
      </c>
      <c r="E185" s="6" t="s">
        <v>152</v>
      </c>
      <c r="F185" s="6" t="s">
        <v>120</v>
      </c>
      <c r="G185" s="6" t="s">
        <v>128</v>
      </c>
      <c r="H185" s="8">
        <f>([1]Sheet22!J116)*2.5</f>
        <v>72.25</v>
      </c>
      <c r="I185" s="8">
        <f t="shared" si="11"/>
        <v>10.25</v>
      </c>
      <c r="J185" s="8">
        <f>[1]Sheet22!L116*2.5</f>
        <v>17.5</v>
      </c>
      <c r="K185" s="9" t="s">
        <v>105</v>
      </c>
      <c r="L185" s="9">
        <v>5.64</v>
      </c>
      <c r="M185" s="10">
        <v>0.15</v>
      </c>
      <c r="N185" s="11">
        <f>([1]Sheet7!F6)*0.07</f>
        <v>5.5300000000000009E-2</v>
      </c>
      <c r="O185" s="11">
        <f>([1]Sheet1!AF5)*2</f>
        <v>10.66</v>
      </c>
      <c r="P185" s="11">
        <f>([1]Sheet22!B4)/39</f>
        <v>0.2254871794871795</v>
      </c>
      <c r="Q185" s="10">
        <f>[1]Sheet7!P6*2</f>
        <v>6.08</v>
      </c>
    </row>
    <row r="186" spans="1:23" x14ac:dyDescent="0.25">
      <c r="A186" s="3" t="s">
        <v>42</v>
      </c>
      <c r="B186" s="3" t="s">
        <v>52</v>
      </c>
      <c r="C186" s="3" t="s">
        <v>97</v>
      </c>
      <c r="D186" s="27">
        <v>42309</v>
      </c>
      <c r="E186" s="6" t="s">
        <v>152</v>
      </c>
      <c r="F186" s="6" t="s">
        <v>120</v>
      </c>
      <c r="G186" s="6" t="s">
        <v>112</v>
      </c>
      <c r="H186" s="8">
        <f>([1]Sheet22!J115)*2.5</f>
        <v>72.174999999999997</v>
      </c>
      <c r="I186" s="8">
        <f t="shared" si="11"/>
        <v>15.325000000000003</v>
      </c>
      <c r="J186" s="8">
        <f>[1]Sheet22!L115*2.5</f>
        <v>12.5</v>
      </c>
      <c r="K186" s="9" t="s">
        <v>105</v>
      </c>
      <c r="L186" s="9">
        <v>6.59</v>
      </c>
      <c r="M186" s="10">
        <v>0.31</v>
      </c>
      <c r="N186" s="11">
        <f>([1]Sheet7!F5)*0.07</f>
        <v>5.8800000000000005E-2</v>
      </c>
      <c r="O186" s="11">
        <f>([1]Sheet1!AF4)*2</f>
        <v>11.36</v>
      </c>
      <c r="P186" s="11">
        <f>([1]Sheet22!B3)/39</f>
        <v>0.53076923076923077</v>
      </c>
      <c r="Q186" s="11">
        <f>[1]Sheet7!P5*2</f>
        <v>7.4</v>
      </c>
    </row>
    <row r="187" spans="1:23" ht="17.25" x14ac:dyDescent="0.25">
      <c r="A187" s="3" t="s">
        <v>42</v>
      </c>
      <c r="B187" s="3" t="s">
        <v>52</v>
      </c>
      <c r="C187" s="3" t="s">
        <v>97</v>
      </c>
      <c r="D187" s="27">
        <v>42309</v>
      </c>
      <c r="E187" s="6" t="s">
        <v>152</v>
      </c>
      <c r="F187" s="6" t="s">
        <v>120</v>
      </c>
      <c r="G187" s="6" t="s">
        <v>129</v>
      </c>
      <c r="H187" s="8">
        <f>([1]Sheet22!I14)*2.5</f>
        <v>74.349999999999994</v>
      </c>
      <c r="I187" s="8">
        <f t="shared" si="11"/>
        <v>10.650000000000006</v>
      </c>
      <c r="J187" s="8">
        <f>[1]Sheet22!K14*2.5</f>
        <v>15</v>
      </c>
      <c r="K187" s="8" t="s">
        <v>105</v>
      </c>
      <c r="L187" s="8">
        <v>5.68</v>
      </c>
      <c r="M187" s="12">
        <v>0.13</v>
      </c>
      <c r="N187" s="13">
        <f>([1]Sheet7!F14)*0.07</f>
        <v>5.460000000000001E-2</v>
      </c>
      <c r="O187" s="13">
        <f>([1]Sheet1!AF13)*2</f>
        <v>10.199999999999999</v>
      </c>
      <c r="P187" s="13">
        <f>([1]Sheet22!B12)/39</f>
        <v>0.13541025641025639</v>
      </c>
      <c r="Q187" s="12">
        <v>8.76</v>
      </c>
    </row>
    <row r="188" spans="1:23" x14ac:dyDescent="0.25">
      <c r="A188" s="3" t="s">
        <v>42</v>
      </c>
      <c r="B188" s="3" t="s">
        <v>52</v>
      </c>
      <c r="C188" s="3" t="s">
        <v>97</v>
      </c>
      <c r="D188" s="27">
        <v>42309</v>
      </c>
      <c r="E188" s="6" t="s">
        <v>152</v>
      </c>
      <c r="F188" s="6" t="s">
        <v>122</v>
      </c>
      <c r="G188" s="6" t="s">
        <v>121</v>
      </c>
      <c r="H188" s="8">
        <v>71.5</v>
      </c>
      <c r="I188" s="8">
        <f t="shared" si="11"/>
        <v>11</v>
      </c>
      <c r="J188" s="8">
        <f>[1]Sheet22!L118*2.5</f>
        <v>17.5</v>
      </c>
      <c r="K188" s="9" t="s">
        <v>105</v>
      </c>
      <c r="L188" s="9">
        <v>6.96</v>
      </c>
      <c r="M188" s="10">
        <v>0.34</v>
      </c>
      <c r="N188" s="11">
        <f>([1]Sheet7!F8)*0.07</f>
        <v>0.10290000000000001</v>
      </c>
      <c r="O188" s="11">
        <f>([1]Sheet1!AF7)*2</f>
        <v>18</v>
      </c>
      <c r="P188" s="11">
        <f>([1]Sheet22!B6)/39</f>
        <v>0.85025641025641019</v>
      </c>
      <c r="Q188" s="11">
        <f>[1]Sheet7!P8*2</f>
        <v>12.5</v>
      </c>
    </row>
    <row r="189" spans="1:23" ht="17.25" x14ac:dyDescent="0.25">
      <c r="A189" s="3" t="s">
        <v>42</v>
      </c>
      <c r="B189" s="3" t="s">
        <v>52</v>
      </c>
      <c r="C189" s="3" t="s">
        <v>97</v>
      </c>
      <c r="D189" s="27">
        <v>42309</v>
      </c>
      <c r="E189" s="6" t="s">
        <v>152</v>
      </c>
      <c r="F189" s="6" t="s">
        <v>122</v>
      </c>
      <c r="G189" s="6" t="s">
        <v>126</v>
      </c>
      <c r="H189" s="8">
        <f>([1]Sheet22!I12)*2.5</f>
        <v>73.525000000000006</v>
      </c>
      <c r="I189" s="8">
        <f t="shared" si="11"/>
        <v>11.474999999999994</v>
      </c>
      <c r="J189" s="8">
        <f>[1]Sheet22!K12*2.5</f>
        <v>15</v>
      </c>
      <c r="K189" s="9" t="s">
        <v>105</v>
      </c>
      <c r="L189" s="9">
        <v>5.39</v>
      </c>
      <c r="M189" s="10">
        <v>0.09</v>
      </c>
      <c r="N189" s="11">
        <f>([1]Sheet7!F12)*0.07</f>
        <v>4.4800000000000006E-2</v>
      </c>
      <c r="O189" s="11">
        <f>([1]Sheet1!AF11)*2</f>
        <v>5.78</v>
      </c>
      <c r="P189" s="11">
        <f>([1]Sheet22!B10)/39</f>
        <v>0.18882051282051282</v>
      </c>
      <c r="Q189" s="10">
        <f>[1]Sheet7!P12*2</f>
        <v>3.36</v>
      </c>
    </row>
    <row r="190" spans="1:23" ht="17.25" x14ac:dyDescent="0.25">
      <c r="A190" s="3" t="s">
        <v>42</v>
      </c>
      <c r="B190" s="3" t="s">
        <v>52</v>
      </c>
      <c r="C190" s="3" t="s">
        <v>97</v>
      </c>
      <c r="D190" s="27">
        <v>42309</v>
      </c>
      <c r="E190" s="6" t="s">
        <v>152</v>
      </c>
      <c r="F190" s="6" t="s">
        <v>122</v>
      </c>
      <c r="G190" s="6" t="s">
        <v>127</v>
      </c>
      <c r="H190" s="8">
        <f>([1]Sheet22!I11)*2.5</f>
        <v>62.3</v>
      </c>
      <c r="I190" s="8">
        <f t="shared" si="11"/>
        <v>12.700000000000003</v>
      </c>
      <c r="J190" s="8">
        <v>25</v>
      </c>
      <c r="K190" s="9" t="s">
        <v>111</v>
      </c>
      <c r="L190" s="9">
        <v>6.38</v>
      </c>
      <c r="M190" s="10">
        <v>0.15</v>
      </c>
      <c r="N190" s="11">
        <f>([1]Sheet7!F11)*0.07</f>
        <v>4.8300000000000003E-2</v>
      </c>
      <c r="O190" s="11">
        <f>([1]Sheet1!AF10)*2</f>
        <v>5.14</v>
      </c>
      <c r="P190" s="11">
        <f>([1]Sheet22!B9)/39</f>
        <v>0.4325641025641026</v>
      </c>
      <c r="Q190" s="10">
        <f>[1]Sheet7!P11*2</f>
        <v>4.22</v>
      </c>
    </row>
    <row r="191" spans="1:23" ht="17.25" x14ac:dyDescent="0.25">
      <c r="A191" s="3" t="s">
        <v>42</v>
      </c>
      <c r="B191" s="3" t="s">
        <v>52</v>
      </c>
      <c r="C191" s="3" t="s">
        <v>97</v>
      </c>
      <c r="D191" s="27">
        <v>42309</v>
      </c>
      <c r="E191" s="6" t="s">
        <v>152</v>
      </c>
      <c r="F191" s="6" t="s">
        <v>122</v>
      </c>
      <c r="G191" s="6" t="s">
        <v>128</v>
      </c>
      <c r="H191" s="8">
        <f>([1]Sheet22!I10)*2.5</f>
        <v>69.800000000000011</v>
      </c>
      <c r="I191" s="8">
        <f t="shared" si="11"/>
        <v>17.699999999999989</v>
      </c>
      <c r="J191" s="8">
        <f>[1]Sheet22!K10*2.5</f>
        <v>12.5</v>
      </c>
      <c r="K191" s="9" t="s">
        <v>105</v>
      </c>
      <c r="L191" s="9">
        <v>6.51</v>
      </c>
      <c r="M191" s="10">
        <v>0.31</v>
      </c>
      <c r="N191" s="11">
        <f>([1]Sheet7!F10)*0.07</f>
        <v>7.0700000000000013E-2</v>
      </c>
      <c r="O191" s="11">
        <f>([1]Sheet1!AF9)*2</f>
        <v>13.54</v>
      </c>
      <c r="P191" s="11">
        <f>([1]Sheet22!B8)/39</f>
        <v>0.32692307692307693</v>
      </c>
      <c r="Q191" s="10">
        <f>[1]Sheet7!P10*2</f>
        <v>5.24</v>
      </c>
    </row>
    <row r="192" spans="1:23" x14ac:dyDescent="0.25">
      <c r="A192" s="3" t="s">
        <v>42</v>
      </c>
      <c r="B192" s="3" t="s">
        <v>52</v>
      </c>
      <c r="C192" s="3" t="s">
        <v>97</v>
      </c>
      <c r="D192" s="27">
        <v>42309</v>
      </c>
      <c r="E192" s="6" t="s">
        <v>152</v>
      </c>
      <c r="F192" s="6" t="s">
        <v>122</v>
      </c>
      <c r="G192" s="6" t="s">
        <v>112</v>
      </c>
      <c r="H192" s="8">
        <f>([1]Sheet22!J117)*2.5</f>
        <v>72.674999999999997</v>
      </c>
      <c r="I192" s="8">
        <f t="shared" si="11"/>
        <v>14.825000000000003</v>
      </c>
      <c r="J192" s="8">
        <f>[1]Sheet22!L117*2.5</f>
        <v>12.5</v>
      </c>
      <c r="K192" s="9" t="s">
        <v>105</v>
      </c>
      <c r="L192" s="9">
        <v>6.42</v>
      </c>
      <c r="M192" s="11">
        <v>0.3</v>
      </c>
      <c r="N192" s="11">
        <f>([1]Sheet7!F7)*0.07</f>
        <v>4.9700000000000001E-2</v>
      </c>
      <c r="O192" s="11">
        <v>11.64</v>
      </c>
      <c r="P192" s="11">
        <f>([1]Sheet22!B5)/39</f>
        <v>0.20466666666666666</v>
      </c>
      <c r="Q192" s="10">
        <f>[1]Sheet7!P7*2</f>
        <v>8.16</v>
      </c>
    </row>
    <row r="193" spans="1:17" ht="17.25" x14ac:dyDescent="0.25">
      <c r="A193" s="3" t="s">
        <v>42</v>
      </c>
      <c r="B193" s="3" t="s">
        <v>52</v>
      </c>
      <c r="C193" s="3" t="s">
        <v>97</v>
      </c>
      <c r="D193" s="27">
        <v>42309</v>
      </c>
      <c r="E193" s="6" t="s">
        <v>152</v>
      </c>
      <c r="F193" s="6" t="s">
        <v>122</v>
      </c>
      <c r="G193" s="6" t="s">
        <v>129</v>
      </c>
      <c r="H193" s="8">
        <f>([1]Sheet22!I9)*2.5</f>
        <v>63.324999999999996</v>
      </c>
      <c r="I193" s="8">
        <f t="shared" si="11"/>
        <v>16.675000000000011</v>
      </c>
      <c r="J193" s="8">
        <f>[1]Sheet22!K9*2.5</f>
        <v>20</v>
      </c>
      <c r="K193" s="9" t="s">
        <v>105</v>
      </c>
      <c r="L193" s="9">
        <v>6.24</v>
      </c>
      <c r="M193" s="10">
        <v>0.17</v>
      </c>
      <c r="N193" s="11">
        <f>([1]Sheet7!F9)*0.07</f>
        <v>6.0900000000000003E-2</v>
      </c>
      <c r="O193" s="11">
        <f>([1]Sheet1!AF8)*2</f>
        <v>9.5</v>
      </c>
      <c r="P193" s="11">
        <v>0.17</v>
      </c>
      <c r="Q193" s="11">
        <f>[1]Sheet7!P9*2</f>
        <v>12.5</v>
      </c>
    </row>
    <row r="194" spans="1:17" x14ac:dyDescent="0.25">
      <c r="A194" s="3" t="s">
        <v>42</v>
      </c>
      <c r="B194" s="3" t="s">
        <v>52</v>
      </c>
      <c r="C194" s="3" t="s">
        <v>97</v>
      </c>
      <c r="D194" s="27">
        <v>42309</v>
      </c>
      <c r="E194" s="6" t="s">
        <v>152</v>
      </c>
      <c r="F194" s="3" t="s">
        <v>113</v>
      </c>
      <c r="G194" s="3" t="s">
        <v>121</v>
      </c>
      <c r="H194" s="8">
        <f>([1]Sheet22!I16)*2.5</f>
        <v>66.324999999999989</v>
      </c>
      <c r="I194" s="8">
        <f t="shared" si="11"/>
        <v>13.675000000000011</v>
      </c>
      <c r="J194" s="8">
        <f>[1]Sheet22!K16*2.5</f>
        <v>20</v>
      </c>
      <c r="K194" s="9" t="s">
        <v>105</v>
      </c>
      <c r="L194" s="9">
        <v>5.66</v>
      </c>
      <c r="M194" s="10">
        <v>0.15</v>
      </c>
      <c r="N194" s="11">
        <f>([1]Sheet7!F16)*0.07</f>
        <v>3.7800000000000007E-2</v>
      </c>
      <c r="O194" s="11">
        <f>([1]Sheet1!AF15)*2</f>
        <v>19.940000000000001</v>
      </c>
      <c r="P194" s="11">
        <f>([1]Sheet22!B14)/39</f>
        <v>0.82307692307692315</v>
      </c>
      <c r="Q194" s="10">
        <f>[1]Sheet7!P16*2</f>
        <v>6.36</v>
      </c>
    </row>
    <row r="195" spans="1:17" ht="17.25" x14ac:dyDescent="0.25">
      <c r="A195" s="3" t="s">
        <v>42</v>
      </c>
      <c r="B195" s="3" t="s">
        <v>52</v>
      </c>
      <c r="C195" s="3" t="s">
        <v>97</v>
      </c>
      <c r="D195" s="27">
        <v>42309</v>
      </c>
      <c r="E195" s="6" t="s">
        <v>152</v>
      </c>
      <c r="F195" s="3" t="s">
        <v>113</v>
      </c>
      <c r="G195" s="3" t="s">
        <v>130</v>
      </c>
      <c r="H195" s="8">
        <f>([1]Sheet22!I18)*2.5</f>
        <v>72.024999999999991</v>
      </c>
      <c r="I195" s="8">
        <f t="shared" si="11"/>
        <v>10.475000000000009</v>
      </c>
      <c r="J195" s="8">
        <f>[1]Sheet22!K18*2.5</f>
        <v>17.5</v>
      </c>
      <c r="K195" s="9" t="s">
        <v>105</v>
      </c>
      <c r="L195" s="9">
        <v>6.03</v>
      </c>
      <c r="M195" s="10">
        <v>0.06</v>
      </c>
      <c r="N195" s="11">
        <f>([1]Sheet7!F18)*0.07</f>
        <v>3.7800000000000007E-2</v>
      </c>
      <c r="O195" s="11">
        <f>([1]Sheet1!AF17)*2</f>
        <v>8.02</v>
      </c>
      <c r="P195" s="11">
        <f>([1]Sheet22!B16)/39</f>
        <v>9.8461538461538461E-2</v>
      </c>
      <c r="Q195" s="10">
        <f>[1]Sheet7!P18*2</f>
        <v>4.9800000000000004</v>
      </c>
    </row>
    <row r="196" spans="1:17" ht="17.25" x14ac:dyDescent="0.25">
      <c r="A196" s="3" t="s">
        <v>42</v>
      </c>
      <c r="B196" s="3" t="s">
        <v>52</v>
      </c>
      <c r="C196" s="3" t="s">
        <v>97</v>
      </c>
      <c r="D196" s="27">
        <v>42309</v>
      </c>
      <c r="E196" s="6" t="s">
        <v>152</v>
      </c>
      <c r="F196" s="6" t="s">
        <v>113</v>
      </c>
      <c r="G196" s="6" t="s">
        <v>127</v>
      </c>
      <c r="H196" s="8">
        <f>([1]Sheet22!I108)*2.5</f>
        <v>64.25</v>
      </c>
      <c r="I196" s="9">
        <f t="shared" si="11"/>
        <v>20.75</v>
      </c>
      <c r="J196" s="8">
        <f>[1]Sheet22!K108*2.5</f>
        <v>15</v>
      </c>
      <c r="K196" s="9" t="s">
        <v>105</v>
      </c>
      <c r="L196" s="9">
        <v>5.8</v>
      </c>
      <c r="M196" s="10">
        <v>0.05</v>
      </c>
      <c r="N196" s="11">
        <f>([1]Sheet7!F108)*0.07</f>
        <v>3.7100000000000008E-2</v>
      </c>
      <c r="O196" s="11">
        <v>17.559999999999999</v>
      </c>
      <c r="P196" s="11">
        <f>([1]Sheet22!B106)/39</f>
        <v>8.5641025641025638E-3</v>
      </c>
      <c r="Q196" s="10">
        <f>[1]Sheet7!P109*2</f>
        <v>8.06</v>
      </c>
    </row>
    <row r="197" spans="1:17" ht="17.25" x14ac:dyDescent="0.25">
      <c r="A197" s="3" t="s">
        <v>42</v>
      </c>
      <c r="B197" s="3" t="s">
        <v>52</v>
      </c>
      <c r="C197" s="3" t="s">
        <v>97</v>
      </c>
      <c r="D197" s="27">
        <v>42309</v>
      </c>
      <c r="E197" s="6" t="s">
        <v>152</v>
      </c>
      <c r="F197" s="3" t="s">
        <v>113</v>
      </c>
      <c r="G197" s="3" t="s">
        <v>131</v>
      </c>
      <c r="H197" s="8">
        <f>([1]Sheet22!I15)*2.5</f>
        <v>70.575000000000003</v>
      </c>
      <c r="I197" s="8">
        <f t="shared" si="11"/>
        <v>14.424999999999997</v>
      </c>
      <c r="J197" s="8">
        <f>[1]Sheet22!K15*2.5</f>
        <v>15</v>
      </c>
      <c r="K197" s="9" t="s">
        <v>105</v>
      </c>
      <c r="L197" s="9">
        <v>6.02</v>
      </c>
      <c r="M197" s="10">
        <v>0.28000000000000003</v>
      </c>
      <c r="N197" s="11">
        <f>([1]Sheet7!F15)*0.07</f>
        <v>7.7000000000000013E-2</v>
      </c>
      <c r="O197" s="13">
        <v>12.86</v>
      </c>
      <c r="P197" s="11">
        <f>([1]Sheet22!B13)/39</f>
        <v>0.31102564102564106</v>
      </c>
      <c r="Q197" s="10">
        <f>[1]Sheet7!P15*2</f>
        <v>8.0399999999999991</v>
      </c>
    </row>
    <row r="198" spans="1:17" ht="17.25" x14ac:dyDescent="0.25">
      <c r="A198" s="3" t="s">
        <v>42</v>
      </c>
      <c r="B198" s="3" t="s">
        <v>52</v>
      </c>
      <c r="C198" s="3" t="s">
        <v>97</v>
      </c>
      <c r="D198" s="27">
        <v>42309</v>
      </c>
      <c r="E198" s="6" t="s">
        <v>152</v>
      </c>
      <c r="F198" s="3" t="s">
        <v>113</v>
      </c>
      <c r="G198" s="3" t="s">
        <v>132</v>
      </c>
      <c r="H198" s="8">
        <v>75.400000000000006</v>
      </c>
      <c r="I198" s="8">
        <f t="shared" si="11"/>
        <v>14.599999999999994</v>
      </c>
      <c r="J198" s="8">
        <f>[1]Sheet22!K17*2.5</f>
        <v>10</v>
      </c>
      <c r="K198" s="9" t="s">
        <v>105</v>
      </c>
      <c r="L198" s="9">
        <v>5.61</v>
      </c>
      <c r="M198" s="10">
        <v>0.06</v>
      </c>
      <c r="N198" s="11">
        <f>([1]Sheet7!F17)*0.07</f>
        <v>3.4300000000000004E-2</v>
      </c>
      <c r="O198" s="11">
        <f>([1]Sheet1!AF16)*2</f>
        <v>6.88</v>
      </c>
      <c r="P198" s="11">
        <f>([1]Sheet22!B15)/39</f>
        <v>0.21876923076923077</v>
      </c>
      <c r="Q198" s="10">
        <f>[1]Sheet7!P17*2</f>
        <v>6.46</v>
      </c>
    </row>
    <row r="199" spans="1:17" x14ac:dyDescent="0.25">
      <c r="A199" s="3" t="s">
        <v>42</v>
      </c>
      <c r="B199" s="3" t="s">
        <v>52</v>
      </c>
      <c r="C199" s="3" t="s">
        <v>97</v>
      </c>
      <c r="D199" s="27">
        <v>42309</v>
      </c>
      <c r="E199" s="3" t="s">
        <v>153</v>
      </c>
      <c r="F199" s="3" t="s">
        <v>122</v>
      </c>
      <c r="G199" s="3" t="s">
        <v>121</v>
      </c>
      <c r="H199" s="8">
        <f>([1]Sheet22!I22)*2.5</f>
        <v>67.300000000000011</v>
      </c>
      <c r="I199" s="8">
        <f t="shared" si="11"/>
        <v>17.699999999999989</v>
      </c>
      <c r="J199" s="8">
        <v>15</v>
      </c>
      <c r="K199" s="9" t="s">
        <v>105</v>
      </c>
      <c r="L199" s="9">
        <v>7.16</v>
      </c>
      <c r="M199" s="10">
        <v>0.33</v>
      </c>
      <c r="N199" s="11">
        <f>([1]Sheet7!F22)*0.07</f>
        <v>4.6200000000000005E-2</v>
      </c>
      <c r="O199" s="11">
        <f>([1]Sheet1!AF21)*2</f>
        <v>32.520000000000003</v>
      </c>
      <c r="P199" s="11">
        <f>([1]Sheet22!B20)/39</f>
        <v>0.25558974358974357</v>
      </c>
      <c r="Q199" s="10">
        <v>12.46</v>
      </c>
    </row>
    <row r="200" spans="1:17" ht="17.25" x14ac:dyDescent="0.25">
      <c r="A200" s="3" t="s">
        <v>42</v>
      </c>
      <c r="B200" s="3" t="s">
        <v>52</v>
      </c>
      <c r="C200" s="3" t="s">
        <v>97</v>
      </c>
      <c r="D200" s="27">
        <v>42309</v>
      </c>
      <c r="E200" s="3" t="s">
        <v>153</v>
      </c>
      <c r="F200" s="3" t="s">
        <v>122</v>
      </c>
      <c r="G200" s="3" t="s">
        <v>130</v>
      </c>
      <c r="H200" s="8">
        <f>([1]Sheet22!I20)*2.5</f>
        <v>70.224999999999994</v>
      </c>
      <c r="I200" s="8">
        <f t="shared" si="11"/>
        <v>17.275000000000006</v>
      </c>
      <c r="J200" s="8">
        <f>[1]Sheet22!K20*2.5</f>
        <v>12.5</v>
      </c>
      <c r="K200" s="9" t="s">
        <v>105</v>
      </c>
      <c r="L200" s="9">
        <v>7.22</v>
      </c>
      <c r="M200" s="10">
        <v>0.39</v>
      </c>
      <c r="N200" s="11">
        <f>([1]Sheet7!F20)*0.07</f>
        <v>5.8800000000000005E-2</v>
      </c>
      <c r="O200" s="11">
        <f>([1]Sheet1!AF19)*2</f>
        <v>36.94</v>
      </c>
      <c r="P200" s="11">
        <f>([1]Sheet22!B18)/39</f>
        <v>0.92128205128205132</v>
      </c>
      <c r="Q200" s="10">
        <v>6.54</v>
      </c>
    </row>
    <row r="201" spans="1:17" ht="17.25" x14ac:dyDescent="0.25">
      <c r="A201" s="3" t="s">
        <v>42</v>
      </c>
      <c r="B201" s="3" t="s">
        <v>52</v>
      </c>
      <c r="C201" s="3" t="s">
        <v>97</v>
      </c>
      <c r="D201" s="27">
        <v>42309</v>
      </c>
      <c r="E201" s="3" t="s">
        <v>153</v>
      </c>
      <c r="F201" s="3" t="s">
        <v>122</v>
      </c>
      <c r="G201" s="3" t="s">
        <v>133</v>
      </c>
      <c r="H201" s="8">
        <f>([1]Sheet22!I23)*2.5</f>
        <v>62.300000000000004</v>
      </c>
      <c r="I201" s="8">
        <f t="shared" si="11"/>
        <v>20.199999999999989</v>
      </c>
      <c r="J201" s="8">
        <f>[1]Sheet22!K23*2.5</f>
        <v>17.5</v>
      </c>
      <c r="K201" s="9" t="s">
        <v>105</v>
      </c>
      <c r="L201" s="9">
        <v>5.95</v>
      </c>
      <c r="M201" s="10">
        <v>0.21</v>
      </c>
      <c r="N201" s="11">
        <f>([1]Sheet7!F23)*0.07</f>
        <v>4.8300000000000003E-2</v>
      </c>
      <c r="O201" s="11">
        <f>([1]Sheet1!AF22)*2</f>
        <v>9.0399999999999991</v>
      </c>
      <c r="P201" s="11">
        <f>([1]Sheet22!B21)/39</f>
        <v>0.85</v>
      </c>
      <c r="Q201" s="10">
        <f>[1]Sheet7!P23*2</f>
        <v>4.6399999999999997</v>
      </c>
    </row>
    <row r="202" spans="1:17" ht="17.25" x14ac:dyDescent="0.25">
      <c r="A202" s="3" t="s">
        <v>42</v>
      </c>
      <c r="B202" s="3" t="s">
        <v>52</v>
      </c>
      <c r="C202" s="3" t="s">
        <v>97</v>
      </c>
      <c r="D202" s="27">
        <v>42309</v>
      </c>
      <c r="E202" s="3" t="s">
        <v>153</v>
      </c>
      <c r="F202" s="3" t="s">
        <v>122</v>
      </c>
      <c r="G202" s="3" t="s">
        <v>131</v>
      </c>
      <c r="H202" s="8">
        <f>([1]Sheet22!I21)*2.5</f>
        <v>60.225000000000001</v>
      </c>
      <c r="I202" s="8">
        <f t="shared" si="11"/>
        <v>24.775000000000006</v>
      </c>
      <c r="J202" s="8">
        <f>[1]Sheet22!K21*2.5</f>
        <v>15</v>
      </c>
      <c r="K202" s="9" t="s">
        <v>105</v>
      </c>
      <c r="L202" s="9">
        <v>6.64</v>
      </c>
      <c r="M202" s="10">
        <v>0.36</v>
      </c>
      <c r="N202" s="11">
        <f>([1]Sheet7!F21)*0.07</f>
        <v>4.2700000000000002E-2</v>
      </c>
      <c r="O202" s="11">
        <f>([1]Sheet1!AF20)*2</f>
        <v>13.42</v>
      </c>
      <c r="P202" s="11">
        <f>([1]Sheet22!B19)/39</f>
        <v>0.35538461538461535</v>
      </c>
      <c r="Q202" s="10">
        <v>8.1199999999999992</v>
      </c>
    </row>
    <row r="203" spans="1:17" x14ac:dyDescent="0.25">
      <c r="A203" s="3" t="s">
        <v>42</v>
      </c>
      <c r="B203" s="3" t="s">
        <v>52</v>
      </c>
      <c r="C203" s="3" t="s">
        <v>97</v>
      </c>
      <c r="D203" s="27">
        <v>42309</v>
      </c>
      <c r="E203" s="3" t="s">
        <v>153</v>
      </c>
      <c r="F203" s="3" t="s">
        <v>122</v>
      </c>
      <c r="G203" s="3" t="s">
        <v>112</v>
      </c>
      <c r="H203" s="8">
        <f>([1]Sheet22!I19)*2.5</f>
        <v>43.924999999999997</v>
      </c>
      <c r="I203" s="8">
        <f t="shared" si="11"/>
        <v>33.575000000000003</v>
      </c>
      <c r="J203" s="8">
        <f>[1]Sheet22!K19*2.5</f>
        <v>22.5</v>
      </c>
      <c r="K203" s="9" t="s">
        <v>104</v>
      </c>
      <c r="L203" s="9">
        <v>6.42</v>
      </c>
      <c r="M203" s="10">
        <v>0.41</v>
      </c>
      <c r="N203" s="11">
        <f>([1]Sheet7!F19)*0.07</f>
        <v>5.74E-2</v>
      </c>
      <c r="O203" s="11">
        <f>([1]Sheet1!AF18)*2</f>
        <v>12.26</v>
      </c>
      <c r="P203" s="11">
        <f>([1]Sheet22!B17)/39</f>
        <v>0.13435897435897437</v>
      </c>
      <c r="Q203" s="10">
        <f>[1]Sheet7!P19*2</f>
        <v>6.32</v>
      </c>
    </row>
    <row r="204" spans="1:17" ht="17.25" x14ac:dyDescent="0.25">
      <c r="A204" s="3" t="s">
        <v>42</v>
      </c>
      <c r="B204" s="3" t="s">
        <v>52</v>
      </c>
      <c r="C204" s="3" t="s">
        <v>97</v>
      </c>
      <c r="D204" s="27">
        <v>42309</v>
      </c>
      <c r="E204" s="3" t="s">
        <v>153</v>
      </c>
      <c r="F204" s="3" t="s">
        <v>122</v>
      </c>
      <c r="G204" s="3" t="s">
        <v>132</v>
      </c>
      <c r="H204" s="8">
        <v>55.5</v>
      </c>
      <c r="I204" s="9">
        <v>23.2</v>
      </c>
      <c r="J204" s="8">
        <f>[1]Sheet22!K90*2.5</f>
        <v>21.25</v>
      </c>
      <c r="K204" s="9" t="s">
        <v>105</v>
      </c>
      <c r="L204" s="9">
        <v>5.9</v>
      </c>
      <c r="M204" s="10">
        <v>0.06</v>
      </c>
      <c r="N204" s="11">
        <f>([1]Sheet7!F89)*0.07</f>
        <v>1.9600000000000003E-2</v>
      </c>
      <c r="O204" s="11">
        <f>([1]Sheet1!AF88)*2</f>
        <v>17.46</v>
      </c>
      <c r="P204" s="11">
        <v>0.02</v>
      </c>
      <c r="Q204" s="10">
        <f>[1]Sheet7!P90*2</f>
        <v>8.76</v>
      </c>
    </row>
    <row r="205" spans="1:17" x14ac:dyDescent="0.25">
      <c r="A205" s="3" t="s">
        <v>42</v>
      </c>
      <c r="B205" s="3" t="s">
        <v>52</v>
      </c>
      <c r="C205" s="3" t="s">
        <v>97</v>
      </c>
      <c r="D205" s="27">
        <v>42309</v>
      </c>
      <c r="E205" s="3" t="s">
        <v>153</v>
      </c>
      <c r="F205" s="3" t="s">
        <v>123</v>
      </c>
      <c r="G205" s="3" t="s">
        <v>121</v>
      </c>
      <c r="H205" s="8">
        <f>([1]Sheet22!I27)*2.5</f>
        <v>61.849999999999994</v>
      </c>
      <c r="I205" s="8">
        <f t="shared" ref="I205:I215" si="12">(100-(H205+J205))</f>
        <v>25.650000000000006</v>
      </c>
      <c r="J205" s="8">
        <f>[1]Sheet22!K27*2.5</f>
        <v>12.5</v>
      </c>
      <c r="K205" s="9" t="s">
        <v>105</v>
      </c>
      <c r="L205" s="9">
        <v>6.27</v>
      </c>
      <c r="M205" s="10">
        <v>0.62</v>
      </c>
      <c r="N205" s="11">
        <f>([1]Sheet7!F27)*0.07</f>
        <v>4.2700000000000002E-2</v>
      </c>
      <c r="O205" s="11">
        <f>([1]Sheet1!AF26)*2</f>
        <v>23.28</v>
      </c>
      <c r="P205" s="11">
        <f>([1]Sheet22!B25)/39</f>
        <v>0.29512820512820515</v>
      </c>
      <c r="Q205" s="10">
        <f>[1]Sheet7!P27*2</f>
        <v>4.58</v>
      </c>
    </row>
    <row r="206" spans="1:17" ht="17.25" x14ac:dyDescent="0.25">
      <c r="A206" s="3" t="s">
        <v>42</v>
      </c>
      <c r="B206" s="3" t="s">
        <v>52</v>
      </c>
      <c r="C206" s="3" t="s">
        <v>97</v>
      </c>
      <c r="D206" s="27">
        <v>42309</v>
      </c>
      <c r="E206" s="3" t="s">
        <v>153</v>
      </c>
      <c r="F206" s="3" t="s">
        <v>123</v>
      </c>
      <c r="G206" s="3" t="s">
        <v>130</v>
      </c>
      <c r="H206" s="8">
        <v>63.9</v>
      </c>
      <c r="I206" s="8">
        <f t="shared" si="12"/>
        <v>23.599999999999994</v>
      </c>
      <c r="J206" s="8">
        <f>[1]Sheet22!K24*2.5</f>
        <v>12.5</v>
      </c>
      <c r="K206" s="9" t="s">
        <v>105</v>
      </c>
      <c r="L206" s="9">
        <v>5.97</v>
      </c>
      <c r="M206" s="10">
        <v>0.15</v>
      </c>
      <c r="N206" s="11">
        <f>([1]Sheet7!F24)*0.07</f>
        <v>4.1300000000000003E-2</v>
      </c>
      <c r="O206" s="11">
        <f>([1]Sheet1!AF23)*2</f>
        <v>7.12</v>
      </c>
      <c r="P206" s="11">
        <f>([1]Sheet22!B22)/39</f>
        <v>0.32666666666666666</v>
      </c>
      <c r="Q206" s="10">
        <f>[1]Sheet7!P24*2</f>
        <v>6.4</v>
      </c>
    </row>
    <row r="207" spans="1:17" ht="17.25" x14ac:dyDescent="0.25">
      <c r="A207" s="3" t="s">
        <v>42</v>
      </c>
      <c r="B207" s="3" t="s">
        <v>52</v>
      </c>
      <c r="C207" s="3" t="s">
        <v>97</v>
      </c>
      <c r="D207" s="27">
        <v>42309</v>
      </c>
      <c r="E207" s="3" t="s">
        <v>153</v>
      </c>
      <c r="F207" s="3" t="s">
        <v>123</v>
      </c>
      <c r="G207" s="3" t="s">
        <v>131</v>
      </c>
      <c r="H207" s="8">
        <v>53.1</v>
      </c>
      <c r="I207" s="8">
        <f t="shared" si="12"/>
        <v>29.400000000000006</v>
      </c>
      <c r="J207" s="8">
        <f>[1]Sheet22!K28*2.5</f>
        <v>17.5</v>
      </c>
      <c r="K207" s="9" t="s">
        <v>105</v>
      </c>
      <c r="L207" s="9">
        <v>6.39</v>
      </c>
      <c r="M207" s="10">
        <v>0.48</v>
      </c>
      <c r="N207" s="11">
        <f>([1]Sheet7!F28)*0.07</f>
        <v>4.6200000000000005E-2</v>
      </c>
      <c r="O207" s="11">
        <v>12.32</v>
      </c>
      <c r="P207" s="11">
        <f>([1]Sheet22!B26)/39</f>
        <v>0.37512820512820516</v>
      </c>
      <c r="Q207" s="10">
        <f>[1]Sheet7!P28*2</f>
        <v>7.94</v>
      </c>
    </row>
    <row r="208" spans="1:17" x14ac:dyDescent="0.25">
      <c r="A208" s="3" t="s">
        <v>42</v>
      </c>
      <c r="B208" s="3" t="s">
        <v>52</v>
      </c>
      <c r="C208" s="3" t="s">
        <v>97</v>
      </c>
      <c r="D208" s="27">
        <v>42309</v>
      </c>
      <c r="E208" s="3" t="s">
        <v>153</v>
      </c>
      <c r="F208" s="3" t="s">
        <v>123</v>
      </c>
      <c r="G208" s="3" t="s">
        <v>112</v>
      </c>
      <c r="H208" s="8">
        <f>([1]Sheet22!I26)*2.5</f>
        <v>31.274999999999995</v>
      </c>
      <c r="I208" s="8">
        <f t="shared" si="12"/>
        <v>43.725000000000009</v>
      </c>
      <c r="J208" s="8">
        <f>[1]Sheet22!K26*2.5</f>
        <v>25</v>
      </c>
      <c r="K208" s="9" t="s">
        <v>104</v>
      </c>
      <c r="L208" s="9">
        <v>5.68</v>
      </c>
      <c r="M208" s="10">
        <v>0.92</v>
      </c>
      <c r="N208" s="11">
        <f>([1]Sheet7!F26)*0.07</f>
        <v>6.0900000000000003E-2</v>
      </c>
      <c r="O208" s="11">
        <f>([1]Sheet1!AF25)*2</f>
        <v>11.56</v>
      </c>
      <c r="P208" s="11">
        <f>([1]Sheet22!B24)/39</f>
        <v>0.27179487179487177</v>
      </c>
      <c r="Q208" s="10">
        <f>[1]Sheet7!P26*2</f>
        <v>4.28</v>
      </c>
    </row>
    <row r="209" spans="1:17" ht="17.25" x14ac:dyDescent="0.25">
      <c r="A209" s="3" t="s">
        <v>42</v>
      </c>
      <c r="B209" s="3" t="s">
        <v>52</v>
      </c>
      <c r="C209" s="3" t="s">
        <v>97</v>
      </c>
      <c r="D209" s="27">
        <v>42309</v>
      </c>
      <c r="E209" s="3" t="s">
        <v>153</v>
      </c>
      <c r="F209" s="3" t="s">
        <v>123</v>
      </c>
      <c r="G209" s="3" t="s">
        <v>132</v>
      </c>
      <c r="H209" s="8">
        <f>([1]Sheet22!I25)*2.5</f>
        <v>64.875</v>
      </c>
      <c r="I209" s="8">
        <f t="shared" si="12"/>
        <v>22.625</v>
      </c>
      <c r="J209" s="8">
        <f>[1]Sheet22!K25*2.5</f>
        <v>12.5</v>
      </c>
      <c r="K209" s="9" t="s">
        <v>105</v>
      </c>
      <c r="L209" s="9">
        <v>6.21</v>
      </c>
      <c r="M209" s="10">
        <v>0.15</v>
      </c>
      <c r="N209" s="11">
        <f>([1]Sheet7!F25)*0.07</f>
        <v>5.1800000000000006E-2</v>
      </c>
      <c r="O209" s="11">
        <f>([1]Sheet1!AF24)*2</f>
        <v>9.44</v>
      </c>
      <c r="P209" s="11">
        <f>([1]Sheet22!B23)/39</f>
        <v>0.12248717948717949</v>
      </c>
      <c r="Q209" s="10">
        <f>[1]Sheet7!P25*2</f>
        <v>7.18</v>
      </c>
    </row>
    <row r="210" spans="1:17" x14ac:dyDescent="0.25">
      <c r="A210" s="3" t="s">
        <v>42</v>
      </c>
      <c r="B210" s="3" t="s">
        <v>52</v>
      </c>
      <c r="C210" s="3" t="s">
        <v>97</v>
      </c>
      <c r="D210" s="27">
        <v>42309</v>
      </c>
      <c r="E210" s="3" t="s">
        <v>153</v>
      </c>
      <c r="F210" s="3" t="s">
        <v>114</v>
      </c>
      <c r="G210" s="3" t="s">
        <v>121</v>
      </c>
      <c r="H210" s="8">
        <f>([1]Sheet22!I32)*2.5</f>
        <v>71.274999999999991</v>
      </c>
      <c r="I210" s="8">
        <f t="shared" si="12"/>
        <v>13.425000000000011</v>
      </c>
      <c r="J210" s="8">
        <v>15.3</v>
      </c>
      <c r="K210" s="9" t="s">
        <v>105</v>
      </c>
      <c r="L210" s="9">
        <v>6.59</v>
      </c>
      <c r="M210" s="10">
        <v>0.56999999999999995</v>
      </c>
      <c r="N210" s="11">
        <f>([1]Sheet7!F32)*0.07</f>
        <v>5.74E-2</v>
      </c>
      <c r="O210" s="11">
        <v>25.31</v>
      </c>
      <c r="P210" s="11">
        <f>([1]Sheet22!B30)/39</f>
        <v>0.27743589743589742</v>
      </c>
      <c r="Q210" s="11">
        <f>[1]Sheet7!P32*2</f>
        <v>6.2</v>
      </c>
    </row>
    <row r="211" spans="1:17" ht="17.25" x14ac:dyDescent="0.25">
      <c r="A211" s="3" t="s">
        <v>42</v>
      </c>
      <c r="B211" s="3" t="s">
        <v>52</v>
      </c>
      <c r="C211" s="3" t="s">
        <v>97</v>
      </c>
      <c r="D211" s="27">
        <v>42309</v>
      </c>
      <c r="E211" s="3" t="s">
        <v>153</v>
      </c>
      <c r="F211" s="3" t="s">
        <v>114</v>
      </c>
      <c r="G211" s="3" t="s">
        <v>130</v>
      </c>
      <c r="H211" s="8">
        <f>([1]Sheet22!I29)*2.5</f>
        <v>70.149999999999991</v>
      </c>
      <c r="I211" s="8">
        <f t="shared" si="12"/>
        <v>14.850000000000009</v>
      </c>
      <c r="J211" s="8">
        <f>[1]Sheet22!K29*2.5</f>
        <v>15</v>
      </c>
      <c r="K211" s="9" t="s">
        <v>105</v>
      </c>
      <c r="L211" s="9">
        <v>5.63</v>
      </c>
      <c r="M211" s="10">
        <v>0.36</v>
      </c>
      <c r="N211" s="11">
        <f>([1]Sheet7!F29)*0.07</f>
        <v>4.2700000000000002E-2</v>
      </c>
      <c r="O211" s="11">
        <f>([1]Sheet1!AF28)*2</f>
        <v>14.74</v>
      </c>
      <c r="P211" s="11">
        <f>([1]Sheet22!B27)/39</f>
        <v>0.50256410256410255</v>
      </c>
      <c r="Q211" s="10">
        <f>[1]Sheet7!P29*2</f>
        <v>4.34</v>
      </c>
    </row>
    <row r="212" spans="1:17" ht="17.25" x14ac:dyDescent="0.25">
      <c r="A212" s="3" t="s">
        <v>42</v>
      </c>
      <c r="B212" s="3" t="s">
        <v>52</v>
      </c>
      <c r="C212" s="3" t="s">
        <v>97</v>
      </c>
      <c r="D212" s="27">
        <v>42309</v>
      </c>
      <c r="E212" s="3" t="s">
        <v>153</v>
      </c>
      <c r="F212" s="3" t="s">
        <v>114</v>
      </c>
      <c r="G212" s="3" t="s">
        <v>133</v>
      </c>
      <c r="H212" s="8">
        <f>([1]Sheet22!I30)*2.5</f>
        <v>65.900000000000006</v>
      </c>
      <c r="I212" s="8">
        <f t="shared" si="12"/>
        <v>14.099999999999994</v>
      </c>
      <c r="J212" s="8">
        <f>[1]Sheet22!K30*2.5</f>
        <v>20</v>
      </c>
      <c r="K212" s="9" t="s">
        <v>105</v>
      </c>
      <c r="L212" s="9">
        <v>5.78</v>
      </c>
      <c r="M212" s="10">
        <v>0.17</v>
      </c>
      <c r="N212" s="11">
        <f>([1]Sheet7!F30)*0.07</f>
        <v>4.1300000000000003E-2</v>
      </c>
      <c r="O212" s="11">
        <f>([1]Sheet1!AF29)*2</f>
        <v>19.8</v>
      </c>
      <c r="P212" s="11">
        <f>([1]Sheet22!B28)/39</f>
        <v>0.20066666666666666</v>
      </c>
      <c r="Q212" s="10">
        <f>[1]Sheet7!P30*2</f>
        <v>4.22</v>
      </c>
    </row>
    <row r="213" spans="1:17" ht="17.25" x14ac:dyDescent="0.25">
      <c r="A213" s="3" t="s">
        <v>42</v>
      </c>
      <c r="B213" s="3" t="s">
        <v>52</v>
      </c>
      <c r="C213" s="3" t="s">
        <v>97</v>
      </c>
      <c r="D213" s="27">
        <v>42309</v>
      </c>
      <c r="E213" s="3" t="s">
        <v>153</v>
      </c>
      <c r="F213" s="3" t="s">
        <v>114</v>
      </c>
      <c r="G213" s="3" t="s">
        <v>131</v>
      </c>
      <c r="H213" s="8">
        <f>([1]Sheet22!I33)*2.5</f>
        <v>68</v>
      </c>
      <c r="I213" s="8">
        <f t="shared" si="12"/>
        <v>17</v>
      </c>
      <c r="J213" s="8">
        <f>[1]Sheet22!K33*2.5</f>
        <v>15</v>
      </c>
      <c r="K213" s="9" t="s">
        <v>105</v>
      </c>
      <c r="L213" s="9">
        <v>7.15</v>
      </c>
      <c r="M213" s="10">
        <v>0.77</v>
      </c>
      <c r="N213" s="11">
        <f>([1]Sheet7!F33)*0.07</f>
        <v>3.9200000000000006E-2</v>
      </c>
      <c r="O213" s="11">
        <v>12.82</v>
      </c>
      <c r="P213" s="11">
        <f>([1]Sheet22!B31)/39</f>
        <v>0.49871794871794872</v>
      </c>
      <c r="Q213" s="10">
        <f>[1]Sheet7!P33*2</f>
        <v>4.68</v>
      </c>
    </row>
    <row r="214" spans="1:17" x14ac:dyDescent="0.25">
      <c r="A214" s="3" t="s">
        <v>42</v>
      </c>
      <c r="B214" s="3" t="s">
        <v>52</v>
      </c>
      <c r="C214" s="3" t="s">
        <v>97</v>
      </c>
      <c r="D214" s="27">
        <v>42309</v>
      </c>
      <c r="E214" s="3" t="s">
        <v>153</v>
      </c>
      <c r="F214" s="3" t="s">
        <v>114</v>
      </c>
      <c r="G214" s="3" t="s">
        <v>112</v>
      </c>
      <c r="H214" s="8">
        <f>([1]Sheet22!I31)*2.5</f>
        <v>59.849999999999994</v>
      </c>
      <c r="I214" s="8">
        <f t="shared" si="12"/>
        <v>17.650000000000006</v>
      </c>
      <c r="J214" s="8">
        <f>[1]Sheet22!K31*2.5</f>
        <v>22.5</v>
      </c>
      <c r="K214" s="9" t="s">
        <v>111</v>
      </c>
      <c r="L214" s="9">
        <v>6.93</v>
      </c>
      <c r="M214" s="10">
        <v>0.53</v>
      </c>
      <c r="N214" s="11">
        <f>([1]Sheet7!F31)*0.07</f>
        <v>5.1100000000000007E-2</v>
      </c>
      <c r="O214" s="11">
        <v>15.34</v>
      </c>
      <c r="P214" s="11">
        <f>([1]Sheet22!B29)/39</f>
        <v>0.28076923076923077</v>
      </c>
      <c r="Q214" s="10">
        <f>[1]Sheet7!P31*2</f>
        <v>4.04</v>
      </c>
    </row>
    <row r="215" spans="1:17" ht="17.25" x14ac:dyDescent="0.25">
      <c r="A215" s="3" t="s">
        <v>42</v>
      </c>
      <c r="B215" s="3" t="s">
        <v>52</v>
      </c>
      <c r="C215" s="3" t="s">
        <v>97</v>
      </c>
      <c r="D215" s="27">
        <v>42309</v>
      </c>
      <c r="E215" s="3" t="s">
        <v>153</v>
      </c>
      <c r="F215" s="3" t="s">
        <v>114</v>
      </c>
      <c r="G215" s="3" t="s">
        <v>132</v>
      </c>
      <c r="H215" s="8">
        <f>([1]Sheet22!I34)*2.5</f>
        <v>71.975000000000009</v>
      </c>
      <c r="I215" s="8">
        <f t="shared" si="12"/>
        <v>10.524999999999991</v>
      </c>
      <c r="J215" s="8">
        <f>[1]Sheet22!K34*2.5</f>
        <v>17.5</v>
      </c>
      <c r="K215" s="9" t="s">
        <v>105</v>
      </c>
      <c r="L215" s="26">
        <v>6</v>
      </c>
      <c r="M215" s="10">
        <v>0.14000000000000001</v>
      </c>
      <c r="N215" s="11">
        <f>([1]Sheet7!F34)*0.07</f>
        <v>2.9400000000000003E-2</v>
      </c>
      <c r="O215" s="11">
        <v>7.36</v>
      </c>
      <c r="P215" s="11">
        <v>0.16</v>
      </c>
      <c r="Q215" s="10">
        <v>4.5599999999999996</v>
      </c>
    </row>
    <row r="217" spans="1:17" x14ac:dyDescent="0.25">
      <c r="B217" s="1" t="s">
        <v>159</v>
      </c>
    </row>
    <row r="218" spans="1:17" x14ac:dyDescent="0.25">
      <c r="B218" s="3" t="s">
        <v>160</v>
      </c>
    </row>
    <row r="219" spans="1:17" x14ac:dyDescent="0.25">
      <c r="B219" s="3" t="s">
        <v>161</v>
      </c>
    </row>
    <row r="220" spans="1:17" x14ac:dyDescent="0.25">
      <c r="B220" s="3" t="s">
        <v>162</v>
      </c>
    </row>
    <row r="222" spans="1:17" x14ac:dyDescent="0.25">
      <c r="B222" s="1" t="s">
        <v>158</v>
      </c>
    </row>
    <row r="223" spans="1:17" x14ac:dyDescent="0.25">
      <c r="B223" s="3" t="s">
        <v>157</v>
      </c>
    </row>
    <row r="224" spans="1:17" x14ac:dyDescent="0.25">
      <c r="B224" s="3" t="s">
        <v>155</v>
      </c>
    </row>
    <row r="225" spans="2:2" x14ac:dyDescent="0.25">
      <c r="B225" s="3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Water quality - General</vt:lpstr>
      <vt:lpstr>Water quality - Specific</vt:lpstr>
      <vt:lpstr>Soil quality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Appoh</dc:creator>
  <cp:lastModifiedBy>Richard Appoh</cp:lastModifiedBy>
  <dcterms:created xsi:type="dcterms:W3CDTF">2017-05-02T11:43:58Z</dcterms:created>
  <dcterms:modified xsi:type="dcterms:W3CDTF">2017-05-15T16:32:46Z</dcterms:modified>
</cp:coreProperties>
</file>