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ara\Documents\MR-of-ML\linear models\"/>
    </mc:Choice>
  </mc:AlternateContent>
  <xr:revisionPtr revIDLastSave="0" documentId="13_ncr:1_{C11DB53B-47F6-496A-B3BF-B02D18178CD7}" xr6:coauthVersionLast="36" xr6:coauthVersionMax="36" xr10:uidLastSave="{00000000-0000-0000-0000-000000000000}"/>
  <bookViews>
    <workbookView xWindow="0" yWindow="0" windowWidth="28800" windowHeight="12240" activeTab="3" xr2:uid="{00000000-000D-0000-FFFF-FFFF00000000}"/>
  </bookViews>
  <sheets>
    <sheet name="GD" sheetId="1" r:id="rId1"/>
    <sheet name="Newton" sheetId="2" r:id="rId2"/>
    <sheet name="APG_L1" sheetId="4" r:id="rId3"/>
    <sheet name="APG_L2" sheetId="5" r:id="rId4"/>
    <sheet name="IPM_L1" sheetId="6" r:id="rId5"/>
    <sheet name="IPM_L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4" l="1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C100" i="4"/>
  <c r="C101" i="4" s="1"/>
  <c r="D100" i="4"/>
  <c r="D101" i="4" s="1"/>
  <c r="E100" i="4"/>
  <c r="E101" i="4" s="1"/>
  <c r="F100" i="4"/>
  <c r="F101" i="4" s="1"/>
  <c r="G100" i="4"/>
  <c r="G101" i="4" s="1"/>
  <c r="H100" i="4"/>
  <c r="H101" i="4" s="1"/>
  <c r="I100" i="4"/>
  <c r="I101" i="4" s="1"/>
  <c r="J100" i="4"/>
  <c r="J101" i="4" s="1"/>
  <c r="B100" i="4"/>
  <c r="B101" i="4" s="1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C102" i="5"/>
  <c r="C103" i="5" s="1"/>
  <c r="D102" i="5"/>
  <c r="D103" i="5" s="1"/>
  <c r="E102" i="5"/>
  <c r="E103" i="5" s="1"/>
  <c r="F102" i="5"/>
  <c r="F103" i="5" s="1"/>
  <c r="G102" i="5"/>
  <c r="G103" i="5" s="1"/>
  <c r="H102" i="5"/>
  <c r="H103" i="5" s="1"/>
  <c r="I102" i="5"/>
  <c r="I103" i="5" s="1"/>
  <c r="J102" i="5"/>
  <c r="J103" i="5" s="1"/>
  <c r="B102" i="5"/>
  <c r="B103" i="5" s="1"/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4" i="5"/>
  <c r="J63" i="7" l="1"/>
  <c r="J64" i="7" s="1"/>
  <c r="I63" i="7"/>
  <c r="I64" i="7" s="1"/>
  <c r="H63" i="7"/>
  <c r="H64" i="7" s="1"/>
  <c r="G63" i="7"/>
  <c r="G64" i="7" s="1"/>
  <c r="F63" i="7"/>
  <c r="F64" i="7" s="1"/>
  <c r="E63" i="7"/>
  <c r="E64" i="7" s="1"/>
  <c r="D63" i="7"/>
  <c r="D64" i="7" s="1"/>
  <c r="C63" i="7"/>
  <c r="C64" i="7" s="1"/>
  <c r="B63" i="7"/>
  <c r="B64" i="7" s="1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63" i="6"/>
  <c r="J64" i="6" s="1"/>
  <c r="I63" i="6"/>
  <c r="I64" i="6" s="1"/>
  <c r="H63" i="6"/>
  <c r="H64" i="6" s="1"/>
  <c r="G63" i="6"/>
  <c r="G64" i="6" s="1"/>
  <c r="F63" i="6"/>
  <c r="F64" i="6" s="1"/>
  <c r="E63" i="6"/>
  <c r="E64" i="6" s="1"/>
  <c r="D63" i="6"/>
  <c r="D64" i="6" s="1"/>
  <c r="C63" i="6"/>
  <c r="C64" i="6" s="1"/>
  <c r="B63" i="6"/>
  <c r="B64" i="6" s="1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5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4" i="4"/>
  <c r="K3" i="2"/>
  <c r="H77" i="1" l="1"/>
  <c r="C74" i="2"/>
  <c r="C75" i="2" s="1"/>
  <c r="E74" i="2"/>
  <c r="E75" i="2" s="1"/>
  <c r="F74" i="2"/>
  <c r="F75" i="2" s="1"/>
  <c r="G74" i="2"/>
  <c r="G75" i="2" s="1"/>
  <c r="H74" i="2"/>
  <c r="H75" i="2" s="1"/>
  <c r="I74" i="2"/>
  <c r="I75" i="2" s="1"/>
  <c r="J74" i="2"/>
  <c r="J75" i="2" s="1"/>
  <c r="K4" i="2"/>
  <c r="K5" i="2"/>
  <c r="K6" i="2"/>
  <c r="K7" i="2"/>
  <c r="K8" i="2"/>
  <c r="K9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3" i="1" l="1"/>
  <c r="B74" i="2" l="1"/>
  <c r="B75" i="2" s="1"/>
  <c r="D11" i="2" l="1"/>
  <c r="K11" i="2" s="1"/>
  <c r="D10" i="2"/>
  <c r="D74" i="2" l="1"/>
  <c r="D75" i="2" s="1"/>
  <c r="K10" i="2"/>
  <c r="K72" i="1"/>
  <c r="K71" i="1"/>
  <c r="K70" i="1"/>
  <c r="K69" i="1"/>
  <c r="K68" i="1"/>
  <c r="H78" i="1" l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B49" i="1"/>
  <c r="B77" i="1" s="1"/>
  <c r="B78" i="1" s="1"/>
  <c r="C49" i="1"/>
  <c r="C77" i="1" s="1"/>
  <c r="C78" i="1" s="1"/>
  <c r="D49" i="1"/>
  <c r="D77" i="1" s="1"/>
  <c r="D78" i="1" s="1"/>
  <c r="E49" i="1"/>
  <c r="E77" i="1" s="1"/>
  <c r="E78" i="1" s="1"/>
  <c r="F49" i="1"/>
  <c r="F77" i="1" s="1"/>
  <c r="F78" i="1" s="1"/>
  <c r="G49" i="1"/>
  <c r="G77" i="1" s="1"/>
  <c r="G78" i="1" s="1"/>
  <c r="I49" i="1"/>
  <c r="J49" i="1"/>
  <c r="J77" i="1" s="1"/>
  <c r="J78" i="1" s="1"/>
  <c r="I77" i="1" l="1"/>
  <c r="I78" i="1" s="1"/>
  <c r="K49" i="1"/>
</calcChain>
</file>

<file path=xl/sharedStrings.xml><?xml version="1.0" encoding="utf-8"?>
<sst xmlns="http://schemas.openxmlformats.org/spreadsheetml/2006/main" count="787" uniqueCount="370">
  <si>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</si>
  <si>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</si>
  <si>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</si>
  <si>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</si>
  <si>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</si>
  <si>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</si>
  <si>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</si>
  <si>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</si>
  <si>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</si>
  <si>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</si>
  <si>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</si>
  <si>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</si>
  <si>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</si>
  <si>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</si>
  <si>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</si>
  <si>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</si>
  <si>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</si>
  <si>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</si>
  <si>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</si>
  <si>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</si>
  <si>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</si>
  <si>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</si>
  <si>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</si>
  <si>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</si>
  <si>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</si>
  <si>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</si>
  <si>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</si>
  <si>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</si>
  <si>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</si>
  <si>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</si>
  <si>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</si>
  <si>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</si>
  <si>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</si>
  <si>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</si>
  <si>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</si>
  <si>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</si>
  <si>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</si>
  <si>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</si>
  <si>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</si>
  <si>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</si>
  <si>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</si>
  <si>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</si>
  <si>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</si>
  <si>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</si>
  <si>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</si>
  <si>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</si>
  <si>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</si>
  <si>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</si>
  <si>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</si>
  <si>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</si>
  <si>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</si>
  <si>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</si>
  <si>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</si>
  <si>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</si>
  <si>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</si>
  <si>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</si>
  <si>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</si>
  <si>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</si>
  <si>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</si>
  <si>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</si>
  <si>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</si>
  <si>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</si>
  <si>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</si>
  <si>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</si>
  <si>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</si>
  <si>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</si>
  <si>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</si>
  <si>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</si>
  <si>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</si>
  <si>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</si>
  <si>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</si>
  <si>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</si>
  <si>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</si>
  <si>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</si>
  <si>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</si>
  <si>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</si>
  <si>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</si>
  <si>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</si>
  <si>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</si>
  <si>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</si>
  <si>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</si>
  <si>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</si>
  <si>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</si>
  <si>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</si>
  <si>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</si>
  <si>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</si>
  <si>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</si>
  <si>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</si>
  <si>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</si>
  <si>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</si>
  <si>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</si>
  <si>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</si>
  <si>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</si>
  <si>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</si>
  <si>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</si>
  <si>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</si>
  <si>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</si>
  <si>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</si>
  <si>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</si>
  <si>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</si>
  <si>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</si>
  <si>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</si>
  <si>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</si>
  <si>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</si>
  <si>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</si>
  <si>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</si>
  <si>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</si>
  <si>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</si>
  <si>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</si>
  <si>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</si>
  <si>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</si>
  <si>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</si>
  <si>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</si>
  <si>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</si>
  <si>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</si>
  <si>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</si>
  <si>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</si>
  <si>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</si>
  <si>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</si>
  <si>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</si>
  <si>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</si>
  <si>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</si>
  <si>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</si>
  <si>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</si>
  <si>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</si>
  <si>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</si>
  <si>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</si>
  <si>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</si>
  <si>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</si>
  <si>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</si>
  <si>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</si>
  <si>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</si>
  <si>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</si>
  <si>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</si>
  <si>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</si>
  <si>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</si>
  <si>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</si>
  <si>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</si>
  <si>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</si>
  <si>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</si>
  <si>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</si>
  <si>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</si>
  <si>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</si>
  <si>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</si>
  <si>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</si>
  <si>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</si>
  <si>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</si>
  <si>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</si>
  <si>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</si>
  <si>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</si>
  <si>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</si>
  <si>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</si>
  <si>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</si>
  <si>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</si>
  <si>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</si>
  <si>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</si>
  <si>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</si>
  <si>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</si>
  <si>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</si>
  <si>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</si>
  <si>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</si>
  <si>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</si>
  <si>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</si>
  <si>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</si>
  <si>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</si>
  <si>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</si>
  <si>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</si>
  <si>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</si>
  <si>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</si>
  <si>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</si>
  <si>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</si>
  <si>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</si>
  <si>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</si>
  <si>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</si>
  <si>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</si>
  <si>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</si>
  <si>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</si>
  <si>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</si>
  <si>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</si>
  <si>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</si>
  <si>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</si>
  <si>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</si>
  <si>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</si>
  <si>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</si>
  <si>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</si>
  <si>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</si>
  <si>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</si>
  <si>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</si>
  <si>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</si>
  <si>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</si>
  <si>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</si>
  <si>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</si>
  <si>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</si>
  <si>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</si>
  <si>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</si>
  <si>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</si>
  <si>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</si>
  <si>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</si>
  <si>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</si>
  <si>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</si>
  <si>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</si>
  <si>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</si>
  <si>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</si>
  <si>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</si>
  <si>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</si>
  <si>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</si>
  <si>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</si>
  <si>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</si>
  <si>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</si>
  <si>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</si>
  <si>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</si>
  <si>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</si>
  <si>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</si>
  <si>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</si>
  <si>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</si>
  <si>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</si>
  <si>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</si>
  <si>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</si>
  <si>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</si>
  <si>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</si>
  <si>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</si>
  <si>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</si>
  <si>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</si>
  <si>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</si>
  <si>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</si>
  <si>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</si>
  <si>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</si>
  <si>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</si>
  <si>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</si>
  <si>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</si>
  <si>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</si>
  <si>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</si>
  <si>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</si>
  <si>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</si>
  <si>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</si>
  <si>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</si>
  <si>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</si>
  <si>
    <t>Robustness</t>
    <phoneticPr fontId="1" type="noConversion"/>
  </si>
  <si>
    <t>BUG2</t>
  </si>
  <si>
    <t>Statistical</t>
  </si>
  <si>
    <t>MR2</t>
  </si>
  <si>
    <t>GV</t>
    <phoneticPr fontId="1" type="noConversion"/>
  </si>
  <si>
    <t>n_samples = random.randint(50,200)</t>
  </si>
  <si>
    <t>n_samples = random.randint(50,200)</t>
    <phoneticPr fontId="1" type="noConversion"/>
  </si>
  <si>
    <t>GV</t>
    <phoneticPr fontId="1" type="noConversion"/>
  </si>
  <si>
    <t>n_samples = random.randint(100,500)</t>
    <phoneticPr fontId="1" type="noConversion"/>
  </si>
  <si>
    <t>n_samples = random.randint(100,200)</t>
    <phoneticPr fontId="1" type="noConversion"/>
  </si>
  <si>
    <t>L0 = -15.5050347702091*x0.T*(p*x0) + q.T*x0</t>
  </si>
  <si>
    <t>L0 = 0.5/x0.T*(p*x0) + q.T*x0</t>
  </si>
  <si>
    <t>L0 = 0.5*x0.T*(p*x0) - q.T*x0</t>
  </si>
  <si>
    <t>L0 = 0.5*x0.T*(-10.140331281466956*p*x0) + q.T*x0</t>
  </si>
  <si>
    <t>L0 = 0.5*x0.T*(p*-23.065994992349946*x0) + q.T*x0</t>
  </si>
  <si>
    <t>L0 = 0.5*x0.T*(p*x0+3.1435762759526447) + q.T*x0</t>
  </si>
  <si>
    <t>L0 = 0.5*x0.T*(p*x0) + q.T*-3.4416504795506286*x0</t>
  </si>
  <si>
    <t>L0 = 0.5*x0.T*(p*x0) + q.T*x0-14.769945141760754</t>
  </si>
  <si>
    <t>g0 = p*x0 - q</t>
  </si>
  <si>
    <t>g0 =2.0690731070393475*p*x0 + q</t>
  </si>
  <si>
    <t>g0 = p*-1.8951950266208204*x0 + q</t>
  </si>
  <si>
    <t>g0 = p*x0+5.606784940742563 + q</t>
    <phoneticPr fontId="1" type="noConversion"/>
  </si>
  <si>
    <t>g0 = p*x0 +-5.644546647986916*q</t>
  </si>
  <si>
    <t>g0 = p*x0 +q-2.9713929921949243</t>
  </si>
  <si>
    <t>xp = x0 + l * g0</t>
  </si>
  <si>
    <t>xp = x0 - l / g0</t>
    <phoneticPr fontId="1" type="noConversion"/>
  </si>
  <si>
    <t>xp =-2.5426718494525677*x0 - l * g0</t>
  </si>
  <si>
    <t>xp =x0+2.6287370016445655 - l * g0</t>
  </si>
  <si>
    <t>xp = x0 -10.884667557411248*l * g0</t>
  </si>
  <si>
    <t>xp = x0 -l+15.643660653724513 * g0</t>
  </si>
  <si>
    <t>xp = x0 - l *-8.773431822193274*g0</t>
  </si>
  <si>
    <t>xp = x0 - l *g0+2.4710787568352073</t>
  </si>
  <si>
    <t>xp[xp &lt; low] = None</t>
    <phoneticPr fontId="1" type="noConversion"/>
  </si>
  <si>
    <t>xp[xp &gt; up] = None</t>
  </si>
  <si>
    <t>Lx = -14.15833905696595*xp.T*(p*xp) + q.T*xp</t>
    <phoneticPr fontId="1" type="noConversion"/>
  </si>
  <si>
    <t>Lx = 0.5/xp.T*(p*xp) + q.T*xp</t>
  </si>
  <si>
    <t>Lx = 0.5*xp.T*(p*xp) - q.T*xp</t>
  </si>
  <si>
    <t>Lx = 0.5*xp.T*(-6.961423106348099*p*xp) + q.T*xp</t>
  </si>
  <si>
    <t>Lx = 0.5*xp.T*(p*7.832566598579222*xp) + q.T*xp</t>
  </si>
  <si>
    <t>Lx = 0.5*xp.T*(p*xp-6.697994854855435) + q.T*xp</t>
  </si>
  <si>
    <t>Lx = 0.5*xp.T*(p*xp) + q.T*-10.555053994534259*xp</t>
  </si>
  <si>
    <t>Lx = 0.5*xp.T*(p*xp) + q.T*xp+4.7216881371679325</t>
  </si>
  <si>
    <t>gt = (x0+xp) / l</t>
    <phoneticPr fontId="1" type="noConversion"/>
  </si>
  <si>
    <t>gt = (7.32145742272714*x0-xp) / l</t>
  </si>
  <si>
    <t>gt = (x0-7.79137563417059-xp) / l</t>
  </si>
  <si>
    <t>BUG71</t>
  </si>
  <si>
    <t>BUG72</t>
  </si>
  <si>
    <t>BUG73</t>
  </si>
  <si>
    <t>BUG74</t>
  </si>
  <si>
    <t>BUG75</t>
  </si>
  <si>
    <t>BUG76</t>
  </si>
  <si>
    <t>BUG77</t>
  </si>
  <si>
    <t>BUG78</t>
  </si>
  <si>
    <t>BUG79</t>
  </si>
  <si>
    <t>BUG80</t>
  </si>
  <si>
    <t>BUG81</t>
  </si>
  <si>
    <t>BUG82</t>
  </si>
  <si>
    <t>BUG83</t>
  </si>
  <si>
    <t>BUG84</t>
  </si>
  <si>
    <t>BUG85</t>
  </si>
  <si>
    <t>BUG86</t>
  </si>
  <si>
    <t>BUG87</t>
  </si>
  <si>
    <t>BUG88</t>
  </si>
  <si>
    <t>BUG89</t>
  </si>
  <si>
    <t>BUG90</t>
  </si>
  <si>
    <t>BUG91</t>
  </si>
  <si>
    <t>BUG92</t>
  </si>
  <si>
    <t>BUG93</t>
  </si>
  <si>
    <t>BUG94</t>
  </si>
  <si>
    <t>BUG95</t>
  </si>
  <si>
    <t>BUG96</t>
  </si>
  <si>
    <t>BUG97</t>
  </si>
  <si>
    <t>gt = (x0-1.880627252315042*xp) / l</t>
    <phoneticPr fontId="1" type="noConversion"/>
  </si>
  <si>
    <t>gt = (x0-xp+2.498862030074089) / l</t>
  </si>
  <si>
    <t>if Lx &gt; L0 + l *(g0.T*gt) + 0.5*l*gt.T*(gt):</t>
  </si>
  <si>
    <t>if Lx &gt; L0 - l /(g0.T*gt) + 0.5*l*gt.T*(gt):</t>
  </si>
  <si>
    <t>if Lx &gt; L0 - l *(g0.T*gt) - 0.5*l*gt.T*(gt):</t>
  </si>
  <si>
    <t>if Lx &gt; L0 - l *(g0.T*gt) + 9.978284503906696*l*gt.T*(gt):</t>
  </si>
  <si>
    <t>if Lx &gt; L0 - l *(g0.T*gt) + 0.5/l*gt.T*(gt):</t>
  </si>
  <si>
    <t>if Lx &gt; L0 - l *(g0.T*gt) + 0.5*l/gt.T*(gt):</t>
  </si>
  <si>
    <t>if Lx &gt;-0.04277232427488231*L0 - l *(g0.T*gt) + 0.5*l*gt.T*(gt):</t>
  </si>
  <si>
    <t>l = beta / l</t>
  </si>
  <si>
    <t>l = None</t>
  </si>
  <si>
    <t>l = 15.283471226798135/v[-1] - 1e-10</t>
  </si>
  <si>
    <t>l = 1*v[-1] - 1e-10</t>
  </si>
  <si>
    <t>l = 1/v[+1] - 1e-10</t>
  </si>
  <si>
    <t>l = 1/v[-1] - -12.446115946862614</t>
  </si>
  <si>
    <t>x, l = backtracking(-1.699072271898591*l, y, p, q, low, up)</t>
  </si>
  <si>
    <t>x, l = backtracking(l-2.031924074839612, y, p, q, low, up)</t>
  </si>
  <si>
    <t>x, l = backtracking(l,9.028476702647051*y, p, q, low, up)</t>
  </si>
  <si>
    <t>x, l = backtracking(l,y-9.369894620260128, p, q, low, up)</t>
  </si>
  <si>
    <t>x, l = backtracking(l, y,-2.2828246702321393*p, q, low, up)</t>
  </si>
  <si>
    <t>x, l = backtracking(l, y,p+6.417720320061652, q, low, up)</t>
  </si>
  <si>
    <t>x, l = backtracking(l, y, p,-3.676319791722907*q, low, up)</t>
  </si>
  <si>
    <t>x, l = backtracking(l, y, p,q-10.731362909155685, low, up)</t>
  </si>
  <si>
    <t>x, l = backtracking(l, y, p, q,-12.738969988167472*low, up)</t>
  </si>
  <si>
    <t>x, l = backtracking(l, y, p, q,low+0.9651926168002269, up)</t>
  </si>
  <si>
    <t>x, l = backtracking(l, y, p, q, low,7.152263862719689*up)</t>
  </si>
  <si>
    <t>x, l = backtracking(l, y, p, q, low,up-2.7091124695693987)</t>
  </si>
  <si>
    <t>rnormw = np.linalg.norm(y+x)</t>
  </si>
  <si>
    <t>rnormw = np.linalg.norm(7.713511156550642*y-x)</t>
  </si>
  <si>
    <t>rnormw = np.linalg.norm(y+15.506072995435964-x)</t>
  </si>
  <si>
    <t>rnormw = np.linalg.norm(y--7.260099861685836*x)</t>
  </si>
  <si>
    <t>rnormw = np.linalg.norm(y-x+10.994464183259193)</t>
  </si>
  <si>
    <t>kernel = np.dot(15.722344942920401*X, np.transpose(X))</t>
  </si>
  <si>
    <t>kernel = np.dot(X+6.3956580021587675, np.transpose(X))</t>
  </si>
  <si>
    <t>p = np.matrix(np.multiply(kernel,np.outer(6.676261660866649*y, y))) + np.diag(np.ones(data_num, np.float64)) * .5/C</t>
  </si>
  <si>
    <t>p = np.matrix(np.multiply(kernel,np.outer(y-1.3404092645508225, y))) + np.diag(np.ones(data_num, np.float64)) * .5/C</t>
  </si>
  <si>
    <t>p = np.matrix(np.multiply(kernel,np.outer(y,9.382455970104392*y))) + np.diag(np.ones(data_num, np.float64)) * .5/C</t>
  </si>
  <si>
    <t>p = np.matrix(np.multiply(kernel,np.outer(y,y-8.288700294895927))) + np.diag(np.ones(data_num, np.float64)) * .5/C</t>
  </si>
  <si>
    <t>p = np.matrix(np.multiply(-7.7160381355887715*kernel,np.outer(y, y))) + np.diag(np.ones(data_num, np.float64)) * .5/C</t>
  </si>
  <si>
    <t>p = np.matrix(np.multiply(kernel+6.84107838351586,np.outer(y, y))) + np.diag(np.ones(data_num, np.float64)) * .5/C</t>
  </si>
  <si>
    <t>p = np.matrix(np.multiply(kernel,np.outer(y, y))) - np.diag(np.ones(data_num, np.float64)) * .5/C</t>
  </si>
  <si>
    <t>p = np.matrix(np.multiply(kernel,np.outer(y, y))) + np.diag(np.ones(data_num, np.float64)) / .5/C</t>
  </si>
  <si>
    <t>p = np.matrix(np.multiply(kernel,np.outer(y, y))) + np.diag(np.ones(data_num, np.float64)) * .5/C-7.079928055540069</t>
  </si>
  <si>
    <t>q = np.matrix(+np.ones([data_num, 1], np.float64))</t>
    <phoneticPr fontId="1" type="noConversion"/>
  </si>
  <si>
    <t>bounds = (-1.550609157307154, np.inf)</t>
  </si>
  <si>
    <t>alpha_svs = projected_apg(-7.577295388723052*p, q, bounds)</t>
    <phoneticPr fontId="1" type="noConversion"/>
  </si>
  <si>
    <t>alpha_svs = projected_apg(p+4.274278059341052, q, bounds)</t>
  </si>
  <si>
    <t>alpha_svs = projected_apg(p,11.107009459786969*q, bounds)</t>
    <phoneticPr fontId="1" type="noConversion"/>
  </si>
  <si>
    <t>alpha_svs = projected_apg(p,q-2.3028199457829266, bounds)</t>
  </si>
  <si>
    <t>y1 = np.reshape(-7.0765050307808695*y, (-1, 1))</t>
  </si>
  <si>
    <t>y1 = np.reshape(y+4.291167809717235, (-1, 1))</t>
  </si>
  <si>
    <t>lambda1 = np.multiply(-3.386021280416647*y1,alpha1)</t>
  </si>
  <si>
    <t>lambda1 = np.multiply(y1+1.6899855540171966,alpha1)</t>
  </si>
  <si>
    <t>lambda1 = np.multiply(y1,-5.469951087970841*alpha1)</t>
  </si>
  <si>
    <t>lambda1 = np.multiply(y1,alpha1+11.15227450856586)</t>
  </si>
  <si>
    <t>w = np.dot(X.T,19.77433138349803*lambda1)</t>
  </si>
  <si>
    <t>w = np.dot(X.T,lambda1+7.564920740366653)</t>
    <phoneticPr fontId="1" type="noConversion"/>
  </si>
  <si>
    <t>clf = Clf(w+19.56054959138425, b)</t>
  </si>
  <si>
    <t>clf = Clf(w,-0.6046720387058434*b)</t>
  </si>
  <si>
    <t>clf = Clf(w,b-0.09988792714454299)</t>
  </si>
  <si>
    <t>gt = (x0-xp) * 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</si>
</sst>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fill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opLeftCell="D55" workbookViewId="0">
      <selection activeCell="K80" sqref="K80"/>
    </sheetView>
  </sheetViews>
  <sheetFormatPr defaultColWidth="9" defaultRowHeight="14.25" x14ac:dyDescent="0.2"/>
  <cols>
    <col min="1" max="10" width="9" style="1"/>
    <col min="11" max="11" width="12.5" style="1" customWidth="1"/>
    <col min="12" max="12" width="12.5" style="10" customWidth="1"/>
    <col min="13" max="13" width="12.5" style="1" customWidth="1"/>
    <col min="14" max="14" width="73.375" style="1" bestFit="1" customWidth="1"/>
    <col min="15" max="15" width="11.125" style="1" customWidth="1"/>
    <col min="16" max="16384" width="9" style="1"/>
  </cols>
  <sheetData>
    <row r="1" spans="1:15" x14ac:dyDescent="0.2">
      <c r="A1" s="19" t="s">
        <v>159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237</v>
      </c>
      <c r="M2" s="11" t="s">
        <v>239</v>
      </c>
    </row>
    <row r="3" spans="1:15" x14ac:dyDescent="0.2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>
        <v>0</v>
      </c>
      <c r="N3" s="1" t="s">
        <v>17</v>
      </c>
    </row>
    <row r="4" spans="1:15" x14ac:dyDescent="0.2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>
        <v>1</v>
      </c>
      <c r="N4" s="1" t="s">
        <v>118</v>
      </c>
    </row>
    <row r="5" spans="1:15" x14ac:dyDescent="0.2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>
        <v>1</v>
      </c>
      <c r="N5" s="1" t="s">
        <v>119</v>
      </c>
    </row>
    <row r="6" spans="1:15" x14ac:dyDescent="0.2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>
        <v>0</v>
      </c>
      <c r="N6" s="1" t="s">
        <v>18</v>
      </c>
    </row>
    <row r="7" spans="1:15" x14ac:dyDescent="0.2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>
        <v>0</v>
      </c>
      <c r="N7" s="1" t="s">
        <v>19</v>
      </c>
    </row>
    <row r="8" spans="1:15" x14ac:dyDescent="0.2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>
        <v>0</v>
      </c>
      <c r="N8" s="1" t="s">
        <v>20</v>
      </c>
    </row>
    <row r="9" spans="1:15" x14ac:dyDescent="0.2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>
        <v>0</v>
      </c>
      <c r="N9" s="1" t="s">
        <v>21</v>
      </c>
    </row>
    <row r="10" spans="1:15" x14ac:dyDescent="0.2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0">
        <v>0</v>
      </c>
      <c r="N10" s="1" t="s">
        <v>22</v>
      </c>
      <c r="O10" s="1" t="s">
        <v>23</v>
      </c>
    </row>
    <row r="11" spans="1:15" x14ac:dyDescent="0.2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0">
        <v>0</v>
      </c>
      <c r="N11" s="1" t="s">
        <v>24</v>
      </c>
    </row>
    <row r="12" spans="1:15" x14ac:dyDescent="0.2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0">
        <v>0</v>
      </c>
      <c r="N12" s="1" t="s">
        <v>25</v>
      </c>
    </row>
    <row r="13" spans="1:15" x14ac:dyDescent="0.2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>
        <v>0</v>
      </c>
      <c r="N13" s="1" t="s">
        <v>27</v>
      </c>
    </row>
    <row r="14" spans="1:15" x14ac:dyDescent="0.2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>
        <v>0</v>
      </c>
      <c r="N14" s="1" t="s">
        <v>117</v>
      </c>
    </row>
    <row r="15" spans="1:15" x14ac:dyDescent="0.2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>
        <v>0</v>
      </c>
      <c r="N15" s="1" t="s">
        <v>29</v>
      </c>
    </row>
    <row r="16" spans="1:15" x14ac:dyDescent="0.2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>
        <v>0</v>
      </c>
      <c r="N16" s="1" t="s">
        <v>69</v>
      </c>
    </row>
    <row r="17" spans="1:14" x14ac:dyDescent="0.2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>
        <v>0</v>
      </c>
      <c r="N17" s="1" t="s">
        <v>70</v>
      </c>
    </row>
    <row r="18" spans="1:14" x14ac:dyDescent="0.2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>
        <v>0</v>
      </c>
      <c r="N18" s="1" t="s">
        <v>71</v>
      </c>
    </row>
    <row r="19" spans="1:14" x14ac:dyDescent="0.2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>
        <v>0</v>
      </c>
      <c r="N19" s="1" t="s">
        <v>72</v>
      </c>
    </row>
    <row r="20" spans="1:14" x14ac:dyDescent="0.2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>
        <v>0</v>
      </c>
      <c r="N20" s="1" t="s">
        <v>73</v>
      </c>
    </row>
    <row r="21" spans="1:14" x14ac:dyDescent="0.2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>
        <v>0</v>
      </c>
      <c r="N21" s="1" t="s">
        <v>74</v>
      </c>
    </row>
    <row r="22" spans="1:14" x14ac:dyDescent="0.2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2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>
        <v>0</v>
      </c>
      <c r="N22" s="1" t="s">
        <v>75</v>
      </c>
    </row>
    <row r="23" spans="1:14" x14ac:dyDescent="0.2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>
        <v>0</v>
      </c>
      <c r="N23" s="1" t="s">
        <v>76</v>
      </c>
    </row>
    <row r="24" spans="1:14" x14ac:dyDescent="0.2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>
        <v>1</v>
      </c>
      <c r="N24" s="1" t="s">
        <v>77</v>
      </c>
    </row>
    <row r="25" spans="1:14" x14ac:dyDescent="0.2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>
        <v>1</v>
      </c>
      <c r="N25" s="1" t="s">
        <v>78</v>
      </c>
    </row>
    <row r="26" spans="1:14" x14ac:dyDescent="0.2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>
        <v>0</v>
      </c>
      <c r="N26" s="1" t="s">
        <v>79</v>
      </c>
    </row>
    <row r="27" spans="1:14" x14ac:dyDescent="0.2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>
        <v>0</v>
      </c>
      <c r="N27" s="1" t="s">
        <v>80</v>
      </c>
    </row>
    <row r="28" spans="1:14" x14ac:dyDescent="0.2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>
        <v>0</v>
      </c>
      <c r="N28" s="1" t="s">
        <v>81</v>
      </c>
    </row>
    <row r="29" spans="1:14" x14ac:dyDescent="0.2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>
        <v>1</v>
      </c>
      <c r="N29" s="1" t="s">
        <v>82</v>
      </c>
    </row>
    <row r="30" spans="1:14" x14ac:dyDescent="0.2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>
        <v>1</v>
      </c>
      <c r="N30" s="1" t="s">
        <v>83</v>
      </c>
    </row>
    <row r="31" spans="1:14" x14ac:dyDescent="0.2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>
        <v>0</v>
      </c>
      <c r="N31" s="1" t="s">
        <v>84</v>
      </c>
    </row>
    <row r="32" spans="1:14" x14ac:dyDescent="0.2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>
        <v>0</v>
      </c>
      <c r="N32" s="1" t="s">
        <v>85</v>
      </c>
    </row>
    <row r="33" spans="1:16" x14ac:dyDescent="0.2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>
        <v>0</v>
      </c>
      <c r="N33" s="1" t="s">
        <v>86</v>
      </c>
    </row>
    <row r="34" spans="1:16" x14ac:dyDescent="0.2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>
        <v>0</v>
      </c>
      <c r="N34" s="1" t="s">
        <v>87</v>
      </c>
    </row>
    <row r="35" spans="1:16" x14ac:dyDescent="0.2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>
        <v>0</v>
      </c>
      <c r="N35" s="1" t="s">
        <v>88</v>
      </c>
    </row>
    <row r="36" spans="1:16" x14ac:dyDescent="0.2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>
        <v>0</v>
      </c>
      <c r="N36" s="1" t="s">
        <v>89</v>
      </c>
    </row>
    <row r="37" spans="1:16" x14ac:dyDescent="0.2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>
        <v>0</v>
      </c>
      <c r="N37" s="1" t="s">
        <v>90</v>
      </c>
    </row>
    <row r="38" spans="1:16" x14ac:dyDescent="0.2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>
        <v>0</v>
      </c>
      <c r="N38" s="1" t="s">
        <v>91</v>
      </c>
    </row>
    <row r="39" spans="1:16" x14ac:dyDescent="0.2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>
        <v>0</v>
      </c>
      <c r="N39" s="1" t="s">
        <v>92</v>
      </c>
    </row>
    <row r="40" spans="1:16" x14ac:dyDescent="0.2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>
        <v>0</v>
      </c>
      <c r="N40" s="1" t="s">
        <v>93</v>
      </c>
      <c r="O40" s="1" t="s">
        <v>95</v>
      </c>
      <c r="P40" s="1" t="s">
        <v>99</v>
      </c>
    </row>
    <row r="41" spans="1:16" x14ac:dyDescent="0.2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>
        <v>0</v>
      </c>
      <c r="N41" s="1" t="s">
        <v>96</v>
      </c>
    </row>
    <row r="42" spans="1:16" x14ac:dyDescent="0.2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>
        <v>0</v>
      </c>
      <c r="N42" s="1" t="s">
        <v>97</v>
      </c>
      <c r="O42" s="1" t="s">
        <v>95</v>
      </c>
    </row>
    <row r="43" spans="1:16" x14ac:dyDescent="0.2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>
        <v>0</v>
      </c>
      <c r="N43" s="1" t="s">
        <v>100</v>
      </c>
    </row>
    <row r="44" spans="1:16" x14ac:dyDescent="0.2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>
        <v>0</v>
      </c>
      <c r="N44" s="1" t="s">
        <v>101</v>
      </c>
      <c r="O44" s="1" t="s">
        <v>95</v>
      </c>
    </row>
    <row r="45" spans="1:16" x14ac:dyDescent="0.2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>
        <v>0</v>
      </c>
      <c r="N45" s="1" t="s">
        <v>102</v>
      </c>
    </row>
    <row r="46" spans="1:16" x14ac:dyDescent="0.2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>
        <v>1</v>
      </c>
      <c r="N46" s="1" t="s">
        <v>103</v>
      </c>
    </row>
    <row r="47" spans="1:16" x14ac:dyDescent="0.2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>
        <v>1</v>
      </c>
      <c r="N47" s="1" t="s">
        <v>104</v>
      </c>
    </row>
    <row r="48" spans="1:16" x14ac:dyDescent="0.2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>
        <v>1</v>
      </c>
      <c r="N48" s="1" t="s">
        <v>105</v>
      </c>
    </row>
    <row r="49" spans="1:14" x14ac:dyDescent="0.2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>
        <v>1</v>
      </c>
      <c r="N49" s="1" t="s">
        <v>106</v>
      </c>
    </row>
    <row r="50" spans="1:14" x14ac:dyDescent="0.2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>
        <v>1</v>
      </c>
      <c r="N50" s="1" t="s">
        <v>107</v>
      </c>
    </row>
    <row r="51" spans="1:14" x14ac:dyDescent="0.2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>
        <v>1</v>
      </c>
      <c r="N51" s="1" t="s">
        <v>108</v>
      </c>
    </row>
    <row r="52" spans="1:14" x14ac:dyDescent="0.2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>
        <v>1</v>
      </c>
      <c r="N52" s="1" t="s">
        <v>109</v>
      </c>
    </row>
    <row r="53" spans="1:14" x14ac:dyDescent="0.2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>
        <v>0</v>
      </c>
      <c r="N53" s="1" t="s">
        <v>110</v>
      </c>
    </row>
    <row r="54" spans="1:14" x14ac:dyDescent="0.2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>
        <v>0</v>
      </c>
      <c r="N54" s="1" t="s">
        <v>111</v>
      </c>
    </row>
    <row r="55" spans="1:14" x14ac:dyDescent="0.2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>
        <v>0</v>
      </c>
      <c r="N55" s="1" t="s">
        <v>134</v>
      </c>
    </row>
    <row r="56" spans="1:14" x14ac:dyDescent="0.2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>
        <v>0</v>
      </c>
      <c r="N56" s="1" t="s">
        <v>133</v>
      </c>
    </row>
    <row r="57" spans="1:14" x14ac:dyDescent="0.2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>
        <v>0</v>
      </c>
      <c r="N57" s="1" t="s">
        <v>135</v>
      </c>
    </row>
    <row r="58" spans="1:14" x14ac:dyDescent="0.2">
      <c r="A58" s="4" t="s">
        <v>122</v>
      </c>
      <c r="B58" s="1">
        <v>0</v>
      </c>
      <c r="C58" s="1">
        <v>0</v>
      </c>
      <c r="D58" s="2">
        <v>0.93</v>
      </c>
      <c r="E58" s="2">
        <v>0.99</v>
      </c>
      <c r="F58" s="1">
        <v>0</v>
      </c>
      <c r="G58" s="2">
        <v>0.91</v>
      </c>
      <c r="H58" s="2">
        <v>1</v>
      </c>
      <c r="I58" s="1">
        <v>0</v>
      </c>
      <c r="J58" s="1">
        <v>0</v>
      </c>
      <c r="K58" s="1">
        <f t="shared" si="0"/>
        <v>4</v>
      </c>
      <c r="M58" s="1">
        <v>0</v>
      </c>
      <c r="N58" s="1" t="s">
        <v>136</v>
      </c>
    </row>
    <row r="59" spans="1:14" x14ac:dyDescent="0.2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>
        <v>0</v>
      </c>
      <c r="N59" s="1" t="s">
        <v>137</v>
      </c>
    </row>
    <row r="60" spans="1:14" x14ac:dyDescent="0.2">
      <c r="A60" s="4" t="s">
        <v>124</v>
      </c>
      <c r="B60" s="2">
        <v>0.44</v>
      </c>
      <c r="C60" s="2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>
        <v>0</v>
      </c>
      <c r="N60" s="1" t="s">
        <v>139</v>
      </c>
    </row>
    <row r="61" spans="1:14" x14ac:dyDescent="0.2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>
        <v>0</v>
      </c>
      <c r="N61" s="1" t="s">
        <v>138</v>
      </c>
    </row>
    <row r="62" spans="1:14" x14ac:dyDescent="0.2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>
        <v>0</v>
      </c>
      <c r="N62" s="1" t="s">
        <v>140</v>
      </c>
    </row>
    <row r="63" spans="1:14" x14ac:dyDescent="0.2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>
        <v>0</v>
      </c>
      <c r="N63" s="1" t="s">
        <v>141</v>
      </c>
    </row>
    <row r="64" spans="1:14" x14ac:dyDescent="0.2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>
        <v>0</v>
      </c>
      <c r="N64" s="1" t="s">
        <v>142</v>
      </c>
    </row>
    <row r="65" spans="1:14" x14ac:dyDescent="0.2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>
        <v>1</v>
      </c>
      <c r="N65" s="1" t="s">
        <v>143</v>
      </c>
    </row>
    <row r="66" spans="1:14" x14ac:dyDescent="0.2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>
        <v>0</v>
      </c>
      <c r="N66" s="1" t="s">
        <v>144</v>
      </c>
    </row>
    <row r="67" spans="1:14" x14ac:dyDescent="0.2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>
        <v>0</v>
      </c>
      <c r="N67" s="1" t="s">
        <v>145</v>
      </c>
    </row>
    <row r="68" spans="1:14" x14ac:dyDescent="0.2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1">
        <v>0</v>
      </c>
      <c r="N68" s="6" t="s">
        <v>152</v>
      </c>
    </row>
    <row r="69" spans="1:14" x14ac:dyDescent="0.2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>
        <v>0</v>
      </c>
      <c r="N69" s="1" t="s">
        <v>153</v>
      </c>
    </row>
    <row r="70" spans="1:14" x14ac:dyDescent="0.2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>
        <v>0</v>
      </c>
      <c r="N70" s="1" t="s">
        <v>154</v>
      </c>
    </row>
    <row r="71" spans="1:14" x14ac:dyDescent="0.2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N71" s="1" t="s">
        <v>155</v>
      </c>
    </row>
    <row r="72" spans="1:14" x14ac:dyDescent="0.2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N72" s="1" t="s">
        <v>156</v>
      </c>
    </row>
    <row r="73" spans="1:14" x14ac:dyDescent="0.2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N73" s="1" t="s">
        <v>157</v>
      </c>
    </row>
    <row r="74" spans="1:14" x14ac:dyDescent="0.2">
      <c r="A74" s="4"/>
    </row>
    <row r="75" spans="1:14" x14ac:dyDescent="0.2">
      <c r="A75" s="4"/>
    </row>
    <row r="77" spans="1:14" x14ac:dyDescent="0.2">
      <c r="A77" s="1" t="s">
        <v>112</v>
      </c>
      <c r="B77" s="1">
        <f>COUNTIF(B2:B73,"&gt;=0.1")</f>
        <v>7</v>
      </c>
      <c r="C77" s="13">
        <f t="shared" ref="C77:J77" si="2">COUNTIF(C2:C73,"&gt;=0.1")</f>
        <v>5</v>
      </c>
      <c r="D77" s="13">
        <f t="shared" si="2"/>
        <v>21</v>
      </c>
      <c r="E77" s="13">
        <f t="shared" si="2"/>
        <v>44</v>
      </c>
      <c r="F77" s="13">
        <f t="shared" si="2"/>
        <v>4</v>
      </c>
      <c r="G77" s="13">
        <f t="shared" si="2"/>
        <v>29</v>
      </c>
      <c r="H77" s="13">
        <f>COUNTIF(H2:H73,"&gt;=0.1")+4</f>
        <v>44</v>
      </c>
      <c r="I77" s="13">
        <f t="shared" si="2"/>
        <v>14</v>
      </c>
      <c r="J77" s="13">
        <f t="shared" si="2"/>
        <v>13</v>
      </c>
    </row>
    <row r="78" spans="1:14" ht="18" customHeight="1" x14ac:dyDescent="0.2">
      <c r="A78" s="1" t="s">
        <v>158</v>
      </c>
      <c r="B78" s="1">
        <f xml:space="preserve"> B77/COUNT(B3:B76)</f>
        <v>9.8591549295774641E-2</v>
      </c>
      <c r="C78" s="13">
        <f t="shared" ref="C78:G78" si="3" xml:space="preserve"> C77/COUNT(C3:C76)</f>
        <v>7.0422535211267609E-2</v>
      </c>
      <c r="D78" s="13">
        <f t="shared" si="3"/>
        <v>0.29577464788732394</v>
      </c>
      <c r="E78" s="13">
        <f t="shared" si="3"/>
        <v>0.61971830985915488</v>
      </c>
      <c r="F78" s="13">
        <f t="shared" si="3"/>
        <v>5.6338028169014086E-2</v>
      </c>
      <c r="G78" s="13">
        <f t="shared" si="3"/>
        <v>0.40845070422535212</v>
      </c>
      <c r="H78" s="1">
        <f xml:space="preserve"> H77/(COUNT(H3:H76)+4)</f>
        <v>0.61971830985915488</v>
      </c>
      <c r="I78" s="1">
        <f t="shared" ref="I78:J78" si="4" xml:space="preserve"> I77/COUNT(I3:I76)</f>
        <v>0.19718309859154928</v>
      </c>
      <c r="J78" s="13">
        <f t="shared" si="4"/>
        <v>0.18309859154929578</v>
      </c>
    </row>
    <row r="80" spans="1:14" x14ac:dyDescent="0.2">
      <c r="A80" s="1" t="s">
        <v>244</v>
      </c>
      <c r="H80" s="1">
        <v>0.26</v>
      </c>
      <c r="I80" s="1">
        <v>0.01</v>
      </c>
      <c r="J80" s="1">
        <v>0.04</v>
      </c>
      <c r="K80" s="14" t="s">
        <v>242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9"/>
  <sheetViews>
    <sheetView topLeftCell="A55" workbookViewId="0">
      <selection activeCell="K79" sqref="K79"/>
    </sheetView>
  </sheetViews>
  <sheetFormatPr defaultColWidth="9" defaultRowHeight="14.25" x14ac:dyDescent="0.2"/>
  <cols>
    <col min="1" max="1" width="7" style="7" customWidth="1"/>
    <col min="2" max="2" width="9.25" style="7" customWidth="1"/>
    <col min="3" max="3" width="10.75" style="7" customWidth="1"/>
    <col min="4" max="4" width="10.25" style="7" customWidth="1"/>
    <col min="5" max="5" width="9.625" style="7" customWidth="1"/>
    <col min="6" max="6" width="8.625" style="7" customWidth="1"/>
    <col min="7" max="7" width="8.5" style="7" customWidth="1"/>
    <col min="8" max="8" width="10.375" style="7" customWidth="1"/>
    <col min="9" max="9" width="9.375" style="7" customWidth="1"/>
    <col min="10" max="10" width="15.1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 x14ac:dyDescent="0.2">
      <c r="A1" s="19" t="s">
        <v>159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3" x14ac:dyDescent="0.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 x14ac:dyDescent="0.2">
      <c r="A3" s="7" t="s">
        <v>160</v>
      </c>
      <c r="B3" s="7">
        <v>0</v>
      </c>
      <c r="C3" s="7">
        <v>0</v>
      </c>
      <c r="D3" s="2">
        <v>0.92</v>
      </c>
      <c r="E3" s="2">
        <v>0.66</v>
      </c>
      <c r="F3" s="7">
        <v>0</v>
      </c>
      <c r="G3" s="7">
        <v>0</v>
      </c>
      <c r="H3" s="2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 x14ac:dyDescent="0.2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3">
        <f t="shared" ref="K4:K67" si="0">COUNTIF(B4:J4,"&gt;=0.1")</f>
        <v>0</v>
      </c>
      <c r="M4" s="7" t="s">
        <v>165</v>
      </c>
    </row>
    <row r="5" spans="1:13" x14ac:dyDescent="0.2">
      <c r="A5" s="7" t="s">
        <v>11</v>
      </c>
      <c r="B5" s="7">
        <v>0</v>
      </c>
      <c r="C5" s="7">
        <v>0</v>
      </c>
      <c r="D5" s="2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">
        <v>0.2</v>
      </c>
      <c r="K5" s="13">
        <f t="shared" si="0"/>
        <v>2</v>
      </c>
      <c r="M5" s="7" t="s">
        <v>166</v>
      </c>
    </row>
    <row r="6" spans="1:13" x14ac:dyDescent="0.2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3">
        <f t="shared" si="0"/>
        <v>0</v>
      </c>
      <c r="M6" s="7" t="s">
        <v>167</v>
      </c>
    </row>
    <row r="7" spans="1:13" x14ac:dyDescent="0.2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13">
        <f t="shared" si="0"/>
        <v>0</v>
      </c>
      <c r="M7" s="7" t="s">
        <v>168</v>
      </c>
    </row>
    <row r="8" spans="1:13" x14ac:dyDescent="0.2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3">
        <f t="shared" si="0"/>
        <v>0</v>
      </c>
      <c r="M8" s="7" t="s">
        <v>169</v>
      </c>
    </row>
    <row r="9" spans="1:13" x14ac:dyDescent="0.2">
      <c r="A9" s="7" t="s">
        <v>15</v>
      </c>
      <c r="B9" s="7">
        <v>0.04</v>
      </c>
      <c r="C9" s="7">
        <v>0.02</v>
      </c>
      <c r="D9" s="2">
        <v>0.16</v>
      </c>
      <c r="E9" s="2">
        <v>0.14000000000000001</v>
      </c>
      <c r="F9" s="7">
        <v>0.08</v>
      </c>
      <c r="G9" s="2">
        <v>0.12</v>
      </c>
      <c r="H9" s="2">
        <v>0.34</v>
      </c>
      <c r="I9" s="7">
        <v>0.02</v>
      </c>
      <c r="J9" s="2">
        <v>0.12</v>
      </c>
      <c r="K9" s="13">
        <f t="shared" si="0"/>
        <v>5</v>
      </c>
      <c r="M9" s="7" t="s">
        <v>170</v>
      </c>
    </row>
    <row r="10" spans="1:13" x14ac:dyDescent="0.2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3">
        <f t="shared" si="0"/>
        <v>0</v>
      </c>
      <c r="M10" s="7" t="s">
        <v>171</v>
      </c>
    </row>
    <row r="11" spans="1:13" x14ac:dyDescent="0.2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3">
        <f t="shared" si="0"/>
        <v>0</v>
      </c>
      <c r="M11" s="7" t="s">
        <v>172</v>
      </c>
    </row>
    <row r="12" spans="1:13" x14ac:dyDescent="0.2">
      <c r="A12" s="7" t="s">
        <v>163</v>
      </c>
      <c r="B12" s="7">
        <v>0.04</v>
      </c>
      <c r="C12" s="7">
        <v>0.02</v>
      </c>
      <c r="D12" s="2">
        <v>0.84</v>
      </c>
      <c r="E12" s="2">
        <v>0.84</v>
      </c>
      <c r="F12" s="7">
        <v>0.08</v>
      </c>
      <c r="G12" s="2">
        <v>0.44</v>
      </c>
      <c r="H12" s="2">
        <v>1</v>
      </c>
      <c r="I12" s="2">
        <v>0.26</v>
      </c>
      <c r="J12" s="2">
        <v>0.22</v>
      </c>
      <c r="K12" s="13">
        <f t="shared" si="0"/>
        <v>6</v>
      </c>
      <c r="M12" s="7" t="s">
        <v>173</v>
      </c>
    </row>
    <row r="13" spans="1:13" x14ac:dyDescent="0.2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3">
        <f t="shared" si="0"/>
        <v>0</v>
      </c>
      <c r="M13" s="7" t="s">
        <v>174</v>
      </c>
    </row>
    <row r="14" spans="1:13" x14ac:dyDescent="0.2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2">
        <v>0.4</v>
      </c>
      <c r="I14" s="7">
        <v>0</v>
      </c>
      <c r="J14" s="7">
        <v>0</v>
      </c>
      <c r="K14" s="13">
        <f t="shared" si="0"/>
        <v>1</v>
      </c>
      <c r="M14" s="7" t="s">
        <v>175</v>
      </c>
    </row>
    <row r="15" spans="1:13" x14ac:dyDescent="0.2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3">
        <f t="shared" si="0"/>
        <v>0</v>
      </c>
      <c r="M15" s="7" t="s">
        <v>176</v>
      </c>
    </row>
    <row r="16" spans="1:13" x14ac:dyDescent="0.2">
      <c r="A16" s="7" t="s">
        <v>33</v>
      </c>
      <c r="B16" s="7">
        <v>0</v>
      </c>
      <c r="C16" s="7">
        <v>0.02</v>
      </c>
      <c r="D16" s="2">
        <v>1</v>
      </c>
      <c r="E16" s="2">
        <v>0.8</v>
      </c>
      <c r="F16" s="2">
        <v>0.32</v>
      </c>
      <c r="G16" s="2">
        <v>0.82</v>
      </c>
      <c r="H16" s="2">
        <v>0.6</v>
      </c>
      <c r="I16" s="7">
        <v>0.04</v>
      </c>
      <c r="J16" s="7">
        <v>0.02</v>
      </c>
      <c r="K16" s="13">
        <f t="shared" si="0"/>
        <v>5</v>
      </c>
      <c r="M16" s="7" t="s">
        <v>177</v>
      </c>
    </row>
    <row r="17" spans="1:13" x14ac:dyDescent="0.2">
      <c r="A17" s="7" t="s">
        <v>34</v>
      </c>
      <c r="B17" s="7">
        <v>0.06</v>
      </c>
      <c r="C17" s="2">
        <v>0.14000000000000001</v>
      </c>
      <c r="D17" s="2">
        <v>0.14000000000000001</v>
      </c>
      <c r="E17" s="2">
        <v>0.4</v>
      </c>
      <c r="F17" s="7">
        <v>0.04</v>
      </c>
      <c r="G17" s="2">
        <v>0.94</v>
      </c>
      <c r="H17" s="2">
        <v>0.84</v>
      </c>
      <c r="I17" s="2">
        <v>0.57999999999999996</v>
      </c>
      <c r="J17" s="2">
        <v>0.48</v>
      </c>
      <c r="K17" s="13">
        <f t="shared" si="0"/>
        <v>7</v>
      </c>
      <c r="M17" s="7" t="s">
        <v>178</v>
      </c>
    </row>
    <row r="18" spans="1:13" x14ac:dyDescent="0.2">
      <c r="A18" s="7" t="s">
        <v>35</v>
      </c>
      <c r="B18" s="7">
        <v>0.04</v>
      </c>
      <c r="C18" s="7">
        <v>0.04</v>
      </c>
      <c r="D18" s="7">
        <v>0.08</v>
      </c>
      <c r="E18" s="2">
        <v>0.34</v>
      </c>
      <c r="F18" s="7">
        <v>0.06</v>
      </c>
      <c r="G18" s="7">
        <v>0.08</v>
      </c>
      <c r="H18" s="2">
        <v>0.92</v>
      </c>
      <c r="I18" s="7">
        <v>0.08</v>
      </c>
      <c r="J18" s="7">
        <v>0.06</v>
      </c>
      <c r="K18" s="13">
        <f t="shared" si="0"/>
        <v>2</v>
      </c>
      <c r="M18" s="7" t="s">
        <v>179</v>
      </c>
    </row>
    <row r="19" spans="1:13" x14ac:dyDescent="0.2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13">
        <f t="shared" si="0"/>
        <v>0</v>
      </c>
      <c r="M19" s="7" t="s">
        <v>180</v>
      </c>
    </row>
    <row r="20" spans="1:13" x14ac:dyDescent="0.2">
      <c r="A20" s="7" t="s">
        <v>37</v>
      </c>
      <c r="B20" s="7">
        <v>0.02</v>
      </c>
      <c r="C20" s="7">
        <v>0.02</v>
      </c>
      <c r="D20" s="2">
        <v>0.98</v>
      </c>
      <c r="E20" s="2">
        <v>0.92</v>
      </c>
      <c r="F20" s="7">
        <v>0.02</v>
      </c>
      <c r="G20" s="2">
        <v>0.3</v>
      </c>
      <c r="H20" s="2">
        <v>1</v>
      </c>
      <c r="I20" s="7">
        <v>0</v>
      </c>
      <c r="J20" s="7">
        <v>0.06</v>
      </c>
      <c r="K20" s="13">
        <f t="shared" si="0"/>
        <v>4</v>
      </c>
      <c r="M20" s="7" t="s">
        <v>181</v>
      </c>
    </row>
    <row r="21" spans="1:13" x14ac:dyDescent="0.2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3">
        <f t="shared" si="0"/>
        <v>0</v>
      </c>
      <c r="M21" s="7" t="s">
        <v>182</v>
      </c>
    </row>
    <row r="22" spans="1:13" x14ac:dyDescent="0.2">
      <c r="A22" s="7" t="s">
        <v>39</v>
      </c>
      <c r="B22" s="7">
        <v>0.08</v>
      </c>
      <c r="C22" s="2">
        <v>0.1</v>
      </c>
      <c r="D22" s="2">
        <v>1</v>
      </c>
      <c r="E22" s="2">
        <v>0.98</v>
      </c>
      <c r="F22" s="7">
        <v>0.02</v>
      </c>
      <c r="G22" s="7">
        <v>0.02</v>
      </c>
      <c r="H22" s="2">
        <v>0.96</v>
      </c>
      <c r="I22" s="2">
        <v>0.48</v>
      </c>
      <c r="J22" s="2">
        <v>0.57999999999999996</v>
      </c>
      <c r="K22" s="13">
        <f t="shared" si="0"/>
        <v>6</v>
      </c>
      <c r="M22" s="7" t="s">
        <v>183</v>
      </c>
    </row>
    <row r="23" spans="1:13" x14ac:dyDescent="0.2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3">
        <f t="shared" si="0"/>
        <v>0</v>
      </c>
      <c r="M23" s="7" t="s">
        <v>185</v>
      </c>
    </row>
    <row r="24" spans="1:13" x14ac:dyDescent="0.2">
      <c r="A24" s="7" t="s">
        <v>41</v>
      </c>
      <c r="B24" s="2">
        <v>0.1</v>
      </c>
      <c r="C24" s="7">
        <v>0.08</v>
      </c>
      <c r="D24" s="2">
        <v>0.96</v>
      </c>
      <c r="E24" s="2">
        <v>0.92</v>
      </c>
      <c r="F24" s="2">
        <v>0.18</v>
      </c>
      <c r="G24" s="2">
        <v>0.82</v>
      </c>
      <c r="H24" s="2">
        <v>0.98</v>
      </c>
      <c r="I24" s="2">
        <v>0.14000000000000001</v>
      </c>
      <c r="J24" s="2">
        <v>0.14000000000000001</v>
      </c>
      <c r="K24" s="13">
        <f t="shared" si="0"/>
        <v>8</v>
      </c>
      <c r="M24" s="7" t="s">
        <v>186</v>
      </c>
    </row>
    <row r="25" spans="1:13" x14ac:dyDescent="0.2">
      <c r="A25" s="7" t="s">
        <v>42</v>
      </c>
      <c r="B25" s="7">
        <v>0</v>
      </c>
      <c r="C25" s="7">
        <v>0</v>
      </c>
      <c r="D25" s="7">
        <v>0</v>
      </c>
      <c r="E25" s="2">
        <v>0.78</v>
      </c>
      <c r="F25" s="2">
        <v>0.1</v>
      </c>
      <c r="G25" s="2">
        <v>0.26</v>
      </c>
      <c r="H25" s="2">
        <v>1</v>
      </c>
      <c r="I25" s="2">
        <v>0.24</v>
      </c>
      <c r="J25" s="2">
        <v>0.16</v>
      </c>
      <c r="K25" s="13">
        <f t="shared" si="0"/>
        <v>6</v>
      </c>
      <c r="M25" s="7" t="s">
        <v>187</v>
      </c>
    </row>
    <row r="26" spans="1:13" x14ac:dyDescent="0.2">
      <c r="A26" s="7" t="s">
        <v>43</v>
      </c>
      <c r="B26" s="7">
        <v>0</v>
      </c>
      <c r="C26" s="7">
        <v>0</v>
      </c>
      <c r="D26" s="7">
        <v>0</v>
      </c>
      <c r="E26" s="2">
        <v>0.72</v>
      </c>
      <c r="F26" s="7">
        <v>0.02</v>
      </c>
      <c r="G26" s="2">
        <v>0.22</v>
      </c>
      <c r="H26" s="2">
        <v>0.72</v>
      </c>
      <c r="I26" s="2">
        <v>0.16</v>
      </c>
      <c r="J26" s="2">
        <v>0.18</v>
      </c>
      <c r="K26" s="13">
        <f t="shared" si="0"/>
        <v>5</v>
      </c>
      <c r="M26" s="7" t="s">
        <v>188</v>
      </c>
    </row>
    <row r="27" spans="1:13" x14ac:dyDescent="0.2">
      <c r="A27" s="7" t="s">
        <v>44</v>
      </c>
      <c r="B27" s="7">
        <v>0</v>
      </c>
      <c r="C27" s="7">
        <v>0.02</v>
      </c>
      <c r="D27" s="2">
        <v>0.96</v>
      </c>
      <c r="E27" s="2">
        <v>0.72</v>
      </c>
      <c r="F27" s="7">
        <v>0</v>
      </c>
      <c r="G27" s="2">
        <v>0.54</v>
      </c>
      <c r="H27" s="2">
        <v>1</v>
      </c>
      <c r="I27" s="7">
        <v>0</v>
      </c>
      <c r="J27" s="7">
        <v>0.02</v>
      </c>
      <c r="K27" s="13">
        <f t="shared" si="0"/>
        <v>4</v>
      </c>
      <c r="M27" s="7" t="s">
        <v>189</v>
      </c>
    </row>
    <row r="28" spans="1:13" x14ac:dyDescent="0.2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3">
        <f t="shared" si="0"/>
        <v>0</v>
      </c>
      <c r="M28" s="7" t="s">
        <v>190</v>
      </c>
    </row>
    <row r="29" spans="1:13" x14ac:dyDescent="0.2">
      <c r="A29" s="7" t="s">
        <v>46</v>
      </c>
      <c r="B29" s="7">
        <v>0</v>
      </c>
      <c r="C29" s="7">
        <v>0</v>
      </c>
      <c r="D29" s="7">
        <v>0</v>
      </c>
      <c r="E29" s="2">
        <v>0.66</v>
      </c>
      <c r="F29" s="7">
        <v>0</v>
      </c>
      <c r="G29" s="2">
        <v>0.46</v>
      </c>
      <c r="H29" s="2">
        <v>1</v>
      </c>
      <c r="I29" s="2">
        <v>0.36</v>
      </c>
      <c r="J29" s="2">
        <v>0.34</v>
      </c>
      <c r="K29" s="13">
        <f t="shared" si="0"/>
        <v>5</v>
      </c>
      <c r="M29" s="7" t="s">
        <v>191</v>
      </c>
    </row>
    <row r="30" spans="1:13" x14ac:dyDescent="0.2">
      <c r="A30" s="7" t="s">
        <v>47</v>
      </c>
      <c r="B30" s="7">
        <v>0</v>
      </c>
      <c r="C30" s="7">
        <v>0</v>
      </c>
      <c r="D30" s="7">
        <v>0</v>
      </c>
      <c r="E30" s="2">
        <v>0.66</v>
      </c>
      <c r="F30" s="7">
        <v>0</v>
      </c>
      <c r="G30" s="2">
        <v>0.46</v>
      </c>
      <c r="H30" s="2">
        <v>1</v>
      </c>
      <c r="I30" s="2">
        <v>0.36</v>
      </c>
      <c r="J30" s="2">
        <v>0.34</v>
      </c>
      <c r="K30" s="13">
        <f t="shared" si="0"/>
        <v>5</v>
      </c>
      <c r="M30" s="7" t="s">
        <v>192</v>
      </c>
    </row>
    <row r="31" spans="1:13" x14ac:dyDescent="0.2">
      <c r="A31" s="7" t="s">
        <v>48</v>
      </c>
      <c r="B31" s="7">
        <v>0</v>
      </c>
      <c r="C31" s="7">
        <v>0</v>
      </c>
      <c r="D31" s="7">
        <v>0</v>
      </c>
      <c r="E31" s="2">
        <v>0.66</v>
      </c>
      <c r="F31" s="7">
        <v>0</v>
      </c>
      <c r="G31" s="2">
        <v>0.56000000000000005</v>
      </c>
      <c r="H31" s="2">
        <v>1</v>
      </c>
      <c r="I31" s="2">
        <v>0.42</v>
      </c>
      <c r="J31" s="2">
        <v>0.4</v>
      </c>
      <c r="K31" s="13">
        <f t="shared" si="0"/>
        <v>5</v>
      </c>
      <c r="M31" s="7" t="s">
        <v>193</v>
      </c>
    </row>
    <row r="32" spans="1:13" x14ac:dyDescent="0.2">
      <c r="A32" s="7" t="s">
        <v>49</v>
      </c>
      <c r="B32" s="7">
        <v>0.06</v>
      </c>
      <c r="C32" s="7">
        <v>0.04</v>
      </c>
      <c r="D32" s="2">
        <v>0.12</v>
      </c>
      <c r="E32" s="2">
        <v>0.46</v>
      </c>
      <c r="F32" s="7">
        <v>0.08</v>
      </c>
      <c r="G32" s="2">
        <v>0.3</v>
      </c>
      <c r="H32" s="2">
        <v>0.86</v>
      </c>
      <c r="I32" s="7">
        <v>0.02</v>
      </c>
      <c r="J32" s="7">
        <v>0</v>
      </c>
      <c r="K32" s="13">
        <f t="shared" si="0"/>
        <v>4</v>
      </c>
      <c r="M32" s="7" t="s">
        <v>194</v>
      </c>
    </row>
    <row r="33" spans="1:13" x14ac:dyDescent="0.2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3">
        <f t="shared" si="0"/>
        <v>0</v>
      </c>
      <c r="M33" s="7" t="s">
        <v>195</v>
      </c>
    </row>
    <row r="34" spans="1:13" x14ac:dyDescent="0.2">
      <c r="A34" s="7" t="s">
        <v>51</v>
      </c>
      <c r="B34" s="7">
        <v>0.08</v>
      </c>
      <c r="C34" s="7">
        <v>0.08</v>
      </c>
      <c r="D34" s="2">
        <v>0.94</v>
      </c>
      <c r="E34" s="2">
        <v>0.9</v>
      </c>
      <c r="F34" s="2">
        <v>0.12</v>
      </c>
      <c r="G34" s="2">
        <v>0.68</v>
      </c>
      <c r="H34" s="2">
        <v>0.96</v>
      </c>
      <c r="I34" s="2">
        <v>0.26</v>
      </c>
      <c r="J34" s="2">
        <v>0.12</v>
      </c>
      <c r="K34" s="13">
        <f t="shared" si="0"/>
        <v>7</v>
      </c>
      <c r="M34" s="7" t="s">
        <v>196</v>
      </c>
    </row>
    <row r="35" spans="1:13" x14ac:dyDescent="0.2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13">
        <f t="shared" si="0"/>
        <v>0</v>
      </c>
      <c r="M35" s="7" t="s">
        <v>198</v>
      </c>
    </row>
    <row r="36" spans="1:13" x14ac:dyDescent="0.2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13">
        <f t="shared" si="0"/>
        <v>0</v>
      </c>
      <c r="M36" s="7" t="s">
        <v>197</v>
      </c>
    </row>
    <row r="37" spans="1:13" x14ac:dyDescent="0.2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13">
        <f t="shared" si="0"/>
        <v>0</v>
      </c>
      <c r="M37" s="7" t="s">
        <v>199</v>
      </c>
    </row>
    <row r="38" spans="1:13" x14ac:dyDescent="0.2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2">
        <v>0.24</v>
      </c>
      <c r="I38" s="7">
        <v>0</v>
      </c>
      <c r="J38" s="7">
        <v>0</v>
      </c>
      <c r="K38" s="13">
        <f t="shared" si="0"/>
        <v>1</v>
      </c>
      <c r="M38" s="7" t="s">
        <v>200</v>
      </c>
    </row>
    <row r="39" spans="1:13" x14ac:dyDescent="0.2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2">
        <v>0.1</v>
      </c>
      <c r="G39" s="7">
        <v>0.06</v>
      </c>
      <c r="H39" s="2">
        <v>0.92</v>
      </c>
      <c r="I39" s="2">
        <v>0.14000000000000001</v>
      </c>
      <c r="J39" s="2">
        <v>0.1</v>
      </c>
      <c r="K39" s="13">
        <f t="shared" si="0"/>
        <v>4</v>
      </c>
      <c r="M39" s="7" t="s">
        <v>201</v>
      </c>
    </row>
    <row r="40" spans="1:13" x14ac:dyDescent="0.2">
      <c r="A40" s="7" t="s">
        <v>57</v>
      </c>
      <c r="B40" s="7">
        <v>0</v>
      </c>
      <c r="C40" s="7">
        <v>0</v>
      </c>
      <c r="D40" s="7">
        <v>0</v>
      </c>
      <c r="E40" s="2">
        <v>0.84</v>
      </c>
      <c r="F40" s="7">
        <v>0.02</v>
      </c>
      <c r="G40" s="2">
        <v>0.52</v>
      </c>
      <c r="H40" s="2">
        <v>1</v>
      </c>
      <c r="I40" s="2">
        <v>0.34</v>
      </c>
      <c r="J40" s="2">
        <v>0.3</v>
      </c>
      <c r="K40" s="13">
        <f t="shared" si="0"/>
        <v>5</v>
      </c>
      <c r="M40" s="7" t="s">
        <v>202</v>
      </c>
    </row>
    <row r="41" spans="1:13" x14ac:dyDescent="0.2">
      <c r="A41" s="7" t="s">
        <v>58</v>
      </c>
      <c r="B41" s="7">
        <v>0</v>
      </c>
      <c r="C41" s="7">
        <v>0</v>
      </c>
      <c r="D41" s="2">
        <v>0.98</v>
      </c>
      <c r="E41" s="2">
        <v>0.96</v>
      </c>
      <c r="F41" s="2">
        <v>0.26</v>
      </c>
      <c r="G41" s="2">
        <v>0.88</v>
      </c>
      <c r="H41" s="2">
        <v>1</v>
      </c>
      <c r="I41" s="7">
        <v>0.04</v>
      </c>
      <c r="J41" s="7">
        <v>0.04</v>
      </c>
      <c r="K41" s="13">
        <f t="shared" si="0"/>
        <v>5</v>
      </c>
      <c r="M41" s="7" t="s">
        <v>203</v>
      </c>
    </row>
    <row r="42" spans="1:13" x14ac:dyDescent="0.2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13">
        <f t="shared" si="0"/>
        <v>0</v>
      </c>
      <c r="M42" s="7" t="s">
        <v>204</v>
      </c>
    </row>
    <row r="43" spans="1:13" x14ac:dyDescent="0.2">
      <c r="A43" s="7" t="s">
        <v>205</v>
      </c>
      <c r="B43" s="2">
        <v>1</v>
      </c>
      <c r="C43" s="2">
        <v>0.96</v>
      </c>
      <c r="D43" s="2">
        <v>0.78</v>
      </c>
      <c r="E43" s="2">
        <v>0.76</v>
      </c>
      <c r="F43" s="7">
        <v>0.08</v>
      </c>
      <c r="G43" s="2">
        <v>0.56000000000000005</v>
      </c>
      <c r="H43" s="2">
        <v>1</v>
      </c>
      <c r="I43" s="2">
        <v>0.18</v>
      </c>
      <c r="J43" s="2">
        <v>0.22</v>
      </c>
      <c r="K43" s="13">
        <f t="shared" si="0"/>
        <v>8</v>
      </c>
      <c r="M43" s="7" t="s">
        <v>206</v>
      </c>
    </row>
    <row r="44" spans="1:13" x14ac:dyDescent="0.2">
      <c r="A44" s="7" t="s">
        <v>61</v>
      </c>
      <c r="B44" s="7">
        <v>0</v>
      </c>
      <c r="C44" s="7">
        <v>0</v>
      </c>
      <c r="D44" s="2">
        <v>0.94</v>
      </c>
      <c r="E44" s="2">
        <v>0.96</v>
      </c>
      <c r="F44" s="2">
        <v>0.38</v>
      </c>
      <c r="G44" s="2">
        <v>0.96</v>
      </c>
      <c r="H44" s="2">
        <v>1</v>
      </c>
      <c r="I44" s="7">
        <v>0.04</v>
      </c>
      <c r="J44" s="7">
        <v>0.04</v>
      </c>
      <c r="K44" s="13">
        <f t="shared" si="0"/>
        <v>5</v>
      </c>
      <c r="M44" s="7" t="s">
        <v>207</v>
      </c>
    </row>
    <row r="45" spans="1:13" x14ac:dyDescent="0.2">
      <c r="A45" s="7" t="s">
        <v>62</v>
      </c>
      <c r="B45" s="2">
        <v>0.14000000000000001</v>
      </c>
      <c r="C45" s="2">
        <v>0.14000000000000001</v>
      </c>
      <c r="D45" s="2">
        <v>0.14000000000000001</v>
      </c>
      <c r="E45" s="2">
        <v>0.4</v>
      </c>
      <c r="F45" s="7">
        <v>0.08</v>
      </c>
      <c r="G45" s="2">
        <v>0.12</v>
      </c>
      <c r="H45" s="2">
        <v>0.84</v>
      </c>
      <c r="I45" s="7">
        <v>0.06</v>
      </c>
      <c r="J45" s="7">
        <v>0.08</v>
      </c>
      <c r="K45" s="13">
        <f t="shared" si="0"/>
        <v>6</v>
      </c>
      <c r="M45" s="7" t="s">
        <v>19</v>
      </c>
    </row>
    <row r="46" spans="1:13" x14ac:dyDescent="0.2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3">
        <f t="shared" si="0"/>
        <v>0</v>
      </c>
      <c r="M46" s="7" t="s">
        <v>208</v>
      </c>
    </row>
    <row r="47" spans="1:13" x14ac:dyDescent="0.2">
      <c r="A47" s="7" t="s">
        <v>64</v>
      </c>
      <c r="B47" s="2">
        <v>0.12</v>
      </c>
      <c r="C47" s="2">
        <v>0.14000000000000001</v>
      </c>
      <c r="D47" s="2">
        <v>0.14000000000000001</v>
      </c>
      <c r="E47" s="2">
        <v>0.4</v>
      </c>
      <c r="F47" s="7">
        <v>0.06</v>
      </c>
      <c r="G47" s="2">
        <v>0.94</v>
      </c>
      <c r="H47" s="2">
        <v>0.84</v>
      </c>
      <c r="I47" s="2">
        <v>0.57999999999999996</v>
      </c>
      <c r="J47" s="2">
        <v>0.48</v>
      </c>
      <c r="K47" s="13">
        <f t="shared" si="0"/>
        <v>8</v>
      </c>
      <c r="M47" s="7" t="s">
        <v>209</v>
      </c>
    </row>
    <row r="48" spans="1:13" x14ac:dyDescent="0.2">
      <c r="A48" s="7" t="s">
        <v>65</v>
      </c>
      <c r="B48" s="2">
        <v>0.16</v>
      </c>
      <c r="C48" s="2">
        <v>0.3</v>
      </c>
      <c r="D48" s="2">
        <v>0.92</v>
      </c>
      <c r="E48" s="2">
        <v>0.42</v>
      </c>
      <c r="F48" s="2">
        <v>0.16</v>
      </c>
      <c r="G48" s="2">
        <v>0.36</v>
      </c>
      <c r="H48" s="2">
        <v>0.86</v>
      </c>
      <c r="I48" s="7">
        <v>0.08</v>
      </c>
      <c r="J48" s="2">
        <v>0.2</v>
      </c>
      <c r="K48" s="13">
        <f t="shared" si="0"/>
        <v>8</v>
      </c>
      <c r="M48" s="8" t="s">
        <v>210</v>
      </c>
    </row>
    <row r="49" spans="1:13" x14ac:dyDescent="0.2">
      <c r="A49" s="7" t="s">
        <v>66</v>
      </c>
      <c r="B49" s="2">
        <v>0.12</v>
      </c>
      <c r="C49" s="2">
        <v>0.1</v>
      </c>
      <c r="D49" s="2">
        <v>0.94</v>
      </c>
      <c r="E49" s="2">
        <v>0.9</v>
      </c>
      <c r="F49" s="7">
        <v>0.08</v>
      </c>
      <c r="G49" s="2">
        <v>0.48</v>
      </c>
      <c r="H49" s="2">
        <v>0.94</v>
      </c>
      <c r="I49" s="2">
        <v>0.14000000000000001</v>
      </c>
      <c r="J49" s="7">
        <v>0.08</v>
      </c>
      <c r="K49" s="13">
        <f t="shared" si="0"/>
        <v>7</v>
      </c>
      <c r="M49" s="8" t="s">
        <v>211</v>
      </c>
    </row>
    <row r="50" spans="1:13" x14ac:dyDescent="0.2">
      <c r="A50" s="7" t="s">
        <v>67</v>
      </c>
      <c r="B50" s="7">
        <v>0</v>
      </c>
      <c r="C50" s="7">
        <v>0</v>
      </c>
      <c r="D50" s="2">
        <v>0.64</v>
      </c>
      <c r="E50" s="7">
        <v>0</v>
      </c>
      <c r="F50" s="7">
        <v>0</v>
      </c>
      <c r="G50" s="7">
        <v>0</v>
      </c>
      <c r="H50" s="2">
        <v>0.8</v>
      </c>
      <c r="I50" s="7">
        <v>0</v>
      </c>
      <c r="J50" s="2">
        <v>0.18</v>
      </c>
      <c r="K50" s="13">
        <f t="shared" si="0"/>
        <v>3</v>
      </c>
      <c r="M50" s="8" t="s">
        <v>212</v>
      </c>
    </row>
    <row r="51" spans="1:13" x14ac:dyDescent="0.2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3">
        <f t="shared" si="0"/>
        <v>0</v>
      </c>
      <c r="M51" s="8" t="s">
        <v>213</v>
      </c>
    </row>
    <row r="52" spans="1:13" x14ac:dyDescent="0.2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3">
        <f t="shared" si="0"/>
        <v>0</v>
      </c>
      <c r="M52" s="8" t="s">
        <v>214</v>
      </c>
    </row>
    <row r="53" spans="1:13" x14ac:dyDescent="0.2">
      <c r="A53" s="7" t="s">
        <v>120</v>
      </c>
      <c r="B53" s="7">
        <v>0.02</v>
      </c>
      <c r="C53" s="7">
        <v>0.02</v>
      </c>
      <c r="D53" s="2">
        <v>0.2</v>
      </c>
      <c r="E53" s="2">
        <v>0.6</v>
      </c>
      <c r="F53" s="2">
        <v>0.1</v>
      </c>
      <c r="G53" s="2">
        <v>0.2</v>
      </c>
      <c r="H53" s="2">
        <v>0.56000000000000005</v>
      </c>
      <c r="I53" s="2">
        <v>0.22</v>
      </c>
      <c r="J53" s="2">
        <v>0.2</v>
      </c>
      <c r="K53" s="13">
        <f t="shared" si="0"/>
        <v>7</v>
      </c>
      <c r="M53" s="8" t="s">
        <v>215</v>
      </c>
    </row>
    <row r="54" spans="1:13" x14ac:dyDescent="0.2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3">
        <f t="shared" si="0"/>
        <v>0</v>
      </c>
      <c r="M54" s="8" t="s">
        <v>216</v>
      </c>
    </row>
    <row r="55" spans="1:13" x14ac:dyDescent="0.2">
      <c r="A55" s="7" t="s">
        <v>122</v>
      </c>
      <c r="B55" s="7">
        <v>0</v>
      </c>
      <c r="C55" s="7">
        <v>0</v>
      </c>
      <c r="D55" s="2">
        <v>0.88</v>
      </c>
      <c r="E55" s="2">
        <v>0.64</v>
      </c>
      <c r="F55" s="7">
        <v>0</v>
      </c>
      <c r="G55" s="7">
        <v>0</v>
      </c>
      <c r="H55" s="2">
        <v>1</v>
      </c>
      <c r="I55" s="7">
        <v>0</v>
      </c>
      <c r="J55" s="7">
        <v>0.04</v>
      </c>
      <c r="K55" s="13">
        <f t="shared" si="0"/>
        <v>3</v>
      </c>
      <c r="M55" s="8" t="s">
        <v>217</v>
      </c>
    </row>
    <row r="56" spans="1:13" x14ac:dyDescent="0.2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3">
        <f t="shared" si="0"/>
        <v>0</v>
      </c>
      <c r="M56" s="8" t="s">
        <v>218</v>
      </c>
    </row>
    <row r="57" spans="1:13" x14ac:dyDescent="0.2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2">
        <v>1</v>
      </c>
      <c r="I57" s="7">
        <v>0</v>
      </c>
      <c r="J57" s="7">
        <v>0</v>
      </c>
      <c r="K57" s="13">
        <f t="shared" si="0"/>
        <v>1</v>
      </c>
      <c r="M57" s="9" t="s">
        <v>219</v>
      </c>
    </row>
    <row r="58" spans="1:13" x14ac:dyDescent="0.2">
      <c r="A58" s="9" t="s">
        <v>125</v>
      </c>
      <c r="B58" s="2">
        <v>0.1</v>
      </c>
      <c r="C58" s="2">
        <v>0.12</v>
      </c>
      <c r="D58" s="2">
        <v>0.74</v>
      </c>
      <c r="E58" s="2">
        <v>0.18</v>
      </c>
      <c r="F58" s="7">
        <v>0.02</v>
      </c>
      <c r="G58" s="2">
        <v>0.22</v>
      </c>
      <c r="H58" s="2">
        <v>0.88</v>
      </c>
      <c r="I58" s="7">
        <v>0.06</v>
      </c>
      <c r="J58" s="2">
        <v>0.16</v>
      </c>
      <c r="K58" s="13">
        <f t="shared" si="0"/>
        <v>7</v>
      </c>
      <c r="M58" s="9" t="s">
        <v>220</v>
      </c>
    </row>
    <row r="59" spans="1:13" x14ac:dyDescent="0.2">
      <c r="A59" s="9" t="s">
        <v>126</v>
      </c>
      <c r="B59" s="2">
        <v>0.6</v>
      </c>
      <c r="C59" s="2">
        <v>0.48</v>
      </c>
      <c r="D59" s="2">
        <v>0.92</v>
      </c>
      <c r="E59" s="2">
        <v>0.86</v>
      </c>
      <c r="F59" s="2">
        <v>0.14000000000000001</v>
      </c>
      <c r="G59" s="2">
        <v>0.76</v>
      </c>
      <c r="H59" s="2">
        <v>0.72</v>
      </c>
      <c r="I59" s="2">
        <v>0.44</v>
      </c>
      <c r="J59" s="2">
        <v>0.4</v>
      </c>
      <c r="K59" s="13">
        <f t="shared" si="0"/>
        <v>9</v>
      </c>
      <c r="M59" s="9" t="s">
        <v>221</v>
      </c>
    </row>
    <row r="60" spans="1:13" x14ac:dyDescent="0.2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3">
        <f t="shared" si="0"/>
        <v>0</v>
      </c>
      <c r="M60" s="9" t="s">
        <v>222</v>
      </c>
    </row>
    <row r="61" spans="1:13" x14ac:dyDescent="0.2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3">
        <f t="shared" si="0"/>
        <v>0</v>
      </c>
      <c r="M61" s="9" t="s">
        <v>223</v>
      </c>
    </row>
    <row r="62" spans="1:13" x14ac:dyDescent="0.2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3">
        <f t="shared" si="0"/>
        <v>0</v>
      </c>
      <c r="M62" s="9" t="s">
        <v>224</v>
      </c>
    </row>
    <row r="63" spans="1:13" x14ac:dyDescent="0.2">
      <c r="A63" s="9" t="s">
        <v>130</v>
      </c>
      <c r="B63" s="7">
        <v>0</v>
      </c>
      <c r="C63" s="7">
        <v>0.02</v>
      </c>
      <c r="D63" s="2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2">
        <v>0.22</v>
      </c>
      <c r="K63" s="13">
        <f t="shared" si="0"/>
        <v>2</v>
      </c>
      <c r="M63" s="9" t="s">
        <v>225</v>
      </c>
    </row>
    <row r="64" spans="1:13" x14ac:dyDescent="0.2">
      <c r="A64" s="9" t="s">
        <v>131</v>
      </c>
      <c r="B64" s="2">
        <v>0.1</v>
      </c>
      <c r="C64" s="2">
        <v>0.16</v>
      </c>
      <c r="D64" s="2">
        <v>0.14000000000000001</v>
      </c>
      <c r="E64" s="2">
        <v>0.4</v>
      </c>
      <c r="F64" s="7">
        <v>0.04</v>
      </c>
      <c r="G64" s="2">
        <v>0.94</v>
      </c>
      <c r="H64" s="2">
        <v>0.84</v>
      </c>
      <c r="I64" s="2">
        <v>0.57999999999999996</v>
      </c>
      <c r="J64" s="2">
        <v>0.48</v>
      </c>
      <c r="K64" s="13">
        <f t="shared" si="0"/>
        <v>8</v>
      </c>
      <c r="M64" s="9" t="s">
        <v>226</v>
      </c>
    </row>
    <row r="65" spans="1:13" x14ac:dyDescent="0.2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3">
        <f t="shared" si="0"/>
        <v>0</v>
      </c>
      <c r="M65" s="9" t="s">
        <v>227</v>
      </c>
    </row>
    <row r="66" spans="1:13" x14ac:dyDescent="0.2">
      <c r="A66" s="9" t="s">
        <v>147</v>
      </c>
      <c r="B66" s="2">
        <v>0.38</v>
      </c>
      <c r="C66" s="2">
        <v>0.38</v>
      </c>
      <c r="D66" s="2">
        <v>0.96</v>
      </c>
      <c r="E66" s="2">
        <v>0.84</v>
      </c>
      <c r="F66" s="2">
        <v>0.22</v>
      </c>
      <c r="G66" s="2">
        <v>0.44</v>
      </c>
      <c r="H66" s="2">
        <v>0.74</v>
      </c>
      <c r="I66" s="2">
        <v>0.48</v>
      </c>
      <c r="J66" s="2">
        <v>0.36</v>
      </c>
      <c r="K66" s="13">
        <f t="shared" si="0"/>
        <v>9</v>
      </c>
      <c r="M66" s="9" t="s">
        <v>228</v>
      </c>
    </row>
    <row r="67" spans="1:13" x14ac:dyDescent="0.2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3">
        <f t="shared" si="0"/>
        <v>0</v>
      </c>
      <c r="M67" s="9" t="s">
        <v>231</v>
      </c>
    </row>
    <row r="68" spans="1:13" x14ac:dyDescent="0.2">
      <c r="A68" s="9" t="s">
        <v>149</v>
      </c>
      <c r="B68" s="7">
        <v>0.08</v>
      </c>
      <c r="C68" s="7">
        <v>0.06</v>
      </c>
      <c r="D68" s="2">
        <v>0.9</v>
      </c>
      <c r="E68" s="2">
        <v>0.9</v>
      </c>
      <c r="F68" s="2">
        <v>0.18</v>
      </c>
      <c r="G68" s="2">
        <v>0.48</v>
      </c>
      <c r="H68" s="2">
        <v>1</v>
      </c>
      <c r="I68" s="2">
        <v>0.22</v>
      </c>
      <c r="J68" s="2">
        <v>0.22</v>
      </c>
      <c r="K68" s="13">
        <f t="shared" ref="K68:K72" si="1">COUNTIF(B68:J68,"&gt;=0.1")</f>
        <v>7</v>
      </c>
      <c r="M68" s="9" t="s">
        <v>232</v>
      </c>
    </row>
    <row r="69" spans="1:13" x14ac:dyDescent="0.2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3">
        <f t="shared" si="1"/>
        <v>0</v>
      </c>
      <c r="M69" s="9" t="s">
        <v>233</v>
      </c>
    </row>
    <row r="70" spans="1:13" x14ac:dyDescent="0.2">
      <c r="A70" s="9" t="s">
        <v>151</v>
      </c>
      <c r="B70" s="7">
        <v>0</v>
      </c>
      <c r="C70" s="7">
        <v>0</v>
      </c>
      <c r="D70" s="2">
        <v>0.88</v>
      </c>
      <c r="E70" s="2">
        <v>0.9</v>
      </c>
      <c r="F70" s="7">
        <v>0</v>
      </c>
      <c r="G70" s="7">
        <v>0</v>
      </c>
      <c r="H70" s="2">
        <v>1</v>
      </c>
      <c r="I70" s="7">
        <v>0</v>
      </c>
      <c r="J70" s="7">
        <v>0.02</v>
      </c>
      <c r="K70" s="13">
        <f t="shared" si="1"/>
        <v>3</v>
      </c>
      <c r="M70" s="9" t="s">
        <v>234</v>
      </c>
    </row>
    <row r="71" spans="1:13" x14ac:dyDescent="0.2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13">
        <f t="shared" si="1"/>
        <v>0</v>
      </c>
      <c r="M71" s="9" t="s">
        <v>236</v>
      </c>
    </row>
    <row r="72" spans="1:13" x14ac:dyDescent="0.2">
      <c r="A72" s="9" t="s">
        <v>230</v>
      </c>
      <c r="B72" s="7">
        <v>0</v>
      </c>
      <c r="C72" s="7">
        <v>0</v>
      </c>
      <c r="D72" s="2">
        <v>0.74</v>
      </c>
      <c r="E72" s="7">
        <v>0</v>
      </c>
      <c r="F72" s="7">
        <v>0</v>
      </c>
      <c r="G72" s="7">
        <v>0</v>
      </c>
      <c r="H72" s="2">
        <v>0.9</v>
      </c>
      <c r="I72" s="7">
        <v>0</v>
      </c>
      <c r="J72" s="2">
        <v>0.26</v>
      </c>
      <c r="K72" s="13">
        <f t="shared" si="1"/>
        <v>3</v>
      </c>
      <c r="M72" s="9" t="s">
        <v>235</v>
      </c>
    </row>
    <row r="73" spans="1:13" x14ac:dyDescent="0.2">
      <c r="A73" s="9"/>
      <c r="K73" s="13"/>
    </row>
    <row r="74" spans="1:13" x14ac:dyDescent="0.2">
      <c r="A74" s="7" t="s">
        <v>112</v>
      </c>
      <c r="B74" s="7">
        <f>COUNTIF(B1:B72,"&gt;=0.1")</f>
        <v>10</v>
      </c>
      <c r="C74" s="13">
        <f t="shared" ref="C74:J74" si="2">COUNTIF(C1:C72,"&gt;=0.1")</f>
        <v>11</v>
      </c>
      <c r="D74" s="13">
        <f t="shared" si="2"/>
        <v>30</v>
      </c>
      <c r="E74" s="13">
        <f t="shared" si="2"/>
        <v>33</v>
      </c>
      <c r="F74" s="13">
        <f t="shared" si="2"/>
        <v>12</v>
      </c>
      <c r="G74" s="13">
        <f t="shared" si="2"/>
        <v>28</v>
      </c>
      <c r="H74" s="13">
        <f t="shared" si="2"/>
        <v>39</v>
      </c>
      <c r="I74" s="13">
        <f t="shared" si="2"/>
        <v>20</v>
      </c>
      <c r="J74" s="13">
        <f t="shared" si="2"/>
        <v>26</v>
      </c>
      <c r="K74" s="13"/>
    </row>
    <row r="75" spans="1:13" x14ac:dyDescent="0.2">
      <c r="A75" s="7" t="s">
        <v>158</v>
      </c>
      <c r="B75" s="7">
        <f xml:space="preserve"> B74/COUNT(B1:B72)</f>
        <v>0.14285714285714285</v>
      </c>
      <c r="C75" s="13">
        <f t="shared" ref="C75:J75" si="3" xml:space="preserve"> C74/COUNT(C1:C72)</f>
        <v>0.15714285714285714</v>
      </c>
      <c r="D75" s="13">
        <f t="shared" si="3"/>
        <v>0.42857142857142855</v>
      </c>
      <c r="E75" s="13">
        <f t="shared" si="3"/>
        <v>0.47142857142857142</v>
      </c>
      <c r="F75" s="13">
        <f t="shared" si="3"/>
        <v>0.17142857142857143</v>
      </c>
      <c r="G75" s="13">
        <f t="shared" si="3"/>
        <v>0.4</v>
      </c>
      <c r="H75" s="13">
        <f t="shared" si="3"/>
        <v>0.55714285714285716</v>
      </c>
      <c r="I75" s="13">
        <f t="shared" si="3"/>
        <v>0.2857142857142857</v>
      </c>
      <c r="J75" s="13">
        <f t="shared" si="3"/>
        <v>0.37142857142857144</v>
      </c>
    </row>
    <row r="79" spans="1:13" x14ac:dyDescent="0.2">
      <c r="A79" s="7" t="s">
        <v>244</v>
      </c>
      <c r="H79" s="7">
        <v>0</v>
      </c>
      <c r="I79" s="7">
        <v>0.01</v>
      </c>
      <c r="J79" s="7">
        <v>0.02</v>
      </c>
      <c r="K79" s="14" t="s">
        <v>242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selection activeCell="J13" sqref="J1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19" t="s">
        <v>245</v>
      </c>
      <c r="C1" s="19"/>
      <c r="D1" s="19"/>
      <c r="E1" s="19"/>
      <c r="F1" s="19"/>
      <c r="G1" s="19"/>
      <c r="H1" s="19"/>
      <c r="I1" s="19"/>
      <c r="J1" s="19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0.01</v>
      </c>
      <c r="J3" s="14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7.0000000000000007E-2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COUNTIF(APG_L2!B4:J4,"&gt;=0.1")</f>
        <v>1</v>
      </c>
      <c r="M4" s="12"/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0.03</v>
      </c>
      <c r="K5" s="14">
        <f t="shared" ref="K5:K68" si="0">COUNTIF(B5:J5,"&gt;=0.1")</f>
        <v>0</v>
      </c>
      <c r="M5" s="12"/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0.27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f t="shared" si="0"/>
        <v>1</v>
      </c>
      <c r="M6" s="12"/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M7" s="12"/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0.03</v>
      </c>
      <c r="K8" s="14">
        <f t="shared" si="0"/>
        <v>0</v>
      </c>
      <c r="M8" s="12"/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0.27</v>
      </c>
      <c r="F9" s="14">
        <v>0</v>
      </c>
      <c r="G9" s="14">
        <v>0.13</v>
      </c>
      <c r="H9" s="14">
        <v>0.56999999999999995</v>
      </c>
      <c r="I9" s="14">
        <v>0</v>
      </c>
      <c r="J9" s="14">
        <v>0</v>
      </c>
      <c r="K9" s="14">
        <f t="shared" si="0"/>
        <v>3</v>
      </c>
      <c r="M9" s="12"/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0.03</v>
      </c>
      <c r="J10" s="14">
        <v>0</v>
      </c>
      <c r="K10" s="14">
        <f t="shared" si="0"/>
        <v>0</v>
      </c>
      <c r="M10" s="12"/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0.27</v>
      </c>
      <c r="F11" s="14">
        <v>0</v>
      </c>
      <c r="G11" s="14">
        <v>0.23</v>
      </c>
      <c r="H11" s="14">
        <v>1</v>
      </c>
      <c r="I11" s="14">
        <v>7.0000000000000007E-2</v>
      </c>
      <c r="J11" s="14">
        <v>0</v>
      </c>
      <c r="K11" s="14">
        <f t="shared" si="0"/>
        <v>3</v>
      </c>
      <c r="M11" s="12"/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14">
        <f t="shared" si="0"/>
        <v>3</v>
      </c>
      <c r="M12" s="12"/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0.27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f t="shared" si="0"/>
        <v>1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2" spans="1:13" x14ac:dyDescent="0.2">
      <c r="A62" s="16" t="s">
        <v>128</v>
      </c>
      <c r="K62" s="16">
        <f t="shared" si="0"/>
        <v>0</v>
      </c>
      <c r="M62" s="12"/>
    </row>
    <row r="63" spans="1:13" x14ac:dyDescent="0.2">
      <c r="A63" s="16" t="s">
        <v>129</v>
      </c>
      <c r="K63" s="16">
        <f t="shared" si="0"/>
        <v>0</v>
      </c>
      <c r="M63" s="12"/>
    </row>
    <row r="64" spans="1:13" x14ac:dyDescent="0.2">
      <c r="A64" s="16" t="s">
        <v>130</v>
      </c>
      <c r="K64" s="16">
        <f t="shared" si="0"/>
        <v>0</v>
      </c>
      <c r="M64" s="12"/>
    </row>
    <row r="65" spans="1:13" x14ac:dyDescent="0.2">
      <c r="A65" s="16" t="s">
        <v>131</v>
      </c>
      <c r="K65" s="16">
        <f t="shared" si="0"/>
        <v>0</v>
      </c>
      <c r="M65" s="12"/>
    </row>
    <row r="66" spans="1:13" x14ac:dyDescent="0.2">
      <c r="A66" s="16" t="s">
        <v>146</v>
      </c>
      <c r="K66" s="16">
        <f t="shared" si="0"/>
        <v>0</v>
      </c>
      <c r="M66" s="12"/>
    </row>
    <row r="67" spans="1:13" x14ac:dyDescent="0.2">
      <c r="A67" s="16" t="s">
        <v>147</v>
      </c>
      <c r="K67" s="16">
        <f t="shared" si="0"/>
        <v>0</v>
      </c>
      <c r="M67" s="12"/>
    </row>
    <row r="68" spans="1:13" x14ac:dyDescent="0.2">
      <c r="A68" s="16" t="s">
        <v>148</v>
      </c>
      <c r="K68" s="16">
        <f t="shared" si="0"/>
        <v>0</v>
      </c>
      <c r="M68" s="12"/>
    </row>
    <row r="69" spans="1:13" x14ac:dyDescent="0.2">
      <c r="A69" s="16" t="s">
        <v>149</v>
      </c>
      <c r="K69" s="16">
        <f t="shared" ref="K69:K94" si="1">COUNTIF(B69:J69,"&gt;=0.1")</f>
        <v>0</v>
      </c>
      <c r="M69" s="12"/>
    </row>
    <row r="70" spans="1:13" x14ac:dyDescent="0.2">
      <c r="A70" s="16" t="s">
        <v>150</v>
      </c>
      <c r="K70" s="16">
        <f t="shared" si="1"/>
        <v>0</v>
      </c>
      <c r="M70" s="12"/>
    </row>
    <row r="71" spans="1:13" x14ac:dyDescent="0.2">
      <c r="A71" s="16" t="s">
        <v>151</v>
      </c>
      <c r="K71" s="16">
        <f t="shared" si="1"/>
        <v>0</v>
      </c>
      <c r="M71" s="12"/>
    </row>
    <row r="72" spans="1:13" x14ac:dyDescent="0.2">
      <c r="A72" s="16" t="s">
        <v>229</v>
      </c>
      <c r="K72" s="16">
        <f t="shared" si="1"/>
        <v>0</v>
      </c>
      <c r="M72" s="12"/>
    </row>
    <row r="73" spans="1:13" x14ac:dyDescent="0.2">
      <c r="A73" s="16" t="s">
        <v>230</v>
      </c>
      <c r="K73" s="16">
        <f t="shared" si="1"/>
        <v>0</v>
      </c>
      <c r="M73" s="12"/>
    </row>
    <row r="74" spans="1:13" x14ac:dyDescent="0.2">
      <c r="A74" s="16" t="s">
        <v>282</v>
      </c>
      <c r="K74" s="16">
        <f t="shared" si="1"/>
        <v>0</v>
      </c>
      <c r="M74" s="12"/>
    </row>
    <row r="75" spans="1:13" x14ac:dyDescent="0.2">
      <c r="A75" s="16" t="s">
        <v>283</v>
      </c>
      <c r="K75" s="16">
        <f t="shared" si="1"/>
        <v>0</v>
      </c>
      <c r="M75" s="12"/>
    </row>
    <row r="76" spans="1:13" x14ac:dyDescent="0.2">
      <c r="A76" s="16" t="s">
        <v>284</v>
      </c>
      <c r="K76" s="16">
        <f t="shared" si="1"/>
        <v>0</v>
      </c>
      <c r="M76" s="12"/>
    </row>
    <row r="77" spans="1:13" x14ac:dyDescent="0.2">
      <c r="A77" s="16" t="s">
        <v>285</v>
      </c>
      <c r="K77" s="16">
        <f t="shared" si="1"/>
        <v>0</v>
      </c>
      <c r="M77" s="12"/>
    </row>
    <row r="78" spans="1:13" x14ac:dyDescent="0.2">
      <c r="A78" s="16" t="s">
        <v>286</v>
      </c>
      <c r="K78" s="16">
        <f t="shared" si="1"/>
        <v>0</v>
      </c>
      <c r="M78" s="12"/>
    </row>
    <row r="79" spans="1:13" x14ac:dyDescent="0.2">
      <c r="A79" s="16" t="s">
        <v>287</v>
      </c>
      <c r="K79" s="16">
        <f t="shared" si="1"/>
        <v>0</v>
      </c>
      <c r="M79" s="12"/>
    </row>
    <row r="80" spans="1:13" x14ac:dyDescent="0.2">
      <c r="A80" s="16" t="s">
        <v>288</v>
      </c>
      <c r="K80" s="16">
        <f t="shared" si="1"/>
        <v>0</v>
      </c>
      <c r="M80" s="12"/>
    </row>
    <row r="81" spans="1:13" x14ac:dyDescent="0.2">
      <c r="A81" s="16" t="s">
        <v>289</v>
      </c>
      <c r="K81" s="16">
        <f t="shared" si="1"/>
        <v>0</v>
      </c>
      <c r="M81" s="12"/>
    </row>
    <row r="82" spans="1:13" x14ac:dyDescent="0.2">
      <c r="A82" s="16" t="s">
        <v>290</v>
      </c>
      <c r="K82" s="16">
        <f t="shared" si="1"/>
        <v>0</v>
      </c>
      <c r="M82" s="12"/>
    </row>
    <row r="83" spans="1:13" x14ac:dyDescent="0.2">
      <c r="A83" s="16" t="s">
        <v>291</v>
      </c>
      <c r="K83" s="16">
        <f t="shared" si="1"/>
        <v>0</v>
      </c>
      <c r="M83" s="12"/>
    </row>
    <row r="84" spans="1:13" x14ac:dyDescent="0.2">
      <c r="A84" s="16" t="s">
        <v>292</v>
      </c>
      <c r="K84" s="16">
        <f t="shared" si="1"/>
        <v>0</v>
      </c>
      <c r="M84" s="12"/>
    </row>
    <row r="85" spans="1:13" x14ac:dyDescent="0.2">
      <c r="A85" s="16" t="s">
        <v>293</v>
      </c>
      <c r="K85" s="16">
        <f t="shared" si="1"/>
        <v>0</v>
      </c>
      <c r="M85" s="12"/>
    </row>
    <row r="86" spans="1:13" x14ac:dyDescent="0.2">
      <c r="A86" s="16" t="s">
        <v>294</v>
      </c>
      <c r="K86" s="16">
        <f t="shared" si="1"/>
        <v>0</v>
      </c>
      <c r="M86" s="12"/>
    </row>
    <row r="87" spans="1:13" x14ac:dyDescent="0.2">
      <c r="A87" s="16" t="s">
        <v>295</v>
      </c>
      <c r="K87" s="16">
        <f t="shared" si="1"/>
        <v>0</v>
      </c>
      <c r="M87" s="12"/>
    </row>
    <row r="88" spans="1:13" x14ac:dyDescent="0.2">
      <c r="A88" s="16" t="s">
        <v>296</v>
      </c>
      <c r="K88" s="16">
        <f t="shared" si="1"/>
        <v>0</v>
      </c>
      <c r="M88" s="12"/>
    </row>
    <row r="89" spans="1:13" x14ac:dyDescent="0.2">
      <c r="A89" s="16" t="s">
        <v>297</v>
      </c>
      <c r="K89" s="16">
        <f t="shared" si="1"/>
        <v>0</v>
      </c>
      <c r="M89" s="12"/>
    </row>
    <row r="90" spans="1:13" x14ac:dyDescent="0.2">
      <c r="A90" s="16" t="s">
        <v>298</v>
      </c>
      <c r="K90" s="16">
        <f t="shared" si="1"/>
        <v>0</v>
      </c>
      <c r="M90" s="12"/>
    </row>
    <row r="91" spans="1:13" x14ac:dyDescent="0.2">
      <c r="A91" s="16" t="s">
        <v>299</v>
      </c>
      <c r="K91" s="16">
        <f t="shared" si="1"/>
        <v>0</v>
      </c>
      <c r="M91" s="12"/>
    </row>
    <row r="92" spans="1:13" x14ac:dyDescent="0.2">
      <c r="A92" s="16" t="s">
        <v>300</v>
      </c>
      <c r="K92" s="16">
        <f t="shared" si="1"/>
        <v>0</v>
      </c>
      <c r="M92" s="12"/>
    </row>
    <row r="93" spans="1:13" x14ac:dyDescent="0.2">
      <c r="A93" s="16" t="s">
        <v>301</v>
      </c>
      <c r="K93" s="16">
        <f t="shared" si="1"/>
        <v>0</v>
      </c>
      <c r="M93" s="12"/>
    </row>
    <row r="94" spans="1:13" x14ac:dyDescent="0.2">
      <c r="A94" s="16" t="s">
        <v>302</v>
      </c>
      <c r="K94" s="16">
        <f t="shared" si="1"/>
        <v>0</v>
      </c>
      <c r="M94" s="12"/>
    </row>
    <row r="100" spans="1:10" x14ac:dyDescent="0.2">
      <c r="A100" s="14" t="s">
        <v>112</v>
      </c>
      <c r="B100" s="14">
        <f>COUNTIF(B5:B99,"&gt;=0.1")</f>
        <v>0</v>
      </c>
      <c r="C100" s="16">
        <f t="shared" ref="C100:J100" si="2">COUNTIF(C5:C99,"&gt;=0.1")</f>
        <v>0</v>
      </c>
      <c r="D100" s="16">
        <f t="shared" si="2"/>
        <v>0</v>
      </c>
      <c r="E100" s="16">
        <f t="shared" si="2"/>
        <v>5</v>
      </c>
      <c r="F100" s="16">
        <f t="shared" si="2"/>
        <v>0</v>
      </c>
      <c r="G100" s="16">
        <f t="shared" si="2"/>
        <v>3</v>
      </c>
      <c r="H100" s="16">
        <f t="shared" si="2"/>
        <v>3</v>
      </c>
      <c r="I100" s="16">
        <f t="shared" si="2"/>
        <v>0</v>
      </c>
      <c r="J100" s="16">
        <f t="shared" si="2"/>
        <v>0</v>
      </c>
    </row>
    <row r="101" spans="1:10" x14ac:dyDescent="0.2">
      <c r="A101" s="14" t="s">
        <v>158</v>
      </c>
      <c r="B101" s="14">
        <f>B100/COUNT(B5:B99)</f>
        <v>0</v>
      </c>
      <c r="C101" s="16">
        <f t="shared" ref="C101:J101" si="3">C100/COUNT(C5:C99)</f>
        <v>0</v>
      </c>
      <c r="D101" s="16">
        <f t="shared" si="3"/>
        <v>0</v>
      </c>
      <c r="E101" s="16">
        <f t="shared" si="3"/>
        <v>0.55555555555555558</v>
      </c>
      <c r="F101" s="16">
        <f t="shared" si="3"/>
        <v>0</v>
      </c>
      <c r="G101" s="16">
        <f t="shared" si="3"/>
        <v>0.33333333333333331</v>
      </c>
      <c r="H101" s="16">
        <f t="shared" si="3"/>
        <v>0.33333333333333331</v>
      </c>
      <c r="I101" s="16">
        <f t="shared" si="3"/>
        <v>0</v>
      </c>
      <c r="J101" s="16">
        <f t="shared" si="3"/>
        <v>0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3"/>
  <sheetViews>
    <sheetView tabSelected="1" topLeftCell="A41" workbookViewId="0">
      <selection activeCell="J73" sqref="J7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19" t="s">
        <v>246</v>
      </c>
      <c r="C1" s="19"/>
      <c r="D1" s="19"/>
      <c r="E1" s="19"/>
      <c r="F1" s="19"/>
      <c r="G1" s="19"/>
      <c r="H1" s="19"/>
      <c r="I1" s="19"/>
      <c r="J1" s="19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0.01</v>
      </c>
      <c r="J3" s="15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0.37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COUNTIF(B4:J4,"&gt;=0.05")</f>
        <v>1</v>
      </c>
      <c r="M4" s="12" t="s">
        <v>247</v>
      </c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0.03</v>
      </c>
      <c r="F5" s="14">
        <v>0</v>
      </c>
      <c r="G5" s="14">
        <v>0</v>
      </c>
      <c r="H5" s="14">
        <v>0.03</v>
      </c>
      <c r="I5" s="14">
        <v>0</v>
      </c>
      <c r="J5" s="14">
        <v>0</v>
      </c>
      <c r="K5" s="15">
        <f t="shared" ref="K5:K68" si="0">COUNTIF(B5:J5,"&gt;=0.05")</f>
        <v>0</v>
      </c>
      <c r="M5" s="12" t="s">
        <v>248</v>
      </c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0.1</v>
      </c>
      <c r="I6" s="14">
        <v>0</v>
      </c>
      <c r="J6" s="14">
        <v>0</v>
      </c>
      <c r="K6" s="15">
        <f t="shared" si="0"/>
        <v>1</v>
      </c>
      <c r="M6" s="12" t="s">
        <v>249</v>
      </c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0.16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5">
        <f t="shared" si="0"/>
        <v>1</v>
      </c>
      <c r="M7" s="12" t="s">
        <v>250</v>
      </c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0.1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5">
        <f t="shared" si="0"/>
        <v>1</v>
      </c>
      <c r="M8" s="12" t="s">
        <v>251</v>
      </c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0.03</v>
      </c>
      <c r="I9" s="14">
        <v>0</v>
      </c>
      <c r="J9" s="14">
        <v>0</v>
      </c>
      <c r="K9" s="15">
        <f t="shared" si="0"/>
        <v>0</v>
      </c>
      <c r="M9" s="12" t="s">
        <v>252</v>
      </c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7.0000000000000007E-2</v>
      </c>
      <c r="I10" s="14">
        <v>0</v>
      </c>
      <c r="J10" s="14">
        <v>0</v>
      </c>
      <c r="K10" s="15">
        <f t="shared" si="0"/>
        <v>1</v>
      </c>
      <c r="M10" s="12" t="s">
        <v>253</v>
      </c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0.37</v>
      </c>
      <c r="F11" s="14">
        <v>0</v>
      </c>
      <c r="G11" s="14">
        <v>0.3</v>
      </c>
      <c r="H11" s="14">
        <v>1</v>
      </c>
      <c r="I11" s="14">
        <v>0.03</v>
      </c>
      <c r="J11" s="14">
        <v>7.0000000000000007E-2</v>
      </c>
      <c r="K11" s="15">
        <f t="shared" si="0"/>
        <v>4</v>
      </c>
      <c r="M11" s="12" t="s">
        <v>254</v>
      </c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0.47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15">
        <f t="shared" si="0"/>
        <v>3</v>
      </c>
      <c r="M12" s="12" t="s">
        <v>255</v>
      </c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0.23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5">
        <f t="shared" si="0"/>
        <v>1</v>
      </c>
      <c r="M13" s="12" t="s">
        <v>256</v>
      </c>
    </row>
    <row r="14" spans="1:13" x14ac:dyDescent="0.2">
      <c r="A14" s="14" t="s">
        <v>30</v>
      </c>
      <c r="B14" s="14">
        <v>0</v>
      </c>
      <c r="C14" s="14">
        <v>0</v>
      </c>
      <c r="D14" s="14">
        <v>0</v>
      </c>
      <c r="E14" s="14">
        <v>0.27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5">
        <f t="shared" si="0"/>
        <v>1</v>
      </c>
      <c r="M14" s="12" t="s">
        <v>257</v>
      </c>
    </row>
    <row r="15" spans="1:13" x14ac:dyDescent="0.2">
      <c r="A15" s="14" t="s">
        <v>31</v>
      </c>
      <c r="B15" s="14">
        <v>0</v>
      </c>
      <c r="C15" s="14">
        <v>0</v>
      </c>
      <c r="D15" s="14">
        <v>0</v>
      </c>
      <c r="E15" s="14">
        <v>0.6</v>
      </c>
      <c r="F15" s="14">
        <v>0</v>
      </c>
      <c r="G15" s="14">
        <v>0.56999999999999995</v>
      </c>
      <c r="H15" s="14">
        <v>1</v>
      </c>
      <c r="I15" s="14">
        <v>0</v>
      </c>
      <c r="J15" s="14">
        <v>0</v>
      </c>
      <c r="K15" s="15">
        <f t="shared" si="0"/>
        <v>3</v>
      </c>
      <c r="M15" s="12" t="s">
        <v>258</v>
      </c>
    </row>
    <row r="16" spans="1:13" x14ac:dyDescent="0.2">
      <c r="A16" s="14" t="s">
        <v>32</v>
      </c>
      <c r="B16" s="14">
        <v>0</v>
      </c>
      <c r="C16" s="14">
        <v>0</v>
      </c>
      <c r="D16" s="14">
        <v>0</v>
      </c>
      <c r="E16" s="14">
        <v>0.43</v>
      </c>
      <c r="F16" s="14">
        <v>0</v>
      </c>
      <c r="G16" s="14">
        <v>0.73</v>
      </c>
      <c r="H16" s="14">
        <v>1</v>
      </c>
      <c r="I16" s="14">
        <v>0</v>
      </c>
      <c r="J16" s="14">
        <v>0.03</v>
      </c>
      <c r="K16" s="15">
        <f t="shared" si="0"/>
        <v>3</v>
      </c>
      <c r="M16" s="12" t="s">
        <v>259</v>
      </c>
    </row>
    <row r="17" spans="1:13" x14ac:dyDescent="0.2">
      <c r="A17" s="14" t="s">
        <v>33</v>
      </c>
      <c r="B17" s="15">
        <v>0</v>
      </c>
      <c r="C17" s="14">
        <v>0</v>
      </c>
      <c r="D17" s="14">
        <v>0</v>
      </c>
      <c r="E17" s="14">
        <v>0.2</v>
      </c>
      <c r="F17" s="14">
        <v>0</v>
      </c>
      <c r="G17" s="14">
        <v>0</v>
      </c>
      <c r="H17" s="14">
        <v>1</v>
      </c>
      <c r="I17" s="14">
        <v>0.03</v>
      </c>
      <c r="J17" s="14">
        <v>0</v>
      </c>
      <c r="K17" s="15">
        <f t="shared" si="0"/>
        <v>2</v>
      </c>
      <c r="M17" s="12" t="s">
        <v>260</v>
      </c>
    </row>
    <row r="18" spans="1:13" x14ac:dyDescent="0.2">
      <c r="A18" s="14" t="s">
        <v>34</v>
      </c>
      <c r="B18" s="14">
        <v>0</v>
      </c>
      <c r="C18" s="14">
        <v>0</v>
      </c>
      <c r="D18" s="14">
        <v>0</v>
      </c>
      <c r="E18" s="14">
        <v>0.8</v>
      </c>
      <c r="F18" s="14">
        <v>0</v>
      </c>
      <c r="G18" s="14">
        <v>0.2</v>
      </c>
      <c r="H18" s="14">
        <v>1</v>
      </c>
      <c r="I18" s="14">
        <v>1</v>
      </c>
      <c r="J18" s="14">
        <v>0.97</v>
      </c>
      <c r="K18" s="15">
        <f t="shared" si="0"/>
        <v>5</v>
      </c>
      <c r="M18" s="12" t="s">
        <v>261</v>
      </c>
    </row>
    <row r="19" spans="1:13" x14ac:dyDescent="0.2">
      <c r="A19" s="14" t="s">
        <v>35</v>
      </c>
      <c r="B19" s="14">
        <v>0.3</v>
      </c>
      <c r="C19" s="14">
        <v>0.26</v>
      </c>
      <c r="D19" s="14">
        <v>0</v>
      </c>
      <c r="E19" s="14">
        <v>0.23</v>
      </c>
      <c r="F19" s="14">
        <v>0</v>
      </c>
      <c r="G19" s="14">
        <v>0</v>
      </c>
      <c r="H19" s="14">
        <v>1</v>
      </c>
      <c r="I19" s="14">
        <v>0.1</v>
      </c>
      <c r="J19" s="14">
        <v>0.17</v>
      </c>
      <c r="K19" s="15">
        <f t="shared" si="0"/>
        <v>6</v>
      </c>
      <c r="M19" s="12" t="s">
        <v>262</v>
      </c>
    </row>
    <row r="20" spans="1:13" x14ac:dyDescent="0.2">
      <c r="A20" s="14" t="s">
        <v>36</v>
      </c>
      <c r="B20" s="14">
        <v>0</v>
      </c>
      <c r="C20" s="14">
        <v>0</v>
      </c>
      <c r="D20" s="14">
        <v>0.97</v>
      </c>
      <c r="E20" s="14">
        <v>0.03</v>
      </c>
      <c r="F20" s="14">
        <v>0.03</v>
      </c>
      <c r="G20" s="14">
        <v>0</v>
      </c>
      <c r="H20" s="14">
        <v>0.93</v>
      </c>
      <c r="I20" s="14">
        <v>1</v>
      </c>
      <c r="J20" s="14">
        <v>1</v>
      </c>
      <c r="K20" s="15">
        <f t="shared" si="0"/>
        <v>4</v>
      </c>
      <c r="M20" s="12" t="s">
        <v>263</v>
      </c>
    </row>
    <row r="21" spans="1:13" x14ac:dyDescent="0.2">
      <c r="A21" s="14" t="s">
        <v>37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1</v>
      </c>
      <c r="I21" s="14">
        <v>0.03</v>
      </c>
      <c r="J21" s="14">
        <v>0</v>
      </c>
      <c r="K21" s="15">
        <f t="shared" si="0"/>
        <v>1</v>
      </c>
      <c r="M21" s="12" t="s">
        <v>264</v>
      </c>
    </row>
    <row r="22" spans="1:13" x14ac:dyDescent="0.2">
      <c r="A22" s="14" t="s">
        <v>38</v>
      </c>
      <c r="B22" s="14">
        <v>0</v>
      </c>
      <c r="C22" s="14">
        <v>0</v>
      </c>
      <c r="D22" s="14">
        <v>0</v>
      </c>
      <c r="E22" s="14">
        <v>0.97</v>
      </c>
      <c r="F22" s="14">
        <v>0.3</v>
      </c>
      <c r="G22" s="14">
        <v>0.6</v>
      </c>
      <c r="H22" s="14">
        <v>1</v>
      </c>
      <c r="I22" s="14">
        <v>0</v>
      </c>
      <c r="J22" s="14">
        <v>0.03</v>
      </c>
      <c r="K22" s="15">
        <f t="shared" si="0"/>
        <v>4</v>
      </c>
      <c r="M22" s="12" t="s">
        <v>265</v>
      </c>
    </row>
    <row r="23" spans="1:13" s="2" customFormat="1" x14ac:dyDescent="0.2">
      <c r="A23" s="2" t="s">
        <v>39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1</v>
      </c>
      <c r="J23" s="2">
        <v>1</v>
      </c>
      <c r="K23" s="20">
        <f t="shared" si="0"/>
        <v>5</v>
      </c>
      <c r="M23" s="21" t="s">
        <v>266</v>
      </c>
    </row>
    <row r="24" spans="1:13" x14ac:dyDescent="0.2">
      <c r="A24" s="14" t="s">
        <v>40</v>
      </c>
      <c r="B24" s="14">
        <v>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14">
        <v>1</v>
      </c>
      <c r="J24" s="14">
        <v>1</v>
      </c>
      <c r="K24" s="15">
        <f t="shared" si="0"/>
        <v>5</v>
      </c>
      <c r="M24" s="12" t="s">
        <v>267</v>
      </c>
    </row>
    <row r="25" spans="1:13" x14ac:dyDescent="0.2">
      <c r="A25" s="14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14">
        <v>0.03</v>
      </c>
      <c r="J25" s="14">
        <v>0</v>
      </c>
      <c r="K25" s="15">
        <f t="shared" si="0"/>
        <v>1</v>
      </c>
      <c r="M25" s="12" t="s">
        <v>268</v>
      </c>
    </row>
    <row r="26" spans="1:13" s="2" customFormat="1" x14ac:dyDescent="0.2">
      <c r="A26" s="2" t="s">
        <v>42</v>
      </c>
      <c r="B26" s="20">
        <v>1</v>
      </c>
      <c r="C26" s="20">
        <v>1</v>
      </c>
      <c r="D26" s="20">
        <v>0</v>
      </c>
      <c r="E26" s="20">
        <v>0</v>
      </c>
      <c r="F26" s="20">
        <v>1</v>
      </c>
      <c r="G26" s="20">
        <v>0</v>
      </c>
      <c r="H26" s="20">
        <v>0</v>
      </c>
      <c r="I26" s="20">
        <v>1</v>
      </c>
      <c r="J26" s="20">
        <v>1</v>
      </c>
      <c r="K26" s="20">
        <f t="shared" si="0"/>
        <v>5</v>
      </c>
      <c r="M26" s="21" t="s">
        <v>269</v>
      </c>
    </row>
    <row r="27" spans="1:13" s="22" customFormat="1" x14ac:dyDescent="0.2">
      <c r="A27" s="22" t="s">
        <v>43</v>
      </c>
      <c r="B27" s="22">
        <v>0</v>
      </c>
      <c r="C27" s="22">
        <v>0</v>
      </c>
      <c r="D27" s="22">
        <v>0</v>
      </c>
      <c r="E27" s="22">
        <v>0.03</v>
      </c>
      <c r="F27" s="22">
        <v>0</v>
      </c>
      <c r="G27" s="22">
        <v>0</v>
      </c>
      <c r="H27" s="22">
        <v>0.03</v>
      </c>
      <c r="I27" s="22">
        <v>0</v>
      </c>
      <c r="J27" s="22">
        <v>0</v>
      </c>
      <c r="K27" s="22">
        <f t="shared" si="0"/>
        <v>0</v>
      </c>
      <c r="M27" s="23" t="s">
        <v>270</v>
      </c>
    </row>
    <row r="28" spans="1:13" x14ac:dyDescent="0.2">
      <c r="A28" s="14" t="s">
        <v>44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7.0000000000000007E-2</v>
      </c>
      <c r="I28" s="14">
        <v>0.03</v>
      </c>
      <c r="J28" s="14">
        <v>0</v>
      </c>
      <c r="K28" s="15">
        <f t="shared" si="0"/>
        <v>1</v>
      </c>
      <c r="M28" s="12" t="s">
        <v>271</v>
      </c>
    </row>
    <row r="29" spans="1:13" x14ac:dyDescent="0.2">
      <c r="A29" s="14" t="s">
        <v>45</v>
      </c>
      <c r="B29" s="14">
        <v>0</v>
      </c>
      <c r="C29" s="14">
        <v>0</v>
      </c>
      <c r="D29" s="14">
        <v>0</v>
      </c>
      <c r="E29" s="14">
        <v>0.27</v>
      </c>
      <c r="F29" s="14">
        <v>0</v>
      </c>
      <c r="G29" s="14">
        <v>0.03</v>
      </c>
      <c r="H29" s="14">
        <v>0.03</v>
      </c>
      <c r="I29" s="14">
        <v>0</v>
      </c>
      <c r="J29" s="14">
        <v>0</v>
      </c>
      <c r="K29" s="15">
        <f t="shared" si="0"/>
        <v>1</v>
      </c>
      <c r="M29" s="12" t="s">
        <v>272</v>
      </c>
    </row>
    <row r="30" spans="1:13" x14ac:dyDescent="0.2">
      <c r="A30" s="14" t="s">
        <v>46</v>
      </c>
      <c r="B30" s="14">
        <v>0</v>
      </c>
      <c r="C30" s="14">
        <v>0</v>
      </c>
      <c r="D30" s="14">
        <v>0</v>
      </c>
      <c r="E30" s="14">
        <v>0.5</v>
      </c>
      <c r="F30" s="14">
        <v>0</v>
      </c>
      <c r="G30" s="14">
        <v>0.27</v>
      </c>
      <c r="H30" s="14">
        <v>1</v>
      </c>
      <c r="I30" s="14">
        <v>7.0000000000000007E-2</v>
      </c>
      <c r="J30" s="14">
        <v>0</v>
      </c>
      <c r="K30" s="15">
        <f t="shared" si="0"/>
        <v>4</v>
      </c>
      <c r="M30" s="12" t="s">
        <v>273</v>
      </c>
    </row>
    <row r="31" spans="1:13" x14ac:dyDescent="0.2">
      <c r="A31" s="14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0.03</v>
      </c>
      <c r="I31" s="14">
        <v>0.03</v>
      </c>
      <c r="J31" s="14">
        <v>0</v>
      </c>
      <c r="K31" s="15">
        <f t="shared" si="0"/>
        <v>0</v>
      </c>
      <c r="M31" s="12" t="s">
        <v>274</v>
      </c>
    </row>
    <row r="32" spans="1:13" x14ac:dyDescent="0.2">
      <c r="A32" s="14" t="s">
        <v>48</v>
      </c>
      <c r="B32" s="14">
        <v>0</v>
      </c>
      <c r="C32" s="14">
        <v>0</v>
      </c>
      <c r="D32" s="14">
        <v>0</v>
      </c>
      <c r="E32" s="14">
        <v>0.2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5">
        <f t="shared" si="0"/>
        <v>1</v>
      </c>
      <c r="M32" s="12" t="s">
        <v>275</v>
      </c>
    </row>
    <row r="33" spans="1:13" x14ac:dyDescent="0.2">
      <c r="A33" s="14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5">
        <f t="shared" si="0"/>
        <v>0</v>
      </c>
      <c r="M33" s="12" t="s">
        <v>276</v>
      </c>
    </row>
    <row r="34" spans="1:13" x14ac:dyDescent="0.2">
      <c r="A34" s="14" t="s">
        <v>50</v>
      </c>
      <c r="B34" s="14">
        <v>0</v>
      </c>
      <c r="C34" s="14">
        <v>0</v>
      </c>
      <c r="D34" s="14">
        <v>0</v>
      </c>
      <c r="E34" s="14">
        <v>0.63</v>
      </c>
      <c r="F34" s="14">
        <v>0</v>
      </c>
      <c r="G34" s="14">
        <v>0.27</v>
      </c>
      <c r="H34" s="14">
        <v>1</v>
      </c>
      <c r="I34" s="14">
        <v>0.03</v>
      </c>
      <c r="J34" s="14">
        <v>0.03</v>
      </c>
      <c r="K34" s="15">
        <f t="shared" si="0"/>
        <v>3</v>
      </c>
      <c r="M34" s="12" t="s">
        <v>277</v>
      </c>
    </row>
    <row r="35" spans="1:13" x14ac:dyDescent="0.2">
      <c r="A35" s="14" t="s">
        <v>51</v>
      </c>
      <c r="B35" s="14">
        <v>0</v>
      </c>
      <c r="C35" s="14">
        <v>0</v>
      </c>
      <c r="D35" s="14">
        <v>0</v>
      </c>
      <c r="E35" s="14">
        <v>0.3</v>
      </c>
      <c r="F35" s="14">
        <v>0</v>
      </c>
      <c r="G35" s="14">
        <v>0.4</v>
      </c>
      <c r="H35" s="14">
        <v>1</v>
      </c>
      <c r="I35" s="14">
        <v>0.03</v>
      </c>
      <c r="J35" s="14">
        <v>0.03</v>
      </c>
      <c r="K35" s="15">
        <f t="shared" si="0"/>
        <v>3</v>
      </c>
      <c r="M35" s="12" t="s">
        <v>278</v>
      </c>
    </row>
    <row r="36" spans="1:13" x14ac:dyDescent="0.2">
      <c r="A36" s="14" t="s">
        <v>52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7.0000000000000007E-2</v>
      </c>
      <c r="J36" s="14">
        <v>0</v>
      </c>
      <c r="K36" s="15">
        <f t="shared" si="0"/>
        <v>1</v>
      </c>
      <c r="M36" s="12" t="s">
        <v>279</v>
      </c>
    </row>
    <row r="37" spans="1:13" x14ac:dyDescent="0.2">
      <c r="A37" s="14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0.03</v>
      </c>
      <c r="J37" s="14">
        <v>0</v>
      </c>
      <c r="K37" s="15">
        <f t="shared" si="0"/>
        <v>0</v>
      </c>
      <c r="M37" s="12" t="s">
        <v>280</v>
      </c>
    </row>
    <row r="38" spans="1:13" s="17" customFormat="1" x14ac:dyDescent="0.2">
      <c r="A38" s="17" t="s">
        <v>54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0.03</v>
      </c>
      <c r="I38" s="15">
        <v>0.03</v>
      </c>
      <c r="J38" s="15">
        <v>0</v>
      </c>
      <c r="K38" s="15">
        <f t="shared" si="0"/>
        <v>0</v>
      </c>
      <c r="M38" s="18" t="s">
        <v>281</v>
      </c>
    </row>
    <row r="39" spans="1:13" x14ac:dyDescent="0.2">
      <c r="A39" s="14" t="s">
        <v>55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0.03</v>
      </c>
      <c r="I39" s="14">
        <v>0.03</v>
      </c>
      <c r="J39" s="14">
        <v>0</v>
      </c>
      <c r="K39" s="15">
        <f t="shared" si="0"/>
        <v>0</v>
      </c>
      <c r="M39" s="12" t="s">
        <v>309</v>
      </c>
    </row>
    <row r="40" spans="1:13" x14ac:dyDescent="0.2">
      <c r="A40" s="14" t="s">
        <v>56</v>
      </c>
      <c r="B40" s="14">
        <v>0</v>
      </c>
      <c r="C40" s="14">
        <v>0</v>
      </c>
      <c r="D40" s="14">
        <v>0</v>
      </c>
      <c r="E40" s="14">
        <v>0.03</v>
      </c>
      <c r="F40" s="14">
        <v>0</v>
      </c>
      <c r="G40" s="14">
        <v>0</v>
      </c>
      <c r="H40" s="14">
        <v>0.03</v>
      </c>
      <c r="I40" s="14">
        <v>0</v>
      </c>
      <c r="J40" s="14">
        <v>0</v>
      </c>
      <c r="K40" s="15">
        <f t="shared" si="0"/>
        <v>0</v>
      </c>
      <c r="M40" s="12" t="s">
        <v>310</v>
      </c>
    </row>
    <row r="41" spans="1:13" x14ac:dyDescent="0.2">
      <c r="A41" s="14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5">
        <f t="shared" si="0"/>
        <v>0</v>
      </c>
      <c r="M41" s="12" t="s">
        <v>369</v>
      </c>
    </row>
    <row r="42" spans="1:13" x14ac:dyDescent="0.2">
      <c r="A42" s="14" t="s">
        <v>58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5">
        <f t="shared" si="0"/>
        <v>0</v>
      </c>
      <c r="M42" s="12" t="s">
        <v>311</v>
      </c>
    </row>
    <row r="43" spans="1:13" x14ac:dyDescent="0.2">
      <c r="A43" s="14" t="s">
        <v>59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0.03</v>
      </c>
      <c r="H43" s="16">
        <v>7.0000000000000007E-2</v>
      </c>
      <c r="I43" s="16">
        <v>0</v>
      </c>
      <c r="J43" s="16">
        <v>0</v>
      </c>
      <c r="K43" s="15">
        <f t="shared" si="0"/>
        <v>1</v>
      </c>
      <c r="M43" s="12" t="s">
        <v>312</v>
      </c>
    </row>
    <row r="44" spans="1:13" x14ac:dyDescent="0.2">
      <c r="A44" s="14" t="s">
        <v>60</v>
      </c>
      <c r="B44" s="14">
        <v>0</v>
      </c>
      <c r="C44" s="14">
        <v>0</v>
      </c>
      <c r="D44" s="14">
        <v>0</v>
      </c>
      <c r="E44" s="14">
        <v>0.13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5">
        <f t="shared" si="0"/>
        <v>1</v>
      </c>
      <c r="M44" s="12" t="s">
        <v>313</v>
      </c>
    </row>
    <row r="45" spans="1:13" x14ac:dyDescent="0.2">
      <c r="A45" s="14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0.03</v>
      </c>
      <c r="I45" s="14">
        <v>0</v>
      </c>
      <c r="J45" s="14">
        <v>0.03</v>
      </c>
      <c r="K45" s="15">
        <f t="shared" si="0"/>
        <v>0</v>
      </c>
      <c r="M45" s="12" t="s">
        <v>314</v>
      </c>
    </row>
    <row r="46" spans="1:13" x14ac:dyDescent="0.2">
      <c r="A46" s="14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0.03</v>
      </c>
      <c r="I46" s="14">
        <v>0</v>
      </c>
      <c r="J46" s="14">
        <v>0</v>
      </c>
      <c r="K46" s="15">
        <f t="shared" si="0"/>
        <v>0</v>
      </c>
      <c r="M46" s="12" t="s">
        <v>315</v>
      </c>
    </row>
    <row r="47" spans="1:13" x14ac:dyDescent="0.2">
      <c r="A47" s="14" t="s">
        <v>63</v>
      </c>
      <c r="B47" s="14">
        <v>0</v>
      </c>
      <c r="C47" s="14">
        <v>0</v>
      </c>
      <c r="D47" s="14">
        <v>0</v>
      </c>
      <c r="E47" s="14">
        <v>0.13</v>
      </c>
      <c r="F47" s="14">
        <v>0</v>
      </c>
      <c r="G47" s="14">
        <v>0</v>
      </c>
      <c r="H47" s="14">
        <v>0.93</v>
      </c>
      <c r="I47" s="14">
        <v>0</v>
      </c>
      <c r="J47" s="14">
        <v>0</v>
      </c>
      <c r="K47" s="15">
        <f t="shared" si="0"/>
        <v>2</v>
      </c>
      <c r="M47" s="12" t="s">
        <v>316</v>
      </c>
    </row>
    <row r="48" spans="1:13" x14ac:dyDescent="0.2">
      <c r="A48" s="14" t="s">
        <v>64</v>
      </c>
      <c r="B48" s="14">
        <v>0</v>
      </c>
      <c r="C48" s="14">
        <v>0</v>
      </c>
      <c r="D48" s="14">
        <v>0</v>
      </c>
      <c r="E48" s="14">
        <v>0.1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5">
        <f t="shared" si="0"/>
        <v>1</v>
      </c>
      <c r="M48" s="12" t="s">
        <v>317</v>
      </c>
    </row>
    <row r="49" spans="1:13" x14ac:dyDescent="0.2">
      <c r="A49" s="14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0.03</v>
      </c>
      <c r="I49" s="14">
        <v>0</v>
      </c>
      <c r="J49" s="14">
        <v>0</v>
      </c>
      <c r="K49" s="15">
        <f t="shared" si="0"/>
        <v>0</v>
      </c>
      <c r="M49" s="12" t="s">
        <v>318</v>
      </c>
    </row>
    <row r="50" spans="1:13" x14ac:dyDescent="0.2">
      <c r="A50" s="14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7.0000000000000007E-2</v>
      </c>
      <c r="I50" s="14">
        <v>0</v>
      </c>
      <c r="J50" s="14">
        <v>0</v>
      </c>
      <c r="K50" s="15">
        <f t="shared" si="0"/>
        <v>1</v>
      </c>
      <c r="M50" s="12" t="s">
        <v>319</v>
      </c>
    </row>
    <row r="51" spans="1:13" x14ac:dyDescent="0.2">
      <c r="A51" s="14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0.03</v>
      </c>
      <c r="I51" s="14">
        <v>0</v>
      </c>
      <c r="J51" s="14">
        <v>0</v>
      </c>
      <c r="K51" s="15">
        <f t="shared" si="0"/>
        <v>0</v>
      </c>
      <c r="M51" s="12" t="s">
        <v>320</v>
      </c>
    </row>
    <row r="52" spans="1:13" x14ac:dyDescent="0.2">
      <c r="A52" s="14" t="s">
        <v>68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0.03</v>
      </c>
      <c r="I52" s="16">
        <v>0</v>
      </c>
      <c r="J52" s="16">
        <v>0</v>
      </c>
      <c r="K52" s="15">
        <f t="shared" si="0"/>
        <v>0</v>
      </c>
      <c r="M52" s="12" t="s">
        <v>321</v>
      </c>
    </row>
    <row r="53" spans="1:13" x14ac:dyDescent="0.2">
      <c r="A53" s="14" t="s">
        <v>184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0.03</v>
      </c>
      <c r="I53" s="16">
        <v>0</v>
      </c>
      <c r="J53" s="16">
        <v>0</v>
      </c>
      <c r="K53" s="15">
        <f t="shared" si="0"/>
        <v>0</v>
      </c>
      <c r="M53" s="12" t="s">
        <v>322</v>
      </c>
    </row>
    <row r="54" spans="1:13" x14ac:dyDescent="0.2">
      <c r="A54" s="14" t="s">
        <v>120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0.03</v>
      </c>
      <c r="I54" s="16">
        <v>0</v>
      </c>
      <c r="J54" s="16">
        <v>0</v>
      </c>
      <c r="K54" s="15">
        <f t="shared" si="0"/>
        <v>0</v>
      </c>
      <c r="M54" s="12" t="s">
        <v>322</v>
      </c>
    </row>
    <row r="55" spans="1:13" x14ac:dyDescent="0.2">
      <c r="A55" s="14" t="s">
        <v>121</v>
      </c>
      <c r="B55" s="16">
        <v>0</v>
      </c>
      <c r="C55" s="16">
        <v>0</v>
      </c>
      <c r="D55" s="16">
        <v>0</v>
      </c>
      <c r="E55" s="16">
        <v>0.03</v>
      </c>
      <c r="F55" s="16">
        <v>0</v>
      </c>
      <c r="G55" s="16">
        <v>0</v>
      </c>
      <c r="H55" s="16">
        <v>0</v>
      </c>
      <c r="I55" s="16">
        <v>0.03</v>
      </c>
      <c r="J55" s="16">
        <v>0</v>
      </c>
      <c r="K55" s="15">
        <f t="shared" si="0"/>
        <v>0</v>
      </c>
      <c r="M55" s="12" t="s">
        <v>323</v>
      </c>
    </row>
    <row r="56" spans="1:13" x14ac:dyDescent="0.2">
      <c r="A56" s="14" t="s">
        <v>122</v>
      </c>
      <c r="B56" s="14">
        <v>0</v>
      </c>
      <c r="C56" s="14">
        <v>0</v>
      </c>
      <c r="D56" s="14">
        <v>0</v>
      </c>
      <c r="E56" s="14">
        <v>0.37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5">
        <f t="shared" si="0"/>
        <v>1</v>
      </c>
      <c r="M56" s="12" t="s">
        <v>324</v>
      </c>
    </row>
    <row r="57" spans="1:13" x14ac:dyDescent="0.2">
      <c r="A57" s="14" t="s">
        <v>123</v>
      </c>
      <c r="B57" s="14">
        <v>0</v>
      </c>
      <c r="C57" s="14">
        <v>0</v>
      </c>
      <c r="D57" s="14">
        <v>0</v>
      </c>
      <c r="E57" s="14">
        <v>0.13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5">
        <f t="shared" si="0"/>
        <v>1</v>
      </c>
      <c r="M57" s="12" t="s">
        <v>325</v>
      </c>
    </row>
    <row r="58" spans="1:13" s="2" customFormat="1" x14ac:dyDescent="0.2">
      <c r="A58" s="2" t="s">
        <v>124</v>
      </c>
      <c r="B58" s="2">
        <v>1</v>
      </c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1</v>
      </c>
      <c r="K58" s="20">
        <f t="shared" si="0"/>
        <v>5</v>
      </c>
      <c r="M58" s="21" t="s">
        <v>326</v>
      </c>
    </row>
    <row r="59" spans="1:13" x14ac:dyDescent="0.2">
      <c r="A59" s="14" t="s">
        <v>125</v>
      </c>
      <c r="B59" s="14">
        <v>0</v>
      </c>
      <c r="C59" s="14">
        <v>0</v>
      </c>
      <c r="D59" s="14">
        <v>0</v>
      </c>
      <c r="E59" s="14">
        <v>0.77</v>
      </c>
      <c r="F59" s="14">
        <v>0</v>
      </c>
      <c r="G59" s="14">
        <v>0.47</v>
      </c>
      <c r="H59" s="14">
        <v>1</v>
      </c>
      <c r="I59" s="14">
        <v>7.0000000000000007E-2</v>
      </c>
      <c r="J59" s="14">
        <v>0.03</v>
      </c>
      <c r="K59" s="15">
        <f t="shared" si="0"/>
        <v>4</v>
      </c>
      <c r="M59" s="12" t="s">
        <v>327</v>
      </c>
    </row>
    <row r="60" spans="1:13" x14ac:dyDescent="0.2">
      <c r="A60" s="14" t="s">
        <v>126</v>
      </c>
      <c r="B60" s="14">
        <v>0</v>
      </c>
      <c r="C60" s="14">
        <v>0</v>
      </c>
      <c r="D60" s="14">
        <v>0</v>
      </c>
      <c r="E60" s="14">
        <v>0.87</v>
      </c>
      <c r="F60" s="14">
        <v>0</v>
      </c>
      <c r="G60" s="14">
        <v>0.23</v>
      </c>
      <c r="H60" s="14">
        <v>1</v>
      </c>
      <c r="I60" s="14">
        <v>0</v>
      </c>
      <c r="J60" s="14">
        <v>0</v>
      </c>
      <c r="K60" s="15">
        <f t="shared" si="0"/>
        <v>3</v>
      </c>
      <c r="M60" s="12" t="s">
        <v>328</v>
      </c>
    </row>
    <row r="61" spans="1:13" x14ac:dyDescent="0.2">
      <c r="A61" s="14" t="s">
        <v>127</v>
      </c>
      <c r="B61" s="14">
        <v>0</v>
      </c>
      <c r="C61" s="14">
        <v>0</v>
      </c>
      <c r="D61" s="14">
        <v>0</v>
      </c>
      <c r="E61" s="14">
        <v>0.27</v>
      </c>
      <c r="F61" s="14">
        <v>0</v>
      </c>
      <c r="G61" s="14">
        <v>0.27</v>
      </c>
      <c r="H61" s="14">
        <v>0.13</v>
      </c>
      <c r="I61" s="14">
        <v>7.0000000000000007E-2</v>
      </c>
      <c r="J61" s="14">
        <v>0.03</v>
      </c>
      <c r="K61" s="16">
        <f t="shared" si="0"/>
        <v>4</v>
      </c>
      <c r="M61" s="12" t="s">
        <v>329</v>
      </c>
    </row>
    <row r="62" spans="1:13" x14ac:dyDescent="0.2">
      <c r="A62" s="16" t="s">
        <v>128</v>
      </c>
      <c r="B62" s="14">
        <v>0</v>
      </c>
      <c r="C62" s="14">
        <v>0</v>
      </c>
      <c r="D62" s="14">
        <v>0.97</v>
      </c>
      <c r="E62" s="14">
        <v>0</v>
      </c>
      <c r="F62" s="14">
        <v>0</v>
      </c>
      <c r="G62" s="14">
        <v>0</v>
      </c>
      <c r="H62" s="14">
        <v>1</v>
      </c>
      <c r="I62" s="14">
        <v>1</v>
      </c>
      <c r="J62" s="14">
        <v>1</v>
      </c>
      <c r="K62" s="16">
        <f t="shared" si="0"/>
        <v>4</v>
      </c>
      <c r="M62" s="12" t="s">
        <v>330</v>
      </c>
    </row>
    <row r="63" spans="1:13" x14ac:dyDescent="0.2">
      <c r="A63" s="16" t="s">
        <v>129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0.13</v>
      </c>
      <c r="I63" s="14">
        <v>0</v>
      </c>
      <c r="J63" s="14">
        <v>0</v>
      </c>
      <c r="K63" s="16">
        <f t="shared" si="0"/>
        <v>1</v>
      </c>
      <c r="M63" s="12" t="s">
        <v>331</v>
      </c>
    </row>
    <row r="64" spans="1:13" x14ac:dyDescent="0.2">
      <c r="A64" s="16" t="s">
        <v>130</v>
      </c>
      <c r="B64" s="14">
        <v>0</v>
      </c>
      <c r="C64" s="14">
        <v>0</v>
      </c>
      <c r="D64" s="14">
        <v>0</v>
      </c>
      <c r="E64" s="14">
        <v>0.03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6">
        <f t="shared" si="0"/>
        <v>0</v>
      </c>
      <c r="M64" s="12" t="s">
        <v>332</v>
      </c>
    </row>
    <row r="65" spans="1:13" x14ac:dyDescent="0.2">
      <c r="A65" s="16" t="s">
        <v>131</v>
      </c>
      <c r="B65" s="14">
        <v>0</v>
      </c>
      <c r="C65" s="14">
        <v>0</v>
      </c>
      <c r="D65" s="14">
        <v>0</v>
      </c>
      <c r="E65" s="14">
        <v>7.0000000000000007E-2</v>
      </c>
      <c r="F65" s="14">
        <v>0</v>
      </c>
      <c r="G65" s="14">
        <v>0</v>
      </c>
      <c r="H65" s="14">
        <v>0.4</v>
      </c>
      <c r="I65" s="14">
        <v>0</v>
      </c>
      <c r="J65" s="14">
        <v>0.03</v>
      </c>
      <c r="K65" s="16">
        <f t="shared" si="0"/>
        <v>2</v>
      </c>
      <c r="M65" s="12" t="s">
        <v>333</v>
      </c>
    </row>
    <row r="66" spans="1:13" x14ac:dyDescent="0.2">
      <c r="A66" s="16" t="s">
        <v>146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0.13</v>
      </c>
      <c r="I66" s="14">
        <v>0.03</v>
      </c>
      <c r="J66" s="14">
        <v>0</v>
      </c>
      <c r="K66" s="16">
        <f t="shared" si="0"/>
        <v>1</v>
      </c>
      <c r="M66" s="12" t="s">
        <v>334</v>
      </c>
    </row>
    <row r="67" spans="1:13" x14ac:dyDescent="0.2">
      <c r="A67" s="16" t="s">
        <v>147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0.03</v>
      </c>
      <c r="I67" s="14">
        <v>0</v>
      </c>
      <c r="J67" s="14">
        <v>0</v>
      </c>
      <c r="K67" s="16">
        <f t="shared" si="0"/>
        <v>0</v>
      </c>
      <c r="M67" s="12" t="s">
        <v>335</v>
      </c>
    </row>
    <row r="68" spans="1:13" x14ac:dyDescent="0.2">
      <c r="A68" s="16" t="s">
        <v>148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0.67</v>
      </c>
      <c r="I68" s="14">
        <v>0</v>
      </c>
      <c r="J68" s="14">
        <v>0</v>
      </c>
      <c r="K68" s="16">
        <f t="shared" si="0"/>
        <v>1</v>
      </c>
      <c r="M68" s="12" t="s">
        <v>336</v>
      </c>
    </row>
    <row r="69" spans="1:13" x14ac:dyDescent="0.2">
      <c r="A69" s="16" t="s">
        <v>149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6">
        <f t="shared" ref="K69:K100" si="1">COUNTIF(B69:J69,"&gt;=0.05")</f>
        <v>0</v>
      </c>
      <c r="M69" s="12" t="s">
        <v>337</v>
      </c>
    </row>
    <row r="70" spans="1:13" x14ac:dyDescent="0.2">
      <c r="A70" s="16" t="s">
        <v>150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7.0000000000000007E-2</v>
      </c>
      <c r="I70" s="14">
        <v>0</v>
      </c>
      <c r="J70" s="14">
        <v>7.0000000000000007E-2</v>
      </c>
      <c r="K70" s="16">
        <f t="shared" si="1"/>
        <v>2</v>
      </c>
      <c r="M70" s="12" t="s">
        <v>338</v>
      </c>
    </row>
    <row r="71" spans="1:13" x14ac:dyDescent="0.2">
      <c r="A71" s="16" t="s">
        <v>151</v>
      </c>
      <c r="B71" s="14">
        <v>0</v>
      </c>
      <c r="C71" s="14">
        <v>0</v>
      </c>
      <c r="D71" s="14">
        <v>0</v>
      </c>
      <c r="E71" s="14">
        <v>0.03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6">
        <f t="shared" si="1"/>
        <v>0</v>
      </c>
      <c r="M71" s="12" t="s">
        <v>339</v>
      </c>
    </row>
    <row r="72" spans="1:13" x14ac:dyDescent="0.2">
      <c r="A72" s="16" t="s">
        <v>229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0.03</v>
      </c>
      <c r="K72" s="16">
        <f t="shared" si="1"/>
        <v>0</v>
      </c>
      <c r="M72" s="12" t="s">
        <v>340</v>
      </c>
    </row>
    <row r="73" spans="1:13" x14ac:dyDescent="0.2">
      <c r="A73" s="16" t="s">
        <v>230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0.1</v>
      </c>
      <c r="I73" s="14">
        <v>0</v>
      </c>
      <c r="J73" s="14">
        <v>0</v>
      </c>
      <c r="K73" s="16">
        <f t="shared" si="1"/>
        <v>1</v>
      </c>
      <c r="M73" s="12" t="s">
        <v>341</v>
      </c>
    </row>
    <row r="74" spans="1:13" x14ac:dyDescent="0.2">
      <c r="A74" s="16" t="s">
        <v>282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0.83</v>
      </c>
      <c r="I74" s="14">
        <v>0</v>
      </c>
      <c r="J74" s="14">
        <v>0.03</v>
      </c>
      <c r="K74" s="16">
        <f t="shared" si="1"/>
        <v>1</v>
      </c>
      <c r="M74" s="12" t="s">
        <v>342</v>
      </c>
    </row>
    <row r="75" spans="1:13" x14ac:dyDescent="0.2">
      <c r="A75" s="16" t="s">
        <v>283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0.03</v>
      </c>
      <c r="I75" s="14">
        <v>0</v>
      </c>
      <c r="J75" s="14">
        <v>7.0000000000000007E-2</v>
      </c>
      <c r="K75" s="16">
        <f t="shared" si="1"/>
        <v>1</v>
      </c>
      <c r="M75" s="12" t="s">
        <v>343</v>
      </c>
    </row>
    <row r="76" spans="1:13" x14ac:dyDescent="0.2">
      <c r="A76" s="16" t="s">
        <v>284</v>
      </c>
      <c r="B76" s="14">
        <v>0</v>
      </c>
      <c r="C76" s="14">
        <v>0</v>
      </c>
      <c r="D76" s="14">
        <v>0.9</v>
      </c>
      <c r="E76" s="14">
        <v>0.73</v>
      </c>
      <c r="F76" s="14">
        <v>0</v>
      </c>
      <c r="G76" s="14">
        <v>7.0000000000000007E-2</v>
      </c>
      <c r="H76" s="14">
        <v>1</v>
      </c>
      <c r="I76" s="14">
        <v>0.13</v>
      </c>
      <c r="J76" s="14">
        <v>7.0000000000000007E-2</v>
      </c>
      <c r="K76" s="16">
        <f t="shared" si="1"/>
        <v>6</v>
      </c>
      <c r="M76" s="12" t="s">
        <v>344</v>
      </c>
    </row>
    <row r="77" spans="1:13" x14ac:dyDescent="0.2">
      <c r="A77" s="16" t="s">
        <v>285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0.1</v>
      </c>
      <c r="I77" s="14">
        <v>0.1</v>
      </c>
      <c r="J77" s="14">
        <v>7.0000000000000007E-2</v>
      </c>
      <c r="K77" s="16">
        <f t="shared" si="1"/>
        <v>3</v>
      </c>
      <c r="M77" s="12" t="s">
        <v>345</v>
      </c>
    </row>
    <row r="78" spans="1:13" x14ac:dyDescent="0.2">
      <c r="A78" s="16" t="s">
        <v>286</v>
      </c>
      <c r="B78" s="14">
        <v>0</v>
      </c>
      <c r="C78" s="14">
        <v>0</v>
      </c>
      <c r="D78" s="14">
        <v>1</v>
      </c>
      <c r="E78" s="14">
        <v>0.97</v>
      </c>
      <c r="F78" s="14">
        <v>0</v>
      </c>
      <c r="G78" s="14">
        <v>0.13</v>
      </c>
      <c r="H78" s="14">
        <v>1</v>
      </c>
      <c r="I78" s="14">
        <v>0.03</v>
      </c>
      <c r="J78" s="14">
        <v>0</v>
      </c>
      <c r="K78" s="16">
        <f t="shared" si="1"/>
        <v>4</v>
      </c>
      <c r="M78" s="12" t="s">
        <v>346</v>
      </c>
    </row>
    <row r="79" spans="1:13" s="20" customFormat="1" x14ac:dyDescent="0.2">
      <c r="A79" s="2" t="s">
        <v>287</v>
      </c>
      <c r="B79" s="20">
        <v>1</v>
      </c>
      <c r="C79" s="20">
        <v>1</v>
      </c>
      <c r="D79" s="20">
        <v>0</v>
      </c>
      <c r="E79" s="20">
        <v>0</v>
      </c>
      <c r="F79" s="20">
        <v>1</v>
      </c>
      <c r="G79" s="20">
        <v>0</v>
      </c>
      <c r="H79" s="20">
        <v>0</v>
      </c>
      <c r="I79" s="20">
        <v>1</v>
      </c>
      <c r="J79" s="20">
        <v>1</v>
      </c>
      <c r="K79" s="2">
        <f t="shared" si="1"/>
        <v>5</v>
      </c>
      <c r="M79" s="12" t="s">
        <v>347</v>
      </c>
    </row>
    <row r="80" spans="1:13" x14ac:dyDescent="0.2">
      <c r="A80" s="16" t="s">
        <v>288</v>
      </c>
      <c r="B80" s="14">
        <v>0</v>
      </c>
      <c r="C80" s="14">
        <v>0</v>
      </c>
      <c r="D80" s="14">
        <v>0</v>
      </c>
      <c r="E80" s="14">
        <v>0.23</v>
      </c>
      <c r="F80" s="14">
        <v>0</v>
      </c>
      <c r="G80" s="14">
        <v>0.03</v>
      </c>
      <c r="H80" s="14">
        <v>0.8</v>
      </c>
      <c r="I80" s="14">
        <v>0</v>
      </c>
      <c r="J80" s="14">
        <v>0</v>
      </c>
      <c r="K80" s="16">
        <f t="shared" si="1"/>
        <v>2</v>
      </c>
      <c r="M80" s="12" t="s">
        <v>348</v>
      </c>
    </row>
    <row r="81" spans="1:13" x14ac:dyDescent="0.2">
      <c r="A81" s="16" t="s">
        <v>289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0.3</v>
      </c>
      <c r="I81" s="14">
        <v>0.03</v>
      </c>
      <c r="J81" s="14">
        <v>0</v>
      </c>
      <c r="K81" s="16">
        <f t="shared" si="1"/>
        <v>1</v>
      </c>
      <c r="M81" s="12" t="s">
        <v>349</v>
      </c>
    </row>
    <row r="82" spans="1:13" x14ac:dyDescent="0.2">
      <c r="A82" s="16" t="s">
        <v>290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7.0000000000000007E-2</v>
      </c>
      <c r="J82" s="14">
        <v>0</v>
      </c>
      <c r="K82" s="16">
        <f t="shared" si="1"/>
        <v>1</v>
      </c>
      <c r="M82" s="12" t="s">
        <v>350</v>
      </c>
    </row>
    <row r="83" spans="1:13" x14ac:dyDescent="0.2">
      <c r="A83" s="16" t="s">
        <v>291</v>
      </c>
      <c r="B83" s="14">
        <v>0</v>
      </c>
      <c r="C83" s="14">
        <v>0</v>
      </c>
      <c r="D83" s="14">
        <v>0</v>
      </c>
      <c r="E83" s="14">
        <v>0.13</v>
      </c>
      <c r="F83" s="14">
        <v>0</v>
      </c>
      <c r="G83" s="14">
        <v>0</v>
      </c>
      <c r="H83" s="14">
        <v>1</v>
      </c>
      <c r="I83" s="14">
        <v>0</v>
      </c>
      <c r="J83" s="14">
        <v>0</v>
      </c>
      <c r="K83" s="16">
        <f t="shared" si="1"/>
        <v>2</v>
      </c>
      <c r="M83" s="12" t="s">
        <v>351</v>
      </c>
    </row>
    <row r="84" spans="1:13" x14ac:dyDescent="0.2">
      <c r="A84" s="16" t="s">
        <v>292</v>
      </c>
      <c r="B84" s="14">
        <v>0</v>
      </c>
      <c r="C84" s="14">
        <v>0</v>
      </c>
      <c r="D84" s="14">
        <v>0.83</v>
      </c>
      <c r="E84" s="14">
        <v>7.0000000000000007E-2</v>
      </c>
      <c r="F84" s="14">
        <v>0</v>
      </c>
      <c r="G84" s="14">
        <v>7.0000000000000007E-2</v>
      </c>
      <c r="H84" s="14">
        <v>1</v>
      </c>
      <c r="I84" s="14">
        <v>1</v>
      </c>
      <c r="J84" s="14">
        <v>1</v>
      </c>
      <c r="K84" s="16">
        <f t="shared" si="1"/>
        <v>6</v>
      </c>
      <c r="M84" s="12" t="s">
        <v>352</v>
      </c>
    </row>
    <row r="85" spans="1:13" x14ac:dyDescent="0.2">
      <c r="A85" s="16" t="s">
        <v>293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0.03</v>
      </c>
      <c r="K85" s="16">
        <f t="shared" si="1"/>
        <v>0</v>
      </c>
      <c r="M85" s="12" t="s">
        <v>353</v>
      </c>
    </row>
    <row r="86" spans="1:13" s="20" customFormat="1" x14ac:dyDescent="0.2">
      <c r="A86" s="2" t="s">
        <v>294</v>
      </c>
      <c r="B86" s="2">
        <v>1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1</v>
      </c>
      <c r="J86" s="2">
        <v>1</v>
      </c>
      <c r="K86" s="2">
        <f t="shared" si="1"/>
        <v>5</v>
      </c>
      <c r="M86" s="12" t="s">
        <v>354</v>
      </c>
    </row>
    <row r="87" spans="1:13" x14ac:dyDescent="0.2">
      <c r="A87" s="16" t="s">
        <v>295</v>
      </c>
      <c r="B87" s="14">
        <v>0</v>
      </c>
      <c r="C87" s="14">
        <v>0</v>
      </c>
      <c r="D87" s="14">
        <v>0</v>
      </c>
      <c r="E87" s="14">
        <v>0.17</v>
      </c>
      <c r="F87" s="14">
        <v>0</v>
      </c>
      <c r="G87" s="14">
        <v>0.03</v>
      </c>
      <c r="H87" s="14">
        <v>0.1</v>
      </c>
      <c r="I87" s="14">
        <v>0.03</v>
      </c>
      <c r="J87" s="14">
        <v>0.03</v>
      </c>
      <c r="K87" s="16">
        <f t="shared" si="1"/>
        <v>2</v>
      </c>
      <c r="M87" s="12" t="s">
        <v>355</v>
      </c>
    </row>
    <row r="88" spans="1:13" x14ac:dyDescent="0.2">
      <c r="A88" s="16" t="s">
        <v>296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0.13</v>
      </c>
      <c r="I88" s="14">
        <v>0</v>
      </c>
      <c r="J88" s="14">
        <v>0</v>
      </c>
      <c r="K88" s="16">
        <f t="shared" si="1"/>
        <v>1</v>
      </c>
      <c r="M88" s="12" t="s">
        <v>356</v>
      </c>
    </row>
    <row r="89" spans="1:13" x14ac:dyDescent="0.2">
      <c r="A89" s="16" t="s">
        <v>297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0.1</v>
      </c>
      <c r="I89" s="14">
        <v>0</v>
      </c>
      <c r="J89" s="14">
        <v>0</v>
      </c>
      <c r="K89" s="16">
        <f t="shared" si="1"/>
        <v>1</v>
      </c>
      <c r="M89" s="12" t="s">
        <v>357</v>
      </c>
    </row>
    <row r="90" spans="1:13" x14ac:dyDescent="0.2">
      <c r="A90" s="16" t="s">
        <v>298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0.77</v>
      </c>
      <c r="H90" s="14">
        <v>7.0000000000000007E-2</v>
      </c>
      <c r="I90" s="14">
        <v>0.7</v>
      </c>
      <c r="J90" s="14">
        <v>0.83</v>
      </c>
      <c r="K90" s="16">
        <f t="shared" si="1"/>
        <v>4</v>
      </c>
      <c r="M90" s="12" t="s">
        <v>358</v>
      </c>
    </row>
    <row r="91" spans="1:13" x14ac:dyDescent="0.2">
      <c r="A91" s="16" t="s">
        <v>299</v>
      </c>
      <c r="B91" s="14">
        <v>0</v>
      </c>
      <c r="C91" s="14">
        <v>0</v>
      </c>
      <c r="D91" s="14">
        <v>0.97</v>
      </c>
      <c r="E91" s="14">
        <v>0.6</v>
      </c>
      <c r="F91" s="14">
        <v>0.03</v>
      </c>
      <c r="G91" s="14">
        <v>0.27</v>
      </c>
      <c r="H91" s="14">
        <v>1</v>
      </c>
      <c r="I91" s="14">
        <v>0</v>
      </c>
      <c r="J91" s="14">
        <v>0.17</v>
      </c>
      <c r="K91" s="16">
        <f t="shared" si="1"/>
        <v>5</v>
      </c>
      <c r="M91" s="12" t="s">
        <v>359</v>
      </c>
    </row>
    <row r="92" spans="1:13" x14ac:dyDescent="0.2">
      <c r="A92" s="16" t="s">
        <v>300</v>
      </c>
      <c r="B92" s="14">
        <v>0</v>
      </c>
      <c r="C92" s="14">
        <v>0</v>
      </c>
      <c r="D92" s="14">
        <v>0</v>
      </c>
      <c r="E92" s="14">
        <v>0</v>
      </c>
      <c r="F92" s="14">
        <v>0.1</v>
      </c>
      <c r="G92" s="14">
        <v>0.87</v>
      </c>
      <c r="H92" s="14">
        <v>0.1</v>
      </c>
      <c r="I92" s="14">
        <v>0.8</v>
      </c>
      <c r="J92" s="14">
        <v>0.9</v>
      </c>
      <c r="K92" s="16">
        <f t="shared" si="1"/>
        <v>5</v>
      </c>
      <c r="M92" s="12" t="s">
        <v>360</v>
      </c>
    </row>
    <row r="93" spans="1:13" x14ac:dyDescent="0.2">
      <c r="A93" s="16" t="s">
        <v>301</v>
      </c>
      <c r="B93" s="14">
        <v>0</v>
      </c>
      <c r="C93" s="14">
        <v>0</v>
      </c>
      <c r="D93" s="14">
        <v>0.9</v>
      </c>
      <c r="E93" s="14">
        <v>0.73</v>
      </c>
      <c r="F93" s="14">
        <v>0.03</v>
      </c>
      <c r="G93" s="14">
        <v>0.33</v>
      </c>
      <c r="H93" s="14">
        <v>1</v>
      </c>
      <c r="I93" s="14">
        <v>0</v>
      </c>
      <c r="J93" s="14">
        <v>0.17</v>
      </c>
      <c r="K93" s="16">
        <f t="shared" si="1"/>
        <v>5</v>
      </c>
      <c r="M93" s="12" t="s">
        <v>361</v>
      </c>
    </row>
    <row r="94" spans="1:13" x14ac:dyDescent="0.2">
      <c r="A94" s="16" t="s">
        <v>302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0.9</v>
      </c>
      <c r="H94" s="14">
        <v>0.1</v>
      </c>
      <c r="I94" s="14">
        <v>0.8</v>
      </c>
      <c r="J94" s="14">
        <v>0.83</v>
      </c>
      <c r="K94" s="16">
        <f t="shared" si="1"/>
        <v>4</v>
      </c>
      <c r="M94" s="12" t="s">
        <v>362</v>
      </c>
    </row>
    <row r="95" spans="1:13" x14ac:dyDescent="0.2">
      <c r="A95" s="16" t="s">
        <v>303</v>
      </c>
      <c r="B95" s="14">
        <v>0</v>
      </c>
      <c r="C95" s="14">
        <v>0</v>
      </c>
      <c r="D95" s="14">
        <v>0</v>
      </c>
      <c r="E95" s="14">
        <v>0.37</v>
      </c>
      <c r="F95" s="14">
        <v>0</v>
      </c>
      <c r="G95" s="14">
        <v>0</v>
      </c>
      <c r="H95" s="14">
        <v>1</v>
      </c>
      <c r="I95" s="14">
        <v>0</v>
      </c>
      <c r="J95" s="14">
        <v>0</v>
      </c>
      <c r="K95" s="16">
        <f t="shared" si="1"/>
        <v>2</v>
      </c>
      <c r="M95" s="12" t="s">
        <v>363</v>
      </c>
    </row>
    <row r="96" spans="1:13" x14ac:dyDescent="0.2">
      <c r="A96" s="16" t="s">
        <v>304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7.0000000000000007E-2</v>
      </c>
      <c r="I96" s="14">
        <v>0</v>
      </c>
      <c r="J96" s="14">
        <v>0</v>
      </c>
      <c r="K96" s="16">
        <f t="shared" si="1"/>
        <v>1</v>
      </c>
      <c r="M96" s="12" t="s">
        <v>364</v>
      </c>
    </row>
    <row r="97" spans="1:13" x14ac:dyDescent="0.2">
      <c r="A97" s="16" t="s">
        <v>305</v>
      </c>
      <c r="B97" s="14">
        <v>0</v>
      </c>
      <c r="C97" s="14">
        <v>0</v>
      </c>
      <c r="D97" s="14">
        <v>0.97</v>
      </c>
      <c r="E97" s="14">
        <v>0</v>
      </c>
      <c r="F97" s="14">
        <v>0</v>
      </c>
      <c r="G97" s="14">
        <v>0</v>
      </c>
      <c r="H97" s="14">
        <v>1</v>
      </c>
      <c r="I97" s="14">
        <v>0</v>
      </c>
      <c r="J97" s="14">
        <v>0.03</v>
      </c>
      <c r="K97" s="16">
        <f t="shared" si="1"/>
        <v>2</v>
      </c>
      <c r="M97" s="12" t="s">
        <v>365</v>
      </c>
    </row>
    <row r="98" spans="1:13" x14ac:dyDescent="0.2">
      <c r="A98" s="16" t="s">
        <v>306</v>
      </c>
      <c r="B98" s="14">
        <v>0</v>
      </c>
      <c r="C98" s="14">
        <v>0</v>
      </c>
      <c r="D98" s="14">
        <v>1</v>
      </c>
      <c r="E98" s="14">
        <v>0.87</v>
      </c>
      <c r="F98" s="14">
        <v>0</v>
      </c>
      <c r="G98" s="14">
        <v>0</v>
      </c>
      <c r="H98" s="14">
        <v>1</v>
      </c>
      <c r="I98" s="14">
        <v>0</v>
      </c>
      <c r="J98" s="14">
        <v>0.03</v>
      </c>
      <c r="K98" s="16">
        <f t="shared" si="1"/>
        <v>3</v>
      </c>
      <c r="M98" s="12" t="s">
        <v>366</v>
      </c>
    </row>
    <row r="99" spans="1:13" x14ac:dyDescent="0.2">
      <c r="A99" s="16" t="s">
        <v>307</v>
      </c>
      <c r="B99" s="14">
        <v>0</v>
      </c>
      <c r="C99" s="14">
        <v>0</v>
      </c>
      <c r="D99" s="14">
        <v>0</v>
      </c>
      <c r="E99" s="14">
        <v>0.5</v>
      </c>
      <c r="F99" s="14">
        <v>0</v>
      </c>
      <c r="G99" s="14">
        <v>0.77</v>
      </c>
      <c r="H99" s="14">
        <v>0.77</v>
      </c>
      <c r="I99" s="14">
        <v>0.17</v>
      </c>
      <c r="J99" s="14">
        <v>0.1</v>
      </c>
      <c r="K99" s="16">
        <f t="shared" si="1"/>
        <v>5</v>
      </c>
      <c r="M99" s="12" t="s">
        <v>367</v>
      </c>
    </row>
    <row r="100" spans="1:13" x14ac:dyDescent="0.2">
      <c r="A100" s="16" t="s">
        <v>308</v>
      </c>
      <c r="B100" s="14">
        <v>0</v>
      </c>
      <c r="C100" s="14">
        <v>0</v>
      </c>
      <c r="D100" s="14">
        <v>0.77</v>
      </c>
      <c r="E100" s="14">
        <v>0</v>
      </c>
      <c r="F100" s="14">
        <v>0</v>
      </c>
      <c r="G100" s="14">
        <v>0</v>
      </c>
      <c r="H100" s="14">
        <v>0.93</v>
      </c>
      <c r="I100" s="14">
        <v>0</v>
      </c>
      <c r="J100" s="14">
        <v>0.27</v>
      </c>
      <c r="K100" s="16">
        <f t="shared" si="1"/>
        <v>3</v>
      </c>
      <c r="M100" s="12" t="s">
        <v>368</v>
      </c>
    </row>
    <row r="102" spans="1:13" x14ac:dyDescent="0.2">
      <c r="A102" s="14" t="s">
        <v>112</v>
      </c>
      <c r="B102" s="14">
        <f>COUNTIF(B4:B100,"&gt;=0.05")</f>
        <v>7</v>
      </c>
      <c r="C102" s="16">
        <f t="shared" ref="C102:J102" si="2">COUNTIF(C4:C100,"&gt;=0.05")</f>
        <v>7</v>
      </c>
      <c r="D102" s="16">
        <f t="shared" si="2"/>
        <v>10</v>
      </c>
      <c r="E102" s="16">
        <f t="shared" si="2"/>
        <v>38</v>
      </c>
      <c r="F102" s="16">
        <f t="shared" si="2"/>
        <v>8</v>
      </c>
      <c r="G102" s="16">
        <f t="shared" si="2"/>
        <v>21</v>
      </c>
      <c r="H102" s="16">
        <f t="shared" si="2"/>
        <v>52</v>
      </c>
      <c r="I102" s="16">
        <f t="shared" si="2"/>
        <v>22</v>
      </c>
      <c r="J102" s="16">
        <f t="shared" si="2"/>
        <v>23</v>
      </c>
    </row>
    <row r="103" spans="1:13" x14ac:dyDescent="0.2">
      <c r="A103" s="14" t="s">
        <v>158</v>
      </c>
      <c r="B103" s="14">
        <f>B102/COUNT(B4:B100)</f>
        <v>7.2164948453608241E-2</v>
      </c>
      <c r="C103" s="16">
        <f t="shared" ref="C103:J103" si="3">C102/COUNT(C4:C100)</f>
        <v>7.2164948453608241E-2</v>
      </c>
      <c r="D103" s="16">
        <f t="shared" si="3"/>
        <v>0.10309278350515463</v>
      </c>
      <c r="E103" s="16">
        <f t="shared" si="3"/>
        <v>0.39175257731958762</v>
      </c>
      <c r="F103" s="16">
        <f t="shared" si="3"/>
        <v>8.247422680412371E-2</v>
      </c>
      <c r="G103" s="16">
        <f t="shared" si="3"/>
        <v>0.21649484536082475</v>
      </c>
      <c r="H103" s="16">
        <f t="shared" si="3"/>
        <v>0.53608247422680411</v>
      </c>
      <c r="I103" s="16">
        <f t="shared" si="3"/>
        <v>0.22680412371134021</v>
      </c>
      <c r="J103" s="16">
        <f t="shared" si="3"/>
        <v>0.23711340206185566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4"/>
  <sheetViews>
    <sheetView workbookViewId="0">
      <selection activeCell="J4" sqref="J4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19" t="s">
        <v>243</v>
      </c>
      <c r="C1" s="19"/>
      <c r="D1" s="19"/>
      <c r="E1" s="19"/>
      <c r="F1" s="19"/>
      <c r="G1" s="19"/>
      <c r="H1" s="19"/>
      <c r="I1" s="19"/>
      <c r="J1" s="19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0.02</v>
      </c>
      <c r="J3" s="14">
        <v>0.03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4"/>
  <sheetViews>
    <sheetView workbookViewId="0">
      <selection activeCell="J3" sqref="J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19" t="s">
        <v>243</v>
      </c>
      <c r="C1" s="19"/>
      <c r="D1" s="19"/>
      <c r="E1" s="19"/>
      <c r="F1" s="19"/>
      <c r="G1" s="19"/>
      <c r="H1" s="19"/>
      <c r="I1" s="19"/>
      <c r="J1" s="19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0.01</v>
      </c>
      <c r="J3" s="14">
        <v>0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GD</vt:lpstr>
      <vt:lpstr>Newton</vt:lpstr>
      <vt:lpstr>APG_L1</vt:lpstr>
      <vt:lpstr>APG_L2</vt:lpstr>
      <vt:lpstr>IPM_L1</vt:lpstr>
      <vt:lpstr>IPM_L2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2020-09-24T05:15:49Z</dcterms:modified>
</cp:coreProperties>
</file>