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7520" windowHeight="9555" firstSheet="9" activeTab="13"/>
  </bookViews>
  <sheets>
    <sheet name="result_7A" sheetId="1" r:id="rId1"/>
    <sheet name="raw data_7A" sheetId="2" r:id="rId2"/>
    <sheet name="result_7B" sheetId="14" r:id="rId3"/>
    <sheet name="raw data_7B" sheetId="15" r:id="rId4"/>
    <sheet name="result_7C" sheetId="16" r:id="rId5"/>
    <sheet name="raw data_7C" sheetId="18" r:id="rId6"/>
    <sheet name="CCK8 result_7D" sheetId="8" r:id="rId7"/>
    <sheet name="CCK8 raw data_7D" sheetId="7" r:id="rId8"/>
    <sheet name="CCK8 result_7E" sheetId="10" r:id="rId9"/>
    <sheet name="CCK8 raw data_7E" sheetId="11" r:id="rId10"/>
    <sheet name="wound_7F" sheetId="4" r:id="rId11"/>
    <sheet name="invasion_7G" sheetId="3" r:id="rId12"/>
    <sheet name="wound_7H" sheetId="12" r:id="rId13"/>
    <sheet name="invasion_7I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<sst xmlns="http://schemas.openxmlformats.org/spreadsheetml/2006/main" count="535" uniqueCount="78">
  <si>
    <t xml:space="preserve">Cq   </t>
  </si>
  <si>
    <t>Cq Mean</t>
  </si>
  <si>
    <t>target gene</t>
  </si>
  <si>
    <t>expression</t>
  </si>
  <si>
    <t>GES-1</t>
  </si>
  <si>
    <t>GAPDH</t>
  </si>
  <si>
    <t>NPR3</t>
  </si>
  <si>
    <t>AGS</t>
  </si>
  <si>
    <t>HGC-27</t>
  </si>
  <si>
    <t>OLFML2B</t>
  </si>
  <si>
    <t>GREB1</t>
  </si>
  <si>
    <t>Hole</t>
  </si>
  <si>
    <t>Channel</t>
  </si>
  <si>
    <t>CT</t>
  </si>
  <si>
    <t>TM</t>
  </si>
  <si>
    <t>Target gene</t>
  </si>
  <si>
    <t>Sample name</t>
  </si>
  <si>
    <t>A01</t>
  </si>
  <si>
    <t>FAM</t>
  </si>
  <si>
    <t>HGF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</si>
  <si>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</si>
  <si>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</si>
  <si>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</si>
  <si>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</si>
  <si>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</si>
  <si>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</si>
  <si>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</si>
  <si>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</si>
  <si>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</si>
  <si>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RECK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</si>
  <si>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</si>
  <si>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</si>
  <si>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</si>
  <si>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</si>
  <si>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</si>
  <si>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</si>
  <si>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</si>
  <si>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</si>
  <si>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</si>
  <si>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CYP1B1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</si>
  <si>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</si>
  <si>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</si>
  <si>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</si>
  <si>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</si>
  <si>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</si>
  <si>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</si>
  <si>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</si>
  <si>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</si>
  <si>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</si>
  <si>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</si>
  <si>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</si>
  <si>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</si>
  <si>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</si>
  <si>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</si>
  <si>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</si>
  <si>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</si>
  <si>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</si>
  <si>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si-NC</t>
  </si>
  <si>
    <t>si-NPR3#1</t>
  </si>
  <si>
    <t>si-NPR3#2</t>
  </si>
  <si>
    <t>0h</t>
  </si>
  <si>
    <t>Blank</t>
  </si>
  <si>
    <t>OD450</t>
  </si>
  <si>
    <t>Whitespace removal</t>
  </si>
  <si>
    <t>24h</t>
  </si>
  <si>
    <t>48h</t>
  </si>
  <si>
    <t>72h</t>
  </si>
  <si>
    <t>A</t>
  </si>
  <si>
    <t>B</t>
  </si>
  <si>
    <t>C</t>
  </si>
  <si>
    <t>D</t>
  </si>
  <si>
    <t>E</t>
  </si>
  <si>
    <t>F</t>
  </si>
  <si>
    <t>G</t>
  </si>
  <si>
    <t>H</t>
  </si>
  <si>
    <t>blank area</t>
  </si>
  <si>
    <t>Migration rate%</t>
  </si>
  <si>
    <t>Invasion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</si>
</sst>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0_ "/>
    <numFmt numFmtId="178" formatCode="###0.00;\-###0.00"/>
  </numFmts>
  <fonts count="32">
    <font>
      <sz val="11"/>
      <color theme="1"/>
      <name val="等线"/>
      <charset val="134"/>
      <scheme val="minor"/>
    </font>
    <font>
      <b/>
      <sz val="10"/>
      <name val="Arial"/>
      <charset val="134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</font>
    <font>
      <sz val="10.5"/>
      <color theme="1"/>
      <name val="等线"/>
      <charset val="134"/>
    </font>
    <font>
      <b/>
      <sz val="11"/>
      <name val="等线"/>
      <charset val="134"/>
    </font>
    <font>
      <sz val="11"/>
      <name val="等线"/>
      <charset val="134"/>
    </font>
    <font>
      <sz val="11"/>
      <color rgb="FF000000"/>
      <name val="等线"/>
      <charset val="134"/>
    </font>
    <font>
      <b/>
      <sz val="8.25"/>
      <name val="Microsoft Sans Serif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8.25"/>
      <name val="Microsoft Sans Serif"/>
      <charset val="134"/>
    </font>
    <font>
      <sz val="11"/>
      <color theme="1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20" fillId="8" borderId="5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0" fillId="0" borderId="0">
      <alignment vertical="top"/>
      <protection locked="0"/>
    </xf>
    <xf numFmtId="0" fontId="31" fillId="0" borderId="0">
      <alignment vertical="center"/>
    </xf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9" fontId="0" fillId="0" borderId="0" xfId="3" applyFont="1" applyAlignment="1"/>
    <xf numFmtId="9" fontId="2" fillId="0" borderId="0" xfId="3" applyFont="1" applyAlignment="1"/>
    <xf numFmtId="0" fontId="3" fillId="0" borderId="0" xfId="0" applyFont="1" applyAlignment="1">
      <alignment vertical="center"/>
    </xf>
    <xf numFmtId="0" fontId="4" fillId="0" borderId="0" xfId="50" applyFont="1">
      <alignment vertical="center"/>
    </xf>
    <xf numFmtId="0" fontId="4" fillId="2" borderId="0" xfId="50" applyFont="1" applyFill="1">
      <alignment vertical="center"/>
    </xf>
    <xf numFmtId="0" fontId="4" fillId="3" borderId="0" xfId="50" applyFont="1" applyFill="1">
      <alignment vertical="center"/>
    </xf>
    <xf numFmtId="0" fontId="4" fillId="4" borderId="0" xfId="50" applyFont="1" applyFill="1">
      <alignment vertical="center"/>
    </xf>
    <xf numFmtId="0" fontId="4" fillId="5" borderId="0" xfId="50" applyFont="1" applyFill="1">
      <alignment vertical="center"/>
    </xf>
    <xf numFmtId="0" fontId="5" fillId="0" borderId="0" xfId="50" applyFont="1">
      <alignment vertical="center"/>
    </xf>
    <xf numFmtId="0" fontId="4" fillId="0" borderId="0" xfId="50" applyFont="1" applyAlignment="1">
      <alignment horizontal="center" vertical="center"/>
    </xf>
    <xf numFmtId="0" fontId="4" fillId="0" borderId="0" xfId="51" applyFont="1"/>
    <xf numFmtId="176" fontId="4" fillId="0" borderId="0" xfId="51" applyNumberFormat="1" applyFont="1"/>
    <xf numFmtId="0" fontId="4" fillId="0" borderId="0" xfId="51" applyFont="1" applyAlignment="1">
      <alignment horizontal="center"/>
    </xf>
    <xf numFmtId="176" fontId="6" fillId="0" borderId="0" xfId="51" applyNumberFormat="1" applyFont="1"/>
    <xf numFmtId="0" fontId="7" fillId="0" borderId="0" xfId="51" applyFont="1"/>
    <xf numFmtId="0" fontId="8" fillId="0" borderId="0" xfId="51" applyFont="1"/>
    <xf numFmtId="0" fontId="2" fillId="0" borderId="0" xfId="0" applyFont="1"/>
    <xf numFmtId="177" fontId="0" fillId="0" borderId="0" xfId="0" applyNumberFormat="1"/>
    <xf numFmtId="178" fontId="9" fillId="0" borderId="0" xfId="49" applyNumberFormat="1" applyFont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常规 2" xfId="50"/>
    <cellStyle name="常规 2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www.wps.cn/officeDocument/2023/relationships/customStorage" Target="customStorage/customStorage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P19" sqref="P19"/>
    </sheetView>
  </sheetViews>
  <sheetFormatPr defaultColWidth="9" defaultRowHeight="14.25"/>
  <cols>
    <col min="1" max="1" width="11.75" customWidth="1"/>
    <col min="9" max="9" width="12.875" style="20" customWidth="1"/>
  </cols>
  <sheetData>
    <row r="1" s="1" customFormat="1" spans="1:16">
      <c r="A1"/>
      <c r="B1"/>
      <c r="C1" s="21" t="s">
        <v>0</v>
      </c>
      <c r="D1" s="21" t="s">
        <v>1</v>
      </c>
      <c r="E1" s="1" t="s">
        <v>2</v>
      </c>
      <c r="F1"/>
      <c r="G1"/>
      <c r="H1"/>
      <c r="I1" s="20" t="s">
        <v>3</v>
      </c>
      <c r="L1" s="22"/>
      <c r="M1" s="22"/>
      <c r="N1" s="22"/>
      <c r="O1" s="22"/>
      <c r="P1" s="22"/>
    </row>
    <row r="2" s="1" customFormat="1" spans="1:16">
      <c r="A2" s="1" t="s">
        <v>4</v>
      </c>
      <c r="B2" t="s">
        <v>5</v>
      </c>
      <c r="C2" s="1">
        <v>18.32</v>
      </c>
      <c r="D2" s="21">
        <f>AVERAGE(C2:C4)</f>
        <v>18.2766666666667</v>
      </c>
      <c r="E2" s="1">
        <v>29.58</v>
      </c>
      <c r="F2" s="21">
        <f>E2-D2</f>
        <v>11.3033333333333</v>
      </c>
      <c r="G2" s="21">
        <f>AVERAGE(F2:F4)</f>
        <v>11.2666666666667</v>
      </c>
      <c r="H2" s="21">
        <f>F2-G2</f>
        <v>0.0366666666666653</v>
      </c>
      <c r="I2" s="20">
        <f>POWER(2,-H2)</f>
        <v>0.974904855722241</v>
      </c>
      <c r="J2" s="23" t="s">
        <v>6</v>
      </c>
      <c r="N2" s="22"/>
      <c r="O2" s="22"/>
      <c r="P2" s="22"/>
    </row>
    <row r="3" s="1" customFormat="1" spans="1:16">
      <c r="A3" s="1" t="s">
        <v>4</v>
      </c>
      <c r="B3" t="s">
        <v>5</v>
      </c>
      <c r="C3" s="1">
        <v>18.3</v>
      </c>
      <c r="D3" s="21">
        <f>AVERAGE(C2:C4)</f>
        <v>18.2766666666667</v>
      </c>
      <c r="E3" s="1">
        <v>29.79</v>
      </c>
      <c r="F3" s="21">
        <f t="shared" ref="F3:F8" si="0">E3-D3</f>
        <v>11.5133333333333</v>
      </c>
      <c r="G3" s="21">
        <f>G2</f>
        <v>11.2666666666667</v>
      </c>
      <c r="H3" s="21">
        <f t="shared" ref="H3:H8" si="1">F3-G3</f>
        <v>0.246666666666666</v>
      </c>
      <c r="I3" s="20">
        <f t="shared" ref="I3:I8" si="2">POWER(2,-H3)</f>
        <v>0.8428415447547</v>
      </c>
      <c r="J3" s="23"/>
      <c r="N3" s="22"/>
      <c r="O3" s="22"/>
      <c r="P3" s="22"/>
    </row>
    <row r="4" s="1" customFormat="1" spans="1:16">
      <c r="A4" s="1" t="s">
        <v>4</v>
      </c>
      <c r="B4" t="s">
        <v>5</v>
      </c>
      <c r="C4" s="1">
        <v>18.21</v>
      </c>
      <c r="D4" s="21">
        <f>AVERAGE(C2:C4)</f>
        <v>18.2766666666667</v>
      </c>
      <c r="E4" s="1">
        <v>29.26</v>
      </c>
      <c r="F4" s="21">
        <f t="shared" si="0"/>
        <v>10.9833333333333</v>
      </c>
      <c r="G4" s="21">
        <f t="shared" ref="G4:G10" si="3">G3</f>
        <v>11.2666666666667</v>
      </c>
      <c r="H4" s="21">
        <f t="shared" si="1"/>
        <v>-0.283333333333331</v>
      </c>
      <c r="I4" s="20">
        <f t="shared" si="2"/>
        <v>1.21700351367059</v>
      </c>
      <c r="J4" s="23"/>
      <c r="N4" s="22"/>
      <c r="O4" s="22"/>
      <c r="P4" s="22"/>
    </row>
    <row r="5" s="1" customFormat="1" ht="15.75" spans="1:16">
      <c r="A5" s="6" t="s">
        <v>7</v>
      </c>
      <c r="B5" t="s">
        <v>5</v>
      </c>
      <c r="C5" s="1">
        <v>18.12</v>
      </c>
      <c r="D5" s="21">
        <f>AVERAGE(C5:C7)</f>
        <v>18.2066666666667</v>
      </c>
      <c r="E5" s="1">
        <v>28.06</v>
      </c>
      <c r="F5" s="21">
        <f t="shared" si="0"/>
        <v>9.85333333333333</v>
      </c>
      <c r="G5" s="21">
        <f t="shared" si="3"/>
        <v>11.2666666666667</v>
      </c>
      <c r="H5" s="21">
        <f t="shared" si="1"/>
        <v>-1.41333333333333</v>
      </c>
      <c r="I5" s="20">
        <f t="shared" si="2"/>
        <v>2.66351855884383</v>
      </c>
      <c r="J5" s="23"/>
      <c r="L5" s="22"/>
      <c r="M5" s="22"/>
      <c r="N5" s="22"/>
      <c r="O5" s="22"/>
      <c r="P5" s="22"/>
    </row>
    <row r="6" s="1" customFormat="1" ht="15.75" spans="1:16">
      <c r="A6" s="6" t="s">
        <v>7</v>
      </c>
      <c r="B6" t="s">
        <v>5</v>
      </c>
      <c r="C6" s="1">
        <v>18.17</v>
      </c>
      <c r="D6" s="21">
        <f>AVERAGE(C5:C7)</f>
        <v>18.2066666666667</v>
      </c>
      <c r="E6" s="1">
        <v>27.97</v>
      </c>
      <c r="F6" s="21">
        <f t="shared" si="0"/>
        <v>9.76333333333333</v>
      </c>
      <c r="G6" s="21">
        <f t="shared" si="3"/>
        <v>11.2666666666667</v>
      </c>
      <c r="H6" s="21">
        <f t="shared" si="1"/>
        <v>-1.50333333333333</v>
      </c>
      <c r="I6" s="20">
        <f t="shared" si="2"/>
        <v>2.83496973444452</v>
      </c>
      <c r="J6" s="23"/>
      <c r="L6" s="22"/>
      <c r="M6" s="22"/>
      <c r="N6" s="22"/>
      <c r="O6" s="22"/>
      <c r="P6" s="22"/>
    </row>
    <row r="7" s="1" customFormat="1" ht="15.75" spans="1:15">
      <c r="A7" s="6" t="s">
        <v>7</v>
      </c>
      <c r="B7" t="s">
        <v>5</v>
      </c>
      <c r="C7" s="1">
        <v>18.33</v>
      </c>
      <c r="D7" s="21">
        <f>AVERAGE(C5:C7)</f>
        <v>18.2066666666667</v>
      </c>
      <c r="E7" s="1">
        <v>28.25</v>
      </c>
      <c r="F7" s="21">
        <f t="shared" si="0"/>
        <v>10.0433333333333</v>
      </c>
      <c r="G7" s="21">
        <f t="shared" si="3"/>
        <v>11.2666666666667</v>
      </c>
      <c r="H7" s="21">
        <f t="shared" si="1"/>
        <v>-1.22333333333333</v>
      </c>
      <c r="I7" s="20">
        <f t="shared" si="2"/>
        <v>2.33485560751394</v>
      </c>
      <c r="J7" s="23"/>
      <c r="L7" s="22"/>
      <c r="M7" s="22"/>
      <c r="N7" s="22"/>
      <c r="O7" s="22"/>
    </row>
    <row r="8" s="1" customFormat="1" spans="1:15">
      <c r="A8" s="1" t="s">
        <v>8</v>
      </c>
      <c r="B8" t="s">
        <v>5</v>
      </c>
      <c r="C8" s="1">
        <v>18.25</v>
      </c>
      <c r="D8" s="21">
        <f>AVERAGE(C8:C10)</f>
        <v>18.28</v>
      </c>
      <c r="E8" s="1">
        <v>27.93</v>
      </c>
      <c r="F8" s="21">
        <f t="shared" si="0"/>
        <v>9.65</v>
      </c>
      <c r="G8" s="21">
        <f t="shared" si="3"/>
        <v>11.2666666666667</v>
      </c>
      <c r="H8" s="21">
        <f t="shared" si="1"/>
        <v>-1.61666666666666</v>
      </c>
      <c r="I8" s="20">
        <f t="shared" si="2"/>
        <v>3.06665668933919</v>
      </c>
      <c r="J8" s="23"/>
      <c r="M8" s="22"/>
      <c r="N8" s="22"/>
      <c r="O8" s="22"/>
    </row>
    <row r="9" s="1" customFormat="1" spans="1:15">
      <c r="A9" s="1" t="s">
        <v>8</v>
      </c>
      <c r="B9" t="s">
        <v>5</v>
      </c>
      <c r="C9" s="1">
        <v>18.19</v>
      </c>
      <c r="D9" s="21">
        <f>AVERAGE(C8:C10)</f>
        <v>18.28</v>
      </c>
      <c r="E9" s="1">
        <v>28.14</v>
      </c>
      <c r="F9" s="21">
        <f t="shared" ref="F9:F11" si="4">E9-D9</f>
        <v>9.86</v>
      </c>
      <c r="G9" s="21">
        <f t="shared" si="3"/>
        <v>11.2666666666667</v>
      </c>
      <c r="H9" s="21">
        <f t="shared" ref="H9:H11" si="5">F9-G9</f>
        <v>-1.40666666666666</v>
      </c>
      <c r="I9" s="20">
        <f t="shared" ref="I9:I11" si="6">POWER(2,-H9)</f>
        <v>2.65123888357305</v>
      </c>
      <c r="J9" s="23"/>
      <c r="M9" s="22"/>
      <c r="N9" s="22"/>
      <c r="O9" s="22"/>
    </row>
    <row r="10" s="1" customFormat="1" spans="1:15">
      <c r="A10" s="1" t="s">
        <v>8</v>
      </c>
      <c r="B10" t="s">
        <v>5</v>
      </c>
      <c r="C10" s="1">
        <v>18.4</v>
      </c>
      <c r="D10" s="21">
        <f>AVERAGE(C8:C10)</f>
        <v>18.28</v>
      </c>
      <c r="E10" s="1">
        <v>28.29</v>
      </c>
      <c r="F10" s="21">
        <f t="shared" si="4"/>
        <v>10.01</v>
      </c>
      <c r="G10" s="21">
        <f t="shared" si="3"/>
        <v>11.2666666666667</v>
      </c>
      <c r="H10" s="21">
        <f t="shared" si="5"/>
        <v>-1.25666666666666</v>
      </c>
      <c r="I10" s="20">
        <f t="shared" si="6"/>
        <v>2.38943027031203</v>
      </c>
      <c r="J10" s="23"/>
      <c r="M10" s="22"/>
      <c r="N10" s="22"/>
      <c r="O10" s="22"/>
    </row>
    <row r="11" s="1" customFormat="1" spans="1:16">
      <c r="A11" s="1" t="s">
        <v>4</v>
      </c>
      <c r="B11" t="s">
        <v>5</v>
      </c>
      <c r="C11" s="1">
        <v>18.32</v>
      </c>
      <c r="D11" s="21">
        <f>AVERAGE(C11:C13)</f>
        <v>18.2766666666667</v>
      </c>
      <c r="E11" s="1">
        <v>24.78</v>
      </c>
      <c r="F11" s="21">
        <f t="shared" si="4"/>
        <v>6.50333333333333</v>
      </c>
      <c r="G11" s="21">
        <f>AVERAGE(F11:F13)</f>
        <v>6.45</v>
      </c>
      <c r="H11" s="21">
        <f t="shared" si="5"/>
        <v>0.0533333333333337</v>
      </c>
      <c r="I11" s="20">
        <f t="shared" si="6"/>
        <v>0.963707118391552</v>
      </c>
      <c r="J11" s="23" t="s">
        <v>9</v>
      </c>
      <c r="N11" s="22"/>
      <c r="O11" s="22"/>
      <c r="P11" s="22"/>
    </row>
    <row r="12" s="1" customFormat="1" spans="1:16">
      <c r="A12" s="1" t="s">
        <v>4</v>
      </c>
      <c r="B12" t="s">
        <v>5</v>
      </c>
      <c r="C12" s="1">
        <v>18.3</v>
      </c>
      <c r="D12" s="21">
        <f>AVERAGE(C11:C13)</f>
        <v>18.2766666666667</v>
      </c>
      <c r="E12" s="1">
        <v>24.71</v>
      </c>
      <c r="F12" s="21">
        <f t="shared" ref="F12:F17" si="7">E12-D12</f>
        <v>6.43333333333333</v>
      </c>
      <c r="G12" s="21">
        <f>G11</f>
        <v>6.45</v>
      </c>
      <c r="H12" s="21">
        <f t="shared" ref="H12:H17" si="8">F12-G12</f>
        <v>-0.0166666666666666</v>
      </c>
      <c r="I12" s="20">
        <f t="shared" ref="I12:I17" si="9">POWER(2,-H12)</f>
        <v>1.01161944030192</v>
      </c>
      <c r="J12" s="23"/>
      <c r="N12" s="22"/>
      <c r="O12" s="22"/>
      <c r="P12" s="22"/>
    </row>
    <row r="13" s="1" customFormat="1" spans="1:16">
      <c r="A13" s="1" t="s">
        <v>4</v>
      </c>
      <c r="B13" t="s">
        <v>5</v>
      </c>
      <c r="C13" s="1">
        <v>18.21</v>
      </c>
      <c r="D13" s="21">
        <f>AVERAGE(C11:C13)</f>
        <v>18.2766666666667</v>
      </c>
      <c r="E13" s="1">
        <v>24.69</v>
      </c>
      <c r="F13" s="21">
        <f t="shared" si="7"/>
        <v>6.41333333333333</v>
      </c>
      <c r="G13" s="21">
        <f t="shared" ref="G13:G19" si="10">G12</f>
        <v>6.45</v>
      </c>
      <c r="H13" s="21">
        <f t="shared" si="8"/>
        <v>-0.0366666666666662</v>
      </c>
      <c r="I13" s="20">
        <f t="shared" si="9"/>
        <v>1.02574112143402</v>
      </c>
      <c r="J13" s="23"/>
      <c r="N13" s="22"/>
      <c r="O13" s="22"/>
      <c r="P13" s="22"/>
    </row>
    <row r="14" s="1" customFormat="1" ht="15.75" spans="1:16">
      <c r="A14" s="6" t="s">
        <v>7</v>
      </c>
      <c r="B14" t="s">
        <v>5</v>
      </c>
      <c r="C14" s="1">
        <v>18.12</v>
      </c>
      <c r="D14" s="21">
        <f>AVERAGE(C14:C16)</f>
        <v>18.2066666666667</v>
      </c>
      <c r="E14" s="1">
        <v>23.26</v>
      </c>
      <c r="F14" s="21">
        <f t="shared" si="7"/>
        <v>5.05333333333333</v>
      </c>
      <c r="G14" s="21">
        <f t="shared" si="10"/>
        <v>6.45</v>
      </c>
      <c r="H14" s="21">
        <f t="shared" si="8"/>
        <v>-1.39666666666667</v>
      </c>
      <c r="I14" s="20">
        <f t="shared" si="9"/>
        <v>2.63292543888727</v>
      </c>
      <c r="J14" s="23"/>
      <c r="L14" s="22"/>
      <c r="M14" s="22"/>
      <c r="N14" s="22"/>
      <c r="O14" s="22"/>
      <c r="P14" s="22"/>
    </row>
    <row r="15" s="1" customFormat="1" ht="15.75" spans="1:16">
      <c r="A15" s="6" t="s">
        <v>7</v>
      </c>
      <c r="B15" t="s">
        <v>5</v>
      </c>
      <c r="C15" s="1">
        <v>18.17</v>
      </c>
      <c r="D15" s="21">
        <f>AVERAGE(C14:C16)</f>
        <v>18.2066666666667</v>
      </c>
      <c r="E15" s="1">
        <v>23.2</v>
      </c>
      <c r="F15" s="21">
        <f t="shared" si="7"/>
        <v>4.99333333333333</v>
      </c>
      <c r="G15" s="21">
        <f t="shared" si="10"/>
        <v>6.45</v>
      </c>
      <c r="H15" s="21">
        <f t="shared" si="8"/>
        <v>-1.45666666666667</v>
      </c>
      <c r="I15" s="20">
        <f t="shared" si="9"/>
        <v>2.74473462088756</v>
      </c>
      <c r="J15" s="23"/>
      <c r="L15" s="22"/>
      <c r="M15" s="22"/>
      <c r="N15" s="22"/>
      <c r="O15" s="22"/>
      <c r="P15" s="22"/>
    </row>
    <row r="16" s="1" customFormat="1" ht="15.75" spans="1:15">
      <c r="A16" s="6" t="s">
        <v>7</v>
      </c>
      <c r="B16" t="s">
        <v>5</v>
      </c>
      <c r="C16" s="1">
        <v>18.33</v>
      </c>
      <c r="D16" s="21">
        <f>AVERAGE(C14:C16)</f>
        <v>18.2066666666667</v>
      </c>
      <c r="E16" s="1">
        <v>23.27</v>
      </c>
      <c r="F16" s="21">
        <f t="shared" si="7"/>
        <v>5.06333333333333</v>
      </c>
      <c r="G16" s="21">
        <f t="shared" si="10"/>
        <v>6.45</v>
      </c>
      <c r="H16" s="21">
        <f t="shared" si="8"/>
        <v>-1.38666666666667</v>
      </c>
      <c r="I16" s="20">
        <f t="shared" si="9"/>
        <v>2.61473849440421</v>
      </c>
      <c r="J16" s="23"/>
      <c r="L16" s="22"/>
      <c r="M16" s="22"/>
      <c r="N16" s="22"/>
      <c r="O16" s="22"/>
    </row>
    <row r="17" s="1" customFormat="1" spans="1:15">
      <c r="A17" s="1" t="s">
        <v>8</v>
      </c>
      <c r="B17" t="s">
        <v>5</v>
      </c>
      <c r="C17" s="1">
        <v>18.25</v>
      </c>
      <c r="D17" s="21">
        <f>AVERAGE(C17:C19)</f>
        <v>18.28</v>
      </c>
      <c r="E17" s="1">
        <v>23.26</v>
      </c>
      <c r="F17" s="21">
        <f t="shared" si="7"/>
        <v>4.98</v>
      </c>
      <c r="G17" s="21">
        <f t="shared" si="10"/>
        <v>6.45</v>
      </c>
      <c r="H17" s="21">
        <f t="shared" si="8"/>
        <v>-1.47</v>
      </c>
      <c r="I17" s="20">
        <f t="shared" si="9"/>
        <v>2.77021893622184</v>
      </c>
      <c r="J17" s="23"/>
      <c r="M17" s="22"/>
      <c r="N17" s="22"/>
      <c r="O17" s="22"/>
    </row>
    <row r="18" s="1" customFormat="1" spans="1:15">
      <c r="A18" s="1" t="s">
        <v>8</v>
      </c>
      <c r="B18" t="s">
        <v>5</v>
      </c>
      <c r="C18" s="1">
        <v>18.19</v>
      </c>
      <c r="D18" s="21">
        <f>AVERAGE(C17:C19)</f>
        <v>18.28</v>
      </c>
      <c r="E18" s="1">
        <v>23.3</v>
      </c>
      <c r="F18" s="21">
        <f t="shared" ref="F18:F20" si="11">E18-D18</f>
        <v>5.02</v>
      </c>
      <c r="G18" s="21">
        <f t="shared" si="10"/>
        <v>6.45</v>
      </c>
      <c r="H18" s="21">
        <f t="shared" ref="H18:H20" si="12">F18-G18</f>
        <v>-1.43</v>
      </c>
      <c r="I18" s="20">
        <f t="shared" ref="I18:I20" si="13">POWER(2,-H18)</f>
        <v>2.69446715373137</v>
      </c>
      <c r="J18" s="23"/>
      <c r="M18" s="22"/>
      <c r="N18" s="22"/>
      <c r="O18" s="22"/>
    </row>
    <row r="19" s="1" customFormat="1" spans="1:15">
      <c r="A19" s="1" t="s">
        <v>8</v>
      </c>
      <c r="B19" t="s">
        <v>5</v>
      </c>
      <c r="C19" s="1">
        <v>18.4</v>
      </c>
      <c r="D19" s="21">
        <f>AVERAGE(C17:C19)</f>
        <v>18.28</v>
      </c>
      <c r="E19" s="1">
        <v>23.32</v>
      </c>
      <c r="F19" s="21">
        <f t="shared" si="11"/>
        <v>5.04</v>
      </c>
      <c r="G19" s="21">
        <f t="shared" si="10"/>
        <v>6.45</v>
      </c>
      <c r="H19" s="21">
        <f t="shared" si="12"/>
        <v>-1.41</v>
      </c>
      <c r="I19" s="20">
        <f t="shared" si="13"/>
        <v>2.65737162819302</v>
      </c>
      <c r="J19" s="23"/>
      <c r="M19" s="22"/>
      <c r="N19" s="22"/>
      <c r="O19" s="22"/>
    </row>
    <row r="20" s="1" customFormat="1" spans="1:16">
      <c r="A20" s="1" t="s">
        <v>4</v>
      </c>
      <c r="B20" t="s">
        <v>5</v>
      </c>
      <c r="C20" s="1">
        <v>18.32</v>
      </c>
      <c r="D20" s="21">
        <f>AVERAGE(C20:C22)</f>
        <v>18.2766666666667</v>
      </c>
      <c r="E20" s="1">
        <v>24.72</v>
      </c>
      <c r="F20" s="21">
        <f t="shared" si="11"/>
        <v>6.44333333333333</v>
      </c>
      <c r="G20" s="21">
        <f>AVERAGE(F20:F22)</f>
        <v>6.47333333333333</v>
      </c>
      <c r="H20" s="21">
        <f t="shared" si="12"/>
        <v>-0.0300000000000011</v>
      </c>
      <c r="I20" s="20">
        <f t="shared" si="13"/>
        <v>1.02101212570719</v>
      </c>
      <c r="J20" s="23" t="s">
        <v>10</v>
      </c>
      <c r="N20" s="22"/>
      <c r="O20" s="22"/>
      <c r="P20" s="22"/>
    </row>
    <row r="21" s="1" customFormat="1" spans="1:16">
      <c r="A21" s="1" t="s">
        <v>4</v>
      </c>
      <c r="B21" t="s">
        <v>5</v>
      </c>
      <c r="C21" s="1">
        <v>18.3</v>
      </c>
      <c r="D21" s="21">
        <f>AVERAGE(C20:C22)</f>
        <v>18.2766666666667</v>
      </c>
      <c r="E21" s="1">
        <v>24.69</v>
      </c>
      <c r="F21" s="21">
        <f t="shared" ref="F21:F26" si="14">E21-D21</f>
        <v>6.41333333333333</v>
      </c>
      <c r="G21" s="21">
        <f>G20</f>
        <v>6.47333333333333</v>
      </c>
      <c r="H21" s="21">
        <f t="shared" ref="H21:H26" si="15">F21-G21</f>
        <v>-0.0599999999999987</v>
      </c>
      <c r="I21" s="20">
        <f t="shared" ref="I21:I26" si="16">POWER(2,-H21)</f>
        <v>1.04246576084112</v>
      </c>
      <c r="J21" s="23"/>
      <c r="N21" s="22"/>
      <c r="O21" s="22"/>
      <c r="P21" s="22"/>
    </row>
    <row r="22" s="1" customFormat="1" spans="1:16">
      <c r="A22" s="1" t="s">
        <v>4</v>
      </c>
      <c r="B22" t="s">
        <v>5</v>
      </c>
      <c r="C22" s="1">
        <v>18.21</v>
      </c>
      <c r="D22" s="21">
        <f>AVERAGE(C20:C22)</f>
        <v>18.2766666666667</v>
      </c>
      <c r="E22" s="1">
        <v>24.84</v>
      </c>
      <c r="F22" s="21">
        <f t="shared" si="14"/>
        <v>6.56333333333333</v>
      </c>
      <c r="G22" s="21">
        <f t="shared" ref="G22:G28" si="17">G21</f>
        <v>6.47333333333333</v>
      </c>
      <c r="H22" s="21">
        <f t="shared" si="15"/>
        <v>0.0899999999999999</v>
      </c>
      <c r="I22" s="20">
        <f t="shared" si="16"/>
        <v>0.939522749214012</v>
      </c>
      <c r="J22" s="23"/>
      <c r="N22" s="22"/>
      <c r="O22" s="22"/>
      <c r="P22" s="22"/>
    </row>
    <row r="23" s="1" customFormat="1" ht="15.75" spans="1:16">
      <c r="A23" s="6" t="s">
        <v>7</v>
      </c>
      <c r="B23" t="s">
        <v>5</v>
      </c>
      <c r="C23" s="1">
        <v>18.12</v>
      </c>
      <c r="D23" s="21">
        <f>AVERAGE(C23:C25)</f>
        <v>18.2066666666667</v>
      </c>
      <c r="E23" s="1">
        <v>23.23</v>
      </c>
      <c r="F23" s="21">
        <f t="shared" si="14"/>
        <v>5.02333333333333</v>
      </c>
      <c r="G23" s="21">
        <f t="shared" si="17"/>
        <v>6.47333333333333</v>
      </c>
      <c r="H23" s="21">
        <f t="shared" si="15"/>
        <v>-1.45</v>
      </c>
      <c r="I23" s="20">
        <f t="shared" si="16"/>
        <v>2.73208051350879</v>
      </c>
      <c r="J23" s="23"/>
      <c r="L23" s="22"/>
      <c r="M23" s="22"/>
      <c r="N23" s="22"/>
      <c r="O23" s="22"/>
      <c r="P23" s="22"/>
    </row>
    <row r="24" s="1" customFormat="1" ht="15.75" spans="1:16">
      <c r="A24" s="6" t="s">
        <v>7</v>
      </c>
      <c r="B24" t="s">
        <v>5</v>
      </c>
      <c r="C24" s="1">
        <v>18.17</v>
      </c>
      <c r="D24" s="21">
        <f>AVERAGE(C23:C25)</f>
        <v>18.2066666666667</v>
      </c>
      <c r="E24" s="1">
        <v>23.24</v>
      </c>
      <c r="F24" s="21">
        <f t="shared" si="14"/>
        <v>5.03333333333333</v>
      </c>
      <c r="G24" s="21">
        <f t="shared" si="17"/>
        <v>6.47333333333333</v>
      </c>
      <c r="H24" s="21">
        <f t="shared" si="15"/>
        <v>-1.44</v>
      </c>
      <c r="I24" s="20">
        <f t="shared" si="16"/>
        <v>2.71320865489535</v>
      </c>
      <c r="J24" s="23"/>
      <c r="L24" s="22"/>
      <c r="M24" s="22"/>
      <c r="N24" s="22"/>
      <c r="O24" s="22"/>
      <c r="P24" s="22"/>
    </row>
    <row r="25" s="1" customFormat="1" ht="15.75" spans="1:15">
      <c r="A25" s="6" t="s">
        <v>7</v>
      </c>
      <c r="B25" t="s">
        <v>5</v>
      </c>
      <c r="C25" s="1">
        <v>18.33</v>
      </c>
      <c r="D25" s="21">
        <f>AVERAGE(C23:C25)</f>
        <v>18.2066666666667</v>
      </c>
      <c r="E25" s="1">
        <v>23.24</v>
      </c>
      <c r="F25" s="21">
        <f t="shared" si="14"/>
        <v>5.03333333333333</v>
      </c>
      <c r="G25" s="21">
        <f t="shared" si="17"/>
        <v>6.47333333333333</v>
      </c>
      <c r="H25" s="21">
        <f t="shared" si="15"/>
        <v>-1.44</v>
      </c>
      <c r="I25" s="20">
        <f t="shared" si="16"/>
        <v>2.71320865489535</v>
      </c>
      <c r="J25" s="23"/>
      <c r="L25" s="22"/>
      <c r="M25" s="22"/>
      <c r="N25" s="22"/>
      <c r="O25" s="22"/>
    </row>
    <row r="26" s="1" customFormat="1" spans="1:15">
      <c r="A26" s="1" t="s">
        <v>8</v>
      </c>
      <c r="B26" t="s">
        <v>5</v>
      </c>
      <c r="C26" s="1">
        <v>18.25</v>
      </c>
      <c r="D26" s="21">
        <f>AVERAGE(C26:C28)</f>
        <v>18.28</v>
      </c>
      <c r="E26" s="1">
        <v>23.16</v>
      </c>
      <c r="F26" s="21">
        <f t="shared" si="14"/>
        <v>4.88</v>
      </c>
      <c r="G26" s="21">
        <f t="shared" si="17"/>
        <v>6.47333333333333</v>
      </c>
      <c r="H26" s="21">
        <f t="shared" si="15"/>
        <v>-1.59333333333333</v>
      </c>
      <c r="I26" s="20">
        <f t="shared" si="16"/>
        <v>3.01745725350046</v>
      </c>
      <c r="J26" s="23"/>
      <c r="M26" s="22"/>
      <c r="N26" s="22"/>
      <c r="O26" s="22"/>
    </row>
    <row r="27" s="1" customFormat="1" spans="1:15">
      <c r="A27" s="1" t="s">
        <v>8</v>
      </c>
      <c r="B27" t="s">
        <v>5</v>
      </c>
      <c r="C27" s="1">
        <v>18.19</v>
      </c>
      <c r="D27" s="21">
        <f>AVERAGE(C26:C28)</f>
        <v>18.28</v>
      </c>
      <c r="E27" s="1">
        <v>23.03</v>
      </c>
      <c r="F27" s="21">
        <f t="shared" ref="F27:F28" si="18">E27-D27</f>
        <v>4.75</v>
      </c>
      <c r="G27" s="21">
        <f t="shared" si="17"/>
        <v>6.47333333333333</v>
      </c>
      <c r="H27" s="21">
        <f t="shared" ref="H27:H28" si="19">F27-G27</f>
        <v>-1.72333333333333</v>
      </c>
      <c r="I27" s="20">
        <f t="shared" ref="I27:I28" si="20">POWER(2,-H27)</f>
        <v>3.30198446632908</v>
      </c>
      <c r="J27" s="23"/>
      <c r="M27" s="22"/>
      <c r="N27" s="22"/>
      <c r="O27" s="22"/>
    </row>
    <row r="28" s="1" customFormat="1" spans="1:15">
      <c r="A28" s="1" t="s">
        <v>8</v>
      </c>
      <c r="B28" t="s">
        <v>5</v>
      </c>
      <c r="C28" s="1">
        <v>18.4</v>
      </c>
      <c r="D28" s="21">
        <f>AVERAGE(C26:C28)</f>
        <v>18.28</v>
      </c>
      <c r="E28" s="1">
        <v>23.3</v>
      </c>
      <c r="F28" s="21">
        <f t="shared" si="18"/>
        <v>5.02</v>
      </c>
      <c r="G28" s="21">
        <f t="shared" si="17"/>
        <v>6.47333333333333</v>
      </c>
      <c r="H28" s="21">
        <f t="shared" si="19"/>
        <v>-1.45333333333333</v>
      </c>
      <c r="I28" s="20">
        <f t="shared" si="20"/>
        <v>2.73840025790238</v>
      </c>
      <c r="J28" s="23"/>
      <c r="M28" s="22"/>
      <c r="N28" s="22"/>
      <c r="O28" s="22"/>
    </row>
  </sheetData>
  <mergeCells count="3">
    <mergeCell ref="J2:J10"/>
    <mergeCell ref="J11:J19"/>
    <mergeCell ref="J20:J28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R21" sqref="R21"/>
    </sheetView>
  </sheetViews>
  <sheetFormatPr defaultColWidth="9" defaultRowHeight="14.25"/>
  <cols>
    <col min="1" max="1" width="9" style="7"/>
    <col min="2" max="13" width="7.5" style="7" customWidth="1"/>
    <col min="14" max="16384" width="9" style="7"/>
  </cols>
  <sheetData>
    <row r="1" spans="1:13">
      <c r="A1" s="1" t="s">
        <v>8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</row>
    <row r="2" spans="1:13">
      <c r="A2" s="7" t="s">
        <v>67</v>
      </c>
      <c r="B2" s="7">
        <v>0.0466</v>
      </c>
      <c r="C2" s="7">
        <v>0.0415</v>
      </c>
      <c r="D2" s="7">
        <v>0.0444</v>
      </c>
      <c r="E2" s="7">
        <v>0.043</v>
      </c>
      <c r="F2" s="7">
        <v>0.0394</v>
      </c>
      <c r="G2" s="7">
        <v>0.0465</v>
      </c>
      <c r="H2" s="7">
        <v>0.0449</v>
      </c>
      <c r="I2" s="7">
        <v>0.0403</v>
      </c>
      <c r="J2" s="7">
        <v>0.045</v>
      </c>
      <c r="K2" s="7">
        <v>0.0444</v>
      </c>
      <c r="L2" s="7">
        <v>0.0417</v>
      </c>
      <c r="M2" s="7">
        <v>0.0431</v>
      </c>
    </row>
    <row r="3" spans="1:13">
      <c r="A3" s="7" t="s">
        <v>68</v>
      </c>
      <c r="B3" s="7">
        <v>0.0427</v>
      </c>
      <c r="C3" s="7">
        <v>0.0458</v>
      </c>
      <c r="D3" s="7">
        <v>0.0463</v>
      </c>
      <c r="E3" s="8">
        <v>0.1424</v>
      </c>
      <c r="F3" s="8">
        <v>0.3739</v>
      </c>
      <c r="G3" s="8">
        <v>0.3625</v>
      </c>
      <c r="H3" s="9">
        <v>0.1466</v>
      </c>
      <c r="I3" s="9">
        <v>0.504</v>
      </c>
      <c r="J3" s="9">
        <v>0.4407</v>
      </c>
      <c r="K3" s="7">
        <v>0.0453</v>
      </c>
      <c r="L3" s="7">
        <v>0.0427</v>
      </c>
      <c r="M3" s="7">
        <v>0.0463</v>
      </c>
    </row>
    <row r="4" spans="1:13">
      <c r="A4" s="7" t="s">
        <v>69</v>
      </c>
      <c r="B4" s="7">
        <v>0.0411</v>
      </c>
      <c r="C4" s="7">
        <v>0.0453</v>
      </c>
      <c r="D4" s="7">
        <v>0.0446</v>
      </c>
      <c r="E4" s="8">
        <v>0.1415</v>
      </c>
      <c r="F4" s="8">
        <v>0.3475</v>
      </c>
      <c r="G4" s="8">
        <v>0.3391</v>
      </c>
      <c r="H4" s="9">
        <v>0.1426</v>
      </c>
      <c r="I4" s="9">
        <v>0.5471</v>
      </c>
      <c r="J4" s="9">
        <v>0.4746</v>
      </c>
      <c r="K4" s="7">
        <v>0.0411</v>
      </c>
      <c r="L4" s="7">
        <v>0.0428</v>
      </c>
      <c r="M4" s="7">
        <v>0.0453</v>
      </c>
    </row>
    <row r="5" spans="1:13">
      <c r="A5" s="7" t="s">
        <v>70</v>
      </c>
      <c r="B5" s="7">
        <v>0.0411</v>
      </c>
      <c r="C5" s="7">
        <v>0.0429</v>
      </c>
      <c r="D5" s="7">
        <v>0.0398</v>
      </c>
      <c r="E5" s="8">
        <v>0.1427</v>
      </c>
      <c r="F5" s="8">
        <v>0.3571</v>
      </c>
      <c r="G5" s="8">
        <v>0.3416</v>
      </c>
      <c r="H5" s="9">
        <v>0.1462</v>
      </c>
      <c r="I5" s="9">
        <v>0.5331</v>
      </c>
      <c r="J5" s="9">
        <v>0.4693</v>
      </c>
      <c r="K5" s="7">
        <v>0.0413</v>
      </c>
      <c r="L5" s="7">
        <v>0.0417</v>
      </c>
      <c r="M5" s="7">
        <v>0.0422</v>
      </c>
    </row>
    <row r="6" spans="1:13">
      <c r="A6" s="7" t="s">
        <v>71</v>
      </c>
      <c r="B6" s="7">
        <v>0.0416</v>
      </c>
      <c r="C6" s="7">
        <v>0.0476</v>
      </c>
      <c r="D6" s="7">
        <v>0.042</v>
      </c>
      <c r="E6" s="10">
        <v>0.1456</v>
      </c>
      <c r="F6" s="10">
        <v>0.7993</v>
      </c>
      <c r="G6" s="10">
        <v>0.6408</v>
      </c>
      <c r="H6" s="11">
        <v>0.1426</v>
      </c>
      <c r="I6" s="11">
        <v>1.0393</v>
      </c>
      <c r="J6" s="11">
        <v>0.7427</v>
      </c>
      <c r="K6" s="7">
        <v>0.0407</v>
      </c>
      <c r="L6" s="7">
        <v>0.0434</v>
      </c>
      <c r="M6" s="7">
        <v>0.0439</v>
      </c>
    </row>
    <row r="7" spans="1:13">
      <c r="A7" s="7" t="s">
        <v>72</v>
      </c>
      <c r="B7" s="7">
        <v>0.0422</v>
      </c>
      <c r="C7" s="7">
        <v>0.0393</v>
      </c>
      <c r="D7" s="7">
        <v>0.0399</v>
      </c>
      <c r="E7" s="10">
        <v>0.1402</v>
      </c>
      <c r="F7" s="10">
        <v>0.7618</v>
      </c>
      <c r="G7" s="10">
        <v>0.6043</v>
      </c>
      <c r="H7" s="11">
        <v>0.1465</v>
      </c>
      <c r="I7" s="11">
        <v>1.0475</v>
      </c>
      <c r="J7" s="11">
        <v>0.7622</v>
      </c>
      <c r="K7" s="7">
        <v>0.0444</v>
      </c>
      <c r="L7" s="7">
        <v>0.0465</v>
      </c>
      <c r="M7" s="7">
        <v>0.0419</v>
      </c>
    </row>
    <row r="8" spans="1:13">
      <c r="A8" s="7" t="s">
        <v>73</v>
      </c>
      <c r="B8" s="7">
        <v>0.0431</v>
      </c>
      <c r="C8" s="7">
        <v>0.0414</v>
      </c>
      <c r="D8" s="7">
        <v>0.047</v>
      </c>
      <c r="E8" s="10">
        <v>0.1413</v>
      </c>
      <c r="F8" s="10">
        <v>0.7835</v>
      </c>
      <c r="G8" s="10">
        <v>0.6307</v>
      </c>
      <c r="H8" s="11">
        <v>0.1471</v>
      </c>
      <c r="I8" s="11">
        <v>1.0239</v>
      </c>
      <c r="J8" s="11">
        <v>0.7395</v>
      </c>
      <c r="K8" s="7">
        <v>0.0435</v>
      </c>
      <c r="L8" s="7">
        <v>0.046</v>
      </c>
      <c r="M8" s="7">
        <v>0.0459</v>
      </c>
    </row>
    <row r="9" spans="1:13">
      <c r="A9" s="7" t="s">
        <v>74</v>
      </c>
      <c r="B9" s="7">
        <v>0.0467</v>
      </c>
      <c r="C9" s="7">
        <v>0.0442</v>
      </c>
      <c r="D9" s="7">
        <v>0.0395</v>
      </c>
      <c r="E9" s="7">
        <v>0.0431</v>
      </c>
      <c r="F9" s="7">
        <v>0.0446</v>
      </c>
      <c r="G9" s="7">
        <v>0.0411</v>
      </c>
      <c r="H9" s="7">
        <v>0.044</v>
      </c>
      <c r="I9" s="7">
        <v>0.0404</v>
      </c>
      <c r="J9" s="7">
        <v>0.0464</v>
      </c>
      <c r="K9" s="7">
        <v>0.0463</v>
      </c>
      <c r="L9" s="7">
        <v>0.0477</v>
      </c>
      <c r="M9" s="7">
        <v>0.045</v>
      </c>
    </row>
    <row r="11" spans="5:13">
      <c r="E11" s="7" t="s">
        <v>61</v>
      </c>
      <c r="F11" s="12" t="s">
        <v>57</v>
      </c>
      <c r="G11" s="1" t="s">
        <v>58</v>
      </c>
      <c r="H11" s="7" t="s">
        <v>61</v>
      </c>
      <c r="I11" s="12" t="s">
        <v>57</v>
      </c>
      <c r="J11" s="1" t="s">
        <v>58</v>
      </c>
      <c r="L11" s="12"/>
      <c r="M11" s="12"/>
    </row>
    <row r="12" spans="5:10">
      <c r="E12" s="13" t="s">
        <v>60</v>
      </c>
      <c r="F12" s="13"/>
      <c r="G12" s="13"/>
      <c r="H12" s="13" t="s">
        <v>64</v>
      </c>
      <c r="I12" s="13"/>
      <c r="J12" s="13"/>
    </row>
    <row r="13" spans="5:10">
      <c r="E13" s="13" t="s">
        <v>65</v>
      </c>
      <c r="F13" s="13"/>
      <c r="G13" s="13"/>
      <c r="H13" s="13" t="s">
        <v>66</v>
      </c>
      <c r="I13" s="13"/>
      <c r="J13" s="13"/>
    </row>
  </sheetData>
  <mergeCells count="4">
    <mergeCell ref="E12:G12"/>
    <mergeCell ref="H12:J12"/>
    <mergeCell ref="E13:G13"/>
    <mergeCell ref="H13:J13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H26" sqref="H26"/>
    </sheetView>
  </sheetViews>
  <sheetFormatPr defaultColWidth="9" defaultRowHeight="14.25" outlineLevelRow="7"/>
  <cols>
    <col min="6" max="6" width="13.125" customWidth="1"/>
  </cols>
  <sheetData>
    <row r="1" spans="1:9">
      <c r="A1" t="s">
        <v>57</v>
      </c>
      <c r="B1" t="s">
        <v>75</v>
      </c>
      <c r="D1" t="s">
        <v>76</v>
      </c>
      <c r="F1" s="1" t="s">
        <v>58</v>
      </c>
      <c r="G1" t="s">
        <v>75</v>
      </c>
      <c r="I1" t="s">
        <v>76</v>
      </c>
    </row>
    <row r="2" spans="1:10">
      <c r="A2">
        <v>1</v>
      </c>
      <c r="B2">
        <v>897365</v>
      </c>
      <c r="C2">
        <f>AVERAGE(B2:B4)</f>
        <v>915174</v>
      </c>
      <c r="F2">
        <v>1</v>
      </c>
      <c r="G2">
        <v>1086301</v>
      </c>
      <c r="H2">
        <f>G2/G2</f>
        <v>1</v>
      </c>
      <c r="J2">
        <f>AVERAGE(G2:G4)</f>
        <v>991943</v>
      </c>
    </row>
    <row r="3" spans="1:8">
      <c r="A3">
        <v>1</v>
      </c>
      <c r="B3">
        <v>907194</v>
      </c>
      <c r="F3">
        <v>1</v>
      </c>
      <c r="G3">
        <v>952485</v>
      </c>
      <c r="H3">
        <f t="shared" ref="H3:H4" si="0">G3/G3</f>
        <v>1</v>
      </c>
    </row>
    <row r="4" spans="1:8">
      <c r="A4">
        <v>1</v>
      </c>
      <c r="B4">
        <v>940963</v>
      </c>
      <c r="F4">
        <v>1</v>
      </c>
      <c r="G4">
        <v>937043</v>
      </c>
      <c r="H4">
        <f t="shared" si="0"/>
        <v>1</v>
      </c>
    </row>
    <row r="5" spans="1:9">
      <c r="A5">
        <v>1</v>
      </c>
      <c r="B5">
        <v>514109</v>
      </c>
      <c r="C5" s="4">
        <f>B5/C2</f>
        <v>0.561760932893635</v>
      </c>
      <c r="D5" s="5">
        <f>1-C5</f>
        <v>0.438239067106365</v>
      </c>
      <c r="F5">
        <v>1</v>
      </c>
      <c r="G5">
        <v>807401</v>
      </c>
      <c r="H5" s="4">
        <f>G5/J2</f>
        <v>0.813959068212589</v>
      </c>
      <c r="I5" s="5">
        <f>1-H5</f>
        <v>0.186040931787411</v>
      </c>
    </row>
    <row r="6" spans="1:9">
      <c r="A6">
        <v>1</v>
      </c>
      <c r="B6">
        <v>424587</v>
      </c>
      <c r="C6" s="4">
        <f>B6/C2</f>
        <v>0.463941283296947</v>
      </c>
      <c r="D6" s="5">
        <f t="shared" ref="D6:D7" si="1">1-C6</f>
        <v>0.536058716703053</v>
      </c>
      <c r="F6">
        <v>1</v>
      </c>
      <c r="G6">
        <v>758607</v>
      </c>
      <c r="H6" s="4">
        <f>G6/J2</f>
        <v>0.764768741752298</v>
      </c>
      <c r="I6" s="5">
        <f t="shared" ref="I6:I7" si="2">1-H6</f>
        <v>0.235231258247702</v>
      </c>
    </row>
    <row r="7" spans="1:9">
      <c r="A7">
        <v>1</v>
      </c>
      <c r="B7">
        <v>405317</v>
      </c>
      <c r="C7" s="4">
        <f>B7/C2</f>
        <v>0.442885178119134</v>
      </c>
      <c r="D7" s="5">
        <f t="shared" si="1"/>
        <v>0.557114821880866</v>
      </c>
      <c r="F7">
        <v>1</v>
      </c>
      <c r="G7">
        <v>715132</v>
      </c>
      <c r="H7" s="4">
        <f>G7/J2</f>
        <v>0.720940618563768</v>
      </c>
      <c r="I7" s="5">
        <f t="shared" si="2"/>
        <v>0.279059381436232</v>
      </c>
    </row>
    <row r="8" spans="13:13">
      <c r="M8" s="2"/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J24" sqref="J24"/>
    </sheetView>
  </sheetViews>
  <sheetFormatPr defaultColWidth="9" defaultRowHeight="14.25" outlineLevelRow="3" outlineLevelCol="4"/>
  <cols>
    <col min="1" max="1" width="11.75" customWidth="1"/>
    <col min="4" max="4" width="13.125" customWidth="1"/>
  </cols>
  <sheetData>
    <row r="1" ht="15.75" spans="1:5">
      <c r="A1" s="6" t="s">
        <v>7</v>
      </c>
      <c r="C1" s="2" t="s">
        <v>57</v>
      </c>
      <c r="D1" s="1" t="s">
        <v>58</v>
      </c>
      <c r="E1" s="2"/>
    </row>
    <row r="2" spans="2:5">
      <c r="B2" s="2" t="s">
        <v>77</v>
      </c>
      <c r="C2" s="3">
        <v>746</v>
      </c>
      <c r="D2" s="3">
        <v>287</v>
      </c>
      <c r="E2" s="2"/>
    </row>
    <row r="3" spans="2:5">
      <c r="B3" s="2"/>
      <c r="C3" s="3">
        <v>765</v>
      </c>
      <c r="D3" s="3">
        <v>309</v>
      </c>
      <c r="E3" s="2"/>
    </row>
    <row r="4" spans="2:5">
      <c r="B4" s="2"/>
      <c r="C4" s="3">
        <v>746</v>
      </c>
      <c r="D4" s="3">
        <v>272</v>
      </c>
      <c r="E4" s="2"/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H20" sqref="H20"/>
    </sheetView>
  </sheetViews>
  <sheetFormatPr defaultColWidth="9" defaultRowHeight="14.25" outlineLevelRow="7"/>
  <cols>
    <col min="6" max="6" width="13.125" customWidth="1"/>
  </cols>
  <sheetData>
    <row r="1" spans="1:9">
      <c r="A1" t="s">
        <v>57</v>
      </c>
      <c r="B1" t="s">
        <v>75</v>
      </c>
      <c r="D1" t="s">
        <v>76</v>
      </c>
      <c r="F1" s="1" t="s">
        <v>58</v>
      </c>
      <c r="G1" t="s">
        <v>75</v>
      </c>
      <c r="I1" t="s">
        <v>76</v>
      </c>
    </row>
    <row r="2" spans="1:10">
      <c r="A2">
        <v>1</v>
      </c>
      <c r="B2">
        <v>1121750</v>
      </c>
      <c r="C2">
        <f>AVERAGE(B2:B4)</f>
        <v>1180256</v>
      </c>
      <c r="F2">
        <v>1</v>
      </c>
      <c r="G2">
        <v>1145404</v>
      </c>
      <c r="H2">
        <f>G2/G2</f>
        <v>1</v>
      </c>
      <c r="J2">
        <f>AVERAGE(G2:G4)</f>
        <v>1169760.66666667</v>
      </c>
    </row>
    <row r="3" spans="1:8">
      <c r="A3">
        <v>1</v>
      </c>
      <c r="B3">
        <v>1194698</v>
      </c>
      <c r="F3">
        <v>1</v>
      </c>
      <c r="G3">
        <v>1178217</v>
      </c>
      <c r="H3">
        <f t="shared" ref="H3:H4" si="0">G3/G3</f>
        <v>1</v>
      </c>
    </row>
    <row r="4" spans="1:8">
      <c r="A4">
        <v>1</v>
      </c>
      <c r="B4">
        <v>1224320</v>
      </c>
      <c r="F4">
        <v>1</v>
      </c>
      <c r="G4">
        <v>1185661</v>
      </c>
      <c r="H4">
        <f t="shared" si="0"/>
        <v>1</v>
      </c>
    </row>
    <row r="5" spans="1:9">
      <c r="A5">
        <v>1</v>
      </c>
      <c r="B5">
        <v>501040</v>
      </c>
      <c r="C5" s="4">
        <f>B5/C2</f>
        <v>0.424518070655858</v>
      </c>
      <c r="D5" s="5">
        <f>1-C5</f>
        <v>0.575481929344142</v>
      </c>
      <c r="F5">
        <v>1</v>
      </c>
      <c r="G5">
        <v>842167</v>
      </c>
      <c r="H5" s="4">
        <f>G5/J2</f>
        <v>0.719948126140903</v>
      </c>
      <c r="I5" s="5">
        <f>1-H5</f>
        <v>0.280051873859097</v>
      </c>
    </row>
    <row r="6" spans="1:9">
      <c r="A6">
        <v>1</v>
      </c>
      <c r="B6">
        <v>414960</v>
      </c>
      <c r="C6" s="4">
        <f>B6/C2</f>
        <v>0.351584740937559</v>
      </c>
      <c r="D6" s="5">
        <f t="shared" ref="D6:D7" si="1">1-C6</f>
        <v>0.648415259062441</v>
      </c>
      <c r="F6">
        <v>1</v>
      </c>
      <c r="G6">
        <v>907734</v>
      </c>
      <c r="H6" s="4">
        <f>G6/J2</f>
        <v>0.775999762914465</v>
      </c>
      <c r="I6" s="5">
        <f t="shared" ref="I6:I7" si="2">1-H6</f>
        <v>0.224000237085535</v>
      </c>
    </row>
    <row r="7" spans="1:9">
      <c r="A7">
        <v>1</v>
      </c>
      <c r="B7">
        <v>500275</v>
      </c>
      <c r="C7" s="4">
        <f>B7/C2</f>
        <v>0.423869906189844</v>
      </c>
      <c r="D7" s="5">
        <f t="shared" si="1"/>
        <v>0.576130093810156</v>
      </c>
      <c r="F7">
        <v>1</v>
      </c>
      <c r="G7">
        <v>799980</v>
      </c>
      <c r="H7" s="4">
        <f>G7/J2</f>
        <v>0.683883483857952</v>
      </c>
      <c r="I7" s="5">
        <f t="shared" si="2"/>
        <v>0.316116516142048</v>
      </c>
    </row>
    <row r="8" spans="13:13">
      <c r="M8" s="2"/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I11" sqref="I11"/>
    </sheetView>
  </sheetViews>
  <sheetFormatPr defaultColWidth="9" defaultRowHeight="14.25" outlineLevelRow="3" outlineLevelCol="4"/>
  <cols>
    <col min="4" max="4" width="13.125" customWidth="1"/>
  </cols>
  <sheetData>
    <row r="1" spans="1:5">
      <c r="A1" s="1" t="s">
        <v>8</v>
      </c>
      <c r="C1" s="2" t="s">
        <v>57</v>
      </c>
      <c r="D1" s="1" t="s">
        <v>58</v>
      </c>
      <c r="E1" s="2"/>
    </row>
    <row r="2" spans="2:5">
      <c r="B2" s="2" t="s">
        <v>77</v>
      </c>
      <c r="C2" s="3">
        <v>463</v>
      </c>
      <c r="D2" s="3">
        <v>197</v>
      </c>
      <c r="E2" s="2"/>
    </row>
    <row r="3" spans="2:5">
      <c r="B3" s="2"/>
      <c r="C3" s="3">
        <v>455</v>
      </c>
      <c r="D3" s="3">
        <v>205</v>
      </c>
      <c r="E3" s="2"/>
    </row>
    <row r="4" spans="2:5">
      <c r="B4" s="2"/>
      <c r="C4" s="3">
        <v>536</v>
      </c>
      <c r="D4" s="3">
        <v>182</v>
      </c>
      <c r="E4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selection activeCell="J28" sqref="J28"/>
    </sheetView>
  </sheetViews>
  <sheetFormatPr defaultColWidth="9" defaultRowHeight="14.25" outlineLevelCol="5"/>
  <sheetData>
    <row r="1" s="1" customFormat="1" spans="1:6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="1" customFormat="1" spans="1:6">
      <c r="A2" s="1" t="s">
        <v>17</v>
      </c>
      <c r="B2" s="1" t="s">
        <v>18</v>
      </c>
      <c r="C2">
        <v>29.58</v>
      </c>
      <c r="D2" s="1">
        <v>83</v>
      </c>
      <c r="E2" s="1" t="s">
        <v>19</v>
      </c>
      <c r="F2" s="1" t="s">
        <v>4</v>
      </c>
    </row>
    <row r="3" s="1" customFormat="1" spans="1:6">
      <c r="A3" s="1" t="s">
        <v>20</v>
      </c>
      <c r="B3" s="1" t="s">
        <v>18</v>
      </c>
      <c r="C3">
        <v>29.79</v>
      </c>
      <c r="D3" s="1">
        <v>83</v>
      </c>
      <c r="E3" s="1" t="s">
        <v>19</v>
      </c>
      <c r="F3" s="1" t="s">
        <v>4</v>
      </c>
    </row>
    <row r="4" s="1" customFormat="1" spans="1:6">
      <c r="A4" s="1" t="s">
        <v>21</v>
      </c>
      <c r="B4" s="1" t="s">
        <v>18</v>
      </c>
      <c r="C4">
        <v>29.26</v>
      </c>
      <c r="D4" s="1">
        <v>83</v>
      </c>
      <c r="E4" s="1" t="s">
        <v>19</v>
      </c>
      <c r="F4" s="1" t="s">
        <v>4</v>
      </c>
    </row>
    <row r="5" s="1" customFormat="1" ht="15.75" spans="1:6">
      <c r="A5" s="1" t="s">
        <v>22</v>
      </c>
      <c r="B5" s="1" t="s">
        <v>18</v>
      </c>
      <c r="C5">
        <v>28.06</v>
      </c>
      <c r="D5" s="1">
        <v>77.5</v>
      </c>
      <c r="E5" s="1" t="s">
        <v>19</v>
      </c>
      <c r="F5" s="6" t="s">
        <v>7</v>
      </c>
    </row>
    <row r="6" s="1" customFormat="1" ht="15.75" spans="1:6">
      <c r="A6" s="1" t="s">
        <v>23</v>
      </c>
      <c r="B6" s="1" t="s">
        <v>18</v>
      </c>
      <c r="C6">
        <v>27.97</v>
      </c>
      <c r="D6" s="1">
        <v>77.5</v>
      </c>
      <c r="E6" s="1" t="s">
        <v>19</v>
      </c>
      <c r="F6" s="6" t="s">
        <v>7</v>
      </c>
    </row>
    <row r="7" s="1" customFormat="1" ht="15.75" spans="1:6">
      <c r="A7" s="1" t="s">
        <v>24</v>
      </c>
      <c r="B7" s="1" t="s">
        <v>18</v>
      </c>
      <c r="C7">
        <v>28.25</v>
      </c>
      <c r="D7" s="1">
        <v>77.5</v>
      </c>
      <c r="E7" s="1" t="s">
        <v>19</v>
      </c>
      <c r="F7" s="6" t="s">
        <v>7</v>
      </c>
    </row>
    <row r="8" s="1" customFormat="1" spans="1:6">
      <c r="A8" s="1" t="s">
        <v>25</v>
      </c>
      <c r="B8" s="1" t="s">
        <v>18</v>
      </c>
      <c r="C8">
        <v>27.93</v>
      </c>
      <c r="D8" s="1">
        <v>77</v>
      </c>
      <c r="E8" s="1" t="s">
        <v>19</v>
      </c>
      <c r="F8" s="1" t="s">
        <v>8</v>
      </c>
    </row>
    <row r="9" s="1" customFormat="1" spans="1:6">
      <c r="A9" s="1" t="s">
        <v>26</v>
      </c>
      <c r="B9" s="1" t="s">
        <v>18</v>
      </c>
      <c r="C9">
        <v>28.14</v>
      </c>
      <c r="D9" s="1">
        <v>77.5</v>
      </c>
      <c r="E9" s="1" t="s">
        <v>19</v>
      </c>
      <c r="F9" s="1" t="s">
        <v>8</v>
      </c>
    </row>
    <row r="10" s="1" customFormat="1" spans="1:6">
      <c r="A10" s="1" t="s">
        <v>27</v>
      </c>
      <c r="B10" s="1" t="s">
        <v>18</v>
      </c>
      <c r="C10">
        <v>28.29</v>
      </c>
      <c r="D10" s="1">
        <v>77.5</v>
      </c>
      <c r="E10" s="1" t="s">
        <v>19</v>
      </c>
      <c r="F10" s="1" t="s">
        <v>8</v>
      </c>
    </row>
    <row r="11" s="1" customFormat="1" spans="1:6">
      <c r="A11" s="1" t="s">
        <v>28</v>
      </c>
      <c r="B11" s="1" t="s">
        <v>18</v>
      </c>
      <c r="C11">
        <v>24.78</v>
      </c>
      <c r="D11" s="1">
        <v>86</v>
      </c>
      <c r="E11" s="1" t="s">
        <v>29</v>
      </c>
      <c r="F11" s="1" t="s">
        <v>4</v>
      </c>
    </row>
    <row r="12" s="1" customFormat="1" spans="1:6">
      <c r="A12" s="1" t="s">
        <v>30</v>
      </c>
      <c r="B12" s="1" t="s">
        <v>18</v>
      </c>
      <c r="C12">
        <v>24.71</v>
      </c>
      <c r="D12" s="1">
        <v>86</v>
      </c>
      <c r="E12" s="1" t="s">
        <v>29</v>
      </c>
      <c r="F12" s="1" t="s">
        <v>4</v>
      </c>
    </row>
    <row r="13" s="1" customFormat="1" spans="1:6">
      <c r="A13" s="1" t="s">
        <v>31</v>
      </c>
      <c r="B13" s="1" t="s">
        <v>18</v>
      </c>
      <c r="C13">
        <v>24.69</v>
      </c>
      <c r="D13" s="1">
        <v>86.5</v>
      </c>
      <c r="E13" s="1" t="s">
        <v>29</v>
      </c>
      <c r="F13" s="1" t="s">
        <v>4</v>
      </c>
    </row>
    <row r="14" s="1" customFormat="1" ht="15.75" spans="1:6">
      <c r="A14" s="1" t="s">
        <v>32</v>
      </c>
      <c r="B14" s="1" t="s">
        <v>18</v>
      </c>
      <c r="C14">
        <v>23.26</v>
      </c>
      <c r="D14" s="1">
        <v>83</v>
      </c>
      <c r="E14" s="1" t="s">
        <v>29</v>
      </c>
      <c r="F14" s="6" t="s">
        <v>7</v>
      </c>
    </row>
    <row r="15" s="1" customFormat="1" ht="15.75" spans="1:6">
      <c r="A15" s="1" t="s">
        <v>33</v>
      </c>
      <c r="B15" s="1" t="s">
        <v>18</v>
      </c>
      <c r="C15">
        <v>23.2</v>
      </c>
      <c r="D15" s="1">
        <v>83</v>
      </c>
      <c r="E15" s="1" t="s">
        <v>29</v>
      </c>
      <c r="F15" s="6" t="s">
        <v>7</v>
      </c>
    </row>
    <row r="16" s="1" customFormat="1" ht="15.75" spans="1:6">
      <c r="A16" s="1" t="s">
        <v>34</v>
      </c>
      <c r="B16" s="1" t="s">
        <v>18</v>
      </c>
      <c r="C16">
        <v>23.27</v>
      </c>
      <c r="D16" s="1">
        <v>83</v>
      </c>
      <c r="E16" s="1" t="s">
        <v>29</v>
      </c>
      <c r="F16" s="6" t="s">
        <v>7</v>
      </c>
    </row>
    <row r="17" s="1" customFormat="1" spans="1:6">
      <c r="A17" s="1" t="s">
        <v>35</v>
      </c>
      <c r="B17" s="1" t="s">
        <v>18</v>
      </c>
      <c r="C17">
        <v>23.26</v>
      </c>
      <c r="D17" s="1">
        <v>88.5</v>
      </c>
      <c r="E17" s="1" t="s">
        <v>29</v>
      </c>
      <c r="F17" s="1" t="s">
        <v>8</v>
      </c>
    </row>
    <row r="18" s="1" customFormat="1" spans="1:6">
      <c r="A18" s="1" t="s">
        <v>36</v>
      </c>
      <c r="B18" s="1" t="s">
        <v>18</v>
      </c>
      <c r="C18">
        <v>23.3</v>
      </c>
      <c r="D18" s="1">
        <v>83</v>
      </c>
      <c r="E18" s="1" t="s">
        <v>29</v>
      </c>
      <c r="F18" s="1" t="s">
        <v>8</v>
      </c>
    </row>
    <row r="19" s="1" customFormat="1" spans="1:6">
      <c r="A19" s="1" t="s">
        <v>37</v>
      </c>
      <c r="B19" s="1" t="s">
        <v>18</v>
      </c>
      <c r="C19">
        <v>23.32</v>
      </c>
      <c r="D19" s="1">
        <v>82.5</v>
      </c>
      <c r="E19" s="1" t="s">
        <v>29</v>
      </c>
      <c r="F19" s="1" t="s">
        <v>8</v>
      </c>
    </row>
    <row r="20" s="1" customFormat="1" spans="1:6">
      <c r="A20" s="1" t="s">
        <v>38</v>
      </c>
      <c r="B20" s="1" t="s">
        <v>18</v>
      </c>
      <c r="C20">
        <v>24.72</v>
      </c>
      <c r="D20" s="1">
        <v>86</v>
      </c>
      <c r="E20" s="1" t="s">
        <v>39</v>
      </c>
      <c r="F20" s="1" t="s">
        <v>4</v>
      </c>
    </row>
    <row r="21" s="1" customFormat="1" spans="1:6">
      <c r="A21" s="1" t="s">
        <v>40</v>
      </c>
      <c r="B21" s="1" t="s">
        <v>18</v>
      </c>
      <c r="C21">
        <v>24.69</v>
      </c>
      <c r="D21" s="1">
        <v>86</v>
      </c>
      <c r="E21" s="1" t="s">
        <v>39</v>
      </c>
      <c r="F21" s="1" t="s">
        <v>4</v>
      </c>
    </row>
    <row r="22" s="1" customFormat="1" spans="1:6">
      <c r="A22" s="1" t="s">
        <v>41</v>
      </c>
      <c r="B22" s="1" t="s">
        <v>18</v>
      </c>
      <c r="C22">
        <v>24.84</v>
      </c>
      <c r="D22" s="1">
        <v>86.5</v>
      </c>
      <c r="E22" s="1" t="s">
        <v>39</v>
      </c>
      <c r="F22" s="1" t="s">
        <v>4</v>
      </c>
    </row>
    <row r="23" s="1" customFormat="1" ht="15.75" spans="1:6">
      <c r="A23" s="1" t="s">
        <v>42</v>
      </c>
      <c r="B23" s="1" t="s">
        <v>18</v>
      </c>
      <c r="C23">
        <v>23.23</v>
      </c>
      <c r="D23" s="1">
        <v>86.5</v>
      </c>
      <c r="E23" s="1" t="s">
        <v>39</v>
      </c>
      <c r="F23" s="6" t="s">
        <v>7</v>
      </c>
    </row>
    <row r="24" s="1" customFormat="1" ht="15.75" spans="1:6">
      <c r="A24" s="1" t="s">
        <v>43</v>
      </c>
      <c r="B24" s="1" t="s">
        <v>18</v>
      </c>
      <c r="C24">
        <v>23.24</v>
      </c>
      <c r="D24" s="1">
        <v>86.5</v>
      </c>
      <c r="E24" s="1" t="s">
        <v>39</v>
      </c>
      <c r="F24" s="6" t="s">
        <v>7</v>
      </c>
    </row>
    <row r="25" s="1" customFormat="1" ht="15.75" spans="1:6">
      <c r="A25" s="1" t="s">
        <v>44</v>
      </c>
      <c r="B25" s="1" t="s">
        <v>18</v>
      </c>
      <c r="C25">
        <v>23.24</v>
      </c>
      <c r="D25" s="1">
        <v>86.5</v>
      </c>
      <c r="E25" s="1" t="s">
        <v>39</v>
      </c>
      <c r="F25" s="6" t="s">
        <v>7</v>
      </c>
    </row>
    <row r="26" s="1" customFormat="1" spans="1:6">
      <c r="A26" s="1" t="s">
        <v>45</v>
      </c>
      <c r="B26" s="1" t="s">
        <v>18</v>
      </c>
      <c r="C26">
        <v>23.16</v>
      </c>
      <c r="D26" s="1">
        <v>86.5</v>
      </c>
      <c r="E26" s="1" t="s">
        <v>39</v>
      </c>
      <c r="F26" s="1" t="s">
        <v>8</v>
      </c>
    </row>
    <row r="27" s="1" customFormat="1" spans="1:6">
      <c r="A27" s="1" t="s">
        <v>46</v>
      </c>
      <c r="B27" s="1" t="s">
        <v>18</v>
      </c>
      <c r="C27">
        <v>23.03</v>
      </c>
      <c r="D27" s="1">
        <v>86.5</v>
      </c>
      <c r="E27" s="1" t="s">
        <v>39</v>
      </c>
      <c r="F27" s="1" t="s">
        <v>8</v>
      </c>
    </row>
    <row r="28" s="1" customFormat="1" spans="1:6">
      <c r="A28" s="1" t="s">
        <v>47</v>
      </c>
      <c r="B28" s="1" t="s">
        <v>18</v>
      </c>
      <c r="C28">
        <v>23.3</v>
      </c>
      <c r="D28" s="1">
        <v>86.5</v>
      </c>
      <c r="E28" s="1" t="s">
        <v>39</v>
      </c>
      <c r="F28" s="1" t="s">
        <v>8</v>
      </c>
    </row>
    <row r="29" s="1" customFormat="1" spans="1:6">
      <c r="A29" s="1" t="s">
        <v>48</v>
      </c>
      <c r="B29" s="1" t="s">
        <v>18</v>
      </c>
      <c r="C29">
        <v>18.32</v>
      </c>
      <c r="D29">
        <v>85.5</v>
      </c>
      <c r="E29" t="s">
        <v>5</v>
      </c>
      <c r="F29" s="1" t="s">
        <v>4</v>
      </c>
    </row>
    <row r="30" s="1" customFormat="1" spans="1:6">
      <c r="A30" s="1" t="s">
        <v>49</v>
      </c>
      <c r="B30" s="1" t="s">
        <v>18</v>
      </c>
      <c r="C30">
        <v>18.3</v>
      </c>
      <c r="D30">
        <v>85.5</v>
      </c>
      <c r="E30" t="s">
        <v>5</v>
      </c>
      <c r="F30" s="1" t="s">
        <v>4</v>
      </c>
    </row>
    <row r="31" s="1" customFormat="1" spans="1:6">
      <c r="A31" s="1" t="s">
        <v>50</v>
      </c>
      <c r="B31" s="1" t="s">
        <v>18</v>
      </c>
      <c r="C31">
        <v>18.21</v>
      </c>
      <c r="D31">
        <v>85.5</v>
      </c>
      <c r="E31" t="s">
        <v>5</v>
      </c>
      <c r="F31" s="1" t="s">
        <v>4</v>
      </c>
    </row>
    <row r="32" ht="15.75" spans="1:6">
      <c r="A32" s="1" t="s">
        <v>51</v>
      </c>
      <c r="B32" s="1" t="s">
        <v>18</v>
      </c>
      <c r="C32">
        <v>18.12</v>
      </c>
      <c r="D32">
        <v>85.5</v>
      </c>
      <c r="E32" t="s">
        <v>5</v>
      </c>
      <c r="F32" s="6" t="s">
        <v>7</v>
      </c>
    </row>
    <row r="33" ht="15.75" spans="1:6">
      <c r="A33" s="1" t="s">
        <v>52</v>
      </c>
      <c r="B33" s="1" t="s">
        <v>18</v>
      </c>
      <c r="C33">
        <v>18.17</v>
      </c>
      <c r="D33">
        <v>85.5</v>
      </c>
      <c r="E33" t="s">
        <v>5</v>
      </c>
      <c r="F33" s="6" t="s">
        <v>7</v>
      </c>
    </row>
    <row r="34" ht="15.75" spans="1:6">
      <c r="A34" s="1" t="s">
        <v>53</v>
      </c>
      <c r="B34" s="1" t="s">
        <v>18</v>
      </c>
      <c r="C34">
        <v>18.33</v>
      </c>
      <c r="D34">
        <v>85.5</v>
      </c>
      <c r="E34" t="s">
        <v>5</v>
      </c>
      <c r="F34" s="6" t="s">
        <v>7</v>
      </c>
    </row>
    <row r="35" spans="1:6">
      <c r="A35" s="1" t="s">
        <v>54</v>
      </c>
      <c r="B35" s="1" t="s">
        <v>18</v>
      </c>
      <c r="C35">
        <v>18.25</v>
      </c>
      <c r="D35">
        <v>85.5</v>
      </c>
      <c r="E35" t="s">
        <v>5</v>
      </c>
      <c r="F35" s="1" t="s">
        <v>8</v>
      </c>
    </row>
    <row r="36" spans="1:6">
      <c r="A36" s="1" t="s">
        <v>55</v>
      </c>
      <c r="B36" s="1" t="s">
        <v>18</v>
      </c>
      <c r="C36">
        <v>18.19</v>
      </c>
      <c r="D36">
        <v>85.5</v>
      </c>
      <c r="E36" t="s">
        <v>5</v>
      </c>
      <c r="F36" s="1" t="s">
        <v>8</v>
      </c>
    </row>
    <row r="37" spans="1:6">
      <c r="A37" s="1" t="s">
        <v>56</v>
      </c>
      <c r="B37" s="1" t="s">
        <v>18</v>
      </c>
      <c r="C37">
        <v>18.4</v>
      </c>
      <c r="D37">
        <v>85.5</v>
      </c>
      <c r="E37" t="s">
        <v>5</v>
      </c>
      <c r="F37" s="1" t="s">
        <v>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workbookViewId="0">
      <selection activeCell="K29" sqref="K29"/>
    </sheetView>
  </sheetViews>
  <sheetFormatPr defaultColWidth="9" defaultRowHeight="14.25"/>
  <cols>
    <col min="1" max="1" width="11.75" customWidth="1"/>
    <col min="9" max="9" width="12.875" style="20" customWidth="1"/>
  </cols>
  <sheetData>
    <row r="1" s="1" customFormat="1" ht="15.75" spans="1:16">
      <c r="A1" s="6" t="s">
        <v>7</v>
      </c>
      <c r="B1"/>
      <c r="C1" s="21" t="s">
        <v>0</v>
      </c>
      <c r="D1" s="21" t="s">
        <v>1</v>
      </c>
      <c r="E1" s="1" t="s">
        <v>2</v>
      </c>
      <c r="F1"/>
      <c r="G1"/>
      <c r="H1"/>
      <c r="I1" s="20" t="s">
        <v>3</v>
      </c>
      <c r="L1" s="22"/>
      <c r="M1" s="22"/>
      <c r="N1" s="22"/>
      <c r="O1" s="22"/>
      <c r="P1" s="22"/>
    </row>
    <row r="2" s="1" customFormat="1" spans="1:16">
      <c r="A2" s="1" t="s">
        <v>57</v>
      </c>
      <c r="B2" t="s">
        <v>5</v>
      </c>
      <c r="C2" s="1">
        <v>17.83</v>
      </c>
      <c r="D2" s="21">
        <f>AVERAGE(C2:C4)</f>
        <v>17.8266666666667</v>
      </c>
      <c r="E2" s="1">
        <v>28.14</v>
      </c>
      <c r="F2" s="21">
        <f>E2-D2</f>
        <v>10.3133333333333</v>
      </c>
      <c r="G2" s="21">
        <f>AVERAGE(F2:F4)</f>
        <v>10.6966666666667</v>
      </c>
      <c r="H2" s="21">
        <f>F2-G2</f>
        <v>-0.383333333333333</v>
      </c>
      <c r="I2" s="20">
        <f>POWER(2,-H2)</f>
        <v>1.30435206976556</v>
      </c>
      <c r="J2" s="23" t="s">
        <v>6</v>
      </c>
      <c r="N2" s="22"/>
      <c r="O2" s="22"/>
      <c r="P2" s="22"/>
    </row>
    <row r="3" s="1" customFormat="1" spans="1:16">
      <c r="A3" s="1" t="s">
        <v>57</v>
      </c>
      <c r="B3" t="s">
        <v>5</v>
      </c>
      <c r="C3" s="1">
        <v>17.85</v>
      </c>
      <c r="D3" s="21">
        <f>AVERAGE(C2:C4)</f>
        <v>17.8266666666667</v>
      </c>
      <c r="E3" s="1">
        <v>28.77</v>
      </c>
      <c r="F3" s="21">
        <f t="shared" ref="F3:F8" si="0">E3-D3</f>
        <v>10.9433333333333</v>
      </c>
      <c r="G3" s="21">
        <f>G2</f>
        <v>10.6966666666667</v>
      </c>
      <c r="H3" s="21">
        <f t="shared" ref="H3:H8" si="1">F3-G3</f>
        <v>0.246666666666666</v>
      </c>
      <c r="I3" s="20">
        <f t="shared" ref="I3:I8" si="2">POWER(2,-H3)</f>
        <v>0.8428415447547</v>
      </c>
      <c r="J3" s="23"/>
      <c r="N3" s="22"/>
      <c r="O3" s="22"/>
      <c r="P3" s="22"/>
    </row>
    <row r="4" s="1" customFormat="1" spans="1:16">
      <c r="A4" s="1" t="s">
        <v>57</v>
      </c>
      <c r="B4" t="s">
        <v>5</v>
      </c>
      <c r="C4" s="1">
        <v>17.8</v>
      </c>
      <c r="D4" s="21">
        <f>AVERAGE(C2:C4)</f>
        <v>17.8266666666667</v>
      </c>
      <c r="E4" s="1">
        <v>28.66</v>
      </c>
      <c r="F4" s="21">
        <f t="shared" si="0"/>
        <v>10.8333333333333</v>
      </c>
      <c r="G4" s="21">
        <f t="shared" ref="G4:G10" si="3">G3</f>
        <v>10.6966666666667</v>
      </c>
      <c r="H4" s="21">
        <f t="shared" si="1"/>
        <v>0.136666666666667</v>
      </c>
      <c r="I4" s="20">
        <f t="shared" si="2"/>
        <v>0.909618393998281</v>
      </c>
      <c r="J4" s="23"/>
      <c r="N4" s="22"/>
      <c r="O4" s="22"/>
      <c r="P4" s="22"/>
    </row>
    <row r="5" s="1" customFormat="1" spans="1:16">
      <c r="A5" s="1" t="s">
        <v>58</v>
      </c>
      <c r="B5" t="s">
        <v>5</v>
      </c>
      <c r="C5" s="1">
        <v>17.81</v>
      </c>
      <c r="D5" s="21">
        <f>AVERAGE(C5:C7)</f>
        <v>17.8933333333333</v>
      </c>
      <c r="E5" s="1">
        <v>29.39</v>
      </c>
      <c r="F5" s="21">
        <f t="shared" si="0"/>
        <v>11.4966666666667</v>
      </c>
      <c r="G5" s="21">
        <f t="shared" si="3"/>
        <v>10.6966666666667</v>
      </c>
      <c r="H5" s="21">
        <f t="shared" si="1"/>
        <v>0.800000000000001</v>
      </c>
      <c r="I5" s="20">
        <f t="shared" si="2"/>
        <v>0.574349177498517</v>
      </c>
      <c r="J5" s="23"/>
      <c r="L5" s="22"/>
      <c r="M5" s="22"/>
      <c r="N5" s="22"/>
      <c r="O5" s="22"/>
      <c r="P5" s="22"/>
    </row>
    <row r="6" s="1" customFormat="1" spans="1:16">
      <c r="A6" s="1" t="s">
        <v>58</v>
      </c>
      <c r="B6" t="s">
        <v>5</v>
      </c>
      <c r="C6" s="1">
        <v>17.8</v>
      </c>
      <c r="D6" s="21">
        <f>AVERAGE(C5:C7)</f>
        <v>17.8933333333333</v>
      </c>
      <c r="E6" s="1">
        <v>29.65</v>
      </c>
      <c r="F6" s="21">
        <f t="shared" si="0"/>
        <v>11.7566666666667</v>
      </c>
      <c r="G6" s="21">
        <f t="shared" si="3"/>
        <v>10.6966666666667</v>
      </c>
      <c r="H6" s="21">
        <f t="shared" si="1"/>
        <v>1.06</v>
      </c>
      <c r="I6" s="20">
        <f t="shared" si="2"/>
        <v>0.479632059662633</v>
      </c>
      <c r="J6" s="23"/>
      <c r="L6" s="22"/>
      <c r="M6" s="22"/>
      <c r="N6" s="22"/>
      <c r="O6" s="22"/>
      <c r="P6" s="22"/>
    </row>
    <row r="7" s="1" customFormat="1" spans="1:15">
      <c r="A7" s="1" t="s">
        <v>58</v>
      </c>
      <c r="B7" t="s">
        <v>5</v>
      </c>
      <c r="C7" s="1">
        <v>18.07</v>
      </c>
      <c r="D7" s="21">
        <f>AVERAGE(C5:C7)</f>
        <v>17.8933333333333</v>
      </c>
      <c r="E7" s="1">
        <v>30.27</v>
      </c>
      <c r="F7" s="21">
        <f t="shared" si="0"/>
        <v>12.3766666666667</v>
      </c>
      <c r="G7" s="21">
        <f t="shared" si="3"/>
        <v>10.6966666666667</v>
      </c>
      <c r="H7" s="21">
        <f t="shared" si="1"/>
        <v>1.68</v>
      </c>
      <c r="I7" s="20">
        <f t="shared" si="2"/>
        <v>0.312082637225403</v>
      </c>
      <c r="J7" s="23"/>
      <c r="L7" s="22"/>
      <c r="M7" s="22"/>
      <c r="N7" s="22"/>
      <c r="O7" s="22"/>
    </row>
    <row r="8" s="1" customFormat="1" spans="1:15">
      <c r="A8" s="1" t="s">
        <v>59</v>
      </c>
      <c r="B8" t="s">
        <v>5</v>
      </c>
      <c r="C8" s="1">
        <v>18.01</v>
      </c>
      <c r="D8" s="21">
        <f>AVERAGE(C8:C10)</f>
        <v>17.9266666666667</v>
      </c>
      <c r="E8" s="1">
        <v>29.2</v>
      </c>
      <c r="F8" s="21">
        <f t="shared" si="0"/>
        <v>11.2733333333333</v>
      </c>
      <c r="G8" s="21">
        <f t="shared" si="3"/>
        <v>10.6966666666667</v>
      </c>
      <c r="H8" s="21">
        <f t="shared" si="1"/>
        <v>0.576666666666668</v>
      </c>
      <c r="I8" s="20">
        <f t="shared" si="2"/>
        <v>0.670511198876717</v>
      </c>
      <c r="J8" s="23"/>
      <c r="M8" s="22"/>
      <c r="N8" s="22"/>
      <c r="O8" s="22"/>
    </row>
    <row r="9" s="1" customFormat="1" spans="1:15">
      <c r="A9" s="1" t="s">
        <v>59</v>
      </c>
      <c r="B9" t="s">
        <v>5</v>
      </c>
      <c r="C9" s="1">
        <v>17.9</v>
      </c>
      <c r="D9" s="21">
        <f>AVERAGE(C8:C10)</f>
        <v>17.9266666666667</v>
      </c>
      <c r="E9" s="1">
        <v>29.67</v>
      </c>
      <c r="F9" s="21">
        <f t="shared" ref="F9:F10" si="4">E9-D9</f>
        <v>11.7433333333333</v>
      </c>
      <c r="G9" s="21">
        <f t="shared" si="3"/>
        <v>10.6966666666667</v>
      </c>
      <c r="H9" s="21">
        <f t="shared" ref="H9:H10" si="5">F9-G9</f>
        <v>1.04666666666667</v>
      </c>
      <c r="I9" s="20">
        <f t="shared" ref="I9:I10" si="6">POWER(2,-H9)</f>
        <v>0.48408534799144</v>
      </c>
      <c r="J9" s="23"/>
      <c r="M9" s="22"/>
      <c r="N9" s="22"/>
      <c r="O9" s="22"/>
    </row>
    <row r="10" s="1" customFormat="1" spans="1:15">
      <c r="A10" s="1" t="s">
        <v>59</v>
      </c>
      <c r="B10" t="s">
        <v>5</v>
      </c>
      <c r="C10" s="1">
        <v>17.87</v>
      </c>
      <c r="D10" s="21">
        <f>AVERAGE(C8:C10)</f>
        <v>17.9266666666667</v>
      </c>
      <c r="E10" s="1">
        <v>29.59</v>
      </c>
      <c r="F10" s="21">
        <f t="shared" si="4"/>
        <v>11.6633333333333</v>
      </c>
      <c r="G10" s="21">
        <f t="shared" si="3"/>
        <v>10.6966666666667</v>
      </c>
      <c r="H10" s="21">
        <f t="shared" si="5"/>
        <v>0.966666666666669</v>
      </c>
      <c r="I10" s="20">
        <f t="shared" si="6"/>
        <v>0.511686945998387</v>
      </c>
      <c r="J10" s="23"/>
      <c r="M10" s="22"/>
      <c r="N10" s="22"/>
      <c r="O10" s="22"/>
    </row>
  </sheetData>
  <mergeCells count="1">
    <mergeCell ref="J2:J10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H31" sqref="H31"/>
    </sheetView>
  </sheetViews>
  <sheetFormatPr defaultColWidth="9" defaultRowHeight="14.25" outlineLevelCol="5"/>
  <sheetData>
    <row r="1" s="1" customFormat="1" spans="1:6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="1" customFormat="1" spans="1:6">
      <c r="A2" s="1" t="s">
        <v>17</v>
      </c>
      <c r="B2" s="1" t="s">
        <v>18</v>
      </c>
      <c r="C2" s="1">
        <v>28.14</v>
      </c>
      <c r="D2" s="1">
        <v>77</v>
      </c>
      <c r="E2" s="1" t="s">
        <v>6</v>
      </c>
      <c r="F2" s="1" t="s">
        <v>57</v>
      </c>
    </row>
    <row r="3" s="1" customFormat="1" spans="1:6">
      <c r="A3" s="1" t="s">
        <v>20</v>
      </c>
      <c r="B3" s="1" t="s">
        <v>18</v>
      </c>
      <c r="C3" s="1">
        <v>28.77</v>
      </c>
      <c r="D3" s="1">
        <v>76.5</v>
      </c>
      <c r="E3" s="1" t="s">
        <v>6</v>
      </c>
      <c r="F3" s="1" t="s">
        <v>57</v>
      </c>
    </row>
    <row r="4" s="1" customFormat="1" spans="1:6">
      <c r="A4" s="1" t="s">
        <v>21</v>
      </c>
      <c r="B4" s="1" t="s">
        <v>18</v>
      </c>
      <c r="C4" s="1">
        <v>28.66</v>
      </c>
      <c r="D4" s="1">
        <v>76</v>
      </c>
      <c r="E4" s="1" t="s">
        <v>6</v>
      </c>
      <c r="F4" s="1" t="s">
        <v>57</v>
      </c>
    </row>
    <row r="5" s="1" customFormat="1" spans="1:6">
      <c r="A5" s="1" t="s">
        <v>22</v>
      </c>
      <c r="B5" s="1" t="s">
        <v>18</v>
      </c>
      <c r="C5" s="1">
        <v>29.39</v>
      </c>
      <c r="D5" s="1">
        <v>76.5</v>
      </c>
      <c r="E5" s="1" t="s">
        <v>6</v>
      </c>
      <c r="F5" s="1" t="s">
        <v>58</v>
      </c>
    </row>
    <row r="6" s="1" customFormat="1" spans="1:6">
      <c r="A6" s="1" t="s">
        <v>23</v>
      </c>
      <c r="B6" s="1" t="s">
        <v>18</v>
      </c>
      <c r="C6" s="1">
        <v>29.65</v>
      </c>
      <c r="D6" s="1">
        <v>76.5</v>
      </c>
      <c r="E6" s="1" t="s">
        <v>6</v>
      </c>
      <c r="F6" s="1" t="s">
        <v>58</v>
      </c>
    </row>
    <row r="7" s="1" customFormat="1" spans="1:6">
      <c r="A7" s="1" t="s">
        <v>24</v>
      </c>
      <c r="B7" s="1" t="s">
        <v>18</v>
      </c>
      <c r="C7" s="1">
        <v>30.27</v>
      </c>
      <c r="D7" s="1">
        <v>76.5</v>
      </c>
      <c r="E7" s="1" t="s">
        <v>6</v>
      </c>
      <c r="F7" s="1" t="s">
        <v>58</v>
      </c>
    </row>
    <row r="8" s="1" customFormat="1" spans="1:6">
      <c r="A8" s="1" t="s">
        <v>25</v>
      </c>
      <c r="B8" s="1" t="s">
        <v>18</v>
      </c>
      <c r="C8" s="1">
        <v>29.2</v>
      </c>
      <c r="D8" s="1">
        <v>76.5</v>
      </c>
      <c r="E8" s="1" t="s">
        <v>6</v>
      </c>
      <c r="F8" s="1" t="s">
        <v>59</v>
      </c>
    </row>
    <row r="9" s="1" customFormat="1" spans="1:6">
      <c r="A9" s="1" t="s">
        <v>26</v>
      </c>
      <c r="B9" s="1" t="s">
        <v>18</v>
      </c>
      <c r="C9" s="1">
        <v>29.67</v>
      </c>
      <c r="D9" s="1">
        <v>76</v>
      </c>
      <c r="E9" s="1" t="s">
        <v>6</v>
      </c>
      <c r="F9" s="1" t="s">
        <v>59</v>
      </c>
    </row>
    <row r="10" s="1" customFormat="1" spans="1:6">
      <c r="A10" s="1" t="s">
        <v>27</v>
      </c>
      <c r="B10" s="1" t="s">
        <v>18</v>
      </c>
      <c r="C10" s="1">
        <v>29.59</v>
      </c>
      <c r="D10" s="1">
        <v>76.5</v>
      </c>
      <c r="E10" s="1" t="s">
        <v>6</v>
      </c>
      <c r="F10" s="1" t="s">
        <v>59</v>
      </c>
    </row>
    <row r="11" s="1" customFormat="1" spans="1:6">
      <c r="A11" s="1" t="s">
        <v>32</v>
      </c>
      <c r="B11" s="1" t="s">
        <v>18</v>
      </c>
      <c r="C11" s="1">
        <v>17.83</v>
      </c>
      <c r="D11" s="1">
        <v>86</v>
      </c>
      <c r="E11" s="1" t="s">
        <v>5</v>
      </c>
      <c r="F11" s="1" t="s">
        <v>57</v>
      </c>
    </row>
    <row r="12" s="1" customFormat="1" spans="1:6">
      <c r="A12" s="1" t="s">
        <v>33</v>
      </c>
      <c r="B12" s="1" t="s">
        <v>18</v>
      </c>
      <c r="C12" s="1">
        <v>17.85</v>
      </c>
      <c r="D12" s="1">
        <v>86</v>
      </c>
      <c r="E12" s="1" t="s">
        <v>5</v>
      </c>
      <c r="F12" s="1" t="s">
        <v>57</v>
      </c>
    </row>
    <row r="13" s="1" customFormat="1" spans="1:6">
      <c r="A13" s="1" t="s">
        <v>34</v>
      </c>
      <c r="B13" s="1" t="s">
        <v>18</v>
      </c>
      <c r="C13" s="1">
        <v>17.8</v>
      </c>
      <c r="D13" s="1">
        <v>86</v>
      </c>
      <c r="E13" s="1" t="s">
        <v>5</v>
      </c>
      <c r="F13" s="1" t="s">
        <v>57</v>
      </c>
    </row>
    <row r="14" s="1" customFormat="1" spans="1:6">
      <c r="A14" s="1" t="s">
        <v>35</v>
      </c>
      <c r="B14" s="1" t="s">
        <v>18</v>
      </c>
      <c r="C14" s="1">
        <v>17.81</v>
      </c>
      <c r="D14" s="1">
        <v>86</v>
      </c>
      <c r="E14" s="1" t="s">
        <v>5</v>
      </c>
      <c r="F14" s="1" t="s">
        <v>58</v>
      </c>
    </row>
    <row r="15" s="1" customFormat="1" spans="1:6">
      <c r="A15" s="1" t="s">
        <v>36</v>
      </c>
      <c r="B15" s="1" t="s">
        <v>18</v>
      </c>
      <c r="C15" s="1">
        <v>17.8</v>
      </c>
      <c r="D15" s="1">
        <v>86</v>
      </c>
      <c r="E15" s="1" t="s">
        <v>5</v>
      </c>
      <c r="F15" s="1" t="s">
        <v>58</v>
      </c>
    </row>
    <row r="16" s="1" customFormat="1" spans="1:6">
      <c r="A16" s="1" t="s">
        <v>37</v>
      </c>
      <c r="B16" s="1" t="s">
        <v>18</v>
      </c>
      <c r="C16" s="1">
        <v>18.07</v>
      </c>
      <c r="D16" s="1">
        <v>86</v>
      </c>
      <c r="E16" s="1" t="s">
        <v>5</v>
      </c>
      <c r="F16" s="1" t="s">
        <v>58</v>
      </c>
    </row>
    <row r="17" s="1" customFormat="1" spans="1:6">
      <c r="A17" s="1" t="s">
        <v>38</v>
      </c>
      <c r="B17" s="1" t="s">
        <v>18</v>
      </c>
      <c r="C17" s="1">
        <v>18.01</v>
      </c>
      <c r="D17" s="1">
        <v>86</v>
      </c>
      <c r="E17" s="1" t="s">
        <v>5</v>
      </c>
      <c r="F17" s="1" t="s">
        <v>59</v>
      </c>
    </row>
    <row r="18" s="1" customFormat="1" spans="1:6">
      <c r="A18" s="1" t="s">
        <v>40</v>
      </c>
      <c r="B18" s="1" t="s">
        <v>18</v>
      </c>
      <c r="C18" s="1">
        <v>17.9</v>
      </c>
      <c r="D18" s="1">
        <v>86</v>
      </c>
      <c r="E18" s="1" t="s">
        <v>5</v>
      </c>
      <c r="F18" s="1" t="s">
        <v>59</v>
      </c>
    </row>
    <row r="19" s="1" customFormat="1" spans="1:6">
      <c r="A19" s="1" t="s">
        <v>41</v>
      </c>
      <c r="B19" s="1" t="s">
        <v>18</v>
      </c>
      <c r="C19" s="1">
        <v>17.87</v>
      </c>
      <c r="D19" s="1">
        <v>85.5</v>
      </c>
      <c r="E19" s="1" t="s">
        <v>5</v>
      </c>
      <c r="F19" s="1" t="s">
        <v>59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workbookViewId="0">
      <selection activeCell="L29" sqref="L29"/>
    </sheetView>
  </sheetViews>
  <sheetFormatPr defaultColWidth="9" defaultRowHeight="14.25"/>
  <cols>
    <col min="1" max="1" width="11.75" customWidth="1"/>
    <col min="9" max="9" width="12.875" style="20" customWidth="1"/>
  </cols>
  <sheetData>
    <row r="1" s="1" customFormat="1" spans="1:16">
      <c r="A1" s="1" t="s">
        <v>8</v>
      </c>
      <c r="B1"/>
      <c r="C1" s="21" t="s">
        <v>0</v>
      </c>
      <c r="D1" s="21" t="s">
        <v>1</v>
      </c>
      <c r="E1" s="1" t="s">
        <v>2</v>
      </c>
      <c r="F1"/>
      <c r="G1"/>
      <c r="H1"/>
      <c r="I1" s="20" t="s">
        <v>3</v>
      </c>
      <c r="L1" s="22"/>
      <c r="M1" s="22"/>
      <c r="N1" s="22"/>
      <c r="O1" s="22"/>
      <c r="P1" s="22"/>
    </row>
    <row r="2" s="1" customFormat="1" spans="1:16">
      <c r="A2" s="1" t="s">
        <v>57</v>
      </c>
      <c r="B2" t="s">
        <v>5</v>
      </c>
      <c r="C2" s="1">
        <v>16.55</v>
      </c>
      <c r="D2" s="21">
        <f>AVERAGE(C2:C4)</f>
        <v>16.5066666666667</v>
      </c>
      <c r="E2" s="1">
        <v>15.27</v>
      </c>
      <c r="F2" s="21">
        <f>E2-D2</f>
        <v>-1.23666666666667</v>
      </c>
      <c r="G2" s="21">
        <f>AVERAGE(F2:F4)</f>
        <v>-1.17333333333333</v>
      </c>
      <c r="H2" s="21">
        <f>F2-G2</f>
        <v>-0.0633333333333337</v>
      </c>
      <c r="I2" s="20">
        <f>POWER(2,-H2)</f>
        <v>1.04487715286087</v>
      </c>
      <c r="J2" s="23" t="s">
        <v>6</v>
      </c>
      <c r="N2" s="22"/>
      <c r="O2" s="22"/>
      <c r="P2" s="22"/>
    </row>
    <row r="3" s="1" customFormat="1" spans="1:16">
      <c r="A3" s="1" t="s">
        <v>57</v>
      </c>
      <c r="B3" t="s">
        <v>5</v>
      </c>
      <c r="C3" s="1">
        <v>16.62</v>
      </c>
      <c r="D3" s="21">
        <f>AVERAGE(C2:C4)</f>
        <v>16.5066666666667</v>
      </c>
      <c r="E3" s="1">
        <v>15.33</v>
      </c>
      <c r="F3" s="21">
        <f t="shared" ref="F3:F8" si="0">E3-D3</f>
        <v>-1.17666666666667</v>
      </c>
      <c r="G3" s="21">
        <f>G2</f>
        <v>-1.17333333333333</v>
      </c>
      <c r="H3" s="21">
        <f t="shared" ref="H3:H8" si="1">F3-G3</f>
        <v>-0.00333333333333319</v>
      </c>
      <c r="I3" s="20">
        <f t="shared" ref="I3:I8" si="2">POWER(2,-H3)</f>
        <v>1.00231316184217</v>
      </c>
      <c r="J3" s="23"/>
      <c r="N3" s="22"/>
      <c r="O3" s="22"/>
      <c r="P3" s="22"/>
    </row>
    <row r="4" s="1" customFormat="1" spans="1:16">
      <c r="A4" s="1" t="s">
        <v>57</v>
      </c>
      <c r="B4" t="s">
        <v>5</v>
      </c>
      <c r="C4" s="1">
        <v>16.35</v>
      </c>
      <c r="D4" s="21">
        <f>AVERAGE(C2:C4)</f>
        <v>16.5066666666667</v>
      </c>
      <c r="E4" s="1">
        <v>15.4</v>
      </c>
      <c r="F4" s="21">
        <f t="shared" si="0"/>
        <v>-1.10666666666667</v>
      </c>
      <c r="G4" s="21">
        <f t="shared" ref="G4:G10" si="3">G3</f>
        <v>-1.17333333333333</v>
      </c>
      <c r="H4" s="21">
        <f t="shared" si="1"/>
        <v>0.0666666666666671</v>
      </c>
      <c r="I4" s="20">
        <f t="shared" si="2"/>
        <v>0.954841603910416</v>
      </c>
      <c r="J4" s="23"/>
      <c r="N4" s="22"/>
      <c r="O4" s="22"/>
      <c r="P4" s="22"/>
    </row>
    <row r="5" s="1" customFormat="1" spans="1:16">
      <c r="A5" s="1" t="s">
        <v>58</v>
      </c>
      <c r="B5" t="s">
        <v>5</v>
      </c>
      <c r="C5" s="1">
        <v>16.53</v>
      </c>
      <c r="D5" s="21">
        <f>AVERAGE(C5:C7)</f>
        <v>16.5533333333333</v>
      </c>
      <c r="E5" s="1">
        <v>16.36</v>
      </c>
      <c r="F5" s="21">
        <f t="shared" si="0"/>
        <v>-0.193333333333332</v>
      </c>
      <c r="G5" s="21">
        <f t="shared" si="3"/>
        <v>-1.17333333333333</v>
      </c>
      <c r="H5" s="21">
        <f t="shared" si="1"/>
        <v>0.980000000000003</v>
      </c>
      <c r="I5" s="20">
        <f t="shared" si="2"/>
        <v>0.506979739895014</v>
      </c>
      <c r="J5" s="23"/>
      <c r="L5" s="22"/>
      <c r="M5" s="22"/>
      <c r="N5" s="22"/>
      <c r="O5" s="22"/>
      <c r="P5" s="22"/>
    </row>
    <row r="6" s="1" customFormat="1" spans="1:16">
      <c r="A6" s="1" t="s">
        <v>58</v>
      </c>
      <c r="B6" t="s">
        <v>5</v>
      </c>
      <c r="C6" s="1">
        <v>16.54</v>
      </c>
      <c r="D6" s="21">
        <f>AVERAGE(C5:C7)</f>
        <v>16.5533333333333</v>
      </c>
      <c r="E6" s="1">
        <v>16.59</v>
      </c>
      <c r="F6" s="21">
        <f t="shared" si="0"/>
        <v>0.0366666666666688</v>
      </c>
      <c r="G6" s="21">
        <f t="shared" si="3"/>
        <v>-1.17333333333333</v>
      </c>
      <c r="H6" s="21">
        <f t="shared" si="1"/>
        <v>1.21</v>
      </c>
      <c r="I6" s="20">
        <f t="shared" si="2"/>
        <v>0.432268615653932</v>
      </c>
      <c r="J6" s="23"/>
      <c r="L6" s="22"/>
      <c r="M6" s="22"/>
      <c r="N6" s="22"/>
      <c r="O6" s="22"/>
      <c r="P6" s="22"/>
    </row>
    <row r="7" s="1" customFormat="1" spans="1:15">
      <c r="A7" s="1" t="s">
        <v>58</v>
      </c>
      <c r="B7" t="s">
        <v>5</v>
      </c>
      <c r="C7" s="1">
        <v>16.59</v>
      </c>
      <c r="D7" s="21">
        <f>AVERAGE(C5:C7)</f>
        <v>16.5533333333333</v>
      </c>
      <c r="E7" s="1">
        <v>16.58</v>
      </c>
      <c r="F7" s="21">
        <f t="shared" si="0"/>
        <v>0.0266666666666673</v>
      </c>
      <c r="G7" s="21">
        <f t="shared" si="3"/>
        <v>-1.17333333333333</v>
      </c>
      <c r="H7" s="21">
        <f t="shared" si="1"/>
        <v>1.2</v>
      </c>
      <c r="I7" s="20">
        <f t="shared" si="2"/>
        <v>0.435275281648062</v>
      </c>
      <c r="J7" s="23"/>
      <c r="L7" s="22"/>
      <c r="M7" s="22"/>
      <c r="N7" s="22"/>
      <c r="O7" s="22"/>
    </row>
    <row r="8" s="1" customFormat="1" spans="1:15">
      <c r="A8" s="1" t="s">
        <v>59</v>
      </c>
      <c r="B8" t="s">
        <v>5</v>
      </c>
      <c r="C8" s="1">
        <v>16.49</v>
      </c>
      <c r="D8" s="21">
        <f>AVERAGE(C8:C10)</f>
        <v>16.5766666666667</v>
      </c>
      <c r="E8" s="1">
        <v>16.53</v>
      </c>
      <c r="F8" s="21">
        <f t="shared" si="0"/>
        <v>-0.0466666666666633</v>
      </c>
      <c r="G8" s="21">
        <f t="shared" si="3"/>
        <v>-1.17333333333333</v>
      </c>
      <c r="H8" s="21">
        <f t="shared" si="1"/>
        <v>1.12666666666667</v>
      </c>
      <c r="I8" s="20">
        <f t="shared" si="2"/>
        <v>0.457972645135123</v>
      </c>
      <c r="J8" s="23"/>
      <c r="M8" s="22"/>
      <c r="N8" s="22"/>
      <c r="O8" s="22"/>
    </row>
    <row r="9" s="1" customFormat="1" spans="1:15">
      <c r="A9" s="1" t="s">
        <v>59</v>
      </c>
      <c r="B9" t="s">
        <v>5</v>
      </c>
      <c r="C9" s="1">
        <v>16.67</v>
      </c>
      <c r="D9" s="21">
        <f>AVERAGE(C8:C10)</f>
        <v>16.5766666666667</v>
      </c>
      <c r="E9" s="1">
        <v>16.29</v>
      </c>
      <c r="F9" s="21">
        <f t="shared" ref="F9:F10" si="4">E9-D9</f>
        <v>-0.286666666666665</v>
      </c>
      <c r="G9" s="21">
        <f t="shared" si="3"/>
        <v>-1.17333333333333</v>
      </c>
      <c r="H9" s="21">
        <f t="shared" ref="H9:H10" si="5">F9-G9</f>
        <v>0.886666666666669</v>
      </c>
      <c r="I9" s="20">
        <f t="shared" ref="I9:I10" si="6">POWER(2,-H9)</f>
        <v>0.540862333040051</v>
      </c>
      <c r="J9" s="23"/>
      <c r="M9" s="22"/>
      <c r="N9" s="22"/>
      <c r="O9" s="22"/>
    </row>
    <row r="10" s="1" customFormat="1" spans="1:15">
      <c r="A10" s="1" t="s">
        <v>59</v>
      </c>
      <c r="B10" t="s">
        <v>5</v>
      </c>
      <c r="C10" s="1">
        <v>16.57</v>
      </c>
      <c r="D10" s="21">
        <f>AVERAGE(C8:C10)</f>
        <v>16.5766666666667</v>
      </c>
      <c r="E10" s="1">
        <v>16.13</v>
      </c>
      <c r="F10" s="21">
        <f t="shared" si="4"/>
        <v>-0.446666666666665</v>
      </c>
      <c r="G10" s="21">
        <f t="shared" si="3"/>
        <v>-1.17333333333333</v>
      </c>
      <c r="H10" s="21">
        <f t="shared" si="5"/>
        <v>0.726666666666669</v>
      </c>
      <c r="I10" s="20">
        <f t="shared" si="6"/>
        <v>0.604298528173383</v>
      </c>
      <c r="J10" s="23"/>
      <c r="M10" s="22"/>
      <c r="N10" s="22"/>
      <c r="O10" s="22"/>
    </row>
  </sheetData>
  <mergeCells count="1">
    <mergeCell ref="J2:J10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J32" sqref="J32"/>
    </sheetView>
  </sheetViews>
  <sheetFormatPr defaultColWidth="9" defaultRowHeight="14.25" outlineLevelCol="5"/>
  <sheetData>
    <row r="1" s="1" customFormat="1" spans="1:6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="1" customFormat="1" spans="1:6">
      <c r="A2" s="1" t="s">
        <v>17</v>
      </c>
      <c r="B2" s="1" t="s">
        <v>18</v>
      </c>
      <c r="C2" s="1">
        <v>15.27</v>
      </c>
      <c r="D2" s="1">
        <v>87.5</v>
      </c>
      <c r="E2" s="1" t="s">
        <v>6</v>
      </c>
      <c r="F2" s="1" t="s">
        <v>57</v>
      </c>
    </row>
    <row r="3" s="1" customFormat="1" spans="1:6">
      <c r="A3" s="1" t="s">
        <v>20</v>
      </c>
      <c r="B3" s="1" t="s">
        <v>18</v>
      </c>
      <c r="C3" s="1">
        <v>15.33</v>
      </c>
      <c r="D3" s="1">
        <v>87.5</v>
      </c>
      <c r="E3" s="1" t="s">
        <v>6</v>
      </c>
      <c r="F3" s="1" t="s">
        <v>57</v>
      </c>
    </row>
    <row r="4" s="1" customFormat="1" spans="1:6">
      <c r="A4" s="1" t="s">
        <v>21</v>
      </c>
      <c r="B4" s="1" t="s">
        <v>18</v>
      </c>
      <c r="C4" s="1">
        <v>15.4</v>
      </c>
      <c r="D4" s="1">
        <v>87.5</v>
      </c>
      <c r="E4" s="1" t="s">
        <v>6</v>
      </c>
      <c r="F4" s="1" t="s">
        <v>57</v>
      </c>
    </row>
    <row r="5" s="1" customFormat="1" spans="1:6">
      <c r="A5" s="1" t="s">
        <v>22</v>
      </c>
      <c r="B5" s="1" t="s">
        <v>18</v>
      </c>
      <c r="C5" s="1">
        <v>16.36</v>
      </c>
      <c r="D5" s="1">
        <v>87.5</v>
      </c>
      <c r="E5" s="1" t="s">
        <v>6</v>
      </c>
      <c r="F5" s="1" t="s">
        <v>58</v>
      </c>
    </row>
    <row r="6" s="1" customFormat="1" spans="1:6">
      <c r="A6" s="1" t="s">
        <v>23</v>
      </c>
      <c r="B6" s="1" t="s">
        <v>18</v>
      </c>
      <c r="C6" s="1">
        <v>16.59</v>
      </c>
      <c r="D6" s="1">
        <v>87.5</v>
      </c>
      <c r="E6" s="1" t="s">
        <v>6</v>
      </c>
      <c r="F6" s="1" t="s">
        <v>58</v>
      </c>
    </row>
    <row r="7" s="1" customFormat="1" spans="1:6">
      <c r="A7" s="1" t="s">
        <v>24</v>
      </c>
      <c r="B7" s="1" t="s">
        <v>18</v>
      </c>
      <c r="C7" s="1">
        <v>16.58</v>
      </c>
      <c r="D7" s="1">
        <v>87.5</v>
      </c>
      <c r="E7" s="1" t="s">
        <v>6</v>
      </c>
      <c r="F7" s="1" t="s">
        <v>58</v>
      </c>
    </row>
    <row r="8" s="1" customFormat="1" spans="1:6">
      <c r="A8" s="1" t="s">
        <v>25</v>
      </c>
      <c r="B8" s="1" t="s">
        <v>18</v>
      </c>
      <c r="C8" s="1">
        <v>16.53</v>
      </c>
      <c r="D8" s="1">
        <v>87.5</v>
      </c>
      <c r="E8" s="1" t="s">
        <v>6</v>
      </c>
      <c r="F8" s="1" t="s">
        <v>59</v>
      </c>
    </row>
    <row r="9" s="1" customFormat="1" spans="1:6">
      <c r="A9" s="1" t="s">
        <v>26</v>
      </c>
      <c r="B9" s="1" t="s">
        <v>18</v>
      </c>
      <c r="C9" s="1">
        <v>16.29</v>
      </c>
      <c r="D9" s="1">
        <v>87.5</v>
      </c>
      <c r="E9" s="1" t="s">
        <v>6</v>
      </c>
      <c r="F9" s="1" t="s">
        <v>59</v>
      </c>
    </row>
    <row r="10" s="1" customFormat="1" spans="1:6">
      <c r="A10" s="1" t="s">
        <v>27</v>
      </c>
      <c r="B10" s="1" t="s">
        <v>18</v>
      </c>
      <c r="C10" s="1">
        <v>16.13</v>
      </c>
      <c r="D10" s="1">
        <v>87.5</v>
      </c>
      <c r="E10" s="1" t="s">
        <v>6</v>
      </c>
      <c r="F10" s="1" t="s">
        <v>59</v>
      </c>
    </row>
    <row r="11" s="1" customFormat="1" spans="1:6">
      <c r="A11" s="1" t="s">
        <v>32</v>
      </c>
      <c r="B11" s="1" t="s">
        <v>18</v>
      </c>
      <c r="C11" s="1">
        <v>16.55</v>
      </c>
      <c r="D11" s="1">
        <v>85.5</v>
      </c>
      <c r="E11" s="1" t="s">
        <v>5</v>
      </c>
      <c r="F11" s="1" t="s">
        <v>57</v>
      </c>
    </row>
    <row r="12" s="1" customFormat="1" spans="1:6">
      <c r="A12" s="1" t="s">
        <v>33</v>
      </c>
      <c r="B12" s="1" t="s">
        <v>18</v>
      </c>
      <c r="C12" s="1">
        <v>16.62</v>
      </c>
      <c r="D12" s="1">
        <v>85.5</v>
      </c>
      <c r="E12" s="1" t="s">
        <v>5</v>
      </c>
      <c r="F12" s="1" t="s">
        <v>57</v>
      </c>
    </row>
    <row r="13" s="1" customFormat="1" spans="1:6">
      <c r="A13" s="1" t="s">
        <v>34</v>
      </c>
      <c r="B13" s="1" t="s">
        <v>18</v>
      </c>
      <c r="C13" s="1">
        <v>16.35</v>
      </c>
      <c r="D13" s="1">
        <v>85.5</v>
      </c>
      <c r="E13" s="1" t="s">
        <v>5</v>
      </c>
      <c r="F13" s="1" t="s">
        <v>57</v>
      </c>
    </row>
    <row r="14" s="1" customFormat="1" spans="1:6">
      <c r="A14" s="1" t="s">
        <v>35</v>
      </c>
      <c r="B14" s="1" t="s">
        <v>18</v>
      </c>
      <c r="C14" s="1">
        <v>16.53</v>
      </c>
      <c r="D14" s="1">
        <v>85.5</v>
      </c>
      <c r="E14" s="1" t="s">
        <v>5</v>
      </c>
      <c r="F14" s="1" t="s">
        <v>58</v>
      </c>
    </row>
    <row r="15" s="1" customFormat="1" spans="1:6">
      <c r="A15" s="1" t="s">
        <v>36</v>
      </c>
      <c r="B15" s="1" t="s">
        <v>18</v>
      </c>
      <c r="C15" s="1">
        <v>16.54</v>
      </c>
      <c r="D15" s="1">
        <v>85.5</v>
      </c>
      <c r="E15" s="1" t="s">
        <v>5</v>
      </c>
      <c r="F15" s="1" t="s">
        <v>58</v>
      </c>
    </row>
    <row r="16" s="1" customFormat="1" spans="1:6">
      <c r="A16" s="1" t="s">
        <v>37</v>
      </c>
      <c r="B16" s="1" t="s">
        <v>18</v>
      </c>
      <c r="C16" s="1">
        <v>16.59</v>
      </c>
      <c r="D16" s="1">
        <v>85.5</v>
      </c>
      <c r="E16" s="1" t="s">
        <v>5</v>
      </c>
      <c r="F16" s="1" t="s">
        <v>58</v>
      </c>
    </row>
    <row r="17" s="1" customFormat="1" spans="1:6">
      <c r="A17" s="1" t="s">
        <v>38</v>
      </c>
      <c r="B17" s="1" t="s">
        <v>18</v>
      </c>
      <c r="C17" s="1">
        <v>16.49</v>
      </c>
      <c r="D17" s="1">
        <v>85.5</v>
      </c>
      <c r="E17" s="1" t="s">
        <v>5</v>
      </c>
      <c r="F17" s="1" t="s">
        <v>59</v>
      </c>
    </row>
    <row r="18" s="1" customFormat="1" spans="1:6">
      <c r="A18" s="1" t="s">
        <v>40</v>
      </c>
      <c r="B18" s="1" t="s">
        <v>18</v>
      </c>
      <c r="C18" s="1">
        <v>16.67</v>
      </c>
      <c r="D18" s="1">
        <v>85.5</v>
      </c>
      <c r="E18" s="1" t="s">
        <v>5</v>
      </c>
      <c r="F18" s="1" t="s">
        <v>59</v>
      </c>
    </row>
    <row r="19" s="1" customFormat="1" spans="1:6">
      <c r="A19" s="1" t="s">
        <v>41</v>
      </c>
      <c r="B19" s="1" t="s">
        <v>18</v>
      </c>
      <c r="C19" s="1">
        <v>16.57</v>
      </c>
      <c r="D19" s="1">
        <v>85.5</v>
      </c>
      <c r="E19" s="1" t="s">
        <v>5</v>
      </c>
      <c r="F19" s="1" t="s">
        <v>59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5"/>
  <sheetViews>
    <sheetView zoomScale="90" zoomScaleNormal="90" workbookViewId="0">
      <selection activeCell="I33" sqref="I33"/>
    </sheetView>
  </sheetViews>
  <sheetFormatPr defaultColWidth="9" defaultRowHeight="14.25"/>
  <cols>
    <col min="1" max="1" width="9.625" style="14" customWidth="1"/>
    <col min="2" max="3" width="9" style="14"/>
    <col min="4" max="4" width="12.75" style="14" customWidth="1"/>
    <col min="5" max="5" width="12.125" style="14" customWidth="1"/>
    <col min="6" max="6" width="11.5" style="14" customWidth="1"/>
    <col min="7" max="9" width="9" style="14"/>
    <col min="10" max="10" width="11.5" style="14" customWidth="1"/>
    <col min="11" max="14" width="9" style="14"/>
    <col min="15" max="15" width="13" style="14" customWidth="1"/>
    <col min="16" max="18" width="9" style="14"/>
    <col min="19" max="19" width="13" style="14" customWidth="1"/>
    <col min="20" max="16384" width="9" style="14"/>
  </cols>
  <sheetData>
    <row r="1" spans="1:13">
      <c r="A1" s="14" t="s">
        <v>60</v>
      </c>
      <c r="B1" s="14" t="s">
        <v>61</v>
      </c>
      <c r="C1" s="14" t="s">
        <v>57</v>
      </c>
      <c r="D1" s="1" t="s">
        <v>58</v>
      </c>
      <c r="M1" s="16"/>
    </row>
    <row r="2" spans="1:4">
      <c r="A2" s="14" t="s">
        <v>62</v>
      </c>
      <c r="B2" s="14">
        <v>0.1496</v>
      </c>
      <c r="C2" s="14">
        <v>0.4544</v>
      </c>
      <c r="D2" s="14">
        <v>0.4377</v>
      </c>
    </row>
    <row r="3" spans="2:4">
      <c r="B3" s="14">
        <v>0.146</v>
      </c>
      <c r="C3" s="14">
        <v>0.4477</v>
      </c>
      <c r="D3" s="14">
        <v>0.4649</v>
      </c>
    </row>
    <row r="4" spans="2:4">
      <c r="B4" s="14">
        <v>0.1417</v>
      </c>
      <c r="C4" s="14">
        <v>0.439</v>
      </c>
      <c r="D4" s="14">
        <v>0.4407</v>
      </c>
    </row>
    <row r="5" spans="2:2">
      <c r="B5" s="14">
        <f>AVERAGE(B2:B4)</f>
        <v>0.145766666666667</v>
      </c>
    </row>
    <row r="6" spans="1:4">
      <c r="A6" s="14" t="s">
        <v>63</v>
      </c>
      <c r="C6" s="15">
        <f t="shared" ref="C6:D8" si="0">C2-$B$5</f>
        <v>0.308633333333333</v>
      </c>
      <c r="D6" s="15">
        <f t="shared" si="0"/>
        <v>0.291933333333333</v>
      </c>
    </row>
    <row r="7" spans="3:4">
      <c r="C7" s="15">
        <f t="shared" si="0"/>
        <v>0.301933333333333</v>
      </c>
      <c r="D7" s="15">
        <f t="shared" si="0"/>
        <v>0.319133333333333</v>
      </c>
    </row>
    <row r="8" spans="3:4">
      <c r="C8" s="15">
        <f t="shared" si="0"/>
        <v>0.293233333333333</v>
      </c>
      <c r="D8" s="15">
        <f t="shared" si="0"/>
        <v>0.294933333333333</v>
      </c>
    </row>
    <row r="10" spans="1:13">
      <c r="A10" s="14" t="s">
        <v>64</v>
      </c>
      <c r="B10" s="14" t="s">
        <v>61</v>
      </c>
      <c r="C10" s="14" t="s">
        <v>57</v>
      </c>
      <c r="D10" s="1" t="s">
        <v>58</v>
      </c>
      <c r="M10" s="16"/>
    </row>
    <row r="11" spans="1:4">
      <c r="A11" s="14" t="s">
        <v>62</v>
      </c>
      <c r="B11" s="14">
        <v>0.1413</v>
      </c>
      <c r="C11" s="14">
        <v>0.8416</v>
      </c>
      <c r="D11" s="14">
        <v>0.6203</v>
      </c>
    </row>
    <row r="12" spans="2:4">
      <c r="B12" s="14">
        <v>0.1453</v>
      </c>
      <c r="C12" s="14">
        <v>0.8721</v>
      </c>
      <c r="D12" s="14">
        <v>0.6058</v>
      </c>
    </row>
    <row r="13" spans="2:4">
      <c r="B13" s="14">
        <v>0.1435</v>
      </c>
      <c r="C13" s="14">
        <v>0.8538</v>
      </c>
      <c r="D13" s="14">
        <v>0.6578</v>
      </c>
    </row>
    <row r="14" spans="2:2">
      <c r="B14" s="14">
        <f>AVERAGE(B11:B13)</f>
        <v>0.143366666666667</v>
      </c>
    </row>
    <row r="15" spans="1:4">
      <c r="A15" s="14" t="s">
        <v>63</v>
      </c>
      <c r="C15" s="15">
        <f>C11-$B$14</f>
        <v>0.698233333333333</v>
      </c>
      <c r="D15" s="15">
        <f>D11-$B$14</f>
        <v>0.476933333333333</v>
      </c>
    </row>
    <row r="16" spans="3:4">
      <c r="C16" s="15">
        <f t="shared" ref="C16:D17" si="1">C12-$B$14</f>
        <v>0.728733333333333</v>
      </c>
      <c r="D16" s="15">
        <f t="shared" si="1"/>
        <v>0.462433333333333</v>
      </c>
    </row>
    <row r="17" spans="3:4">
      <c r="C17" s="15">
        <f t="shared" si="1"/>
        <v>0.710433333333333</v>
      </c>
      <c r="D17" s="15">
        <f>D13-$B$14</f>
        <v>0.514433333333333</v>
      </c>
    </row>
    <row r="19" spans="1:13">
      <c r="A19" s="14" t="s">
        <v>65</v>
      </c>
      <c r="B19" s="14" t="s">
        <v>61</v>
      </c>
      <c r="C19" s="14" t="s">
        <v>57</v>
      </c>
      <c r="D19" s="1" t="s">
        <v>58</v>
      </c>
      <c r="M19" s="16"/>
    </row>
    <row r="20" spans="1:4">
      <c r="A20" s="14" t="s">
        <v>62</v>
      </c>
      <c r="B20" s="14">
        <v>0.1452</v>
      </c>
      <c r="C20" s="14">
        <v>1.0774</v>
      </c>
      <c r="D20" s="14">
        <v>0.7461</v>
      </c>
    </row>
    <row r="21" spans="2:4">
      <c r="B21" s="14">
        <v>0.1439</v>
      </c>
      <c r="C21" s="14">
        <v>1.0398</v>
      </c>
      <c r="D21" s="14">
        <v>0.7398</v>
      </c>
    </row>
    <row r="22" spans="2:4">
      <c r="B22" s="14">
        <v>0.1474</v>
      </c>
      <c r="C22" s="14">
        <v>1.0446</v>
      </c>
      <c r="D22" s="14">
        <v>0.7621</v>
      </c>
    </row>
    <row r="23" spans="2:2">
      <c r="B23" s="14">
        <f>AVERAGE(B20:B22)</f>
        <v>0.1455</v>
      </c>
    </row>
    <row r="24" spans="1:4">
      <c r="A24" s="14" t="s">
        <v>63</v>
      </c>
      <c r="C24" s="14">
        <f>C20-$B$23</f>
        <v>0.9319</v>
      </c>
      <c r="D24" s="14">
        <f>D20-$B$23</f>
        <v>0.6006</v>
      </c>
    </row>
    <row r="25" spans="3:4">
      <c r="C25" s="14">
        <f t="shared" ref="C25:D26" si="2">C21-$B$23</f>
        <v>0.8943</v>
      </c>
      <c r="D25" s="14">
        <f t="shared" si="2"/>
        <v>0.5943</v>
      </c>
    </row>
    <row r="26" spans="3:4">
      <c r="C26" s="14">
        <f t="shared" si="2"/>
        <v>0.8991</v>
      </c>
      <c r="D26" s="14">
        <f t="shared" si="2"/>
        <v>0.6166</v>
      </c>
    </row>
    <row r="29" spans="1:13">
      <c r="A29" s="14" t="s">
        <v>66</v>
      </c>
      <c r="B29" s="14" t="s">
        <v>61</v>
      </c>
      <c r="C29" s="14" t="s">
        <v>57</v>
      </c>
      <c r="D29" s="1" t="s">
        <v>58</v>
      </c>
      <c r="M29" s="16"/>
    </row>
    <row r="30" spans="1:4">
      <c r="A30" s="14" t="s">
        <v>62</v>
      </c>
      <c r="B30" s="14">
        <v>0.1425</v>
      </c>
      <c r="C30" s="14">
        <v>1.3448</v>
      </c>
      <c r="D30" s="14">
        <v>0.8462</v>
      </c>
    </row>
    <row r="31" spans="2:4">
      <c r="B31" s="14">
        <v>0.1439</v>
      </c>
      <c r="C31" s="14">
        <v>1.3211</v>
      </c>
      <c r="D31" s="14">
        <v>0.8319</v>
      </c>
    </row>
    <row r="32" spans="2:4">
      <c r="B32" s="14">
        <v>0.1431</v>
      </c>
      <c r="C32" s="14">
        <v>1.3608</v>
      </c>
      <c r="D32" s="14">
        <v>0.8047</v>
      </c>
    </row>
    <row r="33" spans="2:2">
      <c r="B33" s="14">
        <f>AVERAGE(B30:B32)</f>
        <v>0.143166666666667</v>
      </c>
    </row>
    <row r="34" spans="1:4">
      <c r="A34" s="14" t="s">
        <v>63</v>
      </c>
      <c r="C34" s="15">
        <f>C30-$B$33</f>
        <v>1.20163333333333</v>
      </c>
      <c r="D34" s="15">
        <f>D30-$B$33</f>
        <v>0.703033333333333</v>
      </c>
    </row>
    <row r="35" spans="3:4">
      <c r="C35" s="15">
        <f t="shared" ref="C35:D36" si="3">C31-$B$33</f>
        <v>1.17793333333333</v>
      </c>
      <c r="D35" s="15">
        <f t="shared" si="3"/>
        <v>0.688733333333333</v>
      </c>
    </row>
    <row r="36" spans="3:4">
      <c r="C36" s="15">
        <f t="shared" si="3"/>
        <v>1.21763333333333</v>
      </c>
      <c r="D36" s="15">
        <f t="shared" si="3"/>
        <v>0.661533333333333</v>
      </c>
    </row>
    <row r="38" spans="2:17">
      <c r="B38" s="14" t="s">
        <v>62</v>
      </c>
      <c r="C38" s="16" t="s">
        <v>57</v>
      </c>
      <c r="D38" s="16"/>
      <c r="E38" s="16"/>
      <c r="F38" s="16" t="s">
        <v>58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2:18">
      <c r="B39" s="14" t="s">
        <v>60</v>
      </c>
      <c r="C39" s="17">
        <f>C6</f>
        <v>0.308633333333333</v>
      </c>
      <c r="D39" s="17">
        <f>C7</f>
        <v>0.301933333333333</v>
      </c>
      <c r="E39" s="17">
        <f>C8</f>
        <v>0.293233333333333</v>
      </c>
      <c r="F39" s="17">
        <f>D6</f>
        <v>0.291933333333333</v>
      </c>
      <c r="G39" s="17">
        <f>D7</f>
        <v>0.319133333333333</v>
      </c>
      <c r="H39" s="17">
        <f>D8</f>
        <v>0.294933333333333</v>
      </c>
      <c r="I39" s="18"/>
      <c r="J39" s="18"/>
      <c r="K39" s="18"/>
      <c r="L39" s="18"/>
      <c r="M39" s="18"/>
      <c r="N39" s="18"/>
      <c r="O39" s="18"/>
      <c r="P39" s="18"/>
      <c r="Q39" s="18"/>
      <c r="R39" s="19"/>
    </row>
    <row r="40" spans="2:18">
      <c r="B40" s="14" t="s">
        <v>64</v>
      </c>
      <c r="C40" s="17">
        <f>C15</f>
        <v>0.698233333333333</v>
      </c>
      <c r="D40" s="17">
        <f>C16</f>
        <v>0.728733333333333</v>
      </c>
      <c r="E40" s="17">
        <f>C17</f>
        <v>0.710433333333333</v>
      </c>
      <c r="F40" s="17">
        <f>D15</f>
        <v>0.476933333333333</v>
      </c>
      <c r="G40" s="17">
        <f>D16</f>
        <v>0.462433333333333</v>
      </c>
      <c r="H40" s="17">
        <f>D17</f>
        <v>0.514433333333333</v>
      </c>
      <c r="I40" s="18"/>
      <c r="J40" s="18"/>
      <c r="K40" s="18"/>
      <c r="L40" s="18"/>
      <c r="M40" s="18"/>
      <c r="N40" s="18"/>
      <c r="O40" s="18"/>
      <c r="P40" s="18"/>
      <c r="Q40" s="18"/>
      <c r="R40" s="19"/>
    </row>
    <row r="41" spans="2:18">
      <c r="B41" s="14" t="s">
        <v>65</v>
      </c>
      <c r="C41" s="17">
        <f>C24</f>
        <v>0.9319</v>
      </c>
      <c r="D41" s="17">
        <f>C25</f>
        <v>0.8943</v>
      </c>
      <c r="E41" s="17">
        <f>C26</f>
        <v>0.8991</v>
      </c>
      <c r="F41" s="17">
        <f>D24</f>
        <v>0.6006</v>
      </c>
      <c r="G41" s="17">
        <f>D25</f>
        <v>0.5943</v>
      </c>
      <c r="H41" s="17">
        <f>D26</f>
        <v>0.6166</v>
      </c>
      <c r="I41" s="18"/>
      <c r="J41" s="18"/>
      <c r="K41" s="18"/>
      <c r="L41" s="18"/>
      <c r="M41" s="18"/>
      <c r="N41" s="18"/>
      <c r="O41" s="18"/>
      <c r="P41" s="18"/>
      <c r="Q41" s="18"/>
      <c r="R41" s="19"/>
    </row>
    <row r="42" spans="2:18">
      <c r="B42" s="14" t="s">
        <v>66</v>
      </c>
      <c r="C42" s="17">
        <f>C34</f>
        <v>1.20163333333333</v>
      </c>
      <c r="D42" s="17">
        <f>C35</f>
        <v>1.17793333333333</v>
      </c>
      <c r="E42" s="17">
        <f>C36</f>
        <v>1.21763333333333</v>
      </c>
      <c r="F42" s="17">
        <f>D34</f>
        <v>0.703033333333333</v>
      </c>
      <c r="G42" s="17">
        <f>D35</f>
        <v>0.688733333333333</v>
      </c>
      <c r="H42" s="17">
        <f>D36</f>
        <v>0.661533333333333</v>
      </c>
      <c r="I42" s="18"/>
      <c r="J42" s="18"/>
      <c r="K42" s="18"/>
      <c r="L42" s="18"/>
      <c r="M42" s="18"/>
      <c r="N42" s="18"/>
      <c r="O42" s="18"/>
      <c r="P42" s="18"/>
      <c r="Q42" s="18"/>
      <c r="R42" s="19"/>
    </row>
    <row r="43" spans="18:18">
      <c r="R43" s="19"/>
    </row>
    <row r="44" spans="18:18">
      <c r="R44" s="19"/>
    </row>
    <row r="45" spans="3:14"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</sheetData>
  <mergeCells count="9">
    <mergeCell ref="C38:E38"/>
    <mergeCell ref="F38:H38"/>
    <mergeCell ref="I38:K38"/>
    <mergeCell ref="L38:N38"/>
    <mergeCell ref="O38:Q38"/>
    <mergeCell ref="C45:E45"/>
    <mergeCell ref="F45:H45"/>
    <mergeCell ref="I45:K45"/>
    <mergeCell ref="L45:N45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zoomScale="106" zoomScaleNormal="106" workbookViewId="0">
      <selection activeCell="M30" sqref="M30"/>
    </sheetView>
  </sheetViews>
  <sheetFormatPr defaultColWidth="9" defaultRowHeight="14.25"/>
  <cols>
    <col min="1" max="1" width="9" style="7"/>
    <col min="2" max="13" width="7.5" style="7" customWidth="1"/>
    <col min="14" max="16384" width="9" style="7"/>
  </cols>
  <sheetData>
    <row r="1" ht="15.75" spans="1:13">
      <c r="A1" s="6" t="s">
        <v>7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</row>
    <row r="2" spans="1:13">
      <c r="A2" s="7" t="s">
        <v>67</v>
      </c>
      <c r="B2" s="7">
        <v>0.0427</v>
      </c>
      <c r="C2" s="7">
        <v>0.0399</v>
      </c>
      <c r="D2" s="7">
        <v>0.0402</v>
      </c>
      <c r="E2" s="7">
        <v>0.0399</v>
      </c>
      <c r="F2" s="7">
        <v>0.0462</v>
      </c>
      <c r="G2" s="7">
        <v>0.0476</v>
      </c>
      <c r="H2" s="7">
        <v>0.0448</v>
      </c>
      <c r="I2" s="7">
        <v>0.0411</v>
      </c>
      <c r="J2" s="7">
        <v>0.0439</v>
      </c>
      <c r="K2" s="7">
        <v>0.0422</v>
      </c>
      <c r="L2" s="7">
        <v>0.0463</v>
      </c>
      <c r="M2" s="7">
        <v>0.0449</v>
      </c>
    </row>
    <row r="3" spans="1:13">
      <c r="A3" s="7" t="s">
        <v>68</v>
      </c>
      <c r="B3" s="7">
        <v>0.0452</v>
      </c>
      <c r="C3" s="7">
        <v>0.0452</v>
      </c>
      <c r="D3" s="7">
        <v>0.0433</v>
      </c>
      <c r="E3" s="8">
        <v>0.1496</v>
      </c>
      <c r="F3" s="8">
        <v>0.4544</v>
      </c>
      <c r="G3" s="8">
        <v>0.4377</v>
      </c>
      <c r="H3" s="9">
        <v>0.1413</v>
      </c>
      <c r="I3" s="9">
        <v>0.8416</v>
      </c>
      <c r="J3" s="9">
        <v>0.6203</v>
      </c>
      <c r="K3" s="7">
        <v>0.0477</v>
      </c>
      <c r="L3" s="7">
        <v>0.0426</v>
      </c>
      <c r="M3" s="7">
        <v>0.0446</v>
      </c>
    </row>
    <row r="4" spans="1:13">
      <c r="A4" s="7" t="s">
        <v>69</v>
      </c>
      <c r="B4" s="7">
        <v>0.0406</v>
      </c>
      <c r="C4" s="7">
        <v>0.0475</v>
      </c>
      <c r="D4" s="7">
        <v>0.042</v>
      </c>
      <c r="E4" s="8">
        <v>0.146</v>
      </c>
      <c r="F4" s="8">
        <v>0.4477</v>
      </c>
      <c r="G4" s="8">
        <v>0.4649</v>
      </c>
      <c r="H4" s="9">
        <v>0.1453</v>
      </c>
      <c r="I4" s="9">
        <v>0.8721</v>
      </c>
      <c r="J4" s="9">
        <v>0.6058</v>
      </c>
      <c r="K4" s="7">
        <v>0.0397</v>
      </c>
      <c r="L4" s="7">
        <v>0.0397</v>
      </c>
      <c r="M4" s="7">
        <v>0.0452</v>
      </c>
    </row>
    <row r="5" spans="1:13">
      <c r="A5" s="7" t="s">
        <v>70</v>
      </c>
      <c r="B5" s="7">
        <v>0.0426</v>
      </c>
      <c r="C5" s="7">
        <v>0.0434</v>
      </c>
      <c r="D5" s="7">
        <v>0.0429</v>
      </c>
      <c r="E5" s="8">
        <v>0.1417</v>
      </c>
      <c r="F5" s="8">
        <v>0.439</v>
      </c>
      <c r="G5" s="8">
        <v>0.4407</v>
      </c>
      <c r="H5" s="9">
        <v>0.1435</v>
      </c>
      <c r="I5" s="9">
        <v>0.8538</v>
      </c>
      <c r="J5" s="9">
        <v>0.6578</v>
      </c>
      <c r="K5" s="7">
        <v>0.0463</v>
      </c>
      <c r="L5" s="7">
        <v>0.042</v>
      </c>
      <c r="M5" s="7">
        <v>0.0444</v>
      </c>
    </row>
    <row r="6" spans="1:13">
      <c r="A6" s="7" t="s">
        <v>71</v>
      </c>
      <c r="B6" s="7">
        <v>0.0455</v>
      </c>
      <c r="C6" s="7">
        <v>0.0459</v>
      </c>
      <c r="D6" s="7">
        <v>0.0435</v>
      </c>
      <c r="E6" s="10">
        <v>0.1452</v>
      </c>
      <c r="F6" s="10">
        <v>1.0774</v>
      </c>
      <c r="G6" s="10">
        <v>0.7461</v>
      </c>
      <c r="H6" s="11">
        <v>0.1425</v>
      </c>
      <c r="I6" s="11">
        <v>1.3448</v>
      </c>
      <c r="J6" s="11">
        <v>0.8462</v>
      </c>
      <c r="K6" s="7">
        <v>0.0465</v>
      </c>
      <c r="L6" s="7">
        <v>0.0395</v>
      </c>
      <c r="M6" s="7">
        <v>0.042</v>
      </c>
    </row>
    <row r="7" spans="1:13">
      <c r="A7" s="7" t="s">
        <v>72</v>
      </c>
      <c r="B7" s="7">
        <v>0.0448</v>
      </c>
      <c r="C7" s="7">
        <v>0.0471</v>
      </c>
      <c r="D7" s="7">
        <v>0.0408</v>
      </c>
      <c r="E7" s="10">
        <v>0.1439</v>
      </c>
      <c r="F7" s="10">
        <v>1.0398</v>
      </c>
      <c r="G7" s="10">
        <v>0.7398</v>
      </c>
      <c r="H7" s="11">
        <v>0.1439</v>
      </c>
      <c r="I7" s="11">
        <v>1.3211</v>
      </c>
      <c r="J7" s="11">
        <v>0.8319</v>
      </c>
      <c r="K7" s="7">
        <v>0.0415</v>
      </c>
      <c r="L7" s="7">
        <v>0.0409</v>
      </c>
      <c r="M7" s="7">
        <v>0.0459</v>
      </c>
    </row>
    <row r="8" spans="1:13">
      <c r="A8" s="7" t="s">
        <v>73</v>
      </c>
      <c r="B8" s="7">
        <v>0.04</v>
      </c>
      <c r="C8" s="7">
        <v>0.0394</v>
      </c>
      <c r="D8" s="7">
        <v>0.0391</v>
      </c>
      <c r="E8" s="10">
        <v>0.1474</v>
      </c>
      <c r="F8" s="10">
        <v>1.0446</v>
      </c>
      <c r="G8" s="10">
        <v>0.7621</v>
      </c>
      <c r="H8" s="11">
        <v>0.1431</v>
      </c>
      <c r="I8" s="11">
        <v>1.3608</v>
      </c>
      <c r="J8" s="11">
        <v>0.8047</v>
      </c>
      <c r="K8" s="7">
        <v>0.0399</v>
      </c>
      <c r="L8" s="7">
        <v>0.0414</v>
      </c>
      <c r="M8" s="7">
        <v>0.0462</v>
      </c>
    </row>
    <row r="9" spans="1:13">
      <c r="A9" s="7" t="s">
        <v>74</v>
      </c>
      <c r="B9" s="7">
        <v>0.039</v>
      </c>
      <c r="C9" s="7">
        <v>0.0436</v>
      </c>
      <c r="D9" s="7">
        <v>0.0454</v>
      </c>
      <c r="E9" s="7">
        <v>0.039</v>
      </c>
      <c r="F9" s="7">
        <v>0.0428</v>
      </c>
      <c r="G9" s="7">
        <v>0.0432</v>
      </c>
      <c r="H9" s="7">
        <v>0.0412</v>
      </c>
      <c r="I9" s="7">
        <v>0.0446</v>
      </c>
      <c r="J9" s="7">
        <v>0.0455</v>
      </c>
      <c r="K9" s="7">
        <v>0.0445</v>
      </c>
      <c r="L9" s="7">
        <v>0.0399</v>
      </c>
      <c r="M9" s="7">
        <v>0.0394</v>
      </c>
    </row>
    <row r="11" spans="5:13">
      <c r="E11" s="7" t="s">
        <v>61</v>
      </c>
      <c r="F11" s="12" t="s">
        <v>57</v>
      </c>
      <c r="G11" s="1" t="s">
        <v>58</v>
      </c>
      <c r="H11" s="7" t="s">
        <v>61</v>
      </c>
      <c r="I11" s="12" t="s">
        <v>57</v>
      </c>
      <c r="J11" s="1" t="s">
        <v>58</v>
      </c>
      <c r="L11" s="12"/>
      <c r="M11" s="12"/>
    </row>
    <row r="12" spans="5:10">
      <c r="E12" s="13" t="s">
        <v>60</v>
      </c>
      <c r="F12" s="13"/>
      <c r="G12" s="13"/>
      <c r="H12" s="13" t="s">
        <v>64</v>
      </c>
      <c r="I12" s="13"/>
      <c r="J12" s="13"/>
    </row>
    <row r="13" spans="5:10">
      <c r="E13" s="13" t="s">
        <v>65</v>
      </c>
      <c r="F13" s="13"/>
      <c r="G13" s="13"/>
      <c r="H13" s="13" t="s">
        <v>66</v>
      </c>
      <c r="I13" s="13"/>
      <c r="J13" s="13"/>
    </row>
  </sheetData>
  <mergeCells count="4">
    <mergeCell ref="E12:G12"/>
    <mergeCell ref="H12:J12"/>
    <mergeCell ref="E13:G13"/>
    <mergeCell ref="H13:J13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5"/>
  <sheetViews>
    <sheetView zoomScale="90" zoomScaleNormal="90" workbookViewId="0">
      <selection activeCell="J21" sqref="J21"/>
    </sheetView>
  </sheetViews>
  <sheetFormatPr defaultColWidth="9" defaultRowHeight="14.25"/>
  <cols>
    <col min="1" max="1" width="9.625" style="14" customWidth="1"/>
    <col min="2" max="3" width="9" style="14"/>
    <col min="4" max="4" width="12.75" style="14" customWidth="1"/>
    <col min="5" max="5" width="12.125" style="14" customWidth="1"/>
    <col min="6" max="6" width="11.5" style="14" customWidth="1"/>
    <col min="7" max="9" width="9" style="14"/>
    <col min="10" max="10" width="11.5" style="14" customWidth="1"/>
    <col min="11" max="14" width="9" style="14"/>
    <col min="15" max="15" width="13" style="14" customWidth="1"/>
    <col min="16" max="18" width="9" style="14"/>
    <col min="19" max="19" width="13" style="14" customWidth="1"/>
    <col min="20" max="16384" width="9" style="14"/>
  </cols>
  <sheetData>
    <row r="1" spans="1:13">
      <c r="A1" s="14" t="s">
        <v>60</v>
      </c>
      <c r="B1" s="14" t="s">
        <v>61</v>
      </c>
      <c r="C1" s="14" t="s">
        <v>57</v>
      </c>
      <c r="D1" s="1" t="s">
        <v>58</v>
      </c>
      <c r="M1" s="16"/>
    </row>
    <row r="2" spans="1:4">
      <c r="A2" s="14" t="s">
        <v>62</v>
      </c>
      <c r="B2" s="14">
        <v>0.1424</v>
      </c>
      <c r="C2" s="14">
        <v>0.3739</v>
      </c>
      <c r="D2" s="14">
        <v>0.3625</v>
      </c>
    </row>
    <row r="3" spans="2:4">
      <c r="B3" s="14">
        <v>0.1415</v>
      </c>
      <c r="C3" s="14">
        <v>0.3475</v>
      </c>
      <c r="D3" s="14">
        <v>0.3391</v>
      </c>
    </row>
    <row r="4" spans="2:4">
      <c r="B4" s="14">
        <v>0.1427</v>
      </c>
      <c r="C4" s="14">
        <v>0.3571</v>
      </c>
      <c r="D4" s="14">
        <v>0.3416</v>
      </c>
    </row>
    <row r="5" spans="2:2">
      <c r="B5" s="14">
        <f>AVERAGE(B2:B4)</f>
        <v>0.1422</v>
      </c>
    </row>
    <row r="6" spans="1:4">
      <c r="A6" s="14" t="s">
        <v>63</v>
      </c>
      <c r="C6" s="14">
        <f t="shared" ref="C6:D8" si="0">C2-$B$5</f>
        <v>0.2317</v>
      </c>
      <c r="D6" s="14">
        <f t="shared" si="0"/>
        <v>0.2203</v>
      </c>
    </row>
    <row r="7" spans="3:4">
      <c r="C7" s="14">
        <f t="shared" si="0"/>
        <v>0.2053</v>
      </c>
      <c r="D7" s="14">
        <f t="shared" si="0"/>
        <v>0.1969</v>
      </c>
    </row>
    <row r="8" spans="3:4">
      <c r="C8" s="14">
        <f t="shared" si="0"/>
        <v>0.2149</v>
      </c>
      <c r="D8" s="14">
        <f t="shared" si="0"/>
        <v>0.1994</v>
      </c>
    </row>
    <row r="10" spans="1:13">
      <c r="A10" s="14" t="s">
        <v>64</v>
      </c>
      <c r="B10" s="14" t="s">
        <v>61</v>
      </c>
      <c r="C10" s="14" t="s">
        <v>57</v>
      </c>
      <c r="D10" s="1" t="s">
        <v>58</v>
      </c>
      <c r="M10" s="16"/>
    </row>
    <row r="11" spans="1:4">
      <c r="A11" s="14" t="s">
        <v>62</v>
      </c>
      <c r="B11" s="14">
        <v>0.1466</v>
      </c>
      <c r="C11" s="14">
        <v>0.504</v>
      </c>
      <c r="D11" s="14">
        <v>0.4407</v>
      </c>
    </row>
    <row r="12" spans="2:4">
      <c r="B12" s="14">
        <v>0.1426</v>
      </c>
      <c r="C12" s="14">
        <v>0.5471</v>
      </c>
      <c r="D12" s="14">
        <v>0.4746</v>
      </c>
    </row>
    <row r="13" spans="2:4">
      <c r="B13" s="14">
        <v>0.1462</v>
      </c>
      <c r="C13" s="14">
        <v>0.5331</v>
      </c>
      <c r="D13" s="14">
        <v>0.4693</v>
      </c>
    </row>
    <row r="14" spans="2:2">
      <c r="B14" s="14">
        <f>AVERAGE(B11:B13)</f>
        <v>0.145133333333333</v>
      </c>
    </row>
    <row r="15" spans="1:4">
      <c r="A15" s="14" t="s">
        <v>63</v>
      </c>
      <c r="C15" s="15">
        <f>C11-$B$14</f>
        <v>0.358866666666667</v>
      </c>
      <c r="D15" s="15">
        <f>D11-$B$14</f>
        <v>0.295566666666667</v>
      </c>
    </row>
    <row r="16" spans="3:4">
      <c r="C16" s="15">
        <f t="shared" ref="C16:D17" si="1">C12-$B$14</f>
        <v>0.401966666666667</v>
      </c>
      <c r="D16" s="15">
        <f t="shared" si="1"/>
        <v>0.329466666666667</v>
      </c>
    </row>
    <row r="17" spans="3:4">
      <c r="C17" s="15">
        <f t="shared" si="1"/>
        <v>0.387966666666667</v>
      </c>
      <c r="D17" s="15">
        <f>D13-$B$14</f>
        <v>0.324166666666667</v>
      </c>
    </row>
    <row r="19" spans="1:13">
      <c r="A19" s="14" t="s">
        <v>65</v>
      </c>
      <c r="B19" s="14" t="s">
        <v>61</v>
      </c>
      <c r="C19" s="14" t="s">
        <v>57</v>
      </c>
      <c r="D19" s="1" t="s">
        <v>58</v>
      </c>
      <c r="M19" s="16"/>
    </row>
    <row r="20" spans="1:4">
      <c r="A20" s="14" t="s">
        <v>62</v>
      </c>
      <c r="B20" s="14">
        <v>0.1456</v>
      </c>
      <c r="C20" s="14">
        <v>0.7993</v>
      </c>
      <c r="D20" s="14">
        <v>0.6408</v>
      </c>
    </row>
    <row r="21" spans="2:4">
      <c r="B21" s="14">
        <v>0.1402</v>
      </c>
      <c r="C21" s="14">
        <v>0.7618</v>
      </c>
      <c r="D21" s="14">
        <v>0.6043</v>
      </c>
    </row>
    <row r="22" spans="2:4">
      <c r="B22" s="14">
        <v>0.1413</v>
      </c>
      <c r="C22" s="14">
        <v>0.7835</v>
      </c>
      <c r="D22" s="14">
        <v>0.6307</v>
      </c>
    </row>
    <row r="23" spans="2:2">
      <c r="B23" s="14">
        <f>AVERAGE(B20:B22)</f>
        <v>0.142366666666667</v>
      </c>
    </row>
    <row r="24" spans="1:4">
      <c r="A24" s="14" t="s">
        <v>63</v>
      </c>
      <c r="C24" s="15">
        <f>C20-$B$23</f>
        <v>0.656933333333333</v>
      </c>
      <c r="D24" s="15">
        <f>D20-$B$23</f>
        <v>0.498433333333333</v>
      </c>
    </row>
    <row r="25" spans="3:4">
      <c r="C25" s="15">
        <f t="shared" ref="C25:D26" si="2">C21-$B$23</f>
        <v>0.619433333333333</v>
      </c>
      <c r="D25" s="15">
        <f t="shared" si="2"/>
        <v>0.461933333333333</v>
      </c>
    </row>
    <row r="26" spans="3:4">
      <c r="C26" s="15">
        <f t="shared" si="2"/>
        <v>0.641133333333333</v>
      </c>
      <c r="D26" s="15">
        <f t="shared" si="2"/>
        <v>0.488333333333333</v>
      </c>
    </row>
    <row r="29" spans="1:13">
      <c r="A29" s="14" t="s">
        <v>66</v>
      </c>
      <c r="B29" s="14" t="s">
        <v>61</v>
      </c>
      <c r="C29" s="14" t="s">
        <v>57</v>
      </c>
      <c r="D29" s="1" t="s">
        <v>58</v>
      </c>
      <c r="M29" s="16"/>
    </row>
    <row r="30" spans="1:4">
      <c r="A30" s="14" t="s">
        <v>62</v>
      </c>
      <c r="B30" s="14">
        <v>0.1426</v>
      </c>
      <c r="C30" s="14">
        <v>1.0393</v>
      </c>
      <c r="D30" s="14">
        <v>0.7427</v>
      </c>
    </row>
    <row r="31" spans="2:4">
      <c r="B31" s="14">
        <v>0.1465</v>
      </c>
      <c r="C31" s="14">
        <v>1.0475</v>
      </c>
      <c r="D31" s="14">
        <v>0.7622</v>
      </c>
    </row>
    <row r="32" spans="2:4">
      <c r="B32" s="14">
        <v>0.1471</v>
      </c>
      <c r="C32" s="14">
        <v>1.0239</v>
      </c>
      <c r="D32" s="14">
        <v>0.7395</v>
      </c>
    </row>
    <row r="33" spans="2:2">
      <c r="B33" s="14">
        <f>AVERAGE(B30:B32)</f>
        <v>0.1454</v>
      </c>
    </row>
    <row r="34" spans="1:4">
      <c r="A34" s="14" t="s">
        <v>63</v>
      </c>
      <c r="C34" s="15">
        <f>C30-$B$33</f>
        <v>0.8939</v>
      </c>
      <c r="D34" s="15">
        <f>D30-$B$33</f>
        <v>0.5973</v>
      </c>
    </row>
    <row r="35" spans="3:4">
      <c r="C35" s="15">
        <f t="shared" ref="C35:D36" si="3">C31-$B$33</f>
        <v>0.9021</v>
      </c>
      <c r="D35" s="15">
        <f t="shared" si="3"/>
        <v>0.6168</v>
      </c>
    </row>
    <row r="36" spans="3:4">
      <c r="C36" s="15">
        <f t="shared" si="3"/>
        <v>0.8785</v>
      </c>
      <c r="D36" s="15">
        <f t="shared" si="3"/>
        <v>0.5941</v>
      </c>
    </row>
    <row r="38" spans="2:17">
      <c r="B38" s="14" t="s">
        <v>62</v>
      </c>
      <c r="C38" s="16" t="s">
        <v>57</v>
      </c>
      <c r="D38" s="16"/>
      <c r="E38" s="16"/>
      <c r="F38" s="16" t="s">
        <v>58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2:18">
      <c r="B39" s="14" t="s">
        <v>60</v>
      </c>
      <c r="C39" s="17">
        <f>C6</f>
        <v>0.2317</v>
      </c>
      <c r="D39" s="17">
        <f>C7</f>
        <v>0.2053</v>
      </c>
      <c r="E39" s="17">
        <f>C8</f>
        <v>0.2149</v>
      </c>
      <c r="F39" s="17">
        <f>D6</f>
        <v>0.2203</v>
      </c>
      <c r="G39" s="17">
        <f>D7</f>
        <v>0.1969</v>
      </c>
      <c r="H39" s="17">
        <f>D8</f>
        <v>0.1994</v>
      </c>
      <c r="I39" s="18"/>
      <c r="J39" s="18"/>
      <c r="K39" s="18"/>
      <c r="L39" s="18"/>
      <c r="M39" s="18"/>
      <c r="N39" s="18"/>
      <c r="O39" s="18"/>
      <c r="P39" s="18"/>
      <c r="Q39" s="18"/>
      <c r="R39" s="19"/>
    </row>
    <row r="40" spans="2:18">
      <c r="B40" s="14" t="s">
        <v>64</v>
      </c>
      <c r="C40" s="17">
        <f>C15</f>
        <v>0.358866666666667</v>
      </c>
      <c r="D40" s="17">
        <f>C16</f>
        <v>0.401966666666667</v>
      </c>
      <c r="E40" s="17">
        <f>C17</f>
        <v>0.387966666666667</v>
      </c>
      <c r="F40" s="17">
        <f>D15</f>
        <v>0.295566666666667</v>
      </c>
      <c r="G40" s="17">
        <f>D16</f>
        <v>0.329466666666667</v>
      </c>
      <c r="H40" s="17">
        <f>D17</f>
        <v>0.324166666666667</v>
      </c>
      <c r="I40" s="18"/>
      <c r="J40" s="18"/>
      <c r="K40" s="18"/>
      <c r="L40" s="18"/>
      <c r="M40" s="18"/>
      <c r="N40" s="18"/>
      <c r="O40" s="18"/>
      <c r="P40" s="18"/>
      <c r="Q40" s="18"/>
      <c r="R40" s="19"/>
    </row>
    <row r="41" spans="2:18">
      <c r="B41" s="14" t="s">
        <v>65</v>
      </c>
      <c r="C41" s="17">
        <f>C24</f>
        <v>0.656933333333333</v>
      </c>
      <c r="D41" s="17">
        <f>C25</f>
        <v>0.619433333333333</v>
      </c>
      <c r="E41" s="17">
        <f>C26</f>
        <v>0.641133333333333</v>
      </c>
      <c r="F41" s="17">
        <f>D24</f>
        <v>0.498433333333333</v>
      </c>
      <c r="G41" s="17">
        <f>D25</f>
        <v>0.461933333333333</v>
      </c>
      <c r="H41" s="17">
        <f>D26</f>
        <v>0.488333333333333</v>
      </c>
      <c r="I41" s="18"/>
      <c r="J41" s="18"/>
      <c r="K41" s="18"/>
      <c r="L41" s="18"/>
      <c r="M41" s="18"/>
      <c r="N41" s="18"/>
      <c r="O41" s="18"/>
      <c r="P41" s="18"/>
      <c r="Q41" s="18"/>
      <c r="R41" s="19"/>
    </row>
    <row r="42" spans="2:18">
      <c r="B42" s="14" t="s">
        <v>66</v>
      </c>
      <c r="C42" s="17">
        <f>C34</f>
        <v>0.8939</v>
      </c>
      <c r="D42" s="17">
        <f>C35</f>
        <v>0.9021</v>
      </c>
      <c r="E42" s="17">
        <f>C36</f>
        <v>0.8785</v>
      </c>
      <c r="F42" s="17">
        <f>D34</f>
        <v>0.5973</v>
      </c>
      <c r="G42" s="17">
        <f>D35</f>
        <v>0.6168</v>
      </c>
      <c r="H42" s="17">
        <f>D36</f>
        <v>0.5941</v>
      </c>
      <c r="I42" s="18"/>
      <c r="J42" s="18"/>
      <c r="K42" s="18"/>
      <c r="L42" s="18"/>
      <c r="M42" s="18"/>
      <c r="N42" s="18"/>
      <c r="O42" s="18"/>
      <c r="P42" s="18"/>
      <c r="Q42" s="18"/>
      <c r="R42" s="19"/>
    </row>
    <row r="43" spans="18:18">
      <c r="R43" s="19"/>
    </row>
    <row r="44" spans="18:18">
      <c r="R44" s="19"/>
    </row>
    <row r="45" spans="3:14"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</sheetData>
  <mergeCells count="9">
    <mergeCell ref="C38:E38"/>
    <mergeCell ref="F38:H38"/>
    <mergeCell ref="I38:K38"/>
    <mergeCell ref="L38:N38"/>
    <mergeCell ref="O38:Q38"/>
    <mergeCell ref="C45:E45"/>
    <mergeCell ref="F45:H45"/>
    <mergeCell ref="I45:K45"/>
    <mergeCell ref="L45:N4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result_7A</vt:lpstr>
      <vt:lpstr>raw data_7A</vt:lpstr>
      <vt:lpstr>result_7B</vt:lpstr>
      <vt:lpstr>raw data_7B</vt:lpstr>
      <vt:lpstr>result_7C</vt:lpstr>
      <vt:lpstr>raw data_7C</vt:lpstr>
      <vt:lpstr>CCK8 result_7D</vt:lpstr>
      <vt:lpstr>CCK8 raw data_7D</vt:lpstr>
      <vt:lpstr>CCK8 result_7E</vt:lpstr>
      <vt:lpstr>CCK8 raw data_7E</vt:lpstr>
      <vt:lpstr>wound_7F</vt:lpstr>
      <vt:lpstr>invasion_7G</vt:lpstr>
      <vt:lpstr>wound_7H</vt:lpstr>
      <vt:lpstr>invasion_7I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2025-06-20T02:29:03Z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891A8263828A4DD397A990E54B613A44_12</vt:lpwstr>
  </property>
  <property fmtid="{D5CDD505-2E9C-101B-9397-08002B2CF9AE}" pid="3" name="KSOProductBuildVer">
    <vt:lpwstr>2052-12.1.0.21541</vt:lpwstr>
  </property>
</Properties>
</file>