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ute Force" sheetId="1" r:id="rId4"/>
    <sheet state="visible" name="Sheet3" sheetId="2" r:id="rId5"/>
    <sheet state="visible" name="Dictionary " sheetId="3" r:id="rId6"/>
  </sheets>
  <definedNames/>
  <calcPr/>
</workbook>
</file>

<file path=xl/sharedStrings.xml><?xml version="1.0" encoding="utf-8"?>
<sst xmlns="http://schemas.openxmlformats.org/spreadsheetml/2006/main" count="268" uniqueCount="39">
  <si>
    <r>
      <rPr>
        <rFont val="Arial"/>
        <color theme="1"/>
      </rPr>
      <t>CPU Brute Force Approach (</t>
    </r>
    <r>
      <rPr>
        <rFont val="Arial"/>
        <color rgb="FFFF0000"/>
      </rPr>
      <t>Run time for all Combinations</t>
    </r>
    <r>
      <rPr>
        <rFont val="Arial"/>
        <color theme="1"/>
      </rPr>
      <t>)</t>
    </r>
  </si>
  <si>
    <r>
      <rPr>
        <rFont val="Arial"/>
        <color theme="1"/>
      </rPr>
      <t>GPU Brute Force Approach (</t>
    </r>
    <r>
      <rPr>
        <rFont val="Arial"/>
        <color rgb="FFFF0000"/>
      </rPr>
      <t>Run time for all Combinations</t>
    </r>
    <r>
      <rPr>
        <rFont val="Arial"/>
        <color theme="1"/>
      </rPr>
      <t>)</t>
    </r>
  </si>
  <si>
    <t>ASCII Range</t>
  </si>
  <si>
    <t>Message Length</t>
  </si>
  <si>
    <t>Total Combinations</t>
  </si>
  <si>
    <t>Test run no.</t>
  </si>
  <si>
    <t>Total Latency (sec)</t>
  </si>
  <si>
    <t>Block Size</t>
  </si>
  <si>
    <t>Tile Size</t>
  </si>
  <si>
    <t>Avg.</t>
  </si>
  <si>
    <t>Different GPU Brute Force Approach Timing</t>
  </si>
  <si>
    <t>Amount of Combination</t>
  </si>
  <si>
    <t>GPU's Time</t>
  </si>
  <si>
    <t>CPU's Time</t>
  </si>
  <si>
    <t>Time</t>
  </si>
  <si>
    <t>Different CPU Brute Force Approach Timing</t>
  </si>
  <si>
    <t>Brute Force pesudo code</t>
  </si>
  <si>
    <r>
      <rPr>
        <rFont val="Arial"/>
        <color theme="1"/>
      </rPr>
      <t xml:space="preserve">Input: </t>
    </r>
    <r>
      <rPr>
        <rFont val="Arial"/>
        <b/>
        <color theme="1"/>
      </rPr>
      <t>H</t>
    </r>
    <r>
      <rPr>
        <rFont val="Arial"/>
        <color theme="1"/>
      </rPr>
      <t xml:space="preserve">, 32 bytes hash and, </t>
    </r>
    <r>
      <rPr>
        <rFont val="Arial"/>
        <b/>
        <color theme="1"/>
      </rPr>
      <t>MinLength</t>
    </r>
    <r>
      <rPr>
        <rFont val="Arial"/>
        <color theme="1"/>
      </rPr>
      <t xml:space="preserve"> and </t>
    </r>
    <r>
      <rPr>
        <rFont val="Arial"/>
        <b/>
        <color theme="1"/>
      </rPr>
      <t>MaxLength</t>
    </r>
    <r>
      <rPr>
        <rFont val="Arial"/>
        <color theme="1"/>
      </rPr>
      <t>, the message range</t>
    </r>
  </si>
  <si>
    <t>Output: a decode string message</t>
  </si>
  <si>
    <t>for n &lt;-- MinLength to MaxLength</t>
  </si>
  <si>
    <t xml:space="preserve">    testMessge, length of n</t>
  </si>
  <si>
    <t xml:space="preserve">    for i &lt;-- 0 to MinLength </t>
  </si>
  <si>
    <t xml:space="preserve">          if i == MinLength </t>
  </si>
  <si>
    <t xml:space="preserve">               md5 hash testMessge into a 32 bytes hash, testHash</t>
  </si>
  <si>
    <r>
      <rPr>
        <rFont val="Arial"/>
        <color theme="1"/>
      </rPr>
      <t xml:space="preserve">                if testHash is similar to input </t>
    </r>
    <r>
      <rPr>
        <rFont val="Arial"/>
        <b/>
        <color theme="1"/>
      </rPr>
      <t>H</t>
    </r>
    <r>
      <rPr>
        <rFont val="Arial"/>
        <color theme="1"/>
      </rPr>
      <t>,</t>
    </r>
    <r>
      <rPr>
        <rFont val="Arial"/>
        <b/>
        <color theme="1"/>
      </rPr>
      <t xml:space="preserve"> </t>
    </r>
    <r>
      <rPr>
        <rFont val="Arial"/>
        <color theme="1"/>
      </rPr>
      <t>then</t>
    </r>
  </si>
  <si>
    <t xml:space="preserve">                      return testMessge</t>
  </si>
  <si>
    <t xml:space="preserve">          foreach ASCII hex in preDefine ASCII range do</t>
  </si>
  <si>
    <t xml:space="preserve">               set testMessge[i] as ASCII hex</t>
  </si>
  <si>
    <r>
      <rPr>
        <rFont val="Arial"/>
        <color theme="1"/>
      </rPr>
      <t>CPU Dictionary Approach (</t>
    </r>
    <r>
      <rPr>
        <rFont val="Arial"/>
        <color rgb="FFFF0000"/>
      </rPr>
      <t>Run time for all messages in text file</t>
    </r>
    <r>
      <rPr>
        <rFont val="Arial"/>
        <color theme="1"/>
      </rPr>
      <t>)</t>
    </r>
  </si>
  <si>
    <r>
      <rPr>
        <rFont val="Arial"/>
        <color theme="1"/>
      </rPr>
      <t>GPU Dictionary Approach (</t>
    </r>
    <r>
      <rPr>
        <rFont val="Arial"/>
        <color rgb="FFFF0000"/>
      </rPr>
      <t>Run time for all messages in text file</t>
    </r>
    <r>
      <rPr>
        <rFont val="Arial"/>
        <color theme="1"/>
      </rPr>
      <t>)</t>
    </r>
  </si>
  <si>
    <t>Total Messages</t>
  </si>
  <si>
    <t xml:space="preserve">Total Messages </t>
  </si>
  <si>
    <t>Streams</t>
  </si>
  <si>
    <t>Memory Allocation Time (sec)</t>
  </si>
  <si>
    <t>Algorithm Execution Time (sec)</t>
  </si>
  <si>
    <t>CPU Vs GPU Dictionary Approach</t>
  </si>
  <si>
    <t>GPU's Total Latency (sec)</t>
  </si>
  <si>
    <t>CPU's Total Latency (sec)</t>
  </si>
  <si>
    <t>SpeedUp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</si>
</sst>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"/>
    <numFmt numFmtId="165" formatCode="0.000"/>
    <numFmt numFmtId="166" formatCode="0.00000"/>
  </numFmts>
  <fonts count="13">
    <font>
      <sz val="10.0"/>
      <color rgb="FF000000"/>
      <name val="Arial"/>
    </font>
    <font>
      <color theme="1"/>
      <name val="Arial"/>
    </font>
    <font>
      <color rgb="FF000000"/>
      <name val="Arial"/>
    </font>
    <font/>
    <font>
      <sz val="11.0"/>
      <color rgb="FF000000"/>
      <name val="Inconsolata"/>
    </font>
    <font>
      <b/>
      <color theme="1"/>
      <name val="Arial"/>
    </font>
    <font>
      <sz val="11.0"/>
      <color rgb="FF000000"/>
      <name val="Arial"/>
    </font>
    <font>
      <b/>
      <color rgb="FFFF0000"/>
      <name val="Arial"/>
    </font>
    <font>
      <b/>
      <color rgb="FF0000FF"/>
      <name val="Arial"/>
    </font>
    <font>
      <b/>
      <color rgb="FFFF00FF"/>
      <name val="Arial"/>
    </font>
    <font>
      <b/>
      <color rgb="FFFF0000"/>
    </font>
    <font>
      <b/>
      <color rgb="FF0000FF"/>
    </font>
    <font>
      <b/>
      <color rgb="FFFF00FF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1" fillId="3" fontId="1" numFmtId="0" xfId="0" applyBorder="1" applyFill="1" applyFont="1"/>
    <xf borderId="2" fillId="3" fontId="1" numFmtId="0" xfId="0" applyBorder="1" applyFont="1"/>
    <xf borderId="3" fillId="3" fontId="1" numFmtId="0" xfId="0" applyBorder="1" applyFont="1"/>
    <xf borderId="4" fillId="2" fontId="1" numFmtId="0" xfId="0" applyBorder="1" applyFont="1"/>
    <xf borderId="0" fillId="2" fontId="1" numFmtId="0" xfId="0" applyAlignment="1" applyFont="1">
      <alignment readingOrder="0"/>
    </xf>
    <xf borderId="0" fillId="2" fontId="1" numFmtId="0" xfId="0" applyFont="1"/>
    <xf borderId="5" fillId="2" fontId="1" numFmtId="0" xfId="0" applyBorder="1" applyFont="1"/>
    <xf borderId="4" fillId="3" fontId="1" numFmtId="0" xfId="0" applyBorder="1" applyFont="1"/>
    <xf borderId="0" fillId="3" fontId="1" numFmtId="0" xfId="0" applyAlignment="1" applyFont="1">
      <alignment readingOrder="0"/>
    </xf>
    <xf borderId="0" fillId="3" fontId="1" numFmtId="0" xfId="0" applyFont="1"/>
    <xf borderId="5" fillId="3" fontId="1" numFmtId="0" xfId="0" applyBorder="1" applyFont="1"/>
    <xf borderId="6" fillId="2" fontId="1" numFmtId="0" xfId="0" applyAlignment="1" applyBorder="1" applyFont="1">
      <alignment horizontal="left" readingOrder="0" shrinkToFit="0" vertical="top" wrapText="1"/>
    </xf>
    <xf borderId="6" fillId="3" fontId="1" numFmtId="0" xfId="0" applyAlignment="1" applyBorder="1" applyFont="1">
      <alignment horizontal="left" readingOrder="0" shrinkToFit="0" vertical="top" wrapText="1"/>
    </xf>
    <xf borderId="6" fillId="3" fontId="2" numFmtId="0" xfId="0" applyAlignment="1" applyBorder="1" applyFont="1">
      <alignment horizontal="left" readingOrder="0" shrinkToFit="0" vertical="top" wrapText="1"/>
    </xf>
    <xf borderId="6" fillId="3" fontId="1" numFmtId="164" xfId="0" applyAlignment="1" applyBorder="1" applyFont="1" applyNumberFormat="1">
      <alignment horizontal="left" readingOrder="0" shrinkToFit="0" vertical="top" wrapText="1"/>
    </xf>
    <xf borderId="6" fillId="2" fontId="1" numFmtId="0" xfId="0" applyAlignment="1" applyBorder="1" applyFont="1">
      <alignment horizontal="left" readingOrder="0" shrinkToFit="0" wrapText="1"/>
    </xf>
    <xf borderId="6" fillId="2" fontId="1" numFmtId="3" xfId="0" applyAlignment="1" applyBorder="1" applyFont="1" applyNumberFormat="1">
      <alignment horizontal="left" readingOrder="0" shrinkToFit="0" wrapText="1"/>
    </xf>
    <xf borderId="6" fillId="2" fontId="3" numFmtId="165" xfId="0" applyAlignment="1" applyBorder="1" applyFont="1" applyNumberFormat="1">
      <alignment horizontal="left" readingOrder="0" shrinkToFit="0" wrapText="1"/>
    </xf>
    <xf borderId="6" fillId="3" fontId="1" numFmtId="0" xfId="0" applyAlignment="1" applyBorder="1" applyFont="1">
      <alignment horizontal="left" readingOrder="0" shrinkToFit="0" wrapText="1"/>
    </xf>
    <xf borderId="6" fillId="3" fontId="1" numFmtId="3" xfId="0" applyAlignment="1" applyBorder="1" applyFont="1" applyNumberFormat="1">
      <alignment horizontal="left" readingOrder="0" shrinkToFit="0" wrapText="1"/>
    </xf>
    <xf borderId="6" fillId="3" fontId="3" numFmtId="165" xfId="0" applyAlignment="1" applyBorder="1" applyFont="1" applyNumberFormat="1">
      <alignment horizontal="left" readingOrder="0" shrinkToFit="0" wrapText="1"/>
    </xf>
    <xf borderId="6" fillId="2" fontId="4" numFmtId="165" xfId="0" applyAlignment="1" applyBorder="1" applyFont="1" applyNumberFormat="1">
      <alignment horizontal="left" shrinkToFit="0" wrapText="1"/>
    </xf>
    <xf borderId="6" fillId="3" fontId="4" numFmtId="165" xfId="0" applyAlignment="1" applyBorder="1" applyFont="1" applyNumberFormat="1">
      <alignment horizontal="left" shrinkToFit="0" wrapText="1"/>
    </xf>
    <xf borderId="0" fillId="3" fontId="1" numFmtId="0" xfId="0" applyAlignment="1" applyFont="1">
      <alignment horizontal="left" shrinkToFit="0" wrapText="1"/>
    </xf>
    <xf borderId="0" fillId="3" fontId="1" numFmtId="165" xfId="0" applyAlignment="1" applyFont="1" applyNumberFormat="1">
      <alignment horizontal="left" shrinkToFit="0" wrapText="1"/>
    </xf>
    <xf borderId="6" fillId="2" fontId="1" numFmtId="165" xfId="0" applyAlignment="1" applyBorder="1" applyFont="1" applyNumberFormat="1">
      <alignment horizontal="left" readingOrder="0" shrinkToFit="0" vertical="top" wrapText="1"/>
    </xf>
    <xf borderId="6" fillId="3" fontId="1" numFmtId="165" xfId="0" applyAlignment="1" applyBorder="1" applyFont="1" applyNumberFormat="1">
      <alignment horizontal="left" readingOrder="0" shrinkToFit="0" vertical="top" wrapText="1"/>
    </xf>
    <xf borderId="0" fillId="0" fontId="1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0" fillId="0" fontId="1" numFmtId="0" xfId="0" applyAlignment="1" applyFont="1">
      <alignment horizontal="left" readingOrder="0" shrinkToFit="0" vertical="top" wrapText="1"/>
    </xf>
    <xf borderId="4" fillId="2" fontId="1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readingOrder="0" shrinkToFit="0" wrapText="1"/>
    </xf>
    <xf borderId="4" fillId="2" fontId="1" numFmtId="0" xfId="0" applyAlignment="1" applyBorder="1" applyFont="1">
      <alignment horizontal="left" readingOrder="0" shrinkToFit="0" wrapText="1"/>
    </xf>
    <xf borderId="6" fillId="2" fontId="3" numFmtId="0" xfId="0" applyAlignment="1" applyBorder="1" applyFont="1">
      <alignment horizontal="left" readingOrder="0" shrinkToFit="0" wrapText="1"/>
    </xf>
    <xf borderId="6" fillId="2" fontId="3" numFmtId="3" xfId="0" applyAlignment="1" applyBorder="1" applyFont="1" applyNumberFormat="1">
      <alignment horizontal="left" readingOrder="0" shrinkToFit="0" wrapText="1"/>
    </xf>
    <xf borderId="6" fillId="2" fontId="1" numFmtId="165" xfId="0" applyAlignment="1" applyBorder="1" applyFont="1" applyNumberFormat="1">
      <alignment horizontal="left" shrinkToFit="0" wrapText="1"/>
    </xf>
    <xf borderId="6" fillId="3" fontId="1" numFmtId="165" xfId="0" applyAlignment="1" applyBorder="1" applyFont="1" applyNumberFormat="1">
      <alignment horizontal="left" shrinkToFit="0" wrapText="1"/>
    </xf>
    <xf borderId="0" fillId="2" fontId="3" numFmtId="0" xfId="0" applyAlignment="1" applyFont="1">
      <alignment horizontal="left" shrinkToFit="0" wrapText="1"/>
    </xf>
    <xf borderId="0" fillId="2" fontId="3" numFmtId="165" xfId="0" applyAlignment="1" applyFont="1" applyNumberFormat="1">
      <alignment horizontal="left" shrinkToFit="0" wrapText="1"/>
    </xf>
    <xf borderId="0" fillId="0" fontId="1" numFmtId="0" xfId="0" applyAlignment="1" applyFont="1">
      <alignment horizontal="left" shrinkToFit="0" wrapText="1"/>
    </xf>
    <xf borderId="4" fillId="2" fontId="1" numFmtId="0" xfId="0" applyAlignment="1" applyBorder="1" applyFont="1">
      <alignment horizontal="left" shrinkToFit="0" wrapText="1"/>
    </xf>
    <xf borderId="0" fillId="2" fontId="1" numFmtId="0" xfId="0" applyAlignment="1" applyFont="1">
      <alignment horizontal="left" shrinkToFit="0" wrapText="1"/>
    </xf>
    <xf borderId="0" fillId="2" fontId="1" numFmtId="165" xfId="0" applyAlignment="1" applyFont="1" applyNumberFormat="1">
      <alignment horizontal="left" shrinkToFit="0" wrapText="1"/>
    </xf>
    <xf borderId="0" fillId="3" fontId="1" numFmtId="165" xfId="0" applyFont="1" applyNumberFormat="1"/>
    <xf borderId="0" fillId="3" fontId="1" numFmtId="164" xfId="0" applyAlignment="1" applyFont="1" applyNumberFormat="1">
      <alignment horizontal="left" shrinkToFit="0" wrapText="1"/>
    </xf>
    <xf borderId="7" fillId="2" fontId="1" numFmtId="0" xfId="0" applyAlignment="1" applyBorder="1" applyFont="1">
      <alignment horizontal="left" shrinkToFit="0" wrapText="1"/>
    </xf>
    <xf borderId="8" fillId="2" fontId="1" numFmtId="0" xfId="0" applyAlignment="1" applyBorder="1" applyFont="1">
      <alignment horizontal="left" shrinkToFit="0" wrapText="1"/>
    </xf>
    <xf borderId="8" fillId="2" fontId="1" numFmtId="165" xfId="0" applyAlignment="1" applyBorder="1" applyFont="1" applyNumberFormat="1">
      <alignment horizontal="left" shrinkToFit="0" wrapText="1"/>
    </xf>
    <xf borderId="9" fillId="2" fontId="1" numFmtId="0" xfId="0" applyBorder="1" applyFont="1"/>
    <xf borderId="7" fillId="3" fontId="1" numFmtId="0" xfId="0" applyBorder="1" applyFont="1"/>
    <xf borderId="8" fillId="3" fontId="1" numFmtId="0" xfId="0" applyBorder="1" applyFont="1"/>
    <xf borderId="9" fillId="3" fontId="1" numFmtId="0" xfId="0" applyBorder="1" applyFont="1"/>
    <xf borderId="0" fillId="0" fontId="1" numFmtId="164" xfId="0" applyAlignment="1" applyFont="1" applyNumberFormat="1">
      <alignment horizontal="left" shrinkToFit="0" wrapText="1"/>
    </xf>
    <xf borderId="1" fillId="4" fontId="1" numFmtId="0" xfId="0" applyBorder="1" applyFill="1" applyFont="1"/>
    <xf borderId="2" fillId="4" fontId="1" numFmtId="0" xfId="0" applyBorder="1" applyFont="1"/>
    <xf borderId="3" fillId="4" fontId="1" numFmtId="0" xfId="0" applyBorder="1" applyFont="1"/>
    <xf borderId="4" fillId="4" fontId="1" numFmtId="0" xfId="0" applyBorder="1" applyFont="1"/>
    <xf borderId="0" fillId="4" fontId="2" numFmtId="0" xfId="0" applyAlignment="1" applyFont="1">
      <alignment horizontal="left" readingOrder="0"/>
    </xf>
    <xf borderId="0" fillId="4" fontId="1" numFmtId="0" xfId="0" applyFont="1"/>
    <xf borderId="0" fillId="4" fontId="1" numFmtId="0" xfId="0" applyAlignment="1" applyFont="1">
      <alignment readingOrder="0"/>
    </xf>
    <xf borderId="5" fillId="4" fontId="1" numFmtId="0" xfId="0" applyBorder="1" applyFont="1"/>
    <xf borderId="6" fillId="4" fontId="1" numFmtId="0" xfId="0" applyAlignment="1" applyBorder="1" applyFont="1">
      <alignment horizontal="left" readingOrder="0" shrinkToFit="0" vertical="top" wrapText="1"/>
    </xf>
    <xf borderId="0" fillId="0" fontId="5" numFmtId="0" xfId="0" applyFont="1"/>
    <xf borderId="6" fillId="4" fontId="1" numFmtId="0" xfId="0" applyAlignment="1" applyBorder="1" applyFont="1">
      <alignment horizontal="left" readingOrder="0" shrinkToFit="0" wrapText="1"/>
    </xf>
    <xf borderId="6" fillId="4" fontId="1" numFmtId="3" xfId="0" applyAlignment="1" applyBorder="1" applyFont="1" applyNumberFormat="1">
      <alignment horizontal="left" readingOrder="0" shrinkToFit="0" wrapText="1"/>
    </xf>
    <xf borderId="6" fillId="4" fontId="3" numFmtId="0" xfId="0" applyAlignment="1" applyBorder="1" applyFont="1">
      <alignment horizontal="left" readingOrder="0" shrinkToFit="0" vertical="top" wrapText="1"/>
    </xf>
    <xf borderId="0" fillId="4" fontId="3" numFmtId="0" xfId="0" applyAlignment="1" applyFont="1">
      <alignment readingOrder="0"/>
    </xf>
    <xf borderId="6" fillId="4" fontId="3" numFmtId="3" xfId="0" applyAlignment="1" applyBorder="1" applyFont="1" applyNumberFormat="1">
      <alignment horizontal="left" readingOrder="0" shrinkToFit="0" wrapText="1"/>
    </xf>
    <xf borderId="6" fillId="4" fontId="3" numFmtId="3" xfId="0" applyAlignment="1" applyBorder="1" applyFont="1" applyNumberFormat="1">
      <alignment horizontal="left" readingOrder="0" shrinkToFit="0" vertical="top" wrapText="1"/>
    </xf>
    <xf borderId="6" fillId="4" fontId="1" numFmtId="0" xfId="0" applyAlignment="1" applyBorder="1" applyFont="1">
      <alignment horizontal="left" shrinkToFit="0" vertical="top" wrapText="1"/>
    </xf>
    <xf borderId="6" fillId="4" fontId="4" numFmtId="165" xfId="0" applyAlignment="1" applyBorder="1" applyFont="1" applyNumberFormat="1">
      <alignment horizontal="left" readingOrder="0" shrinkToFit="0" wrapText="1"/>
    </xf>
    <xf borderId="7" fillId="4" fontId="1" numFmtId="0" xfId="0" applyBorder="1" applyFont="1"/>
    <xf borderId="8" fillId="4" fontId="1" numFmtId="0" xfId="0" applyBorder="1" applyFont="1"/>
    <xf borderId="9" fillId="4" fontId="1" numFmtId="0" xfId="0" applyBorder="1" applyFont="1"/>
    <xf borderId="6" fillId="0" fontId="1" numFmtId="0" xfId="0" applyAlignment="1" applyBorder="1" applyFont="1">
      <alignment readingOrder="0" vertical="top"/>
    </xf>
    <xf borderId="6" fillId="0" fontId="1" numFmtId="0" xfId="0" applyAlignment="1" applyBorder="1" applyFont="1">
      <alignment readingOrder="0"/>
    </xf>
    <xf borderId="6" fillId="5" fontId="2" numFmtId="0" xfId="0" applyAlignment="1" applyBorder="1" applyFill="1" applyFont="1">
      <alignment horizontal="left" readingOrder="0" vertical="top"/>
    </xf>
    <xf borderId="6" fillId="0" fontId="1" numFmtId="0" xfId="0" applyAlignment="1" applyBorder="1" applyFont="1">
      <alignment readingOrder="0" shrinkToFit="0" vertical="top" wrapText="1"/>
    </xf>
    <xf borderId="6" fillId="6" fontId="6" numFmtId="3" xfId="0" applyAlignment="1" applyBorder="1" applyFill="1" applyFont="1" applyNumberFormat="1">
      <alignment horizontal="left" readingOrder="0"/>
    </xf>
    <xf borderId="6" fillId="0" fontId="1" numFmtId="0" xfId="0" applyAlignment="1" applyBorder="1" applyFont="1">
      <alignment horizontal="left" readingOrder="0"/>
    </xf>
    <xf borderId="6" fillId="0" fontId="1" numFmtId="165" xfId="0" applyAlignment="1" applyBorder="1" applyFont="1" applyNumberFormat="1">
      <alignment readingOrder="0"/>
    </xf>
    <xf borderId="6" fillId="0" fontId="7" numFmtId="0" xfId="0" applyAlignment="1" applyBorder="1" applyFont="1">
      <alignment readingOrder="0"/>
    </xf>
    <xf borderId="6" fillId="0" fontId="8" numFmtId="0" xfId="0" applyAlignment="1" applyBorder="1" applyFont="1">
      <alignment readingOrder="0"/>
    </xf>
    <xf borderId="6" fillId="0" fontId="9" numFmtId="0" xfId="0" applyAlignment="1" applyBorder="1" applyFont="1">
      <alignment readingOrder="0"/>
    </xf>
    <xf borderId="6" fillId="0" fontId="1" numFmtId="164" xfId="0" applyAlignment="1" applyBorder="1" applyFont="1" applyNumberFormat="1">
      <alignment readingOrder="0"/>
    </xf>
    <xf borderId="6" fillId="0" fontId="1" numFmtId="164" xfId="0" applyBorder="1" applyFont="1" applyNumberFormat="1"/>
    <xf borderId="6" fillId="0" fontId="1" numFmtId="165" xfId="0" applyBorder="1" applyFont="1" applyNumberFormat="1"/>
    <xf borderId="0" fillId="0" fontId="7" numFmtId="0" xfId="0" applyFont="1"/>
    <xf borderId="6" fillId="0" fontId="2" numFmtId="0" xfId="0" applyAlignment="1" applyBorder="1" applyFont="1">
      <alignment readingOrder="0" vertical="top"/>
    </xf>
    <xf borderId="6" fillId="0" fontId="3" numFmtId="0" xfId="0" applyAlignment="1" applyBorder="1" applyFont="1">
      <alignment readingOrder="0" shrinkToFit="0" vertical="top" wrapText="1"/>
    </xf>
    <xf borderId="6" fillId="6" fontId="6" numFmtId="3" xfId="0" applyAlignment="1" applyBorder="1" applyFont="1" applyNumberFormat="1">
      <alignment horizontal="right" readingOrder="0"/>
    </xf>
    <xf borderId="6" fillId="0" fontId="7" numFmtId="0" xfId="0" applyAlignment="1" applyBorder="1" applyFont="1">
      <alignment horizontal="right" readingOrder="0"/>
    </xf>
    <xf borderId="6" fillId="0" fontId="8" numFmtId="0" xfId="0" applyAlignment="1" applyBorder="1" applyFont="1">
      <alignment horizontal="right" readingOrder="0"/>
    </xf>
    <xf borderId="6" fillId="0" fontId="9" numFmtId="0" xfId="0" applyAlignment="1" applyBorder="1" applyFont="1">
      <alignment horizontal="right" readingOrder="0"/>
    </xf>
    <xf borderId="6" fillId="0" fontId="1" numFmtId="0" xfId="0" applyBorder="1" applyFont="1"/>
    <xf borderId="6" fillId="0" fontId="3" numFmtId="164" xfId="0" applyAlignment="1" applyBorder="1" applyFont="1" applyNumberFormat="1">
      <alignment horizontal="right"/>
    </xf>
    <xf borderId="6" fillId="0" fontId="1" numFmtId="165" xfId="0" applyAlignment="1" applyBorder="1" applyFont="1" applyNumberFormat="1">
      <alignment horizontal="right"/>
    </xf>
    <xf borderId="6" fillId="0" fontId="1" numFmtId="2" xfId="0" applyAlignment="1" applyBorder="1" applyFont="1" applyNumberFormat="1">
      <alignment horizontal="right"/>
    </xf>
    <xf borderId="6" fillId="0" fontId="3" numFmtId="164" xfId="0" applyAlignment="1" applyBorder="1" applyFont="1" applyNumberFormat="1">
      <alignment horizontal="right" vertical="top"/>
    </xf>
    <xf borderId="6" fillId="0" fontId="3" numFmtId="0" xfId="0" applyAlignment="1" applyBorder="1" applyFont="1">
      <alignment readingOrder="0"/>
    </xf>
    <xf borderId="6" fillId="0" fontId="1" numFmtId="164" xfId="0" applyAlignment="1" applyBorder="1" applyFont="1" applyNumberFormat="1">
      <alignment horizontal="right" vertical="top"/>
    </xf>
    <xf borderId="6" fillId="0" fontId="3" numFmtId="0" xfId="0" applyAlignment="1" applyBorder="1" applyFont="1">
      <alignment horizontal="right" vertical="top"/>
    </xf>
    <xf borderId="6" fillId="0" fontId="7" numFmtId="0" xfId="0" applyAlignment="1" applyBorder="1" applyFont="1">
      <alignment horizontal="right" readingOrder="0" vertical="top"/>
    </xf>
    <xf borderId="6" fillId="6" fontId="6" numFmtId="3" xfId="0" applyAlignment="1" applyBorder="1" applyFont="1" applyNumberFormat="1">
      <alignment horizontal="right" readingOrder="0" vertical="bottom"/>
    </xf>
    <xf borderId="6" fillId="0" fontId="7" numFmtId="0" xfId="0" applyAlignment="1" applyBorder="1" applyFont="1">
      <alignment horizontal="right" readingOrder="0" vertical="bottom"/>
    </xf>
    <xf borderId="6" fillId="0" fontId="8" numFmtId="0" xfId="0" applyAlignment="1" applyBorder="1" applyFont="1">
      <alignment horizontal="right" readingOrder="0" vertical="bottom"/>
    </xf>
    <xf borderId="6" fillId="0" fontId="9" numFmtId="0" xfId="0" applyAlignment="1" applyBorder="1" applyFont="1">
      <alignment horizontal="right" readingOrder="0" vertical="bottom"/>
    </xf>
    <xf borderId="6" fillId="0" fontId="1" numFmtId="165" xfId="0" applyAlignment="1" applyBorder="1" applyFont="1" applyNumberFormat="1">
      <alignment horizontal="right" vertical="bottom"/>
    </xf>
    <xf borderId="6" fillId="0" fontId="1" numFmtId="2" xfId="0" applyAlignment="1" applyBorder="1" applyFont="1" applyNumberFormat="1">
      <alignment horizontal="right" vertical="bottom"/>
    </xf>
    <xf borderId="6" fillId="0" fontId="1" numFmtId="0" xfId="0" applyAlignment="1" applyBorder="1" applyFont="1">
      <alignment vertical="top"/>
    </xf>
    <xf borderId="6" fillId="0" fontId="3" numFmtId="0" xfId="0" applyAlignment="1" applyBorder="1" applyFont="1">
      <alignment vertical="top"/>
    </xf>
    <xf borderId="6" fillId="0" fontId="1" numFmtId="2" xfId="0" applyBorder="1" applyFont="1" applyNumberFormat="1"/>
    <xf borderId="6" fillId="0" fontId="10" numFmtId="0" xfId="0" applyAlignment="1" applyBorder="1" applyFont="1">
      <alignment horizontal="right" readingOrder="0" vertical="bottom"/>
    </xf>
    <xf borderId="6" fillId="0" fontId="11" numFmtId="0" xfId="0" applyAlignment="1" applyBorder="1" applyFont="1">
      <alignment horizontal="right" readingOrder="0" vertical="bottom"/>
    </xf>
    <xf borderId="6" fillId="0" fontId="12" numFmtId="0" xfId="0" applyAlignment="1" applyBorder="1" applyFont="1">
      <alignment horizontal="right" readingOrder="0" vertical="bottom"/>
    </xf>
    <xf borderId="6" fillId="0" fontId="3" numFmtId="165" xfId="0" applyAlignment="1" applyBorder="1" applyFont="1" applyNumberFormat="1">
      <alignment horizontal="right" vertical="bottom"/>
    </xf>
    <xf borderId="6" fillId="0" fontId="8" numFmtId="0" xfId="0" applyBorder="1" applyFont="1"/>
    <xf borderId="6" fillId="0" fontId="7" numFmtId="0" xfId="0" applyAlignment="1" applyBorder="1" applyFont="1">
      <alignment readingOrder="0" vertical="top"/>
    </xf>
    <xf borderId="6" fillId="0" fontId="1" numFmtId="16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Computation Time based on Different Block Size  (857375 combinations, Tile Size 512)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'Brute Force'!$N$40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'Brute Force'!$M$41:$M$43</c:f>
            </c:strRef>
          </c:cat>
          <c:val>
            <c:numRef>
              <c:f>'Brute Force'!$N$41:$N$43</c:f>
              <c:numCache/>
            </c:numRef>
          </c:val>
        </c:ser>
        <c:axId val="1724047803"/>
        <c:axId val="2129873472"/>
      </c:barChart>
      <c:catAx>
        <c:axId val="17240478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BlockSize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9873472"/>
      </c:catAx>
      <c:valAx>
        <c:axId val="21298734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04780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Computation Time based on Different Tile Size      
(857375 combinations, Block Size 32)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'Brute Force'!$N$60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'Brute Force'!$M$61:$M$63</c:f>
            </c:strRef>
          </c:cat>
          <c:val>
            <c:numRef>
              <c:f>'Brute Force'!$N$61:$N$63</c:f>
              <c:numCache/>
            </c:numRef>
          </c:val>
        </c:ser>
        <c:axId val="1825265439"/>
        <c:axId val="1378321287"/>
      </c:barChart>
      <c:catAx>
        <c:axId val="182526543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Tile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8321287"/>
      </c:catAx>
      <c:valAx>
        <c:axId val="13783212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26543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GPU Vs CPU computation time  (block Size 32, Tile Size 512)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v>GPU's Time (sec)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'Brute Force'!$AB$40:$AB$44</c:f>
            </c:strRef>
          </c:cat>
          <c:val>
            <c:numRef>
              <c:f>'Brute Force'!$AC$40:$AC$44</c:f>
              <c:numCache/>
            </c:numRef>
          </c:val>
        </c:ser>
        <c:ser>
          <c:idx val="1"/>
          <c:order val="1"/>
          <c:tx>
            <c:v>CPU's Time (sec)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'Brute Force'!$AB$40:$AB$44</c:f>
            </c:strRef>
          </c:cat>
          <c:val>
            <c:numRef>
              <c:f>'Brute Force'!$AD$40:$AD$44</c:f>
              <c:numCache/>
            </c:numRef>
          </c:val>
        </c:ser>
        <c:axId val="1941185671"/>
        <c:axId val="347187301"/>
      </c:barChart>
      <c:catAx>
        <c:axId val="19411856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Combination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7187301"/>
      </c:catAx>
      <c:valAx>
        <c:axId val="3471873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11856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609600</xdr:colOff>
      <xdr:row>66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495300</xdr:colOff>
      <xdr:row>65</xdr:row>
      <xdr:rowOff>152400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342900</xdr:colOff>
      <xdr:row>47</xdr:row>
      <xdr:rowOff>171450</xdr:rowOff>
    </xdr:from>
    <xdr:ext cx="10096500" cy="6248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14"/>
    <col customWidth="1" min="2" max="2" width="6.0"/>
    <col customWidth="1" min="3" max="3" width="7.86"/>
    <col customWidth="1" min="4" max="4" width="9.86"/>
    <col customWidth="1" min="5" max="5" width="14.29"/>
    <col customWidth="1" min="6" max="6" width="9.0"/>
    <col customWidth="1" min="7" max="7" width="12.71"/>
    <col customWidth="1" min="8" max="8" width="11.57"/>
    <col customWidth="1" min="9" max="10" width="6.86"/>
    <col customWidth="1" min="11" max="11" width="8.0"/>
    <col customWidth="1" min="12" max="12" width="10.0"/>
    <col customWidth="1" min="13" max="13" width="14.29"/>
    <col customWidth="1" min="14" max="14" width="10.29"/>
    <col customWidth="1" min="15" max="15" width="9.14"/>
    <col customWidth="1" min="16" max="16" width="9.0"/>
    <col customWidth="1" min="17" max="17" width="13.71"/>
    <col customWidth="1" min="18" max="18" width="17.43"/>
    <col customWidth="1" min="19" max="19" width="8.43"/>
    <col customWidth="1" min="20" max="20" width="9.29"/>
    <col customWidth="1" min="22" max="22" width="10.86"/>
    <col customWidth="1" min="23" max="23" width="9.57"/>
    <col customWidth="1" min="24" max="24" width="8.57"/>
    <col customWidth="1" min="25" max="25" width="13.43"/>
    <col customWidth="1" min="26" max="26" width="7.14"/>
    <col customWidth="1" min="27" max="27" width="12.57"/>
    <col customWidth="1" min="28" max="28" width="18.0"/>
    <col customWidth="1" min="29" max="29" width="14.0"/>
    <col customWidth="1" min="30" max="30" width="9.43"/>
    <col customWidth="1" min="31" max="31" width="13.43"/>
    <col customWidth="1" min="32" max="32" width="10.43"/>
    <col customWidth="1" min="33" max="33" width="9.14"/>
    <col customWidth="1" min="34" max="34" width="13.14"/>
    <col customWidth="1" min="35" max="35" width="6.71"/>
    <col customWidth="1" min="36" max="36" width="13.29"/>
  </cols>
  <sheetData>
    <row r="2">
      <c r="B2" s="1"/>
      <c r="C2" s="2"/>
      <c r="D2" s="2"/>
      <c r="E2" s="2"/>
      <c r="F2" s="2"/>
      <c r="G2" s="2"/>
      <c r="H2" s="3"/>
      <c r="J2" s="4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6"/>
    </row>
    <row r="3">
      <c r="B3" s="7"/>
      <c r="C3" s="8" t="s">
        <v>0</v>
      </c>
      <c r="D3" s="9"/>
      <c r="E3" s="9"/>
      <c r="F3" s="9"/>
      <c r="G3" s="9"/>
      <c r="H3" s="10"/>
      <c r="J3" s="11"/>
      <c r="K3" s="12" t="s">
        <v>1</v>
      </c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</row>
    <row r="4" ht="28.5" customHeight="1">
      <c r="B4" s="7"/>
      <c r="C4" s="15" t="s">
        <v>2</v>
      </c>
      <c r="D4" s="15" t="s">
        <v>3</v>
      </c>
      <c r="E4" s="15" t="s">
        <v>4</v>
      </c>
      <c r="F4" s="15" t="s">
        <v>5</v>
      </c>
      <c r="G4" s="15" t="s">
        <v>6</v>
      </c>
      <c r="H4" s="10"/>
      <c r="J4" s="11"/>
      <c r="K4" s="16" t="s">
        <v>2</v>
      </c>
      <c r="L4" s="16" t="s">
        <v>3</v>
      </c>
      <c r="M4" s="16" t="s">
        <v>4</v>
      </c>
      <c r="N4" s="16" t="s">
        <v>7</v>
      </c>
      <c r="O4" s="16" t="s">
        <v>8</v>
      </c>
      <c r="P4" s="17" t="s">
        <v>5</v>
      </c>
      <c r="Q4" s="18" t="s">
        <v>6</v>
      </c>
      <c r="R4" s="13"/>
      <c r="S4" s="16" t="s">
        <v>2</v>
      </c>
      <c r="T4" s="16" t="s">
        <v>3</v>
      </c>
      <c r="U4" s="16" t="s">
        <v>4</v>
      </c>
      <c r="V4" s="16" t="s">
        <v>7</v>
      </c>
      <c r="W4" s="16" t="s">
        <v>8</v>
      </c>
      <c r="X4" s="17" t="s">
        <v>5</v>
      </c>
      <c r="Y4" s="18" t="s">
        <v>6</v>
      </c>
      <c r="Z4" s="14"/>
    </row>
    <row r="5">
      <c r="B5" s="7"/>
      <c r="C5" s="19">
        <v>95.0</v>
      </c>
      <c r="D5" s="19">
        <v>2.0</v>
      </c>
      <c r="E5" s="20">
        <v>9025.0</v>
      </c>
      <c r="F5" s="19">
        <v>1.0</v>
      </c>
      <c r="G5" s="21">
        <v>0.01336</v>
      </c>
      <c r="H5" s="10"/>
      <c r="J5" s="11"/>
      <c r="K5" s="22">
        <v>95.0</v>
      </c>
      <c r="L5" s="22">
        <v>2.0</v>
      </c>
      <c r="M5" s="23">
        <v>9025.0</v>
      </c>
      <c r="N5" s="22">
        <v>32.0</v>
      </c>
      <c r="O5" s="22">
        <v>512.0</v>
      </c>
      <c r="P5" s="22">
        <v>1.0</v>
      </c>
      <c r="Q5" s="24">
        <v>0.15699</v>
      </c>
      <c r="R5" s="13"/>
      <c r="S5" s="22">
        <v>95.0</v>
      </c>
      <c r="T5" s="22">
        <v>3.0</v>
      </c>
      <c r="U5" s="23">
        <v>857375.0</v>
      </c>
      <c r="V5" s="22">
        <v>32.0</v>
      </c>
      <c r="W5" s="22">
        <v>256.0</v>
      </c>
      <c r="X5" s="22">
        <v>1.0</v>
      </c>
      <c r="Y5" s="24">
        <v>0.49073</v>
      </c>
      <c r="Z5" s="14"/>
    </row>
    <row r="6">
      <c r="B6" s="7"/>
      <c r="C6" s="19">
        <v>95.0</v>
      </c>
      <c r="D6" s="19">
        <v>2.0</v>
      </c>
      <c r="E6" s="20">
        <v>9025.0</v>
      </c>
      <c r="F6" s="19">
        <v>2.0</v>
      </c>
      <c r="G6" s="21">
        <v>0.01379</v>
      </c>
      <c r="H6" s="10"/>
      <c r="J6" s="11"/>
      <c r="K6" s="22">
        <v>95.0</v>
      </c>
      <c r="L6" s="22">
        <v>2.0</v>
      </c>
      <c r="M6" s="23">
        <v>9025.0</v>
      </c>
      <c r="N6" s="22">
        <v>32.0</v>
      </c>
      <c r="O6" s="22">
        <v>512.0</v>
      </c>
      <c r="P6" s="22">
        <v>2.0</v>
      </c>
      <c r="Q6" s="24">
        <v>0.14766</v>
      </c>
      <c r="R6" s="13"/>
      <c r="S6" s="22">
        <v>95.0</v>
      </c>
      <c r="T6" s="22">
        <v>3.0</v>
      </c>
      <c r="U6" s="23">
        <v>857375.0</v>
      </c>
      <c r="V6" s="22">
        <v>32.0</v>
      </c>
      <c r="W6" s="22">
        <v>256.0</v>
      </c>
      <c r="X6" s="22">
        <v>2.0</v>
      </c>
      <c r="Y6" s="24">
        <v>0.48179</v>
      </c>
      <c r="Z6" s="14"/>
    </row>
    <row r="7">
      <c r="B7" s="7"/>
      <c r="C7" s="19">
        <v>95.0</v>
      </c>
      <c r="D7" s="19">
        <v>2.0</v>
      </c>
      <c r="E7" s="20">
        <v>9025.0</v>
      </c>
      <c r="F7" s="19">
        <v>3.0</v>
      </c>
      <c r="G7" s="21">
        <v>0.01355</v>
      </c>
      <c r="H7" s="10"/>
      <c r="J7" s="11"/>
      <c r="K7" s="22">
        <v>95.0</v>
      </c>
      <c r="L7" s="22">
        <v>2.0</v>
      </c>
      <c r="M7" s="23">
        <v>9025.0</v>
      </c>
      <c r="N7" s="22">
        <v>32.0</v>
      </c>
      <c r="O7" s="22">
        <v>512.0</v>
      </c>
      <c r="P7" s="22">
        <v>3.0</v>
      </c>
      <c r="Q7" s="24">
        <v>0.15487</v>
      </c>
      <c r="R7" s="13"/>
      <c r="S7" s="22">
        <v>95.0</v>
      </c>
      <c r="T7" s="22">
        <v>3.0</v>
      </c>
      <c r="U7" s="23">
        <v>857375.0</v>
      </c>
      <c r="V7" s="22">
        <v>32.0</v>
      </c>
      <c r="W7" s="22">
        <v>256.0</v>
      </c>
      <c r="X7" s="22">
        <v>3.0</v>
      </c>
      <c r="Y7" s="24">
        <v>0.48146</v>
      </c>
      <c r="Z7" s="14"/>
    </row>
    <row r="8">
      <c r="B8" s="7"/>
      <c r="C8" s="19">
        <v>95.0</v>
      </c>
      <c r="D8" s="19">
        <v>2.0</v>
      </c>
      <c r="E8" s="20">
        <v>9025.0</v>
      </c>
      <c r="F8" s="19" t="s">
        <v>9</v>
      </c>
      <c r="G8" s="25">
        <f>AverAge(G5:G7)</f>
        <v>0.01356666667</v>
      </c>
      <c r="H8" s="10"/>
      <c r="J8" s="11"/>
      <c r="K8" s="22">
        <v>95.0</v>
      </c>
      <c r="L8" s="22">
        <v>2.0</v>
      </c>
      <c r="M8" s="23">
        <v>9025.0</v>
      </c>
      <c r="N8" s="22">
        <v>32.0</v>
      </c>
      <c r="O8" s="22">
        <v>512.0</v>
      </c>
      <c r="P8" s="22" t="s">
        <v>9</v>
      </c>
      <c r="Q8" s="26">
        <f>AverAge(Q5:Q7)</f>
        <v>0.1531733333</v>
      </c>
      <c r="R8" s="13"/>
      <c r="S8" s="22">
        <v>95.0</v>
      </c>
      <c r="T8" s="22">
        <v>3.0</v>
      </c>
      <c r="U8" s="23">
        <v>857375.0</v>
      </c>
      <c r="V8" s="22">
        <v>32.0</v>
      </c>
      <c r="W8" s="22">
        <v>256.0</v>
      </c>
      <c r="X8" s="22" t="s">
        <v>9</v>
      </c>
      <c r="Y8" s="26">
        <f>AverAge(Y5:Y7)</f>
        <v>0.48466</v>
      </c>
      <c r="Z8" s="14"/>
    </row>
    <row r="9">
      <c r="B9" s="7"/>
      <c r="C9" s="9"/>
      <c r="D9" s="9"/>
      <c r="E9" s="9"/>
      <c r="F9" s="9"/>
      <c r="G9" s="9"/>
      <c r="H9" s="10"/>
      <c r="J9" s="11"/>
      <c r="K9" s="27"/>
      <c r="L9" s="27"/>
      <c r="M9" s="27"/>
      <c r="N9" s="27"/>
      <c r="O9" s="27"/>
      <c r="P9" s="27"/>
      <c r="Q9" s="28"/>
      <c r="R9" s="13"/>
      <c r="S9" s="27"/>
      <c r="T9" s="27"/>
      <c r="U9" s="27"/>
      <c r="V9" s="27"/>
      <c r="W9" s="27"/>
      <c r="X9" s="27"/>
      <c r="Y9" s="28"/>
      <c r="Z9" s="14"/>
    </row>
    <row r="10">
      <c r="B10" s="7"/>
      <c r="C10" s="15" t="s">
        <v>2</v>
      </c>
      <c r="D10" s="15" t="s">
        <v>3</v>
      </c>
      <c r="E10" s="15" t="s">
        <v>4</v>
      </c>
      <c r="F10" s="15" t="s">
        <v>5</v>
      </c>
      <c r="G10" s="29" t="s">
        <v>6</v>
      </c>
      <c r="H10" s="10"/>
      <c r="J10" s="11"/>
      <c r="K10" s="16" t="s">
        <v>2</v>
      </c>
      <c r="L10" s="16" t="s">
        <v>3</v>
      </c>
      <c r="M10" s="16" t="s">
        <v>4</v>
      </c>
      <c r="N10" s="16" t="s">
        <v>7</v>
      </c>
      <c r="O10" s="16" t="s">
        <v>8</v>
      </c>
      <c r="P10" s="17" t="s">
        <v>5</v>
      </c>
      <c r="Q10" s="30" t="s">
        <v>6</v>
      </c>
      <c r="R10" s="13"/>
      <c r="S10" s="16" t="s">
        <v>2</v>
      </c>
      <c r="T10" s="16" t="s">
        <v>3</v>
      </c>
      <c r="U10" s="16" t="s">
        <v>4</v>
      </c>
      <c r="V10" s="16" t="s">
        <v>7</v>
      </c>
      <c r="W10" s="16" t="s">
        <v>8</v>
      </c>
      <c r="X10" s="17" t="s">
        <v>5</v>
      </c>
      <c r="Y10" s="30" t="s">
        <v>6</v>
      </c>
      <c r="Z10" s="14"/>
    </row>
    <row r="11">
      <c r="A11" s="31"/>
      <c r="B11" s="32"/>
      <c r="C11" s="19">
        <v>95.0</v>
      </c>
      <c r="D11" s="19">
        <v>3.0</v>
      </c>
      <c r="E11" s="20">
        <v>857375.0</v>
      </c>
      <c r="F11" s="19">
        <v>3.0</v>
      </c>
      <c r="G11" s="21">
        <v>1.27981</v>
      </c>
      <c r="H11" s="10"/>
      <c r="J11" s="11"/>
      <c r="K11" s="22">
        <v>95.0</v>
      </c>
      <c r="L11" s="22">
        <v>3.0</v>
      </c>
      <c r="M11" s="23">
        <v>857375.0</v>
      </c>
      <c r="N11" s="22">
        <v>32.0</v>
      </c>
      <c r="O11" s="22">
        <v>512.0</v>
      </c>
      <c r="P11" s="22">
        <v>1.0</v>
      </c>
      <c r="Q11" s="24">
        <v>0.49475</v>
      </c>
      <c r="R11" s="13"/>
      <c r="S11" s="22">
        <v>95.0</v>
      </c>
      <c r="T11" s="22">
        <v>3.0</v>
      </c>
      <c r="U11" s="23">
        <v>857375.0</v>
      </c>
      <c r="V11" s="22">
        <v>32.0</v>
      </c>
      <c r="W11" s="22">
        <v>128.0</v>
      </c>
      <c r="X11" s="22">
        <v>1.0</v>
      </c>
      <c r="Y11" s="24">
        <v>0.59591</v>
      </c>
      <c r="Z11" s="14"/>
    </row>
    <row r="12">
      <c r="A12" s="33"/>
      <c r="B12" s="34"/>
      <c r="C12" s="19">
        <v>95.0</v>
      </c>
      <c r="D12" s="19">
        <v>3.0</v>
      </c>
      <c r="E12" s="20">
        <v>857375.0</v>
      </c>
      <c r="F12" s="19">
        <v>3.0</v>
      </c>
      <c r="G12" s="21">
        <v>1.34104</v>
      </c>
      <c r="H12" s="10"/>
      <c r="J12" s="11"/>
      <c r="K12" s="22">
        <v>95.0</v>
      </c>
      <c r="L12" s="22">
        <v>3.0</v>
      </c>
      <c r="M12" s="23">
        <v>857375.0</v>
      </c>
      <c r="N12" s="22">
        <v>32.0</v>
      </c>
      <c r="O12" s="22">
        <v>512.0</v>
      </c>
      <c r="P12" s="22">
        <v>2.0</v>
      </c>
      <c r="Q12" s="24">
        <v>0.4964</v>
      </c>
      <c r="R12" s="13"/>
      <c r="S12" s="22">
        <v>95.0</v>
      </c>
      <c r="T12" s="22">
        <v>3.0</v>
      </c>
      <c r="U12" s="23">
        <v>857375.0</v>
      </c>
      <c r="V12" s="22">
        <v>32.0</v>
      </c>
      <c r="W12" s="22">
        <v>128.0</v>
      </c>
      <c r="X12" s="22">
        <v>2.0</v>
      </c>
      <c r="Y12" s="24">
        <v>0.55202</v>
      </c>
      <c r="Z12" s="14"/>
    </row>
    <row r="13">
      <c r="A13" s="35"/>
      <c r="B13" s="36"/>
      <c r="C13" s="19">
        <v>95.0</v>
      </c>
      <c r="D13" s="19">
        <v>3.0</v>
      </c>
      <c r="E13" s="20">
        <v>857375.0</v>
      </c>
      <c r="F13" s="19">
        <v>3.0</v>
      </c>
      <c r="G13" s="21">
        <v>1.28615</v>
      </c>
      <c r="H13" s="10"/>
      <c r="J13" s="11"/>
      <c r="K13" s="22">
        <v>95.0</v>
      </c>
      <c r="L13" s="22">
        <v>3.0</v>
      </c>
      <c r="M13" s="23">
        <v>857375.0</v>
      </c>
      <c r="N13" s="22">
        <v>32.0</v>
      </c>
      <c r="O13" s="22">
        <v>512.0</v>
      </c>
      <c r="P13" s="22">
        <v>3.0</v>
      </c>
      <c r="Q13" s="24">
        <v>0.45595</v>
      </c>
      <c r="R13" s="13"/>
      <c r="S13" s="22">
        <v>95.0</v>
      </c>
      <c r="T13" s="22">
        <v>3.0</v>
      </c>
      <c r="U13" s="23">
        <v>857375.0</v>
      </c>
      <c r="V13" s="22">
        <v>32.0</v>
      </c>
      <c r="W13" s="22">
        <v>128.0</v>
      </c>
      <c r="X13" s="22">
        <v>3.0</v>
      </c>
      <c r="Y13" s="24">
        <v>0.55459</v>
      </c>
      <c r="Z13" s="14"/>
    </row>
    <row r="14">
      <c r="A14" s="35"/>
      <c r="B14" s="36"/>
      <c r="C14" s="37">
        <v>95.0</v>
      </c>
      <c r="D14" s="37">
        <v>3.0</v>
      </c>
      <c r="E14" s="38">
        <v>857375.0</v>
      </c>
      <c r="F14" s="37" t="s">
        <v>9</v>
      </c>
      <c r="G14" s="39">
        <f>AverAge(G9:G13)</f>
        <v>1.302333333</v>
      </c>
      <c r="H14" s="10"/>
      <c r="J14" s="11"/>
      <c r="K14" s="22">
        <v>95.0</v>
      </c>
      <c r="L14" s="22">
        <v>3.0</v>
      </c>
      <c r="M14" s="23">
        <v>857375.0</v>
      </c>
      <c r="N14" s="22">
        <v>32.0</v>
      </c>
      <c r="O14" s="22">
        <v>512.0</v>
      </c>
      <c r="P14" s="22" t="s">
        <v>9</v>
      </c>
      <c r="Q14" s="40">
        <f>AverAge(Q11:Q13)</f>
        <v>0.4823666667</v>
      </c>
      <c r="R14" s="13"/>
      <c r="S14" s="22">
        <v>95.0</v>
      </c>
      <c r="T14" s="22">
        <v>3.0</v>
      </c>
      <c r="U14" s="23">
        <v>857375.0</v>
      </c>
      <c r="V14" s="22">
        <v>32.0</v>
      </c>
      <c r="W14" s="22">
        <v>128.0</v>
      </c>
      <c r="X14" s="22" t="s">
        <v>9</v>
      </c>
      <c r="Y14" s="26">
        <f>AverAge(Y11:Y13)</f>
        <v>0.5675066667</v>
      </c>
      <c r="Z14" s="14"/>
    </row>
    <row r="15">
      <c r="A15" s="35"/>
      <c r="B15" s="36"/>
      <c r="C15" s="41"/>
      <c r="D15" s="41"/>
      <c r="E15" s="41"/>
      <c r="F15" s="41"/>
      <c r="G15" s="42"/>
      <c r="H15" s="10"/>
      <c r="J15" s="11"/>
      <c r="K15" s="27"/>
      <c r="L15" s="27"/>
      <c r="M15" s="27"/>
      <c r="N15" s="27"/>
      <c r="O15" s="27"/>
      <c r="P15" s="27"/>
      <c r="Q15" s="28"/>
      <c r="R15" s="13"/>
      <c r="S15" s="27"/>
      <c r="T15" s="27"/>
      <c r="U15" s="27"/>
      <c r="V15" s="27"/>
      <c r="W15" s="27"/>
      <c r="X15" s="27"/>
      <c r="Y15" s="28"/>
      <c r="Z15" s="14"/>
    </row>
    <row r="16">
      <c r="A16" s="43"/>
      <c r="B16" s="44"/>
      <c r="C16" s="15" t="s">
        <v>2</v>
      </c>
      <c r="D16" s="15" t="s">
        <v>3</v>
      </c>
      <c r="E16" s="15" t="s">
        <v>4</v>
      </c>
      <c r="F16" s="15" t="s">
        <v>5</v>
      </c>
      <c r="G16" s="29" t="s">
        <v>6</v>
      </c>
      <c r="H16" s="10"/>
      <c r="J16" s="11"/>
      <c r="K16" s="16" t="s">
        <v>2</v>
      </c>
      <c r="L16" s="16" t="s">
        <v>3</v>
      </c>
      <c r="M16" s="16" t="s">
        <v>4</v>
      </c>
      <c r="N16" s="16" t="s">
        <v>7</v>
      </c>
      <c r="O16" s="16" t="s">
        <v>8</v>
      </c>
      <c r="P16" s="17" t="s">
        <v>5</v>
      </c>
      <c r="Q16" s="30" t="s">
        <v>6</v>
      </c>
      <c r="R16" s="13"/>
      <c r="S16" s="16" t="s">
        <v>2</v>
      </c>
      <c r="T16" s="16" t="s">
        <v>3</v>
      </c>
      <c r="U16" s="16" t="s">
        <v>4</v>
      </c>
      <c r="V16" s="16" t="s">
        <v>7</v>
      </c>
      <c r="W16" s="16" t="s">
        <v>8</v>
      </c>
      <c r="X16" s="17" t="s">
        <v>5</v>
      </c>
      <c r="Y16" s="30" t="s">
        <v>6</v>
      </c>
      <c r="Z16" s="14"/>
    </row>
    <row r="17">
      <c r="A17" s="43"/>
      <c r="B17" s="44"/>
      <c r="C17" s="19">
        <v>95.0</v>
      </c>
      <c r="D17" s="19">
        <v>4.0</v>
      </c>
      <c r="E17" s="20">
        <v>8.1450625E7</v>
      </c>
      <c r="F17" s="19">
        <v>1.0</v>
      </c>
      <c r="G17" s="21">
        <v>122.32047</v>
      </c>
      <c r="H17" s="10"/>
      <c r="J17" s="11"/>
      <c r="K17" s="22">
        <v>95.0</v>
      </c>
      <c r="L17" s="22">
        <v>4.0</v>
      </c>
      <c r="M17" s="23">
        <v>8.1450625E7</v>
      </c>
      <c r="N17" s="22">
        <v>32.0</v>
      </c>
      <c r="O17" s="22">
        <v>512.0</v>
      </c>
      <c r="P17" s="22">
        <v>1.0</v>
      </c>
      <c r="Q17" s="24">
        <v>29.29656</v>
      </c>
      <c r="R17" s="13"/>
      <c r="S17" s="22">
        <v>95.0</v>
      </c>
      <c r="T17" s="22">
        <v>3.0</v>
      </c>
      <c r="U17" s="23">
        <v>857375.0</v>
      </c>
      <c r="V17" s="22">
        <v>16.0</v>
      </c>
      <c r="W17" s="22">
        <v>512.0</v>
      </c>
      <c r="X17" s="22">
        <v>1.0</v>
      </c>
      <c r="Y17" s="24">
        <v>0.4468</v>
      </c>
      <c r="Z17" s="14"/>
    </row>
    <row r="18">
      <c r="A18" s="43"/>
      <c r="B18" s="44"/>
      <c r="C18" s="19">
        <v>95.0</v>
      </c>
      <c r="D18" s="19">
        <v>4.0</v>
      </c>
      <c r="E18" s="20">
        <v>8.1450625E7</v>
      </c>
      <c r="F18" s="19">
        <v>2.0</v>
      </c>
      <c r="G18" s="21">
        <v>124.78237</v>
      </c>
      <c r="H18" s="10"/>
      <c r="J18" s="11"/>
      <c r="K18" s="22">
        <v>95.0</v>
      </c>
      <c r="L18" s="22">
        <v>4.0</v>
      </c>
      <c r="M18" s="23">
        <v>8.1450625E7</v>
      </c>
      <c r="N18" s="22">
        <v>32.0</v>
      </c>
      <c r="O18" s="22">
        <v>512.0</v>
      </c>
      <c r="P18" s="22">
        <v>2.0</v>
      </c>
      <c r="Q18" s="24">
        <v>29.39272</v>
      </c>
      <c r="R18" s="13"/>
      <c r="S18" s="22">
        <v>95.0</v>
      </c>
      <c r="T18" s="22">
        <v>3.0</v>
      </c>
      <c r="U18" s="23">
        <v>857375.0</v>
      </c>
      <c r="V18" s="22">
        <v>16.0</v>
      </c>
      <c r="W18" s="22">
        <v>512.0</v>
      </c>
      <c r="X18" s="22">
        <v>2.0</v>
      </c>
      <c r="Y18" s="24">
        <v>0.43332</v>
      </c>
      <c r="Z18" s="14"/>
    </row>
    <row r="19">
      <c r="A19" s="43"/>
      <c r="B19" s="44"/>
      <c r="C19" s="19">
        <v>95.0</v>
      </c>
      <c r="D19" s="19">
        <v>4.0</v>
      </c>
      <c r="E19" s="20">
        <v>8.1450625E7</v>
      </c>
      <c r="F19" s="19">
        <v>3.0</v>
      </c>
      <c r="G19" s="21">
        <v>124.94298</v>
      </c>
      <c r="H19" s="10"/>
      <c r="J19" s="11"/>
      <c r="K19" s="22">
        <v>95.0</v>
      </c>
      <c r="L19" s="22">
        <v>4.0</v>
      </c>
      <c r="M19" s="23">
        <v>8.1450625E7</v>
      </c>
      <c r="N19" s="22">
        <v>32.0</v>
      </c>
      <c r="O19" s="22">
        <v>512.0</v>
      </c>
      <c r="P19" s="22">
        <v>3.0</v>
      </c>
      <c r="Q19" s="24">
        <v>29.47235</v>
      </c>
      <c r="R19" s="13"/>
      <c r="S19" s="22">
        <v>95.0</v>
      </c>
      <c r="T19" s="22">
        <v>3.0</v>
      </c>
      <c r="U19" s="23">
        <v>857375.0</v>
      </c>
      <c r="V19" s="22">
        <v>16.0</v>
      </c>
      <c r="W19" s="22">
        <v>512.0</v>
      </c>
      <c r="X19" s="22">
        <v>3.0</v>
      </c>
      <c r="Y19" s="24">
        <v>0.44277</v>
      </c>
      <c r="Z19" s="14"/>
    </row>
    <row r="20">
      <c r="A20" s="43"/>
      <c r="B20" s="44"/>
      <c r="C20" s="19">
        <v>95.0</v>
      </c>
      <c r="D20" s="19">
        <v>4.0</v>
      </c>
      <c r="E20" s="20">
        <v>8.1450625E7</v>
      </c>
      <c r="F20" s="19" t="s">
        <v>9</v>
      </c>
      <c r="G20" s="39">
        <f>AverAge(G17:G19)</f>
        <v>124.0152733</v>
      </c>
      <c r="H20" s="10"/>
      <c r="J20" s="11"/>
      <c r="K20" s="22">
        <v>95.0</v>
      </c>
      <c r="L20" s="22">
        <v>4.0</v>
      </c>
      <c r="M20" s="23">
        <v>8.1450625E7</v>
      </c>
      <c r="N20" s="22">
        <v>32.0</v>
      </c>
      <c r="O20" s="22">
        <v>512.0</v>
      </c>
      <c r="P20" s="22" t="s">
        <v>9</v>
      </c>
      <c r="Q20" s="40">
        <f>AverAge(Q17:Q19)</f>
        <v>29.38721</v>
      </c>
      <c r="R20" s="13"/>
      <c r="S20" s="22">
        <v>95.0</v>
      </c>
      <c r="T20" s="22">
        <v>3.0</v>
      </c>
      <c r="U20" s="23">
        <v>857375.0</v>
      </c>
      <c r="V20" s="22">
        <v>16.0</v>
      </c>
      <c r="W20" s="22">
        <v>512.0</v>
      </c>
      <c r="X20" s="22" t="s">
        <v>9</v>
      </c>
      <c r="Y20" s="26">
        <f>AverAge(Y17:Y19)</f>
        <v>0.4409633333</v>
      </c>
      <c r="Z20" s="14"/>
    </row>
    <row r="21">
      <c r="A21" s="43"/>
      <c r="B21" s="44"/>
      <c r="C21" s="45"/>
      <c r="D21" s="45"/>
      <c r="E21" s="45"/>
      <c r="F21" s="45"/>
      <c r="G21" s="46"/>
      <c r="H21" s="10"/>
      <c r="J21" s="11"/>
      <c r="K21" s="27"/>
      <c r="L21" s="27"/>
      <c r="M21" s="27"/>
      <c r="N21" s="27"/>
      <c r="O21" s="27"/>
      <c r="P21" s="27"/>
      <c r="Q21" s="28"/>
      <c r="R21" s="13"/>
      <c r="S21" s="27"/>
      <c r="T21" s="27"/>
      <c r="U21" s="27"/>
      <c r="V21" s="27"/>
      <c r="W21" s="27"/>
      <c r="X21" s="27"/>
      <c r="Y21" s="28"/>
      <c r="Z21" s="14"/>
    </row>
    <row r="22">
      <c r="A22" s="33"/>
      <c r="B22" s="34"/>
      <c r="C22" s="15" t="s">
        <v>2</v>
      </c>
      <c r="D22" s="15" t="s">
        <v>3</v>
      </c>
      <c r="E22" s="15" t="s">
        <v>4</v>
      </c>
      <c r="F22" s="15" t="s">
        <v>5</v>
      </c>
      <c r="G22" s="29" t="s">
        <v>6</v>
      </c>
      <c r="H22" s="10"/>
      <c r="J22" s="11"/>
      <c r="K22" s="16" t="s">
        <v>2</v>
      </c>
      <c r="L22" s="16" t="s">
        <v>3</v>
      </c>
      <c r="M22" s="16" t="s">
        <v>4</v>
      </c>
      <c r="N22" s="16" t="s">
        <v>7</v>
      </c>
      <c r="O22" s="16" t="s">
        <v>8</v>
      </c>
      <c r="P22" s="17" t="s">
        <v>5</v>
      </c>
      <c r="Q22" s="30" t="s">
        <v>6</v>
      </c>
      <c r="R22" s="13"/>
      <c r="S22" s="16" t="s">
        <v>2</v>
      </c>
      <c r="T22" s="16" t="s">
        <v>3</v>
      </c>
      <c r="U22" s="16" t="s">
        <v>4</v>
      </c>
      <c r="V22" s="16" t="s">
        <v>7</v>
      </c>
      <c r="W22" s="16" t="s">
        <v>8</v>
      </c>
      <c r="X22" s="17" t="s">
        <v>5</v>
      </c>
      <c r="Y22" s="30" t="s">
        <v>6</v>
      </c>
      <c r="Z22" s="14"/>
    </row>
    <row r="23">
      <c r="A23" s="35"/>
      <c r="B23" s="36"/>
      <c r="C23" s="19">
        <v>26.0</v>
      </c>
      <c r="D23" s="19">
        <v>3.0</v>
      </c>
      <c r="E23" s="20">
        <v>17576.0</v>
      </c>
      <c r="F23" s="19">
        <v>1.0</v>
      </c>
      <c r="G23" s="21">
        <v>0.02641</v>
      </c>
      <c r="H23" s="10"/>
      <c r="J23" s="11"/>
      <c r="K23" s="22">
        <v>26.0</v>
      </c>
      <c r="L23" s="22">
        <v>3.0</v>
      </c>
      <c r="M23" s="23">
        <v>17576.0</v>
      </c>
      <c r="N23" s="22">
        <v>32.0</v>
      </c>
      <c r="O23" s="22">
        <v>512.0</v>
      </c>
      <c r="P23" s="22">
        <v>1.0</v>
      </c>
      <c r="Q23" s="24">
        <v>0.1445</v>
      </c>
      <c r="R23" s="13"/>
      <c r="S23" s="22">
        <v>95.0</v>
      </c>
      <c r="T23" s="22">
        <v>3.0</v>
      </c>
      <c r="U23" s="23">
        <v>857375.0</v>
      </c>
      <c r="V23" s="22">
        <v>8.0</v>
      </c>
      <c r="W23" s="22">
        <v>512.0</v>
      </c>
      <c r="X23" s="22">
        <v>1.0</v>
      </c>
      <c r="Y23" s="24">
        <v>0.41764</v>
      </c>
      <c r="Z23" s="14"/>
    </row>
    <row r="24">
      <c r="A24" s="35"/>
      <c r="B24" s="36"/>
      <c r="C24" s="19">
        <v>26.0</v>
      </c>
      <c r="D24" s="19">
        <v>3.0</v>
      </c>
      <c r="E24" s="20">
        <v>17576.0</v>
      </c>
      <c r="F24" s="19">
        <v>2.0</v>
      </c>
      <c r="G24" s="21">
        <v>0.02616</v>
      </c>
      <c r="H24" s="10"/>
      <c r="J24" s="11"/>
      <c r="K24" s="22">
        <v>26.0</v>
      </c>
      <c r="L24" s="22">
        <v>3.0</v>
      </c>
      <c r="M24" s="23">
        <v>17576.0</v>
      </c>
      <c r="N24" s="22">
        <v>32.0</v>
      </c>
      <c r="O24" s="22">
        <v>512.0</v>
      </c>
      <c r="P24" s="22">
        <v>2.0</v>
      </c>
      <c r="Q24" s="24">
        <v>0.14272</v>
      </c>
      <c r="R24" s="13"/>
      <c r="S24" s="22">
        <v>95.0</v>
      </c>
      <c r="T24" s="22">
        <v>3.0</v>
      </c>
      <c r="U24" s="23">
        <v>857375.0</v>
      </c>
      <c r="V24" s="22">
        <v>8.0</v>
      </c>
      <c r="W24" s="22">
        <v>512.0</v>
      </c>
      <c r="X24" s="22">
        <v>2.0</v>
      </c>
      <c r="Y24" s="24">
        <v>0.41417</v>
      </c>
      <c r="Z24" s="14"/>
    </row>
    <row r="25">
      <c r="A25" s="35"/>
      <c r="B25" s="36"/>
      <c r="C25" s="19">
        <v>26.0</v>
      </c>
      <c r="D25" s="19">
        <v>3.0</v>
      </c>
      <c r="E25" s="20">
        <v>17576.0</v>
      </c>
      <c r="F25" s="19">
        <v>3.0</v>
      </c>
      <c r="G25" s="21">
        <v>0.02642</v>
      </c>
      <c r="H25" s="10"/>
      <c r="J25" s="11"/>
      <c r="K25" s="22">
        <v>26.0</v>
      </c>
      <c r="L25" s="22">
        <v>3.0</v>
      </c>
      <c r="M25" s="23">
        <v>17576.0</v>
      </c>
      <c r="N25" s="22">
        <v>32.0</v>
      </c>
      <c r="O25" s="22">
        <v>512.0</v>
      </c>
      <c r="P25" s="22">
        <v>3.0</v>
      </c>
      <c r="Q25" s="24">
        <v>0.14896</v>
      </c>
      <c r="R25" s="13"/>
      <c r="S25" s="22">
        <v>95.0</v>
      </c>
      <c r="T25" s="22">
        <v>3.0</v>
      </c>
      <c r="U25" s="23">
        <v>857375.0</v>
      </c>
      <c r="V25" s="22">
        <v>8.0</v>
      </c>
      <c r="W25" s="22">
        <v>512.0</v>
      </c>
      <c r="X25" s="22">
        <v>3.0</v>
      </c>
      <c r="Y25" s="24">
        <v>0.413</v>
      </c>
      <c r="Z25" s="14"/>
    </row>
    <row r="26">
      <c r="A26" s="35"/>
      <c r="B26" s="36"/>
      <c r="C26" s="19">
        <v>26.0</v>
      </c>
      <c r="D26" s="19">
        <v>3.0</v>
      </c>
      <c r="E26" s="20">
        <v>17576.0</v>
      </c>
      <c r="F26" s="19" t="s">
        <v>9</v>
      </c>
      <c r="G26" s="39">
        <f>AverAge(G23:G25)</f>
        <v>0.02633</v>
      </c>
      <c r="H26" s="10"/>
      <c r="J26" s="11"/>
      <c r="K26" s="22">
        <v>26.0</v>
      </c>
      <c r="L26" s="22">
        <v>3.0</v>
      </c>
      <c r="M26" s="23">
        <v>17576.0</v>
      </c>
      <c r="N26" s="22">
        <v>32.0</v>
      </c>
      <c r="O26" s="22">
        <v>512.0</v>
      </c>
      <c r="P26" s="22" t="s">
        <v>9</v>
      </c>
      <c r="Q26" s="40">
        <f>AverAge(Q23:Q25)</f>
        <v>0.1453933333</v>
      </c>
      <c r="R26" s="13"/>
      <c r="S26" s="22">
        <v>95.0</v>
      </c>
      <c r="T26" s="22">
        <v>3.0</v>
      </c>
      <c r="U26" s="23">
        <v>857375.0</v>
      </c>
      <c r="V26" s="22">
        <v>8.0</v>
      </c>
      <c r="W26" s="22">
        <v>512.0</v>
      </c>
      <c r="X26" s="22" t="s">
        <v>9</v>
      </c>
      <c r="Y26" s="40">
        <f> AVerage(Y23:Y25)</f>
        <v>0.4149366667</v>
      </c>
      <c r="Z26" s="14"/>
    </row>
    <row r="27">
      <c r="A27" s="43"/>
      <c r="B27" s="44"/>
      <c r="C27" s="45"/>
      <c r="D27" s="45"/>
      <c r="E27" s="45"/>
      <c r="F27" s="45"/>
      <c r="G27" s="46"/>
      <c r="H27" s="10"/>
      <c r="J27" s="11"/>
      <c r="K27" s="13"/>
      <c r="L27" s="13"/>
      <c r="M27" s="13"/>
      <c r="N27" s="13"/>
      <c r="O27" s="13"/>
      <c r="P27" s="13"/>
      <c r="Q27" s="47"/>
      <c r="R27" s="13"/>
      <c r="S27" s="27"/>
      <c r="T27" s="27"/>
      <c r="U27" s="27"/>
      <c r="V27" s="27"/>
      <c r="W27" s="27"/>
      <c r="X27" s="27"/>
      <c r="Y27" s="48"/>
      <c r="Z27" s="14"/>
    </row>
    <row r="28">
      <c r="A28" s="33"/>
      <c r="B28" s="34"/>
      <c r="C28" s="15" t="s">
        <v>2</v>
      </c>
      <c r="D28" s="15" t="s">
        <v>3</v>
      </c>
      <c r="E28" s="15" t="s">
        <v>4</v>
      </c>
      <c r="F28" s="15" t="s">
        <v>5</v>
      </c>
      <c r="G28" s="29" t="s">
        <v>6</v>
      </c>
      <c r="H28" s="10"/>
      <c r="J28" s="11"/>
      <c r="K28" s="16" t="s">
        <v>2</v>
      </c>
      <c r="L28" s="16" t="s">
        <v>3</v>
      </c>
      <c r="M28" s="16" t="s">
        <v>4</v>
      </c>
      <c r="N28" s="16" t="s">
        <v>7</v>
      </c>
      <c r="O28" s="16" t="s">
        <v>8</v>
      </c>
      <c r="P28" s="17" t="s">
        <v>5</v>
      </c>
      <c r="Q28" s="30" t="s">
        <v>6</v>
      </c>
      <c r="R28" s="13"/>
      <c r="S28" s="13"/>
      <c r="T28" s="13"/>
      <c r="U28" s="13"/>
      <c r="V28" s="13"/>
      <c r="W28" s="13"/>
      <c r="X28" s="13"/>
      <c r="Y28" s="13"/>
      <c r="Z28" s="14"/>
    </row>
    <row r="29">
      <c r="A29" s="35"/>
      <c r="B29" s="36"/>
      <c r="C29" s="19">
        <v>26.0</v>
      </c>
      <c r="D29" s="19">
        <v>4.0</v>
      </c>
      <c r="E29" s="20">
        <v>456976.0</v>
      </c>
      <c r="F29" s="19">
        <v>1.0</v>
      </c>
      <c r="G29" s="21">
        <v>0.68096</v>
      </c>
      <c r="H29" s="10"/>
      <c r="J29" s="11"/>
      <c r="K29" s="22">
        <v>26.0</v>
      </c>
      <c r="L29" s="22">
        <v>4.0</v>
      </c>
      <c r="M29" s="23">
        <v>456976.0</v>
      </c>
      <c r="N29" s="22">
        <v>32.0</v>
      </c>
      <c r="O29" s="22">
        <v>512.0</v>
      </c>
      <c r="P29" s="22">
        <v>1.0</v>
      </c>
      <c r="Q29" s="24">
        <v>0.32149</v>
      </c>
      <c r="R29" s="13"/>
      <c r="S29" s="13"/>
      <c r="T29" s="13"/>
      <c r="U29" s="13"/>
      <c r="V29" s="13"/>
      <c r="W29" s="13"/>
      <c r="X29" s="13"/>
      <c r="Y29" s="13"/>
      <c r="Z29" s="14"/>
    </row>
    <row r="30">
      <c r="A30" s="35"/>
      <c r="B30" s="36"/>
      <c r="C30" s="19">
        <v>26.0</v>
      </c>
      <c r="D30" s="19">
        <v>4.0</v>
      </c>
      <c r="E30" s="20">
        <v>456976.0</v>
      </c>
      <c r="F30" s="19">
        <v>2.0</v>
      </c>
      <c r="G30" s="21">
        <v>0.68268</v>
      </c>
      <c r="H30" s="10"/>
      <c r="J30" s="11"/>
      <c r="K30" s="22">
        <v>26.0</v>
      </c>
      <c r="L30" s="22">
        <v>4.0</v>
      </c>
      <c r="M30" s="23">
        <v>456976.0</v>
      </c>
      <c r="N30" s="22">
        <v>32.0</v>
      </c>
      <c r="O30" s="22">
        <v>512.0</v>
      </c>
      <c r="P30" s="22">
        <v>2.0</v>
      </c>
      <c r="Q30" s="24">
        <v>0.31969</v>
      </c>
      <c r="R30" s="13"/>
      <c r="S30" s="13"/>
      <c r="T30" s="13"/>
      <c r="U30" s="13"/>
      <c r="V30" s="13"/>
      <c r="W30" s="13"/>
      <c r="X30" s="13"/>
      <c r="Y30" s="13"/>
      <c r="Z30" s="14"/>
    </row>
    <row r="31">
      <c r="A31" s="35"/>
      <c r="B31" s="36"/>
      <c r="C31" s="19">
        <v>26.0</v>
      </c>
      <c r="D31" s="19">
        <v>4.0</v>
      </c>
      <c r="E31" s="20">
        <v>456976.0</v>
      </c>
      <c r="F31" s="19">
        <v>3.0</v>
      </c>
      <c r="G31" s="21">
        <v>0.68286</v>
      </c>
      <c r="H31" s="10"/>
      <c r="J31" s="11"/>
      <c r="K31" s="22">
        <v>26.0</v>
      </c>
      <c r="L31" s="22">
        <v>4.0</v>
      </c>
      <c r="M31" s="23">
        <v>456976.0</v>
      </c>
      <c r="N31" s="22">
        <v>32.0</v>
      </c>
      <c r="O31" s="22">
        <v>512.0</v>
      </c>
      <c r="P31" s="22">
        <v>3.0</v>
      </c>
      <c r="Q31" s="24">
        <v>0.29253</v>
      </c>
      <c r="R31" s="13"/>
      <c r="S31" s="13"/>
      <c r="T31" s="13"/>
      <c r="U31" s="13"/>
      <c r="V31" s="13"/>
      <c r="W31" s="13"/>
      <c r="X31" s="13"/>
      <c r="Y31" s="13"/>
      <c r="Z31" s="14"/>
    </row>
    <row r="32">
      <c r="A32" s="35"/>
      <c r="B32" s="36"/>
      <c r="C32" s="19">
        <v>26.0</v>
      </c>
      <c r="D32" s="19">
        <v>4.0</v>
      </c>
      <c r="E32" s="20">
        <v>456976.0</v>
      </c>
      <c r="F32" s="19" t="s">
        <v>9</v>
      </c>
      <c r="G32" s="39">
        <f>AverAge(G29:G31)</f>
        <v>0.6821666667</v>
      </c>
      <c r="H32" s="10"/>
      <c r="J32" s="11"/>
      <c r="K32" s="22">
        <v>26.0</v>
      </c>
      <c r="L32" s="22">
        <v>4.0</v>
      </c>
      <c r="M32" s="23">
        <v>456976.0</v>
      </c>
      <c r="N32" s="22">
        <v>32.0</v>
      </c>
      <c r="O32" s="22">
        <v>512.0</v>
      </c>
      <c r="P32" s="22" t="s">
        <v>9</v>
      </c>
      <c r="Q32" s="26">
        <f> AverAge(Q29:Q31)</f>
        <v>0.3112366667</v>
      </c>
      <c r="R32" s="13"/>
      <c r="S32" s="13"/>
      <c r="T32" s="13"/>
      <c r="U32" s="13"/>
      <c r="V32" s="13"/>
      <c r="W32" s="13"/>
      <c r="X32" s="13"/>
      <c r="Y32" s="13"/>
      <c r="Z32" s="14"/>
    </row>
    <row r="33">
      <c r="A33" s="43"/>
      <c r="B33" s="49"/>
      <c r="C33" s="50"/>
      <c r="D33" s="50"/>
      <c r="E33" s="50"/>
      <c r="F33" s="50"/>
      <c r="G33" s="51"/>
      <c r="H33" s="52"/>
      <c r="J33" s="5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5"/>
    </row>
    <row r="34">
      <c r="A34" s="33"/>
      <c r="B34" s="33"/>
      <c r="K34" s="43"/>
      <c r="L34" s="43"/>
      <c r="M34" s="43"/>
      <c r="N34" s="43"/>
      <c r="O34" s="43"/>
      <c r="P34" s="43"/>
      <c r="Q34" s="56"/>
    </row>
    <row r="35">
      <c r="A35" s="35"/>
      <c r="B35" s="35"/>
    </row>
    <row r="36">
      <c r="A36" s="35"/>
      <c r="B36" s="57"/>
      <c r="C36" s="58"/>
      <c r="D36" s="58"/>
      <c r="E36" s="58"/>
      <c r="F36" s="58"/>
      <c r="G36" s="58"/>
      <c r="H36" s="58"/>
      <c r="I36" s="59"/>
    </row>
    <row r="37">
      <c r="A37" s="35"/>
      <c r="B37" s="60"/>
      <c r="C37" s="61" t="s">
        <v>10</v>
      </c>
      <c r="D37" s="62"/>
      <c r="E37" s="63"/>
      <c r="F37" s="62"/>
      <c r="G37" s="62"/>
      <c r="H37" s="62"/>
      <c r="I37" s="64"/>
    </row>
    <row r="38">
      <c r="A38" s="35"/>
      <c r="B38" s="60"/>
      <c r="C38" s="65" t="s">
        <v>2</v>
      </c>
      <c r="D38" s="65" t="s">
        <v>3</v>
      </c>
      <c r="E38" s="65" t="s">
        <v>4</v>
      </c>
      <c r="F38" s="65" t="s">
        <v>7</v>
      </c>
      <c r="G38" s="65" t="s">
        <v>8</v>
      </c>
      <c r="H38" s="65" t="s">
        <v>6</v>
      </c>
      <c r="I38" s="64"/>
      <c r="Y38" s="66"/>
    </row>
    <row r="39">
      <c r="A39" s="43"/>
      <c r="B39" s="60"/>
      <c r="C39" s="67">
        <v>95.0</v>
      </c>
      <c r="D39" s="67">
        <v>2.0</v>
      </c>
      <c r="E39" s="68">
        <v>9025.0</v>
      </c>
      <c r="F39" s="67">
        <v>32.0</v>
      </c>
      <c r="G39" s="67">
        <v>512.0</v>
      </c>
      <c r="H39" s="69">
        <v>0.153</v>
      </c>
      <c r="I39" s="64"/>
      <c r="AB39" s="70" t="s">
        <v>11</v>
      </c>
      <c r="AC39" s="70" t="s">
        <v>12</v>
      </c>
      <c r="AD39" s="70" t="s">
        <v>13</v>
      </c>
    </row>
    <row r="40">
      <c r="A40" s="43"/>
      <c r="B40" s="60"/>
      <c r="C40" s="67">
        <v>95.0</v>
      </c>
      <c r="D40" s="65">
        <v>3.0</v>
      </c>
      <c r="E40" s="65">
        <v>857375.0</v>
      </c>
      <c r="F40" s="67">
        <v>32.0</v>
      </c>
      <c r="G40" s="67">
        <v>512.0</v>
      </c>
      <c r="H40" s="69">
        <v>0.482</v>
      </c>
      <c r="I40" s="64"/>
      <c r="L40" s="31"/>
      <c r="M40" s="70" t="s">
        <v>7</v>
      </c>
      <c r="N40" s="70" t="s">
        <v>14</v>
      </c>
      <c r="AB40" s="71">
        <v>9025.0</v>
      </c>
      <c r="AC40" s="69">
        <v>0.153</v>
      </c>
      <c r="AD40" s="70">
        <v>0.014</v>
      </c>
    </row>
    <row r="41">
      <c r="A41" s="33"/>
      <c r="B41" s="60"/>
      <c r="C41" s="67">
        <v>95.0</v>
      </c>
      <c r="D41" s="65">
        <v>4.0</v>
      </c>
      <c r="E41" s="65">
        <v>8.1450625E7</v>
      </c>
      <c r="F41" s="67">
        <v>32.0</v>
      </c>
      <c r="G41" s="67">
        <v>512.0</v>
      </c>
      <c r="H41" s="69">
        <v>29.387</v>
      </c>
      <c r="I41" s="64"/>
      <c r="M41" s="70">
        <v>32.0</v>
      </c>
      <c r="N41" s="69">
        <v>0.482</v>
      </c>
      <c r="AB41" s="72">
        <v>17576.0</v>
      </c>
      <c r="AC41" s="69">
        <v>0.145</v>
      </c>
      <c r="AD41" s="69">
        <v>0.026</v>
      </c>
    </row>
    <row r="42">
      <c r="A42" s="35"/>
      <c r="B42" s="60"/>
      <c r="C42" s="73"/>
      <c r="D42" s="73"/>
      <c r="E42" s="73"/>
      <c r="F42" s="73"/>
      <c r="G42" s="73"/>
      <c r="H42" s="73"/>
      <c r="I42" s="64"/>
      <c r="M42" s="70">
        <v>16.0</v>
      </c>
      <c r="N42" s="69">
        <v>0.441</v>
      </c>
      <c r="AB42" s="72">
        <v>456976.0</v>
      </c>
      <c r="AC42" s="69">
        <v>0.311</v>
      </c>
      <c r="AD42" s="69">
        <v>0.682</v>
      </c>
    </row>
    <row r="43">
      <c r="A43" s="35"/>
      <c r="B43" s="60"/>
      <c r="C43" s="67">
        <v>26.0</v>
      </c>
      <c r="D43" s="65">
        <v>3.0</v>
      </c>
      <c r="E43" s="65">
        <v>17576.0</v>
      </c>
      <c r="F43" s="67">
        <v>32.0</v>
      </c>
      <c r="G43" s="67">
        <v>512.0</v>
      </c>
      <c r="H43" s="69">
        <v>0.145</v>
      </c>
      <c r="I43" s="64"/>
      <c r="M43" s="70">
        <v>8.0</v>
      </c>
      <c r="N43" s="69">
        <v>0.415</v>
      </c>
      <c r="AB43" s="72">
        <v>857375.0</v>
      </c>
      <c r="AC43" s="69">
        <v>0.482</v>
      </c>
      <c r="AD43" s="69">
        <v>1.302</v>
      </c>
    </row>
    <row r="44">
      <c r="A44" s="35"/>
      <c r="B44" s="60"/>
      <c r="C44" s="67">
        <v>26.0</v>
      </c>
      <c r="D44" s="65">
        <v>4.0</v>
      </c>
      <c r="E44" s="65">
        <v>456976.0</v>
      </c>
      <c r="F44" s="67">
        <v>32.0</v>
      </c>
      <c r="G44" s="67">
        <v>512.0</v>
      </c>
      <c r="H44" s="69">
        <v>0.311</v>
      </c>
      <c r="I44" s="64"/>
      <c r="AB44" s="72">
        <v>8.1450625E7</v>
      </c>
      <c r="AC44" s="69">
        <v>29.387</v>
      </c>
      <c r="AD44" s="69">
        <v>124.015</v>
      </c>
    </row>
    <row r="45">
      <c r="A45" s="35"/>
      <c r="B45" s="60"/>
      <c r="C45" s="73"/>
      <c r="D45" s="73"/>
      <c r="E45" s="73"/>
      <c r="F45" s="73"/>
      <c r="G45" s="73"/>
      <c r="H45" s="73"/>
      <c r="I45" s="64"/>
    </row>
    <row r="46">
      <c r="A46" s="35"/>
      <c r="B46" s="60"/>
      <c r="C46" s="67">
        <v>95.0</v>
      </c>
      <c r="D46" s="65">
        <v>3.0</v>
      </c>
      <c r="E46" s="65">
        <v>857375.0</v>
      </c>
      <c r="F46" s="67">
        <v>32.0</v>
      </c>
      <c r="G46" s="67">
        <v>512.0</v>
      </c>
      <c r="H46" s="65">
        <v>0.464</v>
      </c>
      <c r="I46" s="64"/>
    </row>
    <row r="47">
      <c r="A47" s="35"/>
      <c r="B47" s="60"/>
      <c r="C47" s="67">
        <v>95.0</v>
      </c>
      <c r="D47" s="65">
        <v>3.0</v>
      </c>
      <c r="E47" s="65">
        <v>857375.0</v>
      </c>
      <c r="F47" s="67">
        <v>32.0</v>
      </c>
      <c r="G47" s="65">
        <v>256.0</v>
      </c>
      <c r="H47" s="74">
        <v>0.485</v>
      </c>
      <c r="I47" s="64"/>
    </row>
    <row r="48">
      <c r="B48" s="60"/>
      <c r="C48" s="67">
        <v>95.0</v>
      </c>
      <c r="D48" s="65">
        <v>3.0</v>
      </c>
      <c r="E48" s="65">
        <v>857375.0</v>
      </c>
      <c r="F48" s="67">
        <v>32.0</v>
      </c>
      <c r="G48" s="65">
        <v>128.0</v>
      </c>
      <c r="H48" s="69">
        <v>0.568</v>
      </c>
      <c r="I48" s="64"/>
    </row>
    <row r="49">
      <c r="B49" s="60"/>
      <c r="C49" s="73"/>
      <c r="D49" s="73"/>
      <c r="E49" s="73"/>
      <c r="F49" s="73"/>
      <c r="G49" s="73"/>
      <c r="H49" s="73"/>
      <c r="I49" s="64"/>
    </row>
    <row r="50">
      <c r="B50" s="60"/>
      <c r="C50" s="67">
        <v>95.0</v>
      </c>
      <c r="D50" s="65">
        <v>3.0</v>
      </c>
      <c r="E50" s="65">
        <v>857375.0</v>
      </c>
      <c r="F50" s="67">
        <v>32.0</v>
      </c>
      <c r="G50" s="67">
        <v>512.0</v>
      </c>
      <c r="H50" s="69">
        <v>0.482</v>
      </c>
      <c r="I50" s="64"/>
    </row>
    <row r="51">
      <c r="B51" s="60"/>
      <c r="C51" s="67">
        <v>95.0</v>
      </c>
      <c r="D51" s="65">
        <v>3.0</v>
      </c>
      <c r="E51" s="65">
        <v>857375.0</v>
      </c>
      <c r="F51" s="65">
        <v>16.0</v>
      </c>
      <c r="G51" s="67">
        <v>512.0</v>
      </c>
      <c r="H51" s="69">
        <v>0.441</v>
      </c>
      <c r="I51" s="64"/>
    </row>
    <row r="52">
      <c r="B52" s="60"/>
      <c r="C52" s="67">
        <v>95.0</v>
      </c>
      <c r="D52" s="65">
        <v>3.0</v>
      </c>
      <c r="E52" s="65">
        <v>857375.0</v>
      </c>
      <c r="F52" s="65">
        <v>8.0</v>
      </c>
      <c r="G52" s="67">
        <v>512.0</v>
      </c>
      <c r="H52" s="69">
        <v>0.415</v>
      </c>
      <c r="I52" s="64"/>
    </row>
    <row r="53">
      <c r="B53" s="60"/>
      <c r="C53" s="62"/>
      <c r="D53" s="62"/>
      <c r="E53" s="62"/>
      <c r="F53" s="62"/>
      <c r="G53" s="62"/>
      <c r="H53" s="62"/>
      <c r="I53" s="64"/>
    </row>
    <row r="54">
      <c r="B54" s="60"/>
      <c r="C54" s="61" t="s">
        <v>15</v>
      </c>
      <c r="D54" s="62"/>
      <c r="E54" s="63"/>
      <c r="F54" s="62"/>
      <c r="G54" s="62"/>
      <c r="H54" s="62"/>
      <c r="I54" s="64"/>
    </row>
    <row r="55">
      <c r="B55" s="60"/>
      <c r="C55" s="65" t="s">
        <v>2</v>
      </c>
      <c r="D55" s="65" t="s">
        <v>3</v>
      </c>
      <c r="E55" s="65" t="s">
        <v>4</v>
      </c>
      <c r="F55" s="65" t="s">
        <v>6</v>
      </c>
      <c r="G55" s="62"/>
      <c r="H55" s="62"/>
      <c r="I55" s="64"/>
    </row>
    <row r="56">
      <c r="B56" s="60"/>
      <c r="C56" s="67">
        <v>95.0</v>
      </c>
      <c r="D56" s="67">
        <v>2.0</v>
      </c>
      <c r="E56" s="68">
        <v>9025.0</v>
      </c>
      <c r="F56" s="69">
        <v>0.014</v>
      </c>
      <c r="G56" s="62"/>
      <c r="H56" s="62"/>
      <c r="I56" s="64"/>
    </row>
    <row r="57">
      <c r="B57" s="60"/>
      <c r="C57" s="67">
        <v>95.0</v>
      </c>
      <c r="D57" s="65">
        <v>3.0</v>
      </c>
      <c r="E57" s="65">
        <v>857375.0</v>
      </c>
      <c r="F57" s="69">
        <v>1.302</v>
      </c>
      <c r="G57" s="62"/>
      <c r="H57" s="62"/>
      <c r="I57" s="64"/>
    </row>
    <row r="58">
      <c r="B58" s="60"/>
      <c r="C58" s="67">
        <v>95.0</v>
      </c>
      <c r="D58" s="65">
        <v>4.0</v>
      </c>
      <c r="E58" s="65">
        <v>8.1450625E7</v>
      </c>
      <c r="F58" s="69">
        <v>124.015</v>
      </c>
      <c r="G58" s="62"/>
      <c r="H58" s="62"/>
      <c r="I58" s="64"/>
    </row>
    <row r="59">
      <c r="B59" s="60"/>
      <c r="C59" s="73"/>
      <c r="D59" s="73"/>
      <c r="E59" s="73"/>
      <c r="F59" s="73"/>
      <c r="G59" s="62"/>
      <c r="H59" s="62"/>
      <c r="I59" s="64"/>
    </row>
    <row r="60">
      <c r="B60" s="60"/>
      <c r="C60" s="67">
        <v>26.0</v>
      </c>
      <c r="D60" s="65">
        <v>3.0</v>
      </c>
      <c r="E60" s="65">
        <v>17576.0</v>
      </c>
      <c r="F60" s="69">
        <v>0.026</v>
      </c>
      <c r="G60" s="62"/>
      <c r="H60" s="62"/>
      <c r="I60" s="64"/>
      <c r="M60" s="70" t="s">
        <v>8</v>
      </c>
      <c r="N60" s="70" t="s">
        <v>14</v>
      </c>
    </row>
    <row r="61">
      <c r="B61" s="60"/>
      <c r="C61" s="67">
        <v>26.0</v>
      </c>
      <c r="D61" s="65">
        <v>4.0</v>
      </c>
      <c r="E61" s="65">
        <v>456976.0</v>
      </c>
      <c r="F61" s="69">
        <v>0.682</v>
      </c>
      <c r="G61" s="62"/>
      <c r="H61" s="62"/>
      <c r="I61" s="64"/>
      <c r="M61" s="70">
        <v>512.0</v>
      </c>
      <c r="N61" s="69">
        <v>0.482</v>
      </c>
    </row>
    <row r="62">
      <c r="B62" s="75"/>
      <c r="C62" s="76"/>
      <c r="D62" s="76"/>
      <c r="E62" s="76"/>
      <c r="F62" s="76"/>
      <c r="G62" s="76"/>
      <c r="H62" s="76"/>
      <c r="I62" s="77"/>
      <c r="M62" s="70">
        <v>256.0</v>
      </c>
      <c r="N62" s="74">
        <v>0.485</v>
      </c>
    </row>
    <row r="63">
      <c r="M63" s="70">
        <v>128.0</v>
      </c>
      <c r="N63" s="69">
        <v>0.568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7.29"/>
  </cols>
  <sheetData>
    <row r="1">
      <c r="A1" s="31" t="s">
        <v>16</v>
      </c>
    </row>
    <row r="10">
      <c r="A10" s="31" t="s">
        <v>17</v>
      </c>
    </row>
    <row r="11">
      <c r="A11" s="31" t="s">
        <v>18</v>
      </c>
    </row>
    <row r="13">
      <c r="A13" s="31" t="s">
        <v>19</v>
      </c>
    </row>
    <row r="14">
      <c r="A14" s="31" t="s">
        <v>20</v>
      </c>
    </row>
    <row r="15">
      <c r="A15" s="31" t="s">
        <v>21</v>
      </c>
    </row>
    <row r="16">
      <c r="A16" s="31" t="s">
        <v>22</v>
      </c>
    </row>
    <row r="17">
      <c r="A17" s="31" t="s">
        <v>23</v>
      </c>
    </row>
    <row r="18">
      <c r="A18" s="31" t="s">
        <v>24</v>
      </c>
    </row>
    <row r="19">
      <c r="A19" s="31" t="s">
        <v>25</v>
      </c>
    </row>
    <row r="23">
      <c r="A23" s="31" t="s">
        <v>26</v>
      </c>
    </row>
    <row r="24">
      <c r="A24" s="31" t="s">
        <v>27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14"/>
    <col customWidth="1" min="2" max="2" width="17.71"/>
    <col customWidth="1" min="3" max="3" width="18.0"/>
    <col customWidth="1" min="4" max="4" width="17.14"/>
    <col customWidth="1" min="7" max="7" width="29.29"/>
    <col customWidth="1" min="11" max="11" width="10.43"/>
    <col customWidth="1" min="12" max="12" width="17.57"/>
    <col customWidth="1" min="13" max="13" width="18.43"/>
    <col customWidth="1" min="14" max="14" width="17.29"/>
    <col customWidth="1" min="17" max="17" width="11.29"/>
    <col customWidth="1" min="18" max="18" width="8.71"/>
    <col customWidth="1" min="19" max="20" width="18.29"/>
    <col customWidth="1" min="21" max="21" width="9.86"/>
    <col customWidth="1" min="22" max="22" width="17.43"/>
  </cols>
  <sheetData>
    <row r="4">
      <c r="B4" s="31" t="s">
        <v>28</v>
      </c>
      <c r="G4" s="31" t="s">
        <v>29</v>
      </c>
    </row>
    <row r="5">
      <c r="B5" s="78" t="s">
        <v>30</v>
      </c>
      <c r="C5" s="78" t="s">
        <v>5</v>
      </c>
      <c r="D5" s="78" t="s">
        <v>6</v>
      </c>
      <c r="G5" s="78" t="s">
        <v>31</v>
      </c>
      <c r="H5" s="78" t="s">
        <v>7</v>
      </c>
      <c r="I5" s="78" t="s">
        <v>8</v>
      </c>
      <c r="J5" s="79" t="s">
        <v>32</v>
      </c>
      <c r="K5" s="80" t="s">
        <v>5</v>
      </c>
      <c r="L5" s="81" t="s">
        <v>33</v>
      </c>
      <c r="M5" s="81" t="s">
        <v>34</v>
      </c>
      <c r="N5" s="78" t="s">
        <v>6</v>
      </c>
    </row>
    <row r="6">
      <c r="B6" s="82">
        <v>1.4341564E7</v>
      </c>
      <c r="C6" s="83">
        <v>1.0</v>
      </c>
      <c r="D6" s="84">
        <v>21.81125</v>
      </c>
      <c r="G6" s="82">
        <v>1.4341564E7</v>
      </c>
      <c r="H6" s="85">
        <v>32.0</v>
      </c>
      <c r="I6" s="86">
        <v>128.0</v>
      </c>
      <c r="J6" s="87">
        <v>3.0</v>
      </c>
      <c r="K6" s="83">
        <v>1.0</v>
      </c>
      <c r="L6" s="88">
        <v>0.18937</v>
      </c>
      <c r="M6" s="88">
        <v>0.01403</v>
      </c>
      <c r="N6" s="89">
        <f t="shared" ref="N6:N8" si="1"> L6 + M6</f>
        <v>0.2034</v>
      </c>
    </row>
    <row r="7">
      <c r="B7" s="82">
        <v>1.4341564E7</v>
      </c>
      <c r="C7" s="83">
        <v>2.0</v>
      </c>
      <c r="D7" s="84">
        <v>21.36422</v>
      </c>
      <c r="G7" s="82">
        <v>1.4341564E7</v>
      </c>
      <c r="H7" s="85">
        <v>32.0</v>
      </c>
      <c r="I7" s="86">
        <v>128.0</v>
      </c>
      <c r="J7" s="87">
        <v>3.0</v>
      </c>
      <c r="K7" s="83">
        <v>2.0</v>
      </c>
      <c r="L7" s="88">
        <v>0.13793</v>
      </c>
      <c r="M7" s="88">
        <v>0.00949</v>
      </c>
      <c r="N7" s="89">
        <f t="shared" si="1"/>
        <v>0.14742</v>
      </c>
    </row>
    <row r="8">
      <c r="B8" s="82">
        <v>1.4341564E7</v>
      </c>
      <c r="C8" s="83">
        <v>3.0</v>
      </c>
      <c r="D8" s="84">
        <v>21.60706</v>
      </c>
      <c r="G8" s="82">
        <v>1.4341564E7</v>
      </c>
      <c r="H8" s="85">
        <v>32.0</v>
      </c>
      <c r="I8" s="86">
        <v>128.0</v>
      </c>
      <c r="J8" s="87">
        <v>3.0</v>
      </c>
      <c r="K8" s="83">
        <v>3.0</v>
      </c>
      <c r="L8" s="88">
        <v>0.15938</v>
      </c>
      <c r="M8" s="88">
        <v>0.0094</v>
      </c>
      <c r="N8" s="89">
        <f t="shared" si="1"/>
        <v>0.16878</v>
      </c>
    </row>
    <row r="9">
      <c r="B9" s="82">
        <v>1.4341564E7</v>
      </c>
      <c r="C9" s="83" t="s">
        <v>9</v>
      </c>
      <c r="D9" s="90">
        <f> AVERAGE(D6:D8)</f>
        <v>21.59417667</v>
      </c>
      <c r="G9" s="82">
        <v>1.4341564E7</v>
      </c>
      <c r="H9" s="85">
        <v>32.0</v>
      </c>
      <c r="I9" s="86">
        <v>128.0</v>
      </c>
      <c r="J9" s="87">
        <v>3.0</v>
      </c>
      <c r="K9" s="83" t="s">
        <v>9</v>
      </c>
      <c r="L9" s="89">
        <f t="shared" ref="L9:N9" si="2">AVERAGE(L6:L8)</f>
        <v>0.1622266667</v>
      </c>
      <c r="M9" s="89">
        <f t="shared" si="2"/>
        <v>0.01097333333</v>
      </c>
      <c r="N9" s="89">
        <f t="shared" si="2"/>
        <v>0.1732</v>
      </c>
    </row>
    <row r="10">
      <c r="H10" s="91"/>
    </row>
    <row r="11">
      <c r="H11" s="91"/>
    </row>
    <row r="12">
      <c r="G12" s="78" t="s">
        <v>31</v>
      </c>
      <c r="H12" s="92" t="s">
        <v>7</v>
      </c>
      <c r="I12" s="78" t="s">
        <v>8</v>
      </c>
      <c r="J12" s="79" t="s">
        <v>32</v>
      </c>
      <c r="K12" s="80" t="s">
        <v>5</v>
      </c>
      <c r="L12" s="81" t="s">
        <v>33</v>
      </c>
      <c r="M12" s="81" t="s">
        <v>34</v>
      </c>
      <c r="N12" s="78" t="s">
        <v>6</v>
      </c>
    </row>
    <row r="13">
      <c r="G13" s="82">
        <v>1.4341564E7</v>
      </c>
      <c r="H13" s="85">
        <v>32.0</v>
      </c>
      <c r="I13" s="86">
        <v>256.0</v>
      </c>
      <c r="J13" s="87">
        <v>3.0</v>
      </c>
      <c r="K13" s="83">
        <v>1.0</v>
      </c>
      <c r="L13" s="88">
        <v>0.16234</v>
      </c>
      <c r="M13" s="88">
        <v>0.01245</v>
      </c>
      <c r="N13" s="89">
        <f t="shared" ref="N13:N15" si="3"> L13 + M13</f>
        <v>0.17479</v>
      </c>
      <c r="P13" s="31" t="s">
        <v>35</v>
      </c>
    </row>
    <row r="14">
      <c r="G14" s="82">
        <v>1.4341564E7</v>
      </c>
      <c r="H14" s="85">
        <v>32.0</v>
      </c>
      <c r="I14" s="86">
        <v>256.0</v>
      </c>
      <c r="J14" s="87">
        <v>3.0</v>
      </c>
      <c r="K14" s="83">
        <v>2.0</v>
      </c>
      <c r="L14" s="88">
        <v>0.14586</v>
      </c>
      <c r="M14" s="88">
        <v>0.01903</v>
      </c>
      <c r="N14" s="89">
        <f t="shared" si="3"/>
        <v>0.16489</v>
      </c>
      <c r="P14" s="78" t="s">
        <v>30</v>
      </c>
      <c r="Q14" s="78" t="s">
        <v>7</v>
      </c>
      <c r="R14" s="78" t="s">
        <v>8</v>
      </c>
      <c r="S14" s="79" t="s">
        <v>32</v>
      </c>
      <c r="T14" s="81" t="s">
        <v>33</v>
      </c>
      <c r="U14" s="81" t="s">
        <v>34</v>
      </c>
      <c r="V14" s="93" t="s">
        <v>36</v>
      </c>
      <c r="W14" s="81" t="s">
        <v>37</v>
      </c>
      <c r="X14" s="81" t="s">
        <v>38</v>
      </c>
    </row>
    <row r="15">
      <c r="G15" s="82">
        <v>1.4341564E7</v>
      </c>
      <c r="H15" s="85">
        <v>32.0</v>
      </c>
      <c r="I15" s="86">
        <v>256.0</v>
      </c>
      <c r="J15" s="87">
        <v>3.0</v>
      </c>
      <c r="K15" s="83">
        <v>3.0</v>
      </c>
      <c r="L15" s="88">
        <v>0.16026</v>
      </c>
      <c r="M15" s="88">
        <v>0.02286</v>
      </c>
      <c r="N15" s="89">
        <f t="shared" si="3"/>
        <v>0.18312</v>
      </c>
      <c r="P15" s="94">
        <v>1.4341564E7</v>
      </c>
      <c r="Q15" s="95">
        <v>32.0</v>
      </c>
      <c r="R15" s="96">
        <v>128.0</v>
      </c>
      <c r="S15" s="97">
        <v>3.0</v>
      </c>
      <c r="T15" s="98"/>
      <c r="U15" s="98"/>
      <c r="V15" s="99"/>
      <c r="W15" s="100">
        <v>21.59417666666667</v>
      </c>
      <c r="X15" s="101" t="str">
        <f t="shared" ref="X15:X26" si="5"> W15/V15</f>
        <v>#DIV/0!</v>
      </c>
    </row>
    <row r="16">
      <c r="G16" s="82">
        <v>1.4341564E7</v>
      </c>
      <c r="H16" s="85">
        <v>32.0</v>
      </c>
      <c r="I16" s="86">
        <v>256.0</v>
      </c>
      <c r="J16" s="87">
        <v>3.0</v>
      </c>
      <c r="K16" s="83" t="s">
        <v>9</v>
      </c>
      <c r="L16" s="89">
        <f t="shared" ref="L16:N16" si="4"> AVERAGE(L13:L15)</f>
        <v>0.1561533333</v>
      </c>
      <c r="M16" s="89">
        <f t="shared" si="4"/>
        <v>0.01811333333</v>
      </c>
      <c r="N16" s="89">
        <f t="shared" si="4"/>
        <v>0.1742666667</v>
      </c>
      <c r="P16" s="94">
        <v>1.4341564E7</v>
      </c>
      <c r="Q16" s="95">
        <v>32.0</v>
      </c>
      <c r="R16" s="96">
        <v>256.0</v>
      </c>
      <c r="S16" s="97">
        <v>3.0</v>
      </c>
      <c r="T16" s="98"/>
      <c r="U16" s="98"/>
      <c r="V16" s="102"/>
      <c r="W16" s="100">
        <v>21.59417666666667</v>
      </c>
      <c r="X16" s="101" t="str">
        <f t="shared" si="5"/>
        <v>#DIV/0!</v>
      </c>
    </row>
    <row r="17">
      <c r="P17" s="94">
        <v>1.4341564E7</v>
      </c>
      <c r="Q17" s="95">
        <v>32.0</v>
      </c>
      <c r="R17" s="96">
        <v>512.0</v>
      </c>
      <c r="S17" s="97">
        <v>3.0</v>
      </c>
      <c r="T17" s="103">
        <v>0.15971</v>
      </c>
      <c r="U17" s="103">
        <v>0.85852</v>
      </c>
      <c r="V17" s="104">
        <f> T17 + U17</f>
        <v>1.01823</v>
      </c>
      <c r="W17" s="100">
        <v>21.59417666666667</v>
      </c>
      <c r="X17" s="101">
        <f t="shared" si="5"/>
        <v>21.2075628</v>
      </c>
    </row>
    <row r="18">
      <c r="P18" s="94">
        <v>1.4341564E7</v>
      </c>
      <c r="Q18" s="95">
        <v>16.0</v>
      </c>
      <c r="R18" s="96">
        <v>128.0</v>
      </c>
      <c r="S18" s="97">
        <v>3.0</v>
      </c>
      <c r="T18" s="98"/>
      <c r="U18" s="98"/>
      <c r="V18" s="102"/>
      <c r="W18" s="100">
        <v>21.59417666666667</v>
      </c>
      <c r="X18" s="101" t="str">
        <f t="shared" si="5"/>
        <v>#DIV/0!</v>
      </c>
    </row>
    <row r="19">
      <c r="G19" s="78" t="s">
        <v>31</v>
      </c>
      <c r="H19" s="78" t="s">
        <v>7</v>
      </c>
      <c r="I19" s="78" t="s">
        <v>8</v>
      </c>
      <c r="J19" s="79" t="s">
        <v>32</v>
      </c>
      <c r="K19" s="80" t="s">
        <v>5</v>
      </c>
      <c r="L19" s="81" t="s">
        <v>33</v>
      </c>
      <c r="M19" s="81" t="s">
        <v>34</v>
      </c>
      <c r="N19" s="78" t="s">
        <v>6</v>
      </c>
      <c r="P19" s="94">
        <v>1.4341564E7</v>
      </c>
      <c r="Q19" s="95">
        <v>16.0</v>
      </c>
      <c r="R19" s="96">
        <v>256.0</v>
      </c>
      <c r="S19" s="97">
        <v>3.0</v>
      </c>
      <c r="T19" s="98"/>
      <c r="U19" s="98"/>
      <c r="V19" s="105"/>
      <c r="W19" s="100">
        <v>21.59417666666667</v>
      </c>
      <c r="X19" s="101" t="str">
        <f t="shared" si="5"/>
        <v>#DIV/0!</v>
      </c>
    </row>
    <row r="20">
      <c r="G20" s="82">
        <v>1.4341564E7</v>
      </c>
      <c r="H20" s="85">
        <v>32.0</v>
      </c>
      <c r="I20" s="86">
        <v>512.0</v>
      </c>
      <c r="J20" s="87">
        <v>3.0</v>
      </c>
      <c r="K20" s="83">
        <v>1.0</v>
      </c>
      <c r="L20" s="88">
        <v>0.20203</v>
      </c>
      <c r="M20" s="88">
        <v>0.06373</v>
      </c>
      <c r="N20" s="89">
        <f t="shared" ref="N20:N22" si="6"> L20 + M20</f>
        <v>0.26576</v>
      </c>
      <c r="P20" s="94">
        <v>1.4341564E7</v>
      </c>
      <c r="Q20" s="95">
        <v>16.0</v>
      </c>
      <c r="R20" s="96">
        <v>512.0</v>
      </c>
      <c r="S20" s="97">
        <v>3.0</v>
      </c>
      <c r="T20" s="98"/>
      <c r="U20" s="98"/>
      <c r="V20" s="105"/>
      <c r="W20" s="100">
        <v>21.59417666666667</v>
      </c>
      <c r="X20" s="101" t="str">
        <f t="shared" si="5"/>
        <v>#DIV/0!</v>
      </c>
    </row>
    <row r="21">
      <c r="G21" s="82">
        <v>1.4341564E7</v>
      </c>
      <c r="H21" s="85">
        <v>32.0</v>
      </c>
      <c r="I21" s="86">
        <v>512.0</v>
      </c>
      <c r="J21" s="87">
        <v>3.0</v>
      </c>
      <c r="K21" s="83">
        <v>2.0</v>
      </c>
      <c r="L21" s="88">
        <v>0.20259</v>
      </c>
      <c r="M21" s="88">
        <v>0.06275</v>
      </c>
      <c r="N21" s="89">
        <f t="shared" si="6"/>
        <v>0.26534</v>
      </c>
      <c r="P21" s="94">
        <v>1.4341564E7</v>
      </c>
      <c r="Q21" s="95">
        <v>8.0</v>
      </c>
      <c r="R21" s="96">
        <v>128.0</v>
      </c>
      <c r="S21" s="97">
        <v>3.0</v>
      </c>
      <c r="T21" s="98"/>
      <c r="U21" s="98"/>
      <c r="V21" s="105"/>
      <c r="W21" s="100">
        <v>21.59417666666667</v>
      </c>
      <c r="X21" s="101" t="str">
        <f t="shared" si="5"/>
        <v>#DIV/0!</v>
      </c>
    </row>
    <row r="22">
      <c r="G22" s="82">
        <v>1.4341564E7</v>
      </c>
      <c r="H22" s="85">
        <v>32.0</v>
      </c>
      <c r="I22" s="86">
        <v>512.0</v>
      </c>
      <c r="J22" s="87">
        <v>3.0</v>
      </c>
      <c r="K22" s="83">
        <v>3.0</v>
      </c>
      <c r="L22" s="88">
        <v>0.19762</v>
      </c>
      <c r="M22" s="88">
        <v>0.04736</v>
      </c>
      <c r="N22" s="89">
        <f t="shared" si="6"/>
        <v>0.24498</v>
      </c>
      <c r="P22" s="94">
        <v>1.4341564E7</v>
      </c>
      <c r="Q22" s="95">
        <v>8.0</v>
      </c>
      <c r="R22" s="96">
        <v>256.0</v>
      </c>
      <c r="S22" s="97">
        <v>3.0</v>
      </c>
      <c r="T22" s="98"/>
      <c r="U22" s="98"/>
      <c r="V22" s="105"/>
      <c r="W22" s="100">
        <v>21.59417666666667</v>
      </c>
      <c r="X22" s="101" t="str">
        <f t="shared" si="5"/>
        <v>#DIV/0!</v>
      </c>
    </row>
    <row r="23">
      <c r="G23" s="82"/>
      <c r="H23" s="79"/>
      <c r="I23" s="98"/>
      <c r="J23" s="98"/>
      <c r="K23" s="83" t="s">
        <v>9</v>
      </c>
      <c r="L23" s="89">
        <f t="shared" ref="L23:N23" si="7"> AVERAGE(L20:L22)</f>
        <v>0.2007466667</v>
      </c>
      <c r="M23" s="89">
        <f t="shared" si="7"/>
        <v>0.05794666667</v>
      </c>
      <c r="N23" s="89">
        <f t="shared" si="7"/>
        <v>0.2586933333</v>
      </c>
      <c r="P23" s="94">
        <v>1.4341564E7</v>
      </c>
      <c r="Q23" s="95">
        <v>8.0</v>
      </c>
      <c r="R23" s="96">
        <v>512.0</v>
      </c>
      <c r="S23" s="97">
        <v>3.0</v>
      </c>
      <c r="T23" s="98"/>
      <c r="U23" s="98"/>
      <c r="V23" s="105"/>
      <c r="W23" s="100">
        <v>21.59417666666667</v>
      </c>
      <c r="X23" s="101" t="str">
        <f t="shared" si="5"/>
        <v>#DIV/0!</v>
      </c>
    </row>
    <row r="24">
      <c r="P24" s="94">
        <v>1.4341564E7</v>
      </c>
      <c r="Q24" s="106">
        <v>32.0</v>
      </c>
      <c r="R24" s="96">
        <v>256.0</v>
      </c>
      <c r="S24" s="97">
        <v>1.0</v>
      </c>
      <c r="T24" s="98"/>
      <c r="U24" s="98"/>
      <c r="V24" s="102"/>
      <c r="W24" s="100">
        <v>21.59417666666667</v>
      </c>
      <c r="X24" s="101" t="str">
        <f t="shared" si="5"/>
        <v>#DIV/0!</v>
      </c>
    </row>
    <row r="25">
      <c r="G25" s="78" t="s">
        <v>31</v>
      </c>
      <c r="H25" s="78" t="s">
        <v>7</v>
      </c>
      <c r="I25" s="78" t="s">
        <v>8</v>
      </c>
      <c r="J25" s="79" t="s">
        <v>32</v>
      </c>
      <c r="K25" s="80" t="s">
        <v>5</v>
      </c>
      <c r="L25" s="81" t="s">
        <v>33</v>
      </c>
      <c r="M25" s="81" t="s">
        <v>34</v>
      </c>
      <c r="N25" s="78" t="s">
        <v>6</v>
      </c>
      <c r="P25" s="107">
        <v>1.4341564E7</v>
      </c>
      <c r="Q25" s="108">
        <v>32.0</v>
      </c>
      <c r="R25" s="109">
        <v>512.0</v>
      </c>
      <c r="S25" s="110">
        <v>1.0</v>
      </c>
      <c r="T25" s="103">
        <v>0.15964</v>
      </c>
      <c r="U25" s="103">
        <v>1.48197</v>
      </c>
      <c r="V25" s="104">
        <f t="shared" ref="V25:V26" si="8"> T25 + U25</f>
        <v>1.64161</v>
      </c>
      <c r="W25" s="111">
        <v>21.59417666666667</v>
      </c>
      <c r="X25" s="112">
        <f t="shared" si="5"/>
        <v>13.15426725</v>
      </c>
    </row>
    <row r="26">
      <c r="G26" s="82">
        <v>1.4341564E7</v>
      </c>
      <c r="H26" s="85">
        <v>16.0</v>
      </c>
      <c r="I26" s="86">
        <v>128.0</v>
      </c>
      <c r="J26" s="87">
        <v>3.0</v>
      </c>
      <c r="K26" s="83">
        <v>1.0</v>
      </c>
      <c r="L26" s="88">
        <v>0.14614</v>
      </c>
      <c r="M26" s="88">
        <v>0.0053</v>
      </c>
      <c r="N26" s="89">
        <f t="shared" ref="N26:N28" si="9"> L26 + M26</f>
        <v>0.15144</v>
      </c>
      <c r="P26" s="107">
        <v>1.4341564E7</v>
      </c>
      <c r="Q26" s="108">
        <v>32.0</v>
      </c>
      <c r="R26" s="109">
        <v>512.0</v>
      </c>
      <c r="S26" s="110">
        <v>2.0</v>
      </c>
      <c r="T26" s="103">
        <v>0.17392</v>
      </c>
      <c r="U26" s="103">
        <v>0.80816</v>
      </c>
      <c r="V26" s="104">
        <f t="shared" si="8"/>
        <v>0.98208</v>
      </c>
      <c r="W26" s="111">
        <v>21.59417666666667</v>
      </c>
      <c r="X26" s="112">
        <f t="shared" si="5"/>
        <v>21.98820531</v>
      </c>
    </row>
    <row r="27">
      <c r="G27" s="82">
        <v>1.4341564E7</v>
      </c>
      <c r="H27" s="85">
        <v>16.0</v>
      </c>
      <c r="I27" s="86">
        <v>128.0</v>
      </c>
      <c r="J27" s="87">
        <v>3.0</v>
      </c>
      <c r="K27" s="83">
        <v>2.0</v>
      </c>
      <c r="L27" s="88">
        <v>0.12222</v>
      </c>
      <c r="M27" s="88">
        <v>0.00621</v>
      </c>
      <c r="N27" s="89">
        <f t="shared" si="9"/>
        <v>0.12843</v>
      </c>
      <c r="P27" s="82"/>
      <c r="Q27" s="113"/>
      <c r="R27" s="113"/>
      <c r="S27" s="113"/>
      <c r="T27" s="98"/>
      <c r="U27" s="98"/>
      <c r="V27" s="114"/>
      <c r="W27" s="90"/>
      <c r="X27" s="115"/>
    </row>
    <row r="28">
      <c r="G28" s="82">
        <v>1.4341564E7</v>
      </c>
      <c r="H28" s="85">
        <v>16.0</v>
      </c>
      <c r="I28" s="86">
        <v>128.0</v>
      </c>
      <c r="J28" s="87">
        <v>3.0</v>
      </c>
      <c r="K28" s="83">
        <v>3.0</v>
      </c>
      <c r="L28" s="88">
        <v>0.11733</v>
      </c>
      <c r="M28" s="88">
        <v>0.00575</v>
      </c>
      <c r="N28" s="89">
        <f t="shared" si="9"/>
        <v>0.12308</v>
      </c>
    </row>
    <row r="29">
      <c r="G29" s="82"/>
      <c r="H29" s="79"/>
      <c r="I29" s="98"/>
      <c r="J29" s="98"/>
      <c r="K29" s="83" t="s">
        <v>9</v>
      </c>
      <c r="L29" s="89">
        <f t="shared" ref="L29:N29" si="10"> AVERAGE(L26:L28)</f>
        <v>0.1285633333</v>
      </c>
      <c r="M29" s="89">
        <f t="shared" si="10"/>
        <v>0.005753333333</v>
      </c>
      <c r="N29" s="89">
        <f t="shared" si="10"/>
        <v>0.1343166667</v>
      </c>
    </row>
    <row r="30">
      <c r="P30" s="78" t="s">
        <v>30</v>
      </c>
      <c r="Q30" s="78" t="s">
        <v>7</v>
      </c>
      <c r="R30" s="78" t="s">
        <v>8</v>
      </c>
      <c r="S30" s="79" t="s">
        <v>32</v>
      </c>
      <c r="T30" s="81" t="s">
        <v>33</v>
      </c>
      <c r="U30" s="81" t="s">
        <v>34</v>
      </c>
      <c r="V30" s="81" t="s">
        <v>36</v>
      </c>
      <c r="W30" s="81" t="s">
        <v>37</v>
      </c>
      <c r="X30" s="81" t="s">
        <v>38</v>
      </c>
    </row>
    <row r="31">
      <c r="G31" s="78" t="s">
        <v>31</v>
      </c>
      <c r="H31" s="78" t="s">
        <v>7</v>
      </c>
      <c r="I31" s="78" t="s">
        <v>8</v>
      </c>
      <c r="J31" s="79" t="s">
        <v>32</v>
      </c>
      <c r="K31" s="80" t="s">
        <v>5</v>
      </c>
      <c r="L31" s="81" t="s">
        <v>33</v>
      </c>
      <c r="M31" s="81" t="s">
        <v>34</v>
      </c>
      <c r="N31" s="78" t="s">
        <v>6</v>
      </c>
      <c r="P31" s="94">
        <v>1.4341564E7</v>
      </c>
      <c r="Q31" s="95">
        <v>32.0</v>
      </c>
      <c r="R31" s="96">
        <v>512.0</v>
      </c>
      <c r="S31" s="97">
        <v>3.0</v>
      </c>
      <c r="T31" s="79">
        <v>0.15971</v>
      </c>
      <c r="U31" s="79">
        <v>0.85852</v>
      </c>
      <c r="V31" s="104">
        <f t="shared" ref="V31:V33" si="11"> T31 + U31</f>
        <v>1.01823</v>
      </c>
      <c r="W31" s="100">
        <v>21.59417666666667</v>
      </c>
      <c r="X31" s="101">
        <f t="shared" ref="X31:X33" si="12"> W31/V31</f>
        <v>21.2075628</v>
      </c>
    </row>
    <row r="32">
      <c r="G32" s="82">
        <v>1.4341564E7</v>
      </c>
      <c r="H32" s="85">
        <v>16.0</v>
      </c>
      <c r="I32" s="86">
        <v>256.0</v>
      </c>
      <c r="J32" s="87">
        <v>3.0</v>
      </c>
      <c r="K32" s="83">
        <v>1.0</v>
      </c>
      <c r="L32" s="88">
        <v>0.16016</v>
      </c>
      <c r="M32" s="88">
        <v>0.01154</v>
      </c>
      <c r="N32" s="89">
        <f t="shared" ref="N32:N34" si="13"> L32 +M32</f>
        <v>0.1717</v>
      </c>
      <c r="P32" s="107">
        <v>1.4341564E7</v>
      </c>
      <c r="Q32" s="108">
        <v>32.0</v>
      </c>
      <c r="R32" s="109">
        <v>512.0</v>
      </c>
      <c r="S32" s="110">
        <v>2.0</v>
      </c>
      <c r="T32" s="79">
        <v>0.17392</v>
      </c>
      <c r="U32" s="79">
        <v>0.80816</v>
      </c>
      <c r="V32" s="104">
        <f t="shared" si="11"/>
        <v>0.98208</v>
      </c>
      <c r="W32" s="111">
        <v>21.59417666666667</v>
      </c>
      <c r="X32" s="112">
        <f t="shared" si="12"/>
        <v>21.98820531</v>
      </c>
    </row>
    <row r="33">
      <c r="G33" s="82">
        <v>1.4341564E7</v>
      </c>
      <c r="H33" s="85">
        <v>16.0</v>
      </c>
      <c r="I33" s="86">
        <v>256.0</v>
      </c>
      <c r="J33" s="87">
        <v>3.0</v>
      </c>
      <c r="K33" s="83">
        <v>2.0</v>
      </c>
      <c r="L33" s="88">
        <v>0.15606</v>
      </c>
      <c r="M33" s="88">
        <v>0.01087</v>
      </c>
      <c r="N33" s="89">
        <f t="shared" si="13"/>
        <v>0.16693</v>
      </c>
      <c r="P33" s="107">
        <v>1.4341564E7</v>
      </c>
      <c r="Q33" s="116">
        <v>32.0</v>
      </c>
      <c r="R33" s="117">
        <v>512.0</v>
      </c>
      <c r="S33" s="118">
        <v>1.0</v>
      </c>
      <c r="T33" s="103">
        <v>0.15964</v>
      </c>
      <c r="U33" s="103">
        <v>1.48197</v>
      </c>
      <c r="V33" s="104">
        <f t="shared" si="11"/>
        <v>1.64161</v>
      </c>
      <c r="W33" s="119">
        <v>21.59417666666667</v>
      </c>
      <c r="X33" s="112">
        <f t="shared" si="12"/>
        <v>13.15426725</v>
      </c>
    </row>
    <row r="34">
      <c r="G34" s="82">
        <v>1.4341564E7</v>
      </c>
      <c r="H34" s="85">
        <v>16.0</v>
      </c>
      <c r="I34" s="86">
        <v>256.0</v>
      </c>
      <c r="J34" s="87">
        <v>3.0</v>
      </c>
      <c r="K34" s="83">
        <v>3.0</v>
      </c>
      <c r="L34" s="88">
        <v>0.13895</v>
      </c>
      <c r="M34" s="88">
        <v>0.01136</v>
      </c>
      <c r="N34" s="89">
        <f t="shared" si="13"/>
        <v>0.15031</v>
      </c>
    </row>
    <row r="35">
      <c r="G35" s="82"/>
      <c r="H35" s="79"/>
      <c r="I35" s="98"/>
      <c r="J35" s="98"/>
      <c r="K35" s="83" t="s">
        <v>9</v>
      </c>
      <c r="L35" s="89">
        <f t="shared" ref="L35:N35" si="14"> AVERAGE(L32:L34)</f>
        <v>0.1517233333</v>
      </c>
      <c r="M35" s="89">
        <f t="shared" si="14"/>
        <v>0.01125666667</v>
      </c>
      <c r="N35" s="89">
        <f t="shared" si="14"/>
        <v>0.16298</v>
      </c>
    </row>
    <row r="37">
      <c r="G37" s="78" t="s">
        <v>31</v>
      </c>
      <c r="H37" s="78" t="s">
        <v>7</v>
      </c>
      <c r="I37" s="78" t="s">
        <v>8</v>
      </c>
      <c r="J37" s="79" t="s">
        <v>32</v>
      </c>
      <c r="K37" s="80" t="s">
        <v>5</v>
      </c>
      <c r="L37" s="81" t="s">
        <v>33</v>
      </c>
      <c r="M37" s="81" t="s">
        <v>34</v>
      </c>
      <c r="N37" s="78" t="s">
        <v>6</v>
      </c>
    </row>
    <row r="38">
      <c r="G38" s="82">
        <v>1.4341564E7</v>
      </c>
      <c r="H38" s="85">
        <v>16.0</v>
      </c>
      <c r="I38" s="86">
        <v>512.0</v>
      </c>
      <c r="J38" s="87">
        <v>3.0</v>
      </c>
      <c r="K38" s="83">
        <v>1.0</v>
      </c>
      <c r="L38" s="88">
        <v>0.22211</v>
      </c>
      <c r="M38" s="88">
        <v>0.06325</v>
      </c>
      <c r="N38" s="89">
        <f t="shared" ref="N38:N40" si="15"> L38 + M38</f>
        <v>0.28536</v>
      </c>
    </row>
    <row r="39">
      <c r="G39" s="82">
        <v>1.4341564E7</v>
      </c>
      <c r="H39" s="85">
        <v>16.0</v>
      </c>
      <c r="I39" s="86">
        <v>512.0</v>
      </c>
      <c r="J39" s="87">
        <v>3.0</v>
      </c>
      <c r="K39" s="83">
        <v>2.0</v>
      </c>
      <c r="L39" s="88">
        <v>0.21077</v>
      </c>
      <c r="M39" s="88">
        <v>0.05947</v>
      </c>
      <c r="N39" s="89">
        <f t="shared" si="15"/>
        <v>0.27024</v>
      </c>
    </row>
    <row r="40">
      <c r="G40" s="82">
        <v>1.4341564E7</v>
      </c>
      <c r="H40" s="85">
        <v>16.0</v>
      </c>
      <c r="I40" s="86">
        <v>512.0</v>
      </c>
      <c r="J40" s="87">
        <v>3.0</v>
      </c>
      <c r="K40" s="83">
        <v>3.0</v>
      </c>
      <c r="L40" s="88">
        <v>0.19875</v>
      </c>
      <c r="M40" s="88">
        <v>0.06113</v>
      </c>
      <c r="N40" s="89">
        <f t="shared" si="15"/>
        <v>0.25988</v>
      </c>
    </row>
    <row r="41">
      <c r="G41" s="82"/>
      <c r="H41" s="79"/>
      <c r="I41" s="120"/>
      <c r="J41" s="98"/>
      <c r="K41" s="83" t="s">
        <v>9</v>
      </c>
      <c r="L41" s="89">
        <f t="shared" ref="L41:N41" si="16"> AVERAGE(L38:L40)</f>
        <v>0.2105433333</v>
      </c>
      <c r="M41" s="89">
        <f t="shared" si="16"/>
        <v>0.06128333333</v>
      </c>
      <c r="N41" s="89">
        <f t="shared" si="16"/>
        <v>0.2718266667</v>
      </c>
    </row>
    <row r="43">
      <c r="G43" s="78" t="s">
        <v>31</v>
      </c>
      <c r="H43" s="78" t="s">
        <v>7</v>
      </c>
      <c r="I43" s="78" t="s">
        <v>8</v>
      </c>
      <c r="J43" s="79" t="s">
        <v>32</v>
      </c>
      <c r="K43" s="80" t="s">
        <v>5</v>
      </c>
      <c r="L43" s="81" t="s">
        <v>33</v>
      </c>
      <c r="M43" s="81" t="s">
        <v>34</v>
      </c>
      <c r="N43" s="78" t="s">
        <v>6</v>
      </c>
    </row>
    <row r="44">
      <c r="G44" s="82">
        <v>1.4341564E7</v>
      </c>
      <c r="H44" s="85">
        <v>8.0</v>
      </c>
      <c r="I44" s="86">
        <v>128.0</v>
      </c>
      <c r="J44" s="87">
        <v>3.0</v>
      </c>
      <c r="K44" s="83">
        <v>1.0</v>
      </c>
      <c r="L44" s="88">
        <v>0.13874</v>
      </c>
      <c r="M44" s="88">
        <v>0.00494</v>
      </c>
      <c r="N44" s="89">
        <f t="shared" ref="N44:N46" si="17"> L44 + M44</f>
        <v>0.14368</v>
      </c>
    </row>
    <row r="45">
      <c r="G45" s="82">
        <v>1.4341564E7</v>
      </c>
      <c r="H45" s="85">
        <v>8.0</v>
      </c>
      <c r="I45" s="86">
        <v>128.0</v>
      </c>
      <c r="J45" s="87">
        <v>3.0</v>
      </c>
      <c r="K45" s="83">
        <v>2.0</v>
      </c>
      <c r="L45" s="88">
        <v>0.11154</v>
      </c>
      <c r="M45" s="88">
        <v>0.0068</v>
      </c>
      <c r="N45" s="89">
        <f t="shared" si="17"/>
        <v>0.11834</v>
      </c>
    </row>
    <row r="46">
      <c r="G46" s="82">
        <v>1.4341564E7</v>
      </c>
      <c r="H46" s="85">
        <v>8.0</v>
      </c>
      <c r="I46" s="86">
        <v>128.0</v>
      </c>
      <c r="J46" s="87">
        <v>3.0</v>
      </c>
      <c r="K46" s="83">
        <v>3.0</v>
      </c>
      <c r="L46" s="88">
        <v>0.12728</v>
      </c>
      <c r="M46" s="88">
        <v>0.00468</v>
      </c>
      <c r="N46" s="89">
        <f t="shared" si="17"/>
        <v>0.13196</v>
      </c>
    </row>
    <row r="47">
      <c r="G47" s="82"/>
      <c r="H47" s="79"/>
      <c r="I47" s="98"/>
      <c r="J47" s="98"/>
      <c r="K47" s="83" t="s">
        <v>9</v>
      </c>
      <c r="L47" s="89">
        <f t="shared" ref="L47:N47" si="18"> AVERAGE(L44:L46)</f>
        <v>0.1258533333</v>
      </c>
      <c r="M47" s="89">
        <f t="shared" si="18"/>
        <v>0.005473333333</v>
      </c>
      <c r="N47" s="89">
        <f t="shared" si="18"/>
        <v>0.1313266667</v>
      </c>
    </row>
    <row r="49">
      <c r="G49" s="78" t="s">
        <v>31</v>
      </c>
      <c r="H49" s="78" t="s">
        <v>7</v>
      </c>
      <c r="I49" s="78" t="s">
        <v>8</v>
      </c>
      <c r="J49" s="79" t="s">
        <v>32</v>
      </c>
      <c r="K49" s="80" t="s">
        <v>5</v>
      </c>
      <c r="L49" s="81" t="s">
        <v>33</v>
      </c>
      <c r="M49" s="81" t="s">
        <v>34</v>
      </c>
      <c r="N49" s="78" t="s">
        <v>6</v>
      </c>
    </row>
    <row r="50">
      <c r="G50" s="82">
        <v>1.4341564E7</v>
      </c>
      <c r="H50" s="85">
        <v>8.0</v>
      </c>
      <c r="I50" s="86">
        <v>256.0</v>
      </c>
      <c r="J50" s="87">
        <v>3.0</v>
      </c>
      <c r="K50" s="83">
        <v>1.0</v>
      </c>
      <c r="L50" s="88">
        <v>0.14467</v>
      </c>
      <c r="M50" s="88">
        <v>0.01173</v>
      </c>
      <c r="N50" s="89">
        <f t="shared" ref="N50:N52" si="19"> L50 +M50</f>
        <v>0.1564</v>
      </c>
    </row>
    <row r="51">
      <c r="G51" s="82">
        <v>1.4341564E7</v>
      </c>
      <c r="H51" s="85">
        <v>8.0</v>
      </c>
      <c r="I51" s="86">
        <v>256.0</v>
      </c>
      <c r="J51" s="87">
        <v>3.0</v>
      </c>
      <c r="K51" s="83">
        <v>2.0</v>
      </c>
      <c r="L51" s="88">
        <v>0.532</v>
      </c>
      <c r="M51" s="88">
        <v>0.01225</v>
      </c>
      <c r="N51" s="89">
        <f t="shared" si="19"/>
        <v>0.54425</v>
      </c>
    </row>
    <row r="52">
      <c r="G52" s="82">
        <v>1.4341564E7</v>
      </c>
      <c r="H52" s="85">
        <v>8.0</v>
      </c>
      <c r="I52" s="86">
        <v>256.0</v>
      </c>
      <c r="J52" s="87">
        <v>3.0</v>
      </c>
      <c r="K52" s="83">
        <v>3.0</v>
      </c>
      <c r="L52" s="88">
        <v>0.14089</v>
      </c>
      <c r="M52" s="88">
        <v>0.01467</v>
      </c>
      <c r="N52" s="89">
        <f t="shared" si="19"/>
        <v>0.15556</v>
      </c>
    </row>
    <row r="53">
      <c r="G53" s="82"/>
      <c r="H53" s="79"/>
      <c r="I53" s="98"/>
      <c r="J53" s="98"/>
      <c r="K53" s="83" t="s">
        <v>9</v>
      </c>
      <c r="L53" s="89">
        <f t="shared" ref="L53:N53" si="20">AVERAGE(L50:L52)</f>
        <v>0.27252</v>
      </c>
      <c r="M53" s="89">
        <f t="shared" si="20"/>
        <v>0.01288333333</v>
      </c>
      <c r="N53" s="89">
        <f t="shared" si="20"/>
        <v>0.2854033333</v>
      </c>
    </row>
    <row r="57">
      <c r="G57" s="78" t="s">
        <v>31</v>
      </c>
      <c r="H57" s="78" t="s">
        <v>7</v>
      </c>
      <c r="I57" s="78" t="s">
        <v>8</v>
      </c>
      <c r="J57" s="79" t="s">
        <v>32</v>
      </c>
      <c r="K57" s="80" t="s">
        <v>5</v>
      </c>
      <c r="L57" s="81" t="s">
        <v>33</v>
      </c>
      <c r="M57" s="81" t="s">
        <v>34</v>
      </c>
      <c r="N57" s="78" t="s">
        <v>6</v>
      </c>
    </row>
    <row r="58">
      <c r="G58" s="82">
        <v>1.4341564E7</v>
      </c>
      <c r="H58" s="85">
        <v>8.0</v>
      </c>
      <c r="I58" s="86">
        <v>512.0</v>
      </c>
      <c r="J58" s="87">
        <v>3.0</v>
      </c>
      <c r="K58" s="83">
        <v>1.0</v>
      </c>
      <c r="L58" s="88">
        <v>0.21292</v>
      </c>
      <c r="M58" s="88">
        <v>0.05426</v>
      </c>
      <c r="N58" s="89">
        <f t="shared" ref="N58:N60" si="21"> M58 + L58</f>
        <v>0.26718</v>
      </c>
    </row>
    <row r="59">
      <c r="G59" s="82">
        <v>1.4341564E7</v>
      </c>
      <c r="H59" s="85">
        <v>8.0</v>
      </c>
      <c r="I59" s="86">
        <v>512.0</v>
      </c>
      <c r="J59" s="87">
        <v>3.0</v>
      </c>
      <c r="K59" s="83">
        <v>2.0</v>
      </c>
      <c r="L59" s="88">
        <v>0.20577</v>
      </c>
      <c r="M59" s="88">
        <v>0.06997</v>
      </c>
      <c r="N59" s="89">
        <f t="shared" si="21"/>
        <v>0.27574</v>
      </c>
    </row>
    <row r="60">
      <c r="G60" s="82">
        <v>1.4341564E7</v>
      </c>
      <c r="H60" s="85">
        <v>8.0</v>
      </c>
      <c r="I60" s="86">
        <v>512.0</v>
      </c>
      <c r="J60" s="87">
        <v>3.0</v>
      </c>
      <c r="K60" s="83">
        <v>3.0</v>
      </c>
      <c r="L60" s="88">
        <v>0.21023</v>
      </c>
      <c r="M60" s="88">
        <v>0.05425</v>
      </c>
      <c r="N60" s="89">
        <f t="shared" si="21"/>
        <v>0.26448</v>
      </c>
    </row>
    <row r="61">
      <c r="G61" s="82"/>
      <c r="H61" s="79"/>
      <c r="I61" s="120"/>
      <c r="J61" s="98"/>
      <c r="K61" s="83" t="s">
        <v>9</v>
      </c>
      <c r="L61" s="89">
        <f t="shared" ref="L61:N61" si="22">AVERAGE(L58:L60)</f>
        <v>0.20964</v>
      </c>
      <c r="M61" s="89">
        <f t="shared" si="22"/>
        <v>0.05949333333</v>
      </c>
      <c r="N61" s="89">
        <f t="shared" si="22"/>
        <v>0.2691333333</v>
      </c>
    </row>
    <row r="65">
      <c r="G65" s="78" t="s">
        <v>31</v>
      </c>
      <c r="H65" s="78" t="s">
        <v>7</v>
      </c>
      <c r="I65" s="78" t="s">
        <v>8</v>
      </c>
      <c r="J65" s="79" t="s">
        <v>32</v>
      </c>
      <c r="K65" s="80" t="s">
        <v>5</v>
      </c>
      <c r="L65" s="81" t="s">
        <v>33</v>
      </c>
      <c r="M65" s="81" t="s">
        <v>34</v>
      </c>
      <c r="N65" s="78" t="s">
        <v>6</v>
      </c>
    </row>
    <row r="66">
      <c r="G66" s="82">
        <v>1.4341564E7</v>
      </c>
      <c r="H66" s="121">
        <v>32.0</v>
      </c>
      <c r="I66" s="86">
        <v>256.0</v>
      </c>
      <c r="J66" s="87">
        <v>1.0</v>
      </c>
      <c r="K66" s="83">
        <v>1.0</v>
      </c>
      <c r="L66" s="79">
        <v>0.13755</v>
      </c>
      <c r="M66" s="79">
        <v>0.01236</v>
      </c>
      <c r="N66" s="98">
        <f t="shared" ref="N66:N68" si="23"> L66 + M66</f>
        <v>0.14991</v>
      </c>
    </row>
    <row r="67">
      <c r="G67" s="82">
        <v>1.4341564E7</v>
      </c>
      <c r="H67" s="121">
        <v>32.0</v>
      </c>
      <c r="I67" s="86">
        <v>256.0</v>
      </c>
      <c r="J67" s="87">
        <v>1.0</v>
      </c>
      <c r="K67" s="83">
        <v>2.0</v>
      </c>
      <c r="L67" s="79">
        <v>0.13003</v>
      </c>
      <c r="M67" s="79">
        <v>0.00857</v>
      </c>
      <c r="N67" s="98">
        <f t="shared" si="23"/>
        <v>0.1386</v>
      </c>
    </row>
    <row r="68">
      <c r="G68" s="82">
        <v>1.4341564E7</v>
      </c>
      <c r="H68" s="121">
        <v>32.0</v>
      </c>
      <c r="I68" s="86">
        <v>256.0</v>
      </c>
      <c r="J68" s="87">
        <v>1.0</v>
      </c>
      <c r="K68" s="83">
        <v>3.0</v>
      </c>
      <c r="L68" s="79">
        <v>0.12969</v>
      </c>
      <c r="M68" s="79">
        <v>0.0121</v>
      </c>
      <c r="N68" s="98">
        <f t="shared" si="23"/>
        <v>0.14179</v>
      </c>
    </row>
    <row r="69">
      <c r="G69" s="82"/>
      <c r="H69" s="79"/>
      <c r="I69" s="120"/>
      <c r="J69" s="98"/>
      <c r="K69" s="83" t="s">
        <v>9</v>
      </c>
      <c r="L69" s="122">
        <f t="shared" ref="L69:N69" si="24"> AVERAGE(L66:L68)</f>
        <v>0.1324233333</v>
      </c>
      <c r="M69" s="122">
        <f t="shared" si="24"/>
        <v>0.01101</v>
      </c>
      <c r="N69" s="122">
        <f t="shared" si="24"/>
        <v>0.1434333333</v>
      </c>
    </row>
    <row r="71">
      <c r="G71" s="78" t="s">
        <v>31</v>
      </c>
      <c r="H71" s="78" t="s">
        <v>7</v>
      </c>
      <c r="I71" s="78" t="s">
        <v>8</v>
      </c>
      <c r="J71" s="79" t="s">
        <v>32</v>
      </c>
      <c r="K71" s="80" t="s">
        <v>5</v>
      </c>
      <c r="L71" s="81" t="s">
        <v>33</v>
      </c>
      <c r="M71" s="81" t="s">
        <v>34</v>
      </c>
      <c r="N71" s="78" t="s">
        <v>6</v>
      </c>
    </row>
    <row r="72">
      <c r="G72" s="82">
        <v>1.4341564E7</v>
      </c>
      <c r="H72" s="121">
        <v>32.0</v>
      </c>
      <c r="I72" s="86">
        <v>512.0</v>
      </c>
      <c r="J72" s="87">
        <v>1.0</v>
      </c>
      <c r="K72" s="83">
        <v>1.0</v>
      </c>
      <c r="L72" s="88">
        <v>0.15537</v>
      </c>
      <c r="M72" s="88">
        <v>0.02776</v>
      </c>
      <c r="N72" s="89">
        <f t="shared" ref="N72:N74" si="25"> L72 + M72</f>
        <v>0.18313</v>
      </c>
    </row>
    <row r="73">
      <c r="G73" s="82">
        <v>1.4341564E7</v>
      </c>
      <c r="H73" s="121">
        <v>32.0</v>
      </c>
      <c r="I73" s="86">
        <v>512.0</v>
      </c>
      <c r="J73" s="87">
        <v>1.0</v>
      </c>
      <c r="K73" s="83">
        <v>2.0</v>
      </c>
      <c r="L73" s="88">
        <v>0.18354</v>
      </c>
      <c r="M73" s="88">
        <v>0.02932</v>
      </c>
      <c r="N73" s="89">
        <f t="shared" si="25"/>
        <v>0.21286</v>
      </c>
    </row>
    <row r="74">
      <c r="G74" s="82">
        <v>1.4341564E7</v>
      </c>
      <c r="H74" s="121">
        <v>32.0</v>
      </c>
      <c r="I74" s="86">
        <v>512.0</v>
      </c>
      <c r="J74" s="87">
        <v>1.0</v>
      </c>
      <c r="K74" s="83">
        <v>3.0</v>
      </c>
      <c r="L74" s="88">
        <v>0.12295</v>
      </c>
      <c r="M74" s="88">
        <v>0.02763</v>
      </c>
      <c r="N74" s="89">
        <f t="shared" si="25"/>
        <v>0.15058</v>
      </c>
    </row>
    <row r="75">
      <c r="G75" s="82"/>
      <c r="H75" s="79"/>
      <c r="I75" s="98"/>
      <c r="J75" s="98"/>
      <c r="K75" s="83" t="s">
        <v>9</v>
      </c>
      <c r="L75" s="89">
        <f t="shared" ref="L75:N75" si="26"> AVEDEV(L72:L74)</f>
        <v>0.02066888889</v>
      </c>
      <c r="M75" s="89">
        <f t="shared" si="26"/>
        <v>0.0007222222222</v>
      </c>
      <c r="N75" s="89">
        <f t="shared" si="26"/>
        <v>0.02107333333</v>
      </c>
    </row>
    <row r="77">
      <c r="G77" s="78" t="s">
        <v>31</v>
      </c>
      <c r="H77" s="78" t="s">
        <v>7</v>
      </c>
      <c r="I77" s="78" t="s">
        <v>8</v>
      </c>
      <c r="J77" s="79" t="s">
        <v>32</v>
      </c>
      <c r="K77" s="80" t="s">
        <v>5</v>
      </c>
      <c r="L77" s="81" t="s">
        <v>33</v>
      </c>
      <c r="M77" s="81" t="s">
        <v>34</v>
      </c>
      <c r="N77" s="78" t="s">
        <v>6</v>
      </c>
    </row>
    <row r="78">
      <c r="G78" s="82">
        <v>1.4341564E7</v>
      </c>
      <c r="H78" s="121">
        <v>32.0</v>
      </c>
      <c r="I78" s="86">
        <v>512.0</v>
      </c>
      <c r="J78" s="87">
        <v>2.0</v>
      </c>
      <c r="K78" s="83">
        <v>1.0</v>
      </c>
      <c r="L78" s="79">
        <v>0.1478</v>
      </c>
      <c r="M78" s="79">
        <v>0.02849</v>
      </c>
      <c r="N78" s="98">
        <f t="shared" ref="N78:N80" si="27"> L78 + M78</f>
        <v>0.17629</v>
      </c>
    </row>
    <row r="79">
      <c r="G79" s="82">
        <v>1.4341564E7</v>
      </c>
      <c r="H79" s="121">
        <v>32.0</v>
      </c>
      <c r="I79" s="86">
        <v>512.0</v>
      </c>
      <c r="J79" s="87">
        <v>2.0</v>
      </c>
      <c r="K79" s="83">
        <v>2.0</v>
      </c>
      <c r="L79" s="79">
        <v>0.16073</v>
      </c>
      <c r="M79" s="79">
        <v>0.02966</v>
      </c>
      <c r="N79" s="98">
        <f t="shared" si="27"/>
        <v>0.19039</v>
      </c>
    </row>
    <row r="80">
      <c r="G80" s="82">
        <v>1.4341564E7</v>
      </c>
      <c r="H80" s="121">
        <v>32.0</v>
      </c>
      <c r="I80" s="86">
        <v>512.0</v>
      </c>
      <c r="J80" s="87">
        <v>2.0</v>
      </c>
      <c r="K80" s="83">
        <v>3.0</v>
      </c>
      <c r="L80" s="31">
        <v>0.1988</v>
      </c>
      <c r="M80" s="79">
        <v>0.02998</v>
      </c>
      <c r="N80" s="98">
        <f t="shared" si="27"/>
        <v>0.22878</v>
      </c>
    </row>
    <row r="81">
      <c r="G81" s="82"/>
      <c r="H81" s="79"/>
      <c r="I81" s="98"/>
      <c r="J81" s="98"/>
      <c r="K81" s="83" t="s">
        <v>9</v>
      </c>
      <c r="L81" s="122">
        <f t="shared" ref="L81:N81" si="28"> AVERAGE(L78:L80)</f>
        <v>0.16911</v>
      </c>
      <c r="M81" s="122">
        <f t="shared" si="28"/>
        <v>0.02937666667</v>
      </c>
      <c r="N81" s="122">
        <f t="shared" si="28"/>
        <v>0.1984866667</v>
      </c>
    </row>
  </sheetData>
  <drawing r:id="rId1"/>
</worksheet>
</file>