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<sst xmlns="http://schemas.openxmlformats.org/spreadsheetml/2006/main" count="77">
  <si>
    <t>NBS</t>
  </si>
  <si>
    <t>T</t>
  </si>
  <si>
    <r>
      <rPr>
        <i/>
        <sz val="11"/>
        <color theme="1"/>
        <rFont val="Times New Roman"/>
        <charset val="134"/>
      </rPr>
      <t>C</t>
    </r>
    <r>
      <rPr>
        <i/>
        <vertAlign val="subscript"/>
        <sz val="11"/>
        <color theme="1"/>
        <rFont val="Times New Roman"/>
        <charset val="134"/>
      </rPr>
      <t>ip</t>
    </r>
  </si>
  <si>
    <r>
      <rPr>
        <i/>
        <sz val="11"/>
        <color theme="1"/>
        <rFont val="Times New Roman"/>
        <charset val="134"/>
      </rPr>
      <t>C</t>
    </r>
    <r>
      <rPr>
        <i/>
        <vertAlign val="subscript"/>
        <sz val="11"/>
        <color theme="1"/>
        <rFont val="Times New Roman"/>
        <charset val="134"/>
      </rPr>
      <t>ip</t>
    </r>
    <r>
      <rPr>
        <i/>
        <sz val="11"/>
        <color theme="1"/>
        <rFont val="Times New Roman"/>
        <charset val="134"/>
      </rPr>
      <t xml:space="preserve"> NBS</t>
    </r>
  </si>
  <si>
    <t>物质</t>
  </si>
  <si>
    <t>NBSG</t>
  </si>
  <si>
    <t>NBSS</t>
  </si>
  <si>
    <t>a</t>
  </si>
  <si>
    <t>b</t>
  </si>
  <si>
    <t>c</t>
  </si>
  <si>
    <t>d</t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</si>
  <si>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（石墨）</t>
    </r>
  </si>
  <si>
    <t>CO</t>
  </si>
  <si>
    <r>
      <rPr>
        <sz val="11"/>
        <color theme="1"/>
        <rFont val="Times New Roman"/>
        <charset val="134"/>
      </rPr>
      <t>CO</t>
    </r>
    <r>
      <rPr>
        <vertAlign val="subscript"/>
        <sz val="11"/>
        <color theme="1"/>
        <rFont val="Times New Roman"/>
        <charset val="134"/>
      </rPr>
      <t>2</t>
    </r>
  </si>
  <si>
    <r>
      <rPr>
        <sz val="11"/>
        <color theme="1"/>
        <rFont val="Times New Roman"/>
        <charset val="134"/>
      </rPr>
      <t>CH</t>
    </r>
    <r>
      <rPr>
        <vertAlign val="subscript"/>
        <sz val="11"/>
        <color theme="1"/>
        <rFont val="Times New Roman"/>
        <charset val="134"/>
      </rPr>
      <t>4</t>
    </r>
  </si>
  <si>
    <r>
      <rPr>
        <sz val="11"/>
        <color theme="1"/>
        <rFont val="Times New Roman"/>
        <charset val="134"/>
      </rPr>
      <t>O</t>
    </r>
    <r>
      <rPr>
        <vertAlign val="subscript"/>
        <sz val="11"/>
        <color theme="1"/>
        <rFont val="Times New Roman"/>
        <charset val="134"/>
      </rPr>
      <t>2</t>
    </r>
  </si>
  <si>
    <r>
      <rPr>
        <sz val="11"/>
        <color theme="1"/>
        <rFont val="Times New Roman"/>
        <charset val="134"/>
      </rPr>
      <t>H</t>
    </r>
    <r>
      <rPr>
        <vertAlign val="subscript"/>
        <sz val="11"/>
        <color theme="1"/>
        <rFont val="Times New Roman"/>
        <charset val="134"/>
      </rPr>
      <t>2</t>
    </r>
  </si>
  <si>
    <r>
      <rPr>
        <sz val="11"/>
        <color theme="1"/>
        <rFont val="Times New Roman"/>
        <charset val="134"/>
      </rPr>
      <t>H</t>
    </r>
    <r>
      <rPr>
        <vertAlign val="sub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0</t>
    </r>
  </si>
  <si>
    <r>
      <rPr>
        <sz val="11"/>
        <color theme="1"/>
        <rFont val="Times New Roman"/>
        <charset val="134"/>
      </rPr>
      <t>MnO</t>
    </r>
    <r>
      <rPr>
        <vertAlign val="subscript"/>
        <sz val="11"/>
        <color theme="1"/>
        <rFont val="Times New Roman"/>
        <charset val="134"/>
      </rPr>
      <t>2</t>
    </r>
  </si>
  <si>
    <r>
      <rPr>
        <sz val="11"/>
        <color theme="1"/>
        <rFont val="Times New Roman"/>
        <charset val="134"/>
      </rPr>
      <t>Mn</t>
    </r>
    <r>
      <rPr>
        <vertAlign val="sub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O</t>
    </r>
    <r>
      <rPr>
        <vertAlign val="subscript"/>
        <sz val="11"/>
        <color theme="1"/>
        <rFont val="Times New Roman"/>
        <charset val="134"/>
      </rPr>
      <t>3</t>
    </r>
  </si>
  <si>
    <r>
      <rPr>
        <sz val="11"/>
        <color theme="1"/>
        <rFont val="Times New Roman"/>
        <charset val="134"/>
      </rPr>
      <t>Mn</t>
    </r>
    <r>
      <rPr>
        <vertAlign val="subscript"/>
        <sz val="11"/>
        <color theme="1"/>
        <rFont val="Times New Roman"/>
        <charset val="134"/>
      </rPr>
      <t>3</t>
    </r>
    <r>
      <rPr>
        <sz val="11"/>
        <color theme="1"/>
        <rFont val="Times New Roman"/>
        <charset val="134"/>
      </rPr>
      <t>O</t>
    </r>
    <r>
      <rPr>
        <vertAlign val="subscript"/>
        <sz val="11"/>
        <color theme="1"/>
        <rFont val="Times New Roman"/>
        <charset val="134"/>
      </rPr>
      <t>4</t>
    </r>
  </si>
  <si>
    <t>MnO</t>
  </si>
  <si>
    <t>Mn-ɑ</t>
  </si>
  <si>
    <r>
      <rPr>
        <sz val="11"/>
        <color theme="1"/>
        <rFont val="Times New Roman"/>
        <charset val="134"/>
      </rPr>
      <t>Fe</t>
    </r>
    <r>
      <rPr>
        <vertAlign val="sub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O</t>
    </r>
    <r>
      <rPr>
        <vertAlign val="subscript"/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赤铁矿</t>
    </r>
  </si>
  <si>
    <r>
      <rPr>
        <sz val="11"/>
        <color theme="1"/>
        <rFont val="Times New Roman"/>
        <charset val="134"/>
      </rPr>
      <t>Fe</t>
    </r>
    <r>
      <rPr>
        <vertAlign val="subscript"/>
        <sz val="11"/>
        <color theme="1"/>
        <rFont val="Times New Roman"/>
        <charset val="134"/>
      </rPr>
      <t>3</t>
    </r>
    <r>
      <rPr>
        <sz val="11"/>
        <color theme="1"/>
        <rFont val="Times New Roman"/>
        <charset val="134"/>
      </rPr>
      <t>O</t>
    </r>
    <r>
      <rPr>
        <vertAlign val="subscript"/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磁铁矿</t>
    </r>
  </si>
  <si>
    <t>FeO</t>
  </si>
  <si>
    <r>
      <rPr>
        <sz val="11"/>
        <color theme="1"/>
        <rFont val="Times New Roman"/>
        <charset val="134"/>
      </rPr>
      <t>Fe-</t>
    </r>
    <r>
      <rPr>
        <sz val="11"/>
        <color theme="1"/>
        <rFont val="Arial"/>
        <charset val="134"/>
      </rPr>
      <t>ɑ</t>
    </r>
  </si>
  <si>
    <t>CuO</t>
  </si>
  <si>
    <r>
      <rPr>
        <sz val="11"/>
        <color theme="1"/>
        <rFont val="Times New Roman"/>
        <charset val="134"/>
      </rPr>
      <t>Cu</t>
    </r>
    <r>
      <rPr>
        <vertAlign val="sub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O</t>
    </r>
  </si>
  <si>
    <t>Cu</t>
  </si>
  <si>
    <r>
      <rPr>
        <sz val="11"/>
        <color theme="1"/>
        <rFont val="Times New Roman"/>
        <charset val="134"/>
      </rPr>
      <t>Co</t>
    </r>
    <r>
      <rPr>
        <vertAlign val="sub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O</t>
    </r>
    <r>
      <rPr>
        <vertAlign val="subscript"/>
        <sz val="11"/>
        <color theme="1"/>
        <rFont val="Times New Roman"/>
        <charset val="134"/>
      </rPr>
      <t>3</t>
    </r>
  </si>
  <si>
    <r>
      <rPr>
        <sz val="11"/>
        <color theme="1"/>
        <rFont val="Times New Roman"/>
        <charset val="134"/>
      </rPr>
      <t>Co</t>
    </r>
    <r>
      <rPr>
        <vertAlign val="subscript"/>
        <sz val="11"/>
        <color theme="1"/>
        <rFont val="Times New Roman"/>
        <charset val="134"/>
      </rPr>
      <t>3</t>
    </r>
    <r>
      <rPr>
        <sz val="11"/>
        <color theme="1"/>
        <rFont val="Times New Roman"/>
        <charset val="134"/>
      </rPr>
      <t>O</t>
    </r>
    <r>
      <rPr>
        <vertAlign val="subscript"/>
        <sz val="11"/>
        <color theme="1"/>
        <rFont val="Times New Roman"/>
        <charset val="134"/>
      </rPr>
      <t>4</t>
    </r>
  </si>
  <si>
    <t>CoO</t>
  </si>
  <si>
    <r>
      <rPr>
        <sz val="11"/>
        <color theme="1"/>
        <rFont val="Times New Roman"/>
        <charset val="134"/>
      </rPr>
      <t>V</t>
    </r>
    <r>
      <rPr>
        <vertAlign val="sub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O</t>
    </r>
    <r>
      <rPr>
        <vertAlign val="subscript"/>
        <sz val="11"/>
        <color theme="1"/>
        <rFont val="Times New Roman"/>
        <charset val="134"/>
      </rPr>
      <t>5</t>
    </r>
  </si>
  <si>
    <r>
      <rPr>
        <sz val="11"/>
        <color theme="1"/>
        <rFont val="Times New Roman"/>
        <charset val="134"/>
      </rPr>
      <t>V</t>
    </r>
    <r>
      <rPr>
        <vertAlign val="subscript"/>
        <sz val="11"/>
        <color theme="1"/>
        <rFont val="Times New Roman"/>
        <charset val="134"/>
      </rPr>
      <t>6</t>
    </r>
    <r>
      <rPr>
        <sz val="11"/>
        <color theme="1"/>
        <rFont val="Times New Roman"/>
        <charset val="134"/>
      </rPr>
      <t>O</t>
    </r>
    <r>
      <rPr>
        <vertAlign val="subscript"/>
        <sz val="11"/>
        <color theme="1"/>
        <rFont val="Times New Roman"/>
        <charset val="134"/>
      </rPr>
      <t>13</t>
    </r>
  </si>
  <si>
    <r>
      <rPr>
        <sz val="11"/>
        <color theme="1"/>
        <rFont val="Times New Roman"/>
        <charset val="134"/>
      </rPr>
      <t>V</t>
    </r>
    <r>
      <rPr>
        <vertAlign val="sub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O</t>
    </r>
    <r>
      <rPr>
        <vertAlign val="subscript"/>
        <sz val="11"/>
        <color theme="1"/>
        <rFont val="Times New Roman"/>
        <charset val="134"/>
      </rPr>
      <t>4</t>
    </r>
  </si>
  <si>
    <r>
      <rPr>
        <sz val="11"/>
        <color theme="1"/>
        <rFont val="Times New Roman"/>
        <charset val="134"/>
      </rPr>
      <t>VO</t>
    </r>
    <r>
      <rPr>
        <vertAlign val="subscript"/>
        <sz val="11"/>
        <color theme="1"/>
        <rFont val="Times New Roman"/>
        <charset val="134"/>
      </rPr>
      <t>2</t>
    </r>
  </si>
  <si>
    <r>
      <rPr>
        <sz val="11"/>
        <color theme="1"/>
        <rFont val="Times New Roman"/>
        <charset val="134"/>
      </rPr>
      <t>Ni</t>
    </r>
    <r>
      <rPr>
        <vertAlign val="sub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O</t>
    </r>
    <r>
      <rPr>
        <vertAlign val="subscript"/>
        <sz val="11"/>
        <color theme="1"/>
        <rFont val="Times New Roman"/>
        <charset val="134"/>
      </rPr>
      <t>3</t>
    </r>
  </si>
  <si>
    <t>NiO</t>
  </si>
  <si>
    <r>
      <rPr>
        <sz val="11"/>
        <color theme="1"/>
        <rFont val="Times New Roman"/>
        <charset val="134"/>
      </rPr>
      <t>TiO</t>
    </r>
    <r>
      <rPr>
        <vertAlign val="subscript"/>
        <sz val="11"/>
        <color theme="1"/>
        <rFont val="Times New Roman"/>
        <charset val="134"/>
      </rPr>
      <t>2</t>
    </r>
  </si>
  <si>
    <t>TiO</t>
  </si>
  <si>
    <t>Ti</t>
  </si>
  <si>
    <r>
      <rPr>
        <sz val="11"/>
        <color theme="1"/>
        <rFont val="Times New Roman"/>
        <charset val="134"/>
      </rPr>
      <t>Ti</t>
    </r>
    <r>
      <rPr>
        <vertAlign val="sub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O</t>
    </r>
    <r>
      <rPr>
        <vertAlign val="subscript"/>
        <sz val="11"/>
        <color theme="1"/>
        <rFont val="Times New Roman"/>
        <charset val="134"/>
      </rPr>
      <t>3</t>
    </r>
  </si>
  <si>
    <r>
      <rPr>
        <sz val="11"/>
        <color theme="1"/>
        <rFont val="Times New Roman"/>
        <charset val="134"/>
      </rPr>
      <t>Ti</t>
    </r>
    <r>
      <rPr>
        <vertAlign val="sub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O</t>
    </r>
    <r>
      <rPr>
        <vertAlign val="subscript"/>
        <sz val="11"/>
        <color theme="1"/>
        <rFont val="Times New Roman"/>
        <charset val="134"/>
      </rPr>
      <t>5</t>
    </r>
  </si>
  <si>
    <r>
      <rPr>
        <sz val="11"/>
        <color rgb="FFFF0000"/>
        <rFont val="Times New Roman"/>
        <charset val="134"/>
      </rPr>
      <t>1.</t>
    </r>
    <r>
      <rPr>
        <sz val="11"/>
        <color rgb="FFFF0000"/>
        <rFont val="宋体"/>
        <charset val="134"/>
      </rPr>
      <t>负载金属催化剂</t>
    </r>
    <r>
      <rPr>
        <sz val="11"/>
        <color rgb="FFFF0000"/>
        <rFont val="Times New Roman"/>
        <charset val="134"/>
      </rPr>
      <t>MnO2</t>
    </r>
  </si>
  <si>
    <t>表1 反应物元素分析</t>
  </si>
  <si>
    <r>
      <rPr>
        <sz val="11"/>
        <color theme="1"/>
        <rFont val="宋体"/>
        <charset val="134"/>
      </rPr>
      <t>编号（</t>
    </r>
    <r>
      <rPr>
        <i/>
        <sz val="11"/>
        <color theme="1"/>
        <rFont val="Times New Roman"/>
        <charset val="134"/>
      </rPr>
      <t>j</t>
    </r>
    <r>
      <rPr>
        <i/>
        <sz val="11"/>
        <color theme="1"/>
        <rFont val="宋体"/>
        <charset val="134"/>
      </rPr>
      <t>）</t>
    </r>
  </si>
  <si>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m</t>
    </r>
    <r>
      <rPr>
        <sz val="11"/>
        <color theme="1"/>
        <rFont val="宋体"/>
        <charset val="134"/>
      </rPr>
      <t>）</t>
    </r>
  </si>
  <si>
    <t>元素</t>
  </si>
  <si>
    <t>C</t>
  </si>
  <si>
    <t>O</t>
  </si>
  <si>
    <t>H</t>
  </si>
  <si>
    <t>Mn</t>
  </si>
  <si>
    <r>
      <rPr>
        <sz val="11"/>
        <color theme="1"/>
        <rFont val="Times New Roman"/>
        <charset val="134"/>
      </rPr>
      <t>摩尔质量（</t>
    </r>
    <r>
      <rPr>
        <sz val="11"/>
        <color theme="1"/>
        <rFont val="Times New Roman"/>
        <charset val="134"/>
      </rPr>
      <t>g/mol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</si>
  <si>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Times New Roman"/>
        <charset val="134"/>
      </rPr>
      <t>质量（</t>
    </r>
    <r>
      <rPr>
        <sz val="11"/>
        <color theme="1"/>
        <rFont val="Times New Roman"/>
        <charset val="134"/>
      </rPr>
      <t>g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</si>
  <si>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Times New Roman"/>
        <charset val="134"/>
      </rPr>
      <t>物质元素组成（质量百分比）</t>
    </r>
    <r>
      <rPr>
        <sz val="11"/>
        <color theme="1"/>
        <rFont val="Times New Roman"/>
        <charset val="134"/>
      </rPr>
      <t>%</t>
    </r>
  </si>
  <si>
    <t>炭化料</t>
  </si>
  <si>
    <t>煤焦油</t>
  </si>
  <si>
    <t>水</t>
  </si>
  <si>
    <t>催化剂</t>
  </si>
  <si>
    <t>y</t>
  </si>
  <si>
    <r>
      <rPr>
        <sz val="11"/>
        <color theme="1"/>
        <rFont val="Times New Roman"/>
        <charset val="134"/>
      </rPr>
      <t>y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0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12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20</t>
    </r>
    <r>
      <rPr>
        <sz val="11"/>
        <color theme="1"/>
        <rFont val="宋体"/>
        <charset val="134"/>
      </rPr>
      <t>（手动输入的参数）</t>
    </r>
  </si>
  <si>
    <r>
      <rPr>
        <sz val="12"/>
        <color theme="1"/>
        <rFont val="Times New Roman"/>
        <charset val="134"/>
      </rPr>
      <t>总质量（</t>
    </r>
    <r>
      <rPr>
        <sz val="12"/>
        <color theme="1"/>
        <rFont val="Times New Roman"/>
        <charset val="134"/>
      </rPr>
      <t>g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</si>
  <si>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物质的量（</t>
    </r>
    <r>
      <rPr>
        <sz val="12"/>
        <color theme="1"/>
        <rFont val="Times New Roman"/>
        <charset val="134"/>
      </rPr>
      <t>mol</t>
    </r>
    <r>
      <rPr>
        <sz val="12"/>
        <color theme="1"/>
        <rFont val="宋体"/>
        <charset val="134"/>
      </rPr>
      <t>）（</t>
    </r>
    <r>
      <rPr>
        <i/>
        <sz val="12"/>
        <color theme="1"/>
        <rFont val="Times New Roman"/>
        <charset val="134"/>
      </rPr>
      <t>b</t>
    </r>
    <r>
      <rPr>
        <i/>
        <vertAlign val="subscript"/>
        <sz val="12"/>
        <color theme="1"/>
        <rFont val="Times New Roman"/>
        <charset val="134"/>
      </rPr>
      <t>j</t>
    </r>
    <r>
      <rPr>
        <sz val="12"/>
        <color theme="1"/>
        <rFont val="宋体"/>
        <charset val="134"/>
      </rPr>
      <t>）</t>
    </r>
  </si>
  <si>
    <t>无</t>
  </si>
  <si>
    <t>保留四位有效数字</t>
  </si>
  <si>
    <r>
      <rPr>
        <sz val="11"/>
        <color rgb="FFFF0000"/>
        <rFont val="宋体"/>
        <charset val="134"/>
      </rPr>
      <t>表</t>
    </r>
    <r>
      <rPr>
        <sz val="11"/>
        <color rgb="FFFF0000"/>
        <rFont val="Times New Roman"/>
        <charset val="134"/>
      </rPr>
      <t xml:space="preserve">3  </t>
    </r>
    <r>
      <rPr>
        <sz val="11"/>
        <color rgb="FFFF0000"/>
        <rFont val="宋体"/>
        <charset val="134"/>
      </rPr>
      <t>物质与元素关系</t>
    </r>
  </si>
  <si>
    <t>表2 热力学数据</t>
  </si>
  <si>
    <r>
      <rPr>
        <i/>
        <sz val="11"/>
        <color theme="1"/>
        <rFont val="Times New Roman"/>
        <charset val="134"/>
      </rPr>
      <t>a</t>
    </r>
    <r>
      <rPr>
        <i/>
        <vertAlign val="subscript"/>
        <sz val="11"/>
        <color theme="1"/>
        <rFont val="Times New Roman"/>
        <charset val="134"/>
      </rPr>
      <t>ij</t>
    </r>
  </si>
  <si>
    <r>
      <rPr>
        <sz val="11"/>
        <color theme="1"/>
        <rFont val="宋体"/>
        <charset val="134"/>
      </rPr>
      <t>编号（</t>
    </r>
    <r>
      <rPr>
        <i/>
        <sz val="11"/>
        <color theme="1"/>
        <rFont val="Times New Roman"/>
        <charset val="134"/>
      </rPr>
      <t>i</t>
    </r>
    <r>
      <rPr>
        <sz val="11"/>
        <color theme="1"/>
        <rFont val="宋体"/>
        <charset val="134"/>
      </rPr>
      <t>）</t>
    </r>
  </si>
  <si>
    <t>T(K)</t>
  </si>
  <si>
    <t xml:space="preserve">           j                   i</t>
  </si>
  <si>
    <r>
      <rPr>
        <sz val="11"/>
        <color theme="1"/>
        <rFont val="Times New Roman"/>
        <charset val="134"/>
      </rPr>
      <t>6(</t>
    </r>
    <r>
      <rPr>
        <i/>
        <sz val="11"/>
        <color theme="1"/>
        <rFont val="Times New Roman"/>
        <charset val="134"/>
      </rPr>
      <t>n</t>
    </r>
    <r>
      <rPr>
        <i/>
        <vertAlign val="subscript"/>
        <sz val="11"/>
        <color theme="1"/>
        <rFont val="Times New Roman"/>
        <charset val="134"/>
      </rPr>
      <t>g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</si>
  <si>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Times New Roman"/>
        <charset val="134"/>
      </rPr>
      <t>12(</t>
    </r>
    <r>
      <rPr>
        <i/>
        <sz val="11"/>
        <color theme="1"/>
        <rFont val="Times New Roman"/>
        <charset val="134"/>
      </rPr>
      <t>n</t>
    </r>
    <r>
      <rPr>
        <i/>
        <vertAlign val="subscript"/>
        <sz val="11"/>
        <color theme="1"/>
        <rFont val="Times New Roman"/>
        <charset val="134"/>
      </rPr>
      <t>g</t>
    </r>
    <r>
      <rPr>
        <i/>
        <sz val="11"/>
        <color theme="1"/>
        <rFont val="Times New Roman"/>
        <charset val="134"/>
      </rPr>
      <t>+ n</t>
    </r>
    <r>
      <rPr>
        <i/>
        <vertAlign val="subscript"/>
        <sz val="11"/>
        <color theme="1"/>
        <rFont val="Times New Roman"/>
        <charset val="134"/>
      </rPr>
      <t>s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</si>
  <si>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Times New Roman"/>
        <charset val="134"/>
      </rPr>
      <t>T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1223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1173</t>
    </r>
    <r>
      <rPr>
        <sz val="11"/>
        <color theme="1"/>
        <rFont val="宋体"/>
        <charset val="134"/>
      </rPr>
      <t>和</t>
    </r>
    <r>
      <rPr>
        <sz val="11"/>
        <color theme="1"/>
        <rFont val="Times New Roman"/>
        <charset val="134"/>
      </rPr>
      <t>1223</t>
    </r>
    <r>
      <rPr>
        <sz val="11"/>
        <color theme="1"/>
        <rFont val="宋体"/>
        <charset val="134"/>
      </rPr>
      <t>（手动输入的参数）</t>
    </r>
  </si>
  <si>
    <t>R： 8.314（常数）</t>
  </si>
  <si>
    <r>
      <rPr>
        <sz val="11"/>
        <color theme="1"/>
        <rFont val="宋体"/>
        <charset val="134"/>
      </rPr>
      <t>所求的</t>
    </r>
    <r>
      <rPr>
        <sz val="11"/>
        <color theme="1"/>
        <rFont val="Times New Roman"/>
        <charset val="134"/>
      </rPr>
      <t>G</t>
    </r>
    <r>
      <rPr>
        <sz val="11"/>
        <color theme="1"/>
        <rFont val="宋体"/>
        <charset val="134"/>
      </rPr>
      <t>均保留小数点后两位数字即可（不知道合不合适）</t>
    </r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</si>
</sst>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 "/>
    <numFmt numFmtId="177" formatCode="0.0000_ "/>
  </numFmts>
  <fonts count="35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sz val="11"/>
      <color rgb="FFFF0000"/>
      <name val="Times New Roman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1"/>
      <name val="Times New Roman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vertAlign val="subscript"/>
      <sz val="11"/>
      <color theme="1"/>
      <name val="Times New Roman"/>
      <charset val="134"/>
    </font>
    <font>
      <vertAlign val="subscript"/>
      <sz val="11"/>
      <color theme="1"/>
      <name val="Times New Roman"/>
      <charset val="134"/>
    </font>
    <font>
      <sz val="11"/>
      <color theme="1"/>
      <name val="Arial"/>
      <charset val="134"/>
    </font>
    <font>
      <i/>
      <sz val="11"/>
      <color theme="1"/>
      <name val="宋体"/>
      <charset val="134"/>
    </font>
    <font>
      <i/>
      <sz val="12"/>
      <color theme="1"/>
      <name val="Times New Roman"/>
      <charset val="134"/>
    </font>
    <font>
      <i/>
      <vertAlign val="subscript"/>
      <sz val="12"/>
      <color theme="1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" borderId="15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3" borderId="18" applyNumberFormat="0" applyAlignment="0" applyProtection="0">
      <alignment vertical="center"/>
    </xf>
    <xf numFmtId="0" fontId="20" fillId="13" borderId="17" applyNumberFormat="0" applyAlignment="0" applyProtection="0">
      <alignment vertical="center"/>
    </xf>
    <xf numFmtId="0" fontId="22" fillId="22" borderId="19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7" fontId="7" fillId="0" borderId="4" xfId="0" applyNumberFormat="1" applyFont="1" applyFill="1" applyBorder="1" applyAlignment="1">
      <alignment horizontal="center" vertical="center" wrapText="1"/>
    </xf>
    <xf numFmtId="177" fontId="7" fillId="0" borderId="0" xfId="0" applyNumberFormat="1" applyFont="1" applyFill="1" applyAlignment="1">
      <alignment horizontal="center" vertical="center" wrapText="1"/>
    </xf>
    <xf numFmtId="177" fontId="7" fillId="0" borderId="0" xfId="0" applyNumberFormat="1" applyFont="1" applyFill="1" applyBorder="1" applyAlignment="1">
      <alignment horizontal="center" vertical="center" wrapText="1"/>
    </xf>
    <xf numFmtId="177" fontId="7" fillId="0" borderId="5" xfId="0" applyNumberFormat="1" applyFont="1" applyFill="1" applyBorder="1" applyAlignment="1">
      <alignment horizontal="center" vertical="center" wrapText="1"/>
    </xf>
    <xf numFmtId="177" fontId="1" fillId="0" borderId="4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1" fillId="0" borderId="5" xfId="0" applyNumberFormat="1" applyFont="1" applyFill="1" applyBorder="1" applyAlignment="1">
      <alignment horizontal="center" vertical="center"/>
    </xf>
    <xf numFmtId="177" fontId="7" fillId="0" borderId="4" xfId="0" applyNumberFormat="1" applyFont="1" applyFill="1" applyBorder="1" applyAlignment="1">
      <alignment horizontal="center" vertical="center"/>
    </xf>
    <xf numFmtId="177" fontId="7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177" fontId="8" fillId="2" borderId="6" xfId="0" applyNumberFormat="1" applyFont="1" applyFill="1" applyBorder="1" applyAlignment="1">
      <alignment horizontal="center" vertical="center" wrapText="1"/>
    </xf>
    <xf numFmtId="177" fontId="7" fillId="2" borderId="7" xfId="0" applyNumberFormat="1" applyFont="1" applyFill="1" applyBorder="1" applyAlignment="1">
      <alignment horizontal="center" vertical="center" wrapText="1"/>
    </xf>
    <xf numFmtId="177" fontId="1" fillId="0" borderId="7" xfId="0" applyNumberFormat="1" applyFont="1" applyFill="1" applyBorder="1" applyAlignment="1">
      <alignment horizontal="center" vertical="center"/>
    </xf>
    <xf numFmtId="177" fontId="1" fillId="0" borderId="8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9" fillId="0" borderId="10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2" fillId="2" borderId="1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 wrapText="1"/>
    </xf>
    <xf numFmtId="177" fontId="1" fillId="0" borderId="10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77" fontId="1" fillId="0" borderId="13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1</xdr:row>
          <xdr:rowOff>219075</xdr:rowOff>
        </xdr:from>
        <xdr:to>
          <xdr:col>2</xdr:col>
          <xdr:colOff>638175</xdr:colOff>
          <xdr:row>3</xdr:row>
          <xdr:rowOff>44450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847850" y="409575"/>
              <a:ext cx="533400" cy="2540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</xdr:row>
          <xdr:rowOff>219075</xdr:rowOff>
        </xdr:from>
        <xdr:to>
          <xdr:col>4</xdr:col>
          <xdr:colOff>549275</xdr:colOff>
          <xdr:row>3</xdr:row>
          <xdr:rowOff>44450</xdr:rowOff>
        </xdr:to>
        <xdr:sp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3714750" y="409575"/>
              <a:ext cx="368300" cy="2540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</xdr:row>
          <xdr:rowOff>28575</xdr:rowOff>
        </xdr:from>
        <xdr:to>
          <xdr:col>9</xdr:col>
          <xdr:colOff>555625</xdr:colOff>
          <xdr:row>2</xdr:row>
          <xdr:rowOff>31750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4962525" y="219075"/>
              <a:ext cx="2641600" cy="2413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52</xdr:row>
          <xdr:rowOff>76200</xdr:rowOff>
        </xdr:from>
        <xdr:to>
          <xdr:col>2</xdr:col>
          <xdr:colOff>838200</xdr:colOff>
          <xdr:row>53</xdr:row>
          <xdr:rowOff>139700</xdr:rowOff>
        </xdr:to>
        <xdr:sp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2047875" y="11195050"/>
              <a:ext cx="533400" cy="2540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52</xdr:row>
          <xdr:rowOff>95250</xdr:rowOff>
        </xdr:from>
        <xdr:to>
          <xdr:col>3</xdr:col>
          <xdr:colOff>530225</xdr:colOff>
          <xdr:row>53</xdr:row>
          <xdr:rowOff>158750</xdr:rowOff>
        </xdr:to>
        <xdr:sp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2981325" y="11214100"/>
              <a:ext cx="368300" cy="2540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52</xdr:row>
          <xdr:rowOff>19050</xdr:rowOff>
        </xdr:from>
        <xdr:to>
          <xdr:col>7</xdr:col>
          <xdr:colOff>555625</xdr:colOff>
          <xdr:row>53</xdr:row>
          <xdr:rowOff>69850</xdr:rowOff>
        </xdr:to>
        <xdr:sp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3562350" y="11137900"/>
              <a:ext cx="2641600" cy="2413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47625</xdr:colOff>
      <xdr:row>37</xdr:row>
      <xdr:rowOff>9525</xdr:rowOff>
    </xdr:from>
    <xdr:to>
      <xdr:col>15</xdr:col>
      <xdr:colOff>733425</xdr:colOff>
      <xdr:row>37</xdr:row>
      <xdr:rowOff>9525</xdr:rowOff>
    </xdr:to>
    <xdr:cxnSp>
      <xdr:nvCxnSpPr>
        <xdr:cNvPr id="3" name="直接连接符 2"/>
        <xdr:cNvCxnSpPr/>
      </xdr:nvCxnSpPr>
      <xdr:spPr>
        <a:xfrm>
          <a:off x="47625" y="8105775"/>
          <a:ext cx="123253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523875</xdr:colOff>
      <xdr:row>51</xdr:row>
      <xdr:rowOff>47625</xdr:rowOff>
    </xdr:from>
    <xdr:to>
      <xdr:col>9</xdr:col>
      <xdr:colOff>609600</xdr:colOff>
      <xdr:row>52</xdr:row>
      <xdr:rowOff>57150</xdr:rowOff>
    </xdr:to>
    <xdr:cxnSp>
      <xdr:nvCxnSpPr>
        <xdr:cNvPr id="2" name="直接连接符 1"/>
        <xdr:cNvCxnSpPr/>
      </xdr:nvCxnSpPr>
      <xdr:spPr>
        <a:xfrm flipV="1">
          <a:off x="7572375" y="10918825"/>
          <a:ext cx="85725" cy="2571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w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1" Type="http://schemas.openxmlformats.org/officeDocument/2006/relationships/oleObject" Target="../embeddings/oleObject6.bin"/><Relationship Id="rId10" Type="http://schemas.openxmlformats.org/officeDocument/2006/relationships/oleObject" Target="../embeddings/oleObject5.bin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87"/>
  <sheetViews>
    <sheetView tabSelected="1" topLeftCell="A64" workbookViewId="0">
      <selection activeCell="B71" sqref="B71"/>
    </sheetView>
  </sheetViews>
  <sheetFormatPr defaultColWidth="9" defaultRowHeight="13.5"/>
  <cols>
    <col min="1" max="1" width="11.125" customWidth="1"/>
    <col min="2" max="2" width="11.75" customWidth="1"/>
    <col min="3" max="3" width="14.125" customWidth="1"/>
    <col min="4" max="4" width="9.375"/>
    <col min="6" max="8" width="9.375"/>
    <col min="10" max="10" width="13.75"/>
    <col min="12" max="12" width="10.5" customWidth="1"/>
    <col min="16" max="17" width="10.125"/>
  </cols>
  <sheetData>
    <row r="1" ht="15" spans="5:20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8.75" spans="1:20">
      <c r="A2" s="2"/>
      <c r="B2" s="2"/>
      <c r="C2" s="2"/>
      <c r="D2" s="3"/>
      <c r="E2" s="4"/>
      <c r="F2" s="4"/>
      <c r="G2" s="5"/>
      <c r="H2" s="5"/>
      <c r="I2" s="5"/>
      <c r="J2" s="5"/>
      <c r="K2" s="5" t="s">
        <v>0</v>
      </c>
      <c r="L2" s="5"/>
      <c r="M2" s="5"/>
      <c r="N2" s="5"/>
      <c r="O2" s="1" t="s">
        <v>1</v>
      </c>
      <c r="P2" s="40" t="s">
        <v>2</v>
      </c>
      <c r="Q2" s="40" t="s">
        <v>3</v>
      </c>
      <c r="R2" s="1"/>
      <c r="S2" s="1"/>
      <c r="T2" s="1"/>
    </row>
    <row r="3" ht="15" spans="1:20">
      <c r="A3" s="6"/>
      <c r="B3" s="2" t="s">
        <v>4</v>
      </c>
      <c r="C3" s="2"/>
      <c r="D3" s="1" t="s">
        <v>5</v>
      </c>
      <c r="E3" s="5"/>
      <c r="F3" s="1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7</v>
      </c>
      <c r="L3" s="6" t="s">
        <v>8</v>
      </c>
      <c r="M3" s="6" t="s">
        <v>9</v>
      </c>
      <c r="N3" s="6" t="s">
        <v>10</v>
      </c>
      <c r="O3" s="1"/>
      <c r="P3" s="1"/>
      <c r="Q3" s="1"/>
      <c r="R3" s="1"/>
      <c r="S3" s="1"/>
      <c r="T3" s="1"/>
    </row>
    <row r="4" ht="15" spans="1:20">
      <c r="A4" s="1">
        <v>83</v>
      </c>
      <c r="B4" s="1" t="s">
        <v>11</v>
      </c>
      <c r="C4" s="7">
        <v>-1.71</v>
      </c>
      <c r="D4" s="7">
        <v>0</v>
      </c>
      <c r="E4" s="1">
        <v>5.74</v>
      </c>
      <c r="F4" s="1">
        <v>5.74</v>
      </c>
      <c r="G4" s="1">
        <v>24.439</v>
      </c>
      <c r="H4" s="1">
        <v>0.435</v>
      </c>
      <c r="I4" s="1">
        <v>-31.627</v>
      </c>
      <c r="J4" s="1">
        <v>0</v>
      </c>
      <c r="K4" s="1"/>
      <c r="L4" s="1"/>
      <c r="M4" s="1"/>
      <c r="N4" s="1"/>
      <c r="O4" s="1">
        <v>1223</v>
      </c>
      <c r="P4" s="7">
        <f t="shared" ref="P4:P7" si="0">G4+(H4/1000*O4)+(I4/100000*O4^(-2))</f>
        <v>24.9710049997886</v>
      </c>
      <c r="Q4" s="7">
        <f t="shared" ref="Q4:Q8" si="1">K4+(L4/1000*O4)+(N4/1000000*T4^2)</f>
        <v>0</v>
      </c>
      <c r="R4" s="1"/>
      <c r="S4" s="1"/>
      <c r="T4" s="1"/>
    </row>
    <row r="5" ht="15" spans="1:20">
      <c r="A5" s="1">
        <v>88</v>
      </c>
      <c r="B5" s="1" t="s">
        <v>12</v>
      </c>
      <c r="C5" s="7">
        <v>-169.44</v>
      </c>
      <c r="D5" s="7">
        <v>-137.168</v>
      </c>
      <c r="E5" s="1">
        <v>197.55</v>
      </c>
      <c r="F5" s="1">
        <v>197.674</v>
      </c>
      <c r="G5" s="1">
        <v>28.409</v>
      </c>
      <c r="H5" s="1">
        <v>4.1</v>
      </c>
      <c r="I5" s="1">
        <v>-0.46</v>
      </c>
      <c r="J5" s="1">
        <v>0</v>
      </c>
      <c r="K5" s="1">
        <v>26.537</v>
      </c>
      <c r="L5" s="1">
        <v>7.6831</v>
      </c>
      <c r="M5" s="1">
        <v>0</v>
      </c>
      <c r="N5" s="1">
        <v>-1.172</v>
      </c>
      <c r="O5" s="1">
        <v>1223</v>
      </c>
      <c r="P5" s="1">
        <f t="shared" si="0"/>
        <v>33.4232999999969</v>
      </c>
      <c r="Q5" s="1">
        <f t="shared" si="1"/>
        <v>35.9334313</v>
      </c>
      <c r="R5" s="1"/>
      <c r="S5" s="1"/>
      <c r="T5" s="1"/>
    </row>
    <row r="6" ht="18.75" spans="1:20">
      <c r="A6" s="1">
        <v>88</v>
      </c>
      <c r="B6" s="1" t="s">
        <v>13</v>
      </c>
      <c r="C6" s="7">
        <v>-457.21</v>
      </c>
      <c r="D6" s="7">
        <v>-394.359</v>
      </c>
      <c r="E6" s="1">
        <v>213.66</v>
      </c>
      <c r="F6" s="1">
        <v>213.74</v>
      </c>
      <c r="G6" s="1">
        <v>44.141</v>
      </c>
      <c r="H6" s="1">
        <v>9.037</v>
      </c>
      <c r="I6" s="1">
        <v>-8.535</v>
      </c>
      <c r="J6" s="1">
        <v>0</v>
      </c>
      <c r="K6" s="1">
        <v>26.75</v>
      </c>
      <c r="L6" s="1">
        <v>42.258</v>
      </c>
      <c r="M6" s="1">
        <v>0</v>
      </c>
      <c r="N6" s="1">
        <v>-14.25</v>
      </c>
      <c r="O6" s="1">
        <v>1223</v>
      </c>
      <c r="P6" s="7">
        <f t="shared" si="0"/>
        <v>55.1932509999429</v>
      </c>
      <c r="Q6" s="7">
        <f t="shared" si="1"/>
        <v>78.431534</v>
      </c>
      <c r="R6" s="1"/>
      <c r="S6" s="1"/>
      <c r="T6" s="1"/>
    </row>
    <row r="7" ht="18.75" spans="1:20">
      <c r="A7" s="1"/>
      <c r="B7" s="1" t="s">
        <v>14</v>
      </c>
      <c r="C7" s="1"/>
      <c r="D7" s="1">
        <v>-50.72</v>
      </c>
      <c r="E7" s="1"/>
      <c r="F7" s="1">
        <v>186.264</v>
      </c>
      <c r="G7" s="1">
        <v>0</v>
      </c>
      <c r="H7" s="1">
        <v>0</v>
      </c>
      <c r="I7" s="1">
        <v>0</v>
      </c>
      <c r="J7" s="1">
        <v>0</v>
      </c>
      <c r="K7" s="1">
        <v>14.15</v>
      </c>
      <c r="L7" s="1">
        <v>75.496</v>
      </c>
      <c r="M7" s="1">
        <v>0</v>
      </c>
      <c r="N7" s="1">
        <v>-17.99</v>
      </c>
      <c r="O7" s="1">
        <v>1223</v>
      </c>
      <c r="P7" s="7">
        <f t="shared" si="0"/>
        <v>0</v>
      </c>
      <c r="Q7" s="7">
        <f t="shared" si="1"/>
        <v>106.481608</v>
      </c>
      <c r="R7" s="1"/>
      <c r="S7" s="1"/>
      <c r="T7" s="1"/>
    </row>
    <row r="8" ht="18.75" spans="1:20">
      <c r="A8" s="1">
        <v>281</v>
      </c>
      <c r="B8" s="1" t="s">
        <v>15</v>
      </c>
      <c r="C8" s="7">
        <v>-61.13</v>
      </c>
      <c r="D8" s="7">
        <v>0</v>
      </c>
      <c r="E8" s="1">
        <v>205.04</v>
      </c>
      <c r="F8" s="1">
        <v>205.138</v>
      </c>
      <c r="G8" s="1">
        <v>29.957</v>
      </c>
      <c r="H8" s="1">
        <v>4.184</v>
      </c>
      <c r="I8" s="1">
        <v>-1.674</v>
      </c>
      <c r="J8" s="1">
        <v>0</v>
      </c>
      <c r="K8" s="1">
        <v>36.16</v>
      </c>
      <c r="L8" s="1">
        <v>0.845</v>
      </c>
      <c r="M8" s="1"/>
      <c r="N8" s="1">
        <v>-0.7494</v>
      </c>
      <c r="O8" s="1">
        <v>1223</v>
      </c>
      <c r="P8" s="1">
        <f t="shared" ref="P8:P15" si="2">G8+(H8/1000*O8)+(I8/100000*O8^(-2))</f>
        <v>35.0740319999888</v>
      </c>
      <c r="Q8" s="1">
        <f t="shared" si="1"/>
        <v>37.193435</v>
      </c>
      <c r="R8" s="1"/>
      <c r="S8" s="1"/>
      <c r="T8" s="1"/>
    </row>
    <row r="9" ht="18.75" spans="1:20">
      <c r="A9" s="1">
        <v>171</v>
      </c>
      <c r="B9" s="1" t="s">
        <v>16</v>
      </c>
      <c r="C9" s="7">
        <v>-38.93</v>
      </c>
      <c r="D9" s="7">
        <v>0</v>
      </c>
      <c r="E9" s="1">
        <v>130.58</v>
      </c>
      <c r="F9" s="1">
        <v>130.684</v>
      </c>
      <c r="G9" s="1">
        <v>27.28</v>
      </c>
      <c r="H9" s="1">
        <v>3.264</v>
      </c>
      <c r="I9" s="1">
        <v>0.502</v>
      </c>
      <c r="J9" s="1">
        <v>0</v>
      </c>
      <c r="K9" s="1">
        <v>29.09</v>
      </c>
      <c r="L9" s="1">
        <v>0.836</v>
      </c>
      <c r="M9" s="1"/>
      <c r="N9" s="1">
        <v>-0.3265</v>
      </c>
      <c r="O9" s="1">
        <v>1223</v>
      </c>
      <c r="P9" s="1">
        <f t="shared" si="2"/>
        <v>31.2718720000034</v>
      </c>
      <c r="Q9" s="1">
        <f t="shared" ref="Q9:Q15" si="3">K9+(L9/1000*O9)+(N9/1000000*T9^2)</f>
        <v>30.112428</v>
      </c>
      <c r="R9" s="1"/>
      <c r="S9" s="1"/>
      <c r="T9" s="1"/>
    </row>
    <row r="10" ht="18.75" spans="1:20">
      <c r="A10" s="1">
        <v>173</v>
      </c>
      <c r="B10" s="1" t="s">
        <v>17</v>
      </c>
      <c r="C10" s="7">
        <v>-298.08</v>
      </c>
      <c r="D10" s="7">
        <v>-228.572</v>
      </c>
      <c r="E10" s="1">
        <v>188.72</v>
      </c>
      <c r="F10" s="1">
        <v>188.825</v>
      </c>
      <c r="G10" s="1">
        <v>29.999</v>
      </c>
      <c r="H10" s="1">
        <v>10.711</v>
      </c>
      <c r="I10" s="1">
        <v>0.335</v>
      </c>
      <c r="J10" s="1">
        <v>0</v>
      </c>
      <c r="K10" s="1">
        <v>30</v>
      </c>
      <c r="L10" s="1">
        <v>10.7</v>
      </c>
      <c r="M10" s="1"/>
      <c r="N10" s="1">
        <v>-2.022</v>
      </c>
      <c r="O10" s="1">
        <v>1223</v>
      </c>
      <c r="P10" s="1">
        <f t="shared" si="2"/>
        <v>43.0985530000022</v>
      </c>
      <c r="Q10" s="1">
        <f t="shared" si="3"/>
        <v>43.0861</v>
      </c>
      <c r="R10" s="1"/>
      <c r="S10" s="1"/>
      <c r="T10" s="1"/>
    </row>
    <row r="11" ht="18.75" spans="1:20">
      <c r="A11" s="1">
        <v>232</v>
      </c>
      <c r="B11" s="1" t="s">
        <v>18</v>
      </c>
      <c r="C11" s="1">
        <v>-535.91</v>
      </c>
      <c r="D11" s="1"/>
      <c r="E11" s="1">
        <v>53.14</v>
      </c>
      <c r="F11" s="1"/>
      <c r="G11" s="1">
        <v>69.454</v>
      </c>
      <c r="H11" s="1">
        <v>10.209</v>
      </c>
      <c r="I11" s="1">
        <v>-16.234</v>
      </c>
      <c r="J11" s="1">
        <v>0</v>
      </c>
      <c r="K11" s="1"/>
      <c r="L11" s="1"/>
      <c r="M11" s="1"/>
      <c r="N11" s="1"/>
      <c r="O11" s="1">
        <v>1223</v>
      </c>
      <c r="P11" s="1">
        <f t="shared" si="2"/>
        <v>81.9396069998915</v>
      </c>
      <c r="Q11" s="1">
        <f t="shared" si="3"/>
        <v>0</v>
      </c>
      <c r="R11" s="1"/>
      <c r="S11" s="1"/>
      <c r="T11" s="1"/>
    </row>
    <row r="12" ht="18.75" spans="1:20">
      <c r="A12" s="1">
        <v>232</v>
      </c>
      <c r="B12" s="1" t="s">
        <v>19</v>
      </c>
      <c r="C12" s="1">
        <v>-990.79</v>
      </c>
      <c r="D12" s="1"/>
      <c r="E12" s="1">
        <v>113.72</v>
      </c>
      <c r="F12" s="1"/>
      <c r="G12" s="1">
        <v>103.47</v>
      </c>
      <c r="H12" s="1">
        <v>35.062</v>
      </c>
      <c r="I12" s="1">
        <v>-13.514</v>
      </c>
      <c r="J12" s="1">
        <v>0</v>
      </c>
      <c r="K12" s="1"/>
      <c r="L12" s="1"/>
      <c r="M12" s="1"/>
      <c r="N12" s="1"/>
      <c r="O12" s="1">
        <v>1223</v>
      </c>
      <c r="P12" s="1">
        <f t="shared" si="2"/>
        <v>146.35082599991</v>
      </c>
      <c r="Q12" s="1">
        <f t="shared" si="3"/>
        <v>0</v>
      </c>
      <c r="R12" s="1"/>
      <c r="S12" s="1"/>
      <c r="T12" s="1"/>
    </row>
    <row r="13" ht="18.75" spans="1:20">
      <c r="A13" s="1">
        <v>232</v>
      </c>
      <c r="B13" s="1" t="s">
        <v>20</v>
      </c>
      <c r="C13" s="1">
        <v>-1435.48</v>
      </c>
      <c r="D13" s="1"/>
      <c r="E13" s="1">
        <v>164.01</v>
      </c>
      <c r="F13" s="1"/>
      <c r="G13" s="1">
        <v>144.934</v>
      </c>
      <c r="H13" s="1">
        <v>45.271</v>
      </c>
      <c r="I13" s="1">
        <v>-9.205</v>
      </c>
      <c r="J13" s="1">
        <v>0</v>
      </c>
      <c r="K13" s="1"/>
      <c r="L13" s="1"/>
      <c r="M13" s="1"/>
      <c r="N13" s="1"/>
      <c r="O13" s="1">
        <v>1223</v>
      </c>
      <c r="P13" s="1">
        <f t="shared" si="2"/>
        <v>200.300432999938</v>
      </c>
      <c r="Q13" s="1">
        <f t="shared" si="3"/>
        <v>0</v>
      </c>
      <c r="R13" s="1"/>
      <c r="S13" s="1"/>
      <c r="T13" s="1"/>
    </row>
    <row r="14" ht="15" spans="1:20">
      <c r="A14" s="1">
        <v>232</v>
      </c>
      <c r="B14" s="1" t="s">
        <v>21</v>
      </c>
      <c r="C14" s="1">
        <v>-402.77</v>
      </c>
      <c r="D14" s="1"/>
      <c r="E14" s="1">
        <v>59.83</v>
      </c>
      <c r="F14" s="1"/>
      <c r="G14" s="1">
        <v>46.484</v>
      </c>
      <c r="H14" s="1">
        <v>8.117</v>
      </c>
      <c r="I14" s="1">
        <v>-3.682</v>
      </c>
      <c r="J14" s="1">
        <v>0</v>
      </c>
      <c r="K14" s="1"/>
      <c r="L14" s="1"/>
      <c r="M14" s="1"/>
      <c r="N14" s="1"/>
      <c r="O14" s="1">
        <v>1223</v>
      </c>
      <c r="P14" s="1">
        <f t="shared" si="2"/>
        <v>56.4110909999754</v>
      </c>
      <c r="Q14" s="1">
        <f t="shared" si="3"/>
        <v>0</v>
      </c>
      <c r="R14" s="1"/>
      <c r="S14" s="1"/>
      <c r="T14" s="1"/>
    </row>
    <row r="15" ht="15" spans="1:20">
      <c r="A15" s="1">
        <v>230</v>
      </c>
      <c r="B15" s="1" t="s">
        <v>22</v>
      </c>
      <c r="C15" s="1">
        <v>-9.54</v>
      </c>
      <c r="D15" s="1"/>
      <c r="E15" s="1">
        <v>32.01</v>
      </c>
      <c r="F15" s="1"/>
      <c r="G15" s="1">
        <v>33.434</v>
      </c>
      <c r="H15" s="1">
        <v>4.247</v>
      </c>
      <c r="I15" s="1">
        <v>0</v>
      </c>
      <c r="J15" s="1">
        <v>0</v>
      </c>
      <c r="K15" s="1"/>
      <c r="L15" s="1"/>
      <c r="M15" s="1"/>
      <c r="N15" s="1"/>
      <c r="O15" s="1">
        <v>1223</v>
      </c>
      <c r="P15" s="1">
        <f t="shared" si="2"/>
        <v>38.628081</v>
      </c>
      <c r="Q15" s="1">
        <f t="shared" si="3"/>
        <v>0</v>
      </c>
      <c r="R15" s="1"/>
      <c r="S15" s="1"/>
      <c r="T15" s="1"/>
    </row>
    <row r="16" ht="18.75" spans="1:20">
      <c r="A16" s="1"/>
      <c r="B16" s="1" t="s">
        <v>23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18.75" spans="1:20">
      <c r="A17" s="1"/>
      <c r="B17" s="1" t="s">
        <v>24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15" spans="1:20">
      <c r="A18" s="1"/>
      <c r="B18" s="1" t="s">
        <v>25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15" spans="1:20">
      <c r="A19" s="1"/>
      <c r="B19" s="1" t="s">
        <v>26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15" spans="1:20">
      <c r="A20" s="1"/>
      <c r="B20" s="1" t="s">
        <v>27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18.75" spans="1:20">
      <c r="A21" s="1"/>
      <c r="B21" s="1" t="s">
        <v>28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5" spans="1:20">
      <c r="A22" s="1"/>
      <c r="B22" s="1" t="s">
        <v>29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8.75" spans="1:20">
      <c r="A23" s="1"/>
      <c r="B23" s="1" t="s">
        <v>30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8.75" spans="1:20">
      <c r="A24" s="1"/>
      <c r="B24" s="1" t="s">
        <v>31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5" spans="1:20">
      <c r="A25" s="1"/>
      <c r="B25" s="1" t="s">
        <v>32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5" spans="1:20">
      <c r="A26" s="1"/>
      <c r="B26" s="1" t="s">
        <v>12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8.75" spans="1:20">
      <c r="A27" s="1"/>
      <c r="B27" s="1" t="s">
        <v>33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8.75" spans="1:16">
      <c r="A28" s="1"/>
      <c r="B28" s="1" t="s">
        <v>34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8.75" spans="1:16">
      <c r="A29" s="1"/>
      <c r="B29" s="1" t="s">
        <v>35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8.75" spans="1:16">
      <c r="A30" s="1"/>
      <c r="B30" s="1" t="s">
        <v>36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8.75" spans="1:16">
      <c r="A31" s="1"/>
      <c r="B31" s="1" t="s">
        <v>37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ht="15" spans="1:16">
      <c r="A32" s="1"/>
      <c r="B32" s="1" t="s">
        <v>38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8.75" spans="1:16">
      <c r="A33" s="1"/>
      <c r="B33" s="1" t="s">
        <v>39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5" spans="1:16">
      <c r="A34" s="1"/>
      <c r="B34" s="1" t="s">
        <v>40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ht="15" spans="1:16">
      <c r="A35" s="1"/>
      <c r="B35" s="1" t="s">
        <v>41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8.75" spans="1:16">
      <c r="A36" s="1"/>
      <c r="B36" s="1" t="s">
        <v>42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ht="18.75" spans="1:16">
      <c r="A37" s="1"/>
      <c r="B37" s="1" t="s">
        <v>43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5" spans="1:16">
      <c r="A38" s="1"/>
      <c r="B38" s="8" t="s">
        <v>44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1"/>
    </row>
    <row r="39" ht="15.75" spans="1:16">
      <c r="A39" s="1"/>
      <c r="B39" s="9" t="s">
        <v>45</v>
      </c>
      <c r="C39" s="10"/>
      <c r="D39" s="10"/>
      <c r="E39" s="10"/>
      <c r="F39" s="10"/>
      <c r="G39" s="10"/>
      <c r="H39" s="10"/>
      <c r="I39" s="1"/>
      <c r="J39" s="1"/>
      <c r="K39" s="1"/>
      <c r="L39" s="1"/>
      <c r="M39" s="1"/>
      <c r="N39" s="1"/>
      <c r="O39" s="1"/>
      <c r="P39" s="1"/>
    </row>
    <row r="40" ht="15" spans="1:16">
      <c r="A40" s="1"/>
      <c r="B40" s="11" t="s">
        <v>46</v>
      </c>
      <c r="C40" s="12"/>
      <c r="D40" s="12"/>
      <c r="E40" s="13">
        <v>1</v>
      </c>
      <c r="F40" s="13">
        <v>2</v>
      </c>
      <c r="G40" s="13">
        <v>3</v>
      </c>
      <c r="H40" s="14" t="s">
        <v>47</v>
      </c>
      <c r="I40" s="1"/>
      <c r="J40" s="1"/>
      <c r="K40" s="1"/>
      <c r="L40" s="1"/>
      <c r="M40" s="1"/>
      <c r="N40" s="1"/>
      <c r="O40" s="1"/>
      <c r="P40" s="1"/>
    </row>
    <row r="41" ht="15.75" spans="1:16">
      <c r="A41" s="1"/>
      <c r="B41" s="15" t="s">
        <v>48</v>
      </c>
      <c r="C41" s="16"/>
      <c r="D41" s="16"/>
      <c r="E41" s="17" t="s">
        <v>49</v>
      </c>
      <c r="F41" s="17" t="s">
        <v>50</v>
      </c>
      <c r="G41" s="17" t="s">
        <v>51</v>
      </c>
      <c r="H41" s="18" t="s">
        <v>52</v>
      </c>
      <c r="I41" s="1"/>
      <c r="J41" s="1"/>
      <c r="K41" s="1"/>
      <c r="L41" s="1"/>
      <c r="M41" s="1"/>
      <c r="N41" s="1"/>
      <c r="O41" s="1"/>
      <c r="P41" s="1"/>
    </row>
    <row r="42" ht="15" spans="1:16">
      <c r="A42" s="1"/>
      <c r="B42" s="19" t="s">
        <v>53</v>
      </c>
      <c r="C42" s="20"/>
      <c r="D42" s="20"/>
      <c r="E42" s="20">
        <v>12</v>
      </c>
      <c r="F42" s="20">
        <v>16</v>
      </c>
      <c r="G42" s="20">
        <v>1</v>
      </c>
      <c r="H42" s="21">
        <v>55</v>
      </c>
      <c r="I42" s="1"/>
      <c r="J42" s="1"/>
      <c r="K42" s="1"/>
      <c r="L42" s="1"/>
      <c r="M42" s="1"/>
      <c r="N42" s="1"/>
      <c r="O42" s="1"/>
      <c r="P42" s="1"/>
    </row>
    <row r="43" ht="15" spans="1:16">
      <c r="A43" s="1"/>
      <c r="B43" s="19" t="s">
        <v>4</v>
      </c>
      <c r="C43" s="20"/>
      <c r="D43" s="20" t="s">
        <v>54</v>
      </c>
      <c r="E43" s="20" t="s">
        <v>55</v>
      </c>
      <c r="F43" s="20"/>
      <c r="G43" s="20"/>
      <c r="H43" s="21"/>
      <c r="I43" s="1"/>
      <c r="J43" s="1"/>
      <c r="K43" s="1"/>
      <c r="L43" s="1"/>
      <c r="M43" s="1"/>
      <c r="N43" s="1"/>
      <c r="O43" s="1"/>
      <c r="P43" s="41"/>
    </row>
    <row r="44" ht="15.75" spans="1:16">
      <c r="A44" s="1"/>
      <c r="B44" s="22" t="s">
        <v>56</v>
      </c>
      <c r="C44" s="23"/>
      <c r="D44" s="20">
        <v>100</v>
      </c>
      <c r="E44" s="17">
        <v>60.62</v>
      </c>
      <c r="F44" s="17">
        <v>34.86</v>
      </c>
      <c r="G44" s="17">
        <v>0</v>
      </c>
      <c r="H44" s="18">
        <v>0</v>
      </c>
      <c r="I44" s="1"/>
      <c r="J44" s="42"/>
      <c r="K44" s="1"/>
      <c r="L44" s="1"/>
      <c r="M44" s="1"/>
      <c r="N44" s="1"/>
      <c r="O44" s="1"/>
      <c r="P44" s="1"/>
    </row>
    <row r="45" ht="15.75" spans="1:16">
      <c r="A45" s="1"/>
      <c r="B45" s="22" t="s">
        <v>57</v>
      </c>
      <c r="C45" s="23"/>
      <c r="D45" s="20">
        <v>43</v>
      </c>
      <c r="E45" s="17">
        <v>80.08</v>
      </c>
      <c r="F45" s="17">
        <v>10.31</v>
      </c>
      <c r="G45" s="17">
        <v>3.91</v>
      </c>
      <c r="H45" s="18">
        <v>0</v>
      </c>
      <c r="I45" s="1"/>
      <c r="J45" s="1"/>
      <c r="K45" s="1"/>
      <c r="L45" s="1"/>
      <c r="M45" s="1"/>
      <c r="N45" s="1"/>
      <c r="O45" s="1"/>
      <c r="P45" s="1"/>
    </row>
    <row r="46" ht="15" spans="1:16">
      <c r="A46" s="1"/>
      <c r="B46" s="19" t="s">
        <v>58</v>
      </c>
      <c r="C46" s="20"/>
      <c r="D46" s="20">
        <v>49.98</v>
      </c>
      <c r="E46" s="20">
        <v>0</v>
      </c>
      <c r="F46" s="20">
        <v>88.89</v>
      </c>
      <c r="G46" s="24">
        <v>11.11</v>
      </c>
      <c r="H46" s="21">
        <v>0</v>
      </c>
      <c r="I46" s="1"/>
      <c r="J46" s="1"/>
      <c r="K46" s="1"/>
      <c r="L46" s="1"/>
      <c r="M46" s="1"/>
      <c r="N46" s="1"/>
      <c r="O46" s="1"/>
      <c r="P46" s="1"/>
    </row>
    <row r="47" ht="15" spans="1:16">
      <c r="A47" s="1"/>
      <c r="B47" s="19" t="s">
        <v>59</v>
      </c>
      <c r="C47" s="20"/>
      <c r="D47" s="25" t="s">
        <v>60</v>
      </c>
      <c r="E47" s="24">
        <v>0</v>
      </c>
      <c r="F47" s="24">
        <v>36.78</v>
      </c>
      <c r="G47" s="20">
        <v>0</v>
      </c>
      <c r="H47" s="21">
        <v>63.22</v>
      </c>
      <c r="I47" s="1"/>
      <c r="J47" s="43" t="s">
        <v>61</v>
      </c>
      <c r="K47" s="43"/>
      <c r="L47" s="43"/>
      <c r="M47" s="43"/>
      <c r="N47" s="43"/>
      <c r="O47" s="43"/>
      <c r="P47" s="43"/>
    </row>
    <row r="48" ht="15.75" spans="1:16">
      <c r="A48" s="1"/>
      <c r="B48" s="15" t="s">
        <v>62</v>
      </c>
      <c r="C48" s="16"/>
      <c r="D48" s="20" t="e">
        <f>D44+D45+D46+D47</f>
        <v>#VALUE!</v>
      </c>
      <c r="E48" s="20">
        <f>(D44*E44/100)+(D45*E45/100)</f>
        <v>95.0544</v>
      </c>
      <c r="F48" s="20" t="e">
        <f>(D44*F44/100)+(D45*F45/100)+(D46*F46/100)+(D47*F47/100)</f>
        <v>#VALUE!</v>
      </c>
      <c r="G48" s="20" t="e">
        <f>(D44*G44/100)+(D45*G45/100)+(D46*G46/100)+(D47*G47/100)</f>
        <v>#VALUE!</v>
      </c>
      <c r="H48" s="21" t="e">
        <f>(D44*H44/100)+(D45*H45/100)+(D46*H46/100)+(D47*H47/100)</f>
        <v>#VALUE!</v>
      </c>
      <c r="I48" s="1"/>
      <c r="J48" s="1"/>
      <c r="K48" s="1"/>
      <c r="L48" s="1"/>
      <c r="M48" s="1"/>
      <c r="N48" s="1"/>
      <c r="O48" s="1"/>
      <c r="P48" s="1"/>
    </row>
    <row r="49" ht="19" customHeight="1" spans="1:16">
      <c r="A49" s="1"/>
      <c r="B49" s="26" t="s">
        <v>63</v>
      </c>
      <c r="C49" s="27"/>
      <c r="D49" s="28" t="s">
        <v>64</v>
      </c>
      <c r="E49" s="28">
        <f t="shared" ref="E49:H49" si="4">E48/E42</f>
        <v>7.9212</v>
      </c>
      <c r="F49" s="28" t="e">
        <f t="shared" si="4"/>
        <v>#VALUE!</v>
      </c>
      <c r="G49" s="28" t="e">
        <f t="shared" si="4"/>
        <v>#VALUE!</v>
      </c>
      <c r="H49" s="29" t="e">
        <f t="shared" si="4"/>
        <v>#VALUE!</v>
      </c>
      <c r="I49" s="1"/>
      <c r="J49" s="1"/>
      <c r="K49" s="1"/>
      <c r="L49" s="1"/>
      <c r="M49" s="1"/>
      <c r="N49" s="1"/>
      <c r="O49" s="1"/>
      <c r="P49" s="1"/>
    </row>
    <row r="50" ht="15" spans="16:16">
      <c r="P50" s="1"/>
    </row>
    <row r="51" ht="15.75" spans="9:16">
      <c r="I51" s="5" t="s">
        <v>65</v>
      </c>
      <c r="J51" s="5"/>
      <c r="L51" s="9" t="s">
        <v>66</v>
      </c>
      <c r="M51" s="8"/>
      <c r="N51" s="8"/>
      <c r="O51" s="8"/>
      <c r="P51" s="8"/>
    </row>
    <row r="52" ht="19.5" spans="1:16">
      <c r="A52" s="9" t="s">
        <v>67</v>
      </c>
      <c r="B52" s="8"/>
      <c r="C52" s="8"/>
      <c r="D52" s="8"/>
      <c r="E52" s="8"/>
      <c r="F52" s="8"/>
      <c r="G52" s="8"/>
      <c r="H52" s="8"/>
      <c r="I52" s="8"/>
      <c r="J52" s="8"/>
      <c r="L52" s="31"/>
      <c r="M52" s="44" t="s">
        <v>68</v>
      </c>
      <c r="N52" s="12"/>
      <c r="O52" s="12"/>
      <c r="P52" s="45"/>
    </row>
    <row r="53" ht="15" spans="1:16">
      <c r="A53" s="30" t="s">
        <v>69</v>
      </c>
      <c r="B53" s="13" t="s">
        <v>4</v>
      </c>
      <c r="C53" s="31"/>
      <c r="D53" s="14"/>
      <c r="E53" s="13"/>
      <c r="F53" s="13"/>
      <c r="G53" s="13"/>
      <c r="H53" s="14"/>
      <c r="I53" s="46" t="s">
        <v>70</v>
      </c>
      <c r="J53" s="47" t="s">
        <v>2</v>
      </c>
      <c r="K53" s="48"/>
      <c r="L53" s="49" t="s">
        <v>71</v>
      </c>
      <c r="M53" s="13">
        <v>1</v>
      </c>
      <c r="N53" s="13">
        <v>2</v>
      </c>
      <c r="O53" s="13">
        <v>3</v>
      </c>
      <c r="P53" s="14">
        <v>4</v>
      </c>
    </row>
    <row r="54" ht="15.75" spans="1:16">
      <c r="A54" s="32"/>
      <c r="B54" s="5"/>
      <c r="C54" s="33"/>
      <c r="D54" s="34"/>
      <c r="E54" s="6" t="s">
        <v>7</v>
      </c>
      <c r="F54" s="6" t="s">
        <v>8</v>
      </c>
      <c r="G54" s="6" t="s">
        <v>9</v>
      </c>
      <c r="H54" s="35" t="s">
        <v>10</v>
      </c>
      <c r="I54" s="50"/>
      <c r="J54" s="51"/>
      <c r="L54" s="52"/>
      <c r="M54" s="5"/>
      <c r="N54" s="5"/>
      <c r="O54" s="5"/>
      <c r="P54" s="34"/>
    </row>
    <row r="55" ht="15" spans="1:16">
      <c r="A55" s="33">
        <v>1</v>
      </c>
      <c r="B55" s="5" t="s">
        <v>12</v>
      </c>
      <c r="C55" s="36">
        <v>-169.44</v>
      </c>
      <c r="D55" s="37">
        <v>197.55</v>
      </c>
      <c r="E55" s="38">
        <v>28.409</v>
      </c>
      <c r="F55" s="38">
        <v>4.1</v>
      </c>
      <c r="G55" s="38">
        <v>-0.46</v>
      </c>
      <c r="H55" s="37">
        <v>0</v>
      </c>
      <c r="I55" s="5">
        <v>1223</v>
      </c>
      <c r="J55" s="53">
        <f>E55+(F55*I55/1000)+(G55/1100000*I55^(-2))+(H55/1000000*I55^2)</f>
        <v>33.4232999999997</v>
      </c>
      <c r="L55" s="31">
        <v>1</v>
      </c>
      <c r="M55" s="13">
        <v>1</v>
      </c>
      <c r="N55" s="13">
        <v>1</v>
      </c>
      <c r="O55" s="13">
        <v>0</v>
      </c>
      <c r="P55" s="14">
        <v>0</v>
      </c>
    </row>
    <row r="56" ht="18.75" spans="1:19">
      <c r="A56" s="33">
        <v>2</v>
      </c>
      <c r="B56" s="5" t="s">
        <v>13</v>
      </c>
      <c r="C56" s="36">
        <v>-457.21</v>
      </c>
      <c r="D56" s="37">
        <v>213.66</v>
      </c>
      <c r="E56" s="38">
        <v>44.141</v>
      </c>
      <c r="F56" s="38">
        <v>9.037</v>
      </c>
      <c r="G56" s="38">
        <v>-8.535</v>
      </c>
      <c r="H56" s="37">
        <v>0</v>
      </c>
      <c r="I56" s="5">
        <v>1223</v>
      </c>
      <c r="J56" s="53">
        <f t="shared" ref="J56:J66" si="5">E56+(F56*I56/1000)+(G56/1100000*I56^(-2))+(H56/1000000*I56^2)</f>
        <v>55.1932509999948</v>
      </c>
      <c r="L56" s="33">
        <v>2</v>
      </c>
      <c r="M56" s="5">
        <v>1</v>
      </c>
      <c r="N56" s="5">
        <v>2</v>
      </c>
      <c r="O56" s="5">
        <v>0</v>
      </c>
      <c r="P56" s="34">
        <v>0</v>
      </c>
      <c r="S56" s="54"/>
    </row>
    <row r="57" ht="18.75" spans="1:19">
      <c r="A57" s="33">
        <v>3</v>
      </c>
      <c r="B57" s="5" t="s">
        <v>14</v>
      </c>
      <c r="C57" s="39">
        <v>-50.72</v>
      </c>
      <c r="D57" s="37">
        <v>186.264</v>
      </c>
      <c r="E57" s="38">
        <v>14.15</v>
      </c>
      <c r="F57" s="38">
        <v>75.496</v>
      </c>
      <c r="G57" s="38">
        <v>0</v>
      </c>
      <c r="H57" s="37">
        <v>-17.99</v>
      </c>
      <c r="I57" s="5">
        <v>1223</v>
      </c>
      <c r="J57" s="53">
        <f t="shared" si="5"/>
        <v>79.57344329</v>
      </c>
      <c r="L57" s="33">
        <v>3</v>
      </c>
      <c r="M57" s="5">
        <v>1</v>
      </c>
      <c r="N57" s="5">
        <v>0</v>
      </c>
      <c r="O57" s="5">
        <v>4</v>
      </c>
      <c r="P57" s="34">
        <v>0</v>
      </c>
      <c r="S57" s="54"/>
    </row>
    <row r="58" ht="18.75" spans="1:19">
      <c r="A58" s="33">
        <v>4</v>
      </c>
      <c r="B58" s="5" t="s">
        <v>15</v>
      </c>
      <c r="C58" s="36">
        <v>-61.13</v>
      </c>
      <c r="D58" s="37">
        <v>205.04</v>
      </c>
      <c r="E58" s="38">
        <v>29.957</v>
      </c>
      <c r="F58" s="38">
        <v>4.184</v>
      </c>
      <c r="G58" s="38">
        <v>-1.674</v>
      </c>
      <c r="H58" s="37">
        <v>0</v>
      </c>
      <c r="I58" s="5">
        <v>1223</v>
      </c>
      <c r="J58" s="53">
        <f t="shared" si="5"/>
        <v>35.074031999999</v>
      </c>
      <c r="L58" s="33">
        <v>4</v>
      </c>
      <c r="M58" s="5">
        <v>0</v>
      </c>
      <c r="N58" s="5">
        <v>2</v>
      </c>
      <c r="O58" s="5">
        <v>0</v>
      </c>
      <c r="P58" s="34">
        <v>0</v>
      </c>
      <c r="S58" s="54"/>
    </row>
    <row r="59" ht="18.75" spans="1:16">
      <c r="A59" s="33">
        <v>5</v>
      </c>
      <c r="B59" s="5" t="s">
        <v>16</v>
      </c>
      <c r="C59" s="36">
        <v>-38.93</v>
      </c>
      <c r="D59" s="37">
        <v>130.58</v>
      </c>
      <c r="E59" s="38">
        <v>27.28</v>
      </c>
      <c r="F59" s="38">
        <v>3.264</v>
      </c>
      <c r="G59" s="38">
        <v>0.502</v>
      </c>
      <c r="H59" s="37">
        <v>0</v>
      </c>
      <c r="I59" s="5">
        <v>1223</v>
      </c>
      <c r="J59" s="53">
        <f t="shared" si="5"/>
        <v>31.2718720000003</v>
      </c>
      <c r="L59" s="33">
        <v>5</v>
      </c>
      <c r="M59" s="5">
        <v>0</v>
      </c>
      <c r="N59" s="5">
        <v>0</v>
      </c>
      <c r="O59" s="5">
        <v>2</v>
      </c>
      <c r="P59" s="34">
        <v>1</v>
      </c>
    </row>
    <row r="60" ht="18.75" spans="1:16">
      <c r="A60" s="33" t="s">
        <v>72</v>
      </c>
      <c r="B60" s="5" t="s">
        <v>17</v>
      </c>
      <c r="C60" s="36">
        <v>-298.08</v>
      </c>
      <c r="D60" s="37">
        <v>188.72</v>
      </c>
      <c r="E60" s="38">
        <v>29.999</v>
      </c>
      <c r="F60" s="38">
        <v>10.711</v>
      </c>
      <c r="G60" s="38">
        <v>0.335</v>
      </c>
      <c r="H60" s="37">
        <v>0</v>
      </c>
      <c r="I60" s="5">
        <v>1223</v>
      </c>
      <c r="J60" s="53">
        <f t="shared" si="5"/>
        <v>43.0985530000002</v>
      </c>
      <c r="L60" s="33" t="s">
        <v>72</v>
      </c>
      <c r="M60" s="5">
        <v>0</v>
      </c>
      <c r="N60" s="5">
        <v>1</v>
      </c>
      <c r="O60" s="5">
        <v>2</v>
      </c>
      <c r="P60" s="34">
        <v>0</v>
      </c>
    </row>
    <row r="61" ht="15" spans="1:16">
      <c r="A61" s="33">
        <v>7</v>
      </c>
      <c r="B61" s="5" t="s">
        <v>11</v>
      </c>
      <c r="C61" s="36">
        <v>-1.71</v>
      </c>
      <c r="D61" s="37">
        <v>5.74</v>
      </c>
      <c r="E61" s="38">
        <v>24.439</v>
      </c>
      <c r="F61" s="38">
        <v>0.435</v>
      </c>
      <c r="G61" s="38">
        <v>-31.627</v>
      </c>
      <c r="H61" s="37">
        <v>0</v>
      </c>
      <c r="I61" s="5">
        <v>1223</v>
      </c>
      <c r="J61" s="53">
        <f t="shared" si="5"/>
        <v>24.9710049999808</v>
      </c>
      <c r="L61" s="33">
        <v>7</v>
      </c>
      <c r="M61" s="5">
        <v>1</v>
      </c>
      <c r="N61" s="5">
        <v>0</v>
      </c>
      <c r="O61" s="5">
        <v>0</v>
      </c>
      <c r="P61" s="34">
        <v>0</v>
      </c>
    </row>
    <row r="62" ht="18.75" spans="1:16">
      <c r="A62" s="33">
        <v>8</v>
      </c>
      <c r="B62" s="5" t="s">
        <v>18</v>
      </c>
      <c r="C62" s="39">
        <v>-535.91</v>
      </c>
      <c r="D62" s="37">
        <v>53.14</v>
      </c>
      <c r="E62" s="38">
        <v>69.454</v>
      </c>
      <c r="F62" s="38">
        <v>10.209</v>
      </c>
      <c r="G62" s="38">
        <v>-16.234</v>
      </c>
      <c r="H62" s="37">
        <v>0</v>
      </c>
      <c r="I62" s="5">
        <v>1223</v>
      </c>
      <c r="J62" s="53">
        <f t="shared" si="5"/>
        <v>81.9396069999901</v>
      </c>
      <c r="L62" s="33">
        <v>8</v>
      </c>
      <c r="M62" s="5">
        <v>0</v>
      </c>
      <c r="N62" s="5">
        <v>2</v>
      </c>
      <c r="O62" s="5">
        <v>0</v>
      </c>
      <c r="P62" s="34">
        <v>1</v>
      </c>
    </row>
    <row r="63" ht="18.75" spans="1:16">
      <c r="A63" s="33">
        <v>9</v>
      </c>
      <c r="B63" s="5" t="s">
        <v>19</v>
      </c>
      <c r="C63" s="39">
        <v>-990.79</v>
      </c>
      <c r="D63" s="37">
        <v>113.72</v>
      </c>
      <c r="E63" s="38">
        <v>103.47</v>
      </c>
      <c r="F63" s="38">
        <v>35.062</v>
      </c>
      <c r="G63" s="38">
        <v>-13.514</v>
      </c>
      <c r="H63" s="37">
        <v>0</v>
      </c>
      <c r="I63" s="5">
        <v>1223</v>
      </c>
      <c r="J63" s="53">
        <f t="shared" si="5"/>
        <v>146.350825999992</v>
      </c>
      <c r="L63" s="33">
        <v>9</v>
      </c>
      <c r="M63" s="5">
        <v>0</v>
      </c>
      <c r="N63" s="5">
        <v>3</v>
      </c>
      <c r="O63" s="5">
        <v>0</v>
      </c>
      <c r="P63" s="34">
        <v>2</v>
      </c>
    </row>
    <row r="64" ht="18.75" spans="1:16">
      <c r="A64" s="33">
        <v>10</v>
      </c>
      <c r="B64" s="5" t="s">
        <v>20</v>
      </c>
      <c r="C64" s="39">
        <v>-1435.48</v>
      </c>
      <c r="D64" s="37">
        <v>164.01</v>
      </c>
      <c r="E64" s="38">
        <v>144.934</v>
      </c>
      <c r="F64" s="38">
        <v>45.271</v>
      </c>
      <c r="G64" s="38">
        <v>-9.205</v>
      </c>
      <c r="H64" s="37">
        <v>0</v>
      </c>
      <c r="I64" s="5">
        <v>1223</v>
      </c>
      <c r="J64" s="53">
        <f t="shared" si="5"/>
        <v>200.300432999994</v>
      </c>
      <c r="L64" s="33">
        <v>10</v>
      </c>
      <c r="M64" s="5">
        <v>0</v>
      </c>
      <c r="N64" s="5">
        <v>4</v>
      </c>
      <c r="O64" s="5">
        <v>0</v>
      </c>
      <c r="P64" s="34">
        <v>3</v>
      </c>
    </row>
    <row r="65" ht="15" spans="1:16">
      <c r="A65" s="33">
        <v>11</v>
      </c>
      <c r="B65" s="5" t="s">
        <v>21</v>
      </c>
      <c r="C65" s="39">
        <v>-402.77</v>
      </c>
      <c r="D65" s="37">
        <v>59.83</v>
      </c>
      <c r="E65" s="38">
        <v>46.484</v>
      </c>
      <c r="F65" s="38">
        <v>8.117</v>
      </c>
      <c r="G65" s="38">
        <v>-3.682</v>
      </c>
      <c r="H65" s="37">
        <v>0</v>
      </c>
      <c r="I65" s="5">
        <v>1223</v>
      </c>
      <c r="J65" s="53">
        <f t="shared" si="5"/>
        <v>56.4110909999978</v>
      </c>
      <c r="L65" s="33">
        <v>11</v>
      </c>
      <c r="M65" s="5">
        <v>0</v>
      </c>
      <c r="N65" s="5">
        <v>1</v>
      </c>
      <c r="O65" s="5">
        <v>0</v>
      </c>
      <c r="P65" s="34">
        <v>1</v>
      </c>
    </row>
    <row r="66" ht="19.5" spans="1:16">
      <c r="A66" s="55" t="s">
        <v>73</v>
      </c>
      <c r="B66" s="56" t="s">
        <v>22</v>
      </c>
      <c r="C66" s="57">
        <v>-9.54</v>
      </c>
      <c r="D66" s="58">
        <v>32.01</v>
      </c>
      <c r="E66" s="59">
        <v>33.434</v>
      </c>
      <c r="F66" s="59">
        <v>4.247</v>
      </c>
      <c r="G66" s="59">
        <v>0</v>
      </c>
      <c r="H66" s="58">
        <v>0</v>
      </c>
      <c r="I66" s="56">
        <v>1223</v>
      </c>
      <c r="J66" s="65">
        <f t="shared" si="5"/>
        <v>38.628081</v>
      </c>
      <c r="L66" s="55" t="s">
        <v>73</v>
      </c>
      <c r="M66" s="56">
        <v>0</v>
      </c>
      <c r="N66" s="56">
        <v>0</v>
      </c>
      <c r="O66" s="56">
        <v>0</v>
      </c>
      <c r="P66" s="66">
        <v>1</v>
      </c>
    </row>
    <row r="67" ht="15" spans="2:14">
      <c r="B67" s="1"/>
      <c r="D67" s="1"/>
      <c r="E67" s="1"/>
      <c r="F67" s="1"/>
      <c r="G67" s="1"/>
      <c r="H67" s="60"/>
      <c r="I67" s="60"/>
      <c r="J67" s="1"/>
      <c r="K67" s="1"/>
      <c r="L67" s="1"/>
      <c r="M67" s="1"/>
      <c r="N67" s="1"/>
    </row>
    <row r="68" ht="15" spans="2:15">
      <c r="B68" s="61" t="s">
        <v>74</v>
      </c>
      <c r="C68" s="61"/>
      <c r="D68" s="61"/>
      <c r="E68" s="61"/>
      <c r="F68" s="61"/>
      <c r="G68" s="62"/>
      <c r="H68" s="62"/>
      <c r="I68" s="62"/>
      <c r="J68" s="62"/>
      <c r="K68" s="62"/>
      <c r="L68" s="62"/>
      <c r="M68" s="62"/>
      <c r="N68" s="62"/>
      <c r="O68" s="62"/>
    </row>
    <row r="69" ht="15" spans="2:16">
      <c r="B69" s="63" t="s">
        <v>75</v>
      </c>
      <c r="C69" s="63"/>
      <c r="D69" s="63"/>
      <c r="E69" s="63"/>
      <c r="F69" s="63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ht="15" spans="2:14">
      <c r="B70" s="64" t="s">
        <v>76</v>
      </c>
      <c r="C70" s="63"/>
      <c r="D70" s="63"/>
      <c r="E70" s="63"/>
      <c r="F70" s="63"/>
      <c r="G70" s="4"/>
      <c r="H70" s="4"/>
      <c r="I70" s="4"/>
      <c r="J70" s="1"/>
      <c r="K70" s="1"/>
      <c r="L70" s="1"/>
      <c r="M70" s="1"/>
      <c r="N70" s="1"/>
    </row>
    <row r="71" ht="15" spans="2:14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ht="15" spans="2:14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ht="15" spans="2:14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ht="15" spans="2:1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ht="15" spans="2:14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ht="15" spans="2:14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ht="15" spans="2:14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ht="15" spans="2:14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ht="15" spans="2:14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ht="15" spans="2:14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ht="15" spans="2:14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ht="15" spans="2:14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ht="15" spans="2:14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ht="15" spans="2:1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ht="15" spans="2:14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ht="15" spans="2:14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ht="15" spans="2:14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</sheetData>
  <mergeCells count="34">
    <mergeCell ref="G2:J2"/>
    <mergeCell ref="K2:N2"/>
    <mergeCell ref="B38:O38"/>
    <mergeCell ref="B39:H39"/>
    <mergeCell ref="B40:D40"/>
    <mergeCell ref="B41:D41"/>
    <mergeCell ref="B42:D42"/>
    <mergeCell ref="B43:C43"/>
    <mergeCell ref="E43:H43"/>
    <mergeCell ref="B44:C44"/>
    <mergeCell ref="B45:C45"/>
    <mergeCell ref="B46:C46"/>
    <mergeCell ref="B47:C47"/>
    <mergeCell ref="J47:P47"/>
    <mergeCell ref="B48:C48"/>
    <mergeCell ref="B49:C49"/>
    <mergeCell ref="I51:J51"/>
    <mergeCell ref="L51:P51"/>
    <mergeCell ref="A52:J52"/>
    <mergeCell ref="M52:P52"/>
    <mergeCell ref="E53:H53"/>
    <mergeCell ref="B69:F69"/>
    <mergeCell ref="B70:F70"/>
    <mergeCell ref="A53:A54"/>
    <mergeCell ref="B53:B54"/>
    <mergeCell ref="C53:C54"/>
    <mergeCell ref="D53:D54"/>
    <mergeCell ref="I53:I54"/>
    <mergeCell ref="J53:J54"/>
    <mergeCell ref="L53:L54"/>
    <mergeCell ref="M53:M54"/>
    <mergeCell ref="N53:N54"/>
    <mergeCell ref="O53:O54"/>
    <mergeCell ref="P53:P54"/>
  </mergeCells>
  <dataValidations count="1">
    <dataValidation allowBlank="1" showInputMessage="1" showErrorMessage="1" sqref="E57:E60"/>
  </dataValidation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Equation.KSEE3" r:id="rId3">
          <objectPr defaultSize="0" r:id="rId4">
            <anchor moveWithCells="1">
              <from>
                <xdr:col>2</xdr:col>
                <xdr:colOff>104775</xdr:colOff>
                <xdr:row>1</xdr:row>
                <xdr:rowOff>219075</xdr:rowOff>
              </from>
              <to>
                <xdr:col>2</xdr:col>
                <xdr:colOff>638175</xdr:colOff>
                <xdr:row>3</xdr:row>
                <xdr:rowOff>44450</xdr:rowOff>
              </to>
            </anchor>
          </objectPr>
        </oleObject>
      </mc:Choice>
      <mc:Fallback>
        <oleObject shapeId="1025" progId="Equation.KSEE3" r:id="rId3"/>
      </mc:Fallback>
    </mc:AlternateContent>
    <mc:AlternateContent xmlns:mc="http://schemas.openxmlformats.org/markup-compatibility/2006">
      <mc:Choice Requires="x14">
        <oleObject shapeId="1026" progId="Equation.KSEE3" r:id="rId5">
          <objectPr defaultSize="0" r:id="rId6">
            <anchor moveWithCells="1">
              <from>
                <xdr:col>4</xdr:col>
                <xdr:colOff>180975</xdr:colOff>
                <xdr:row>1</xdr:row>
                <xdr:rowOff>219075</xdr:rowOff>
              </from>
              <to>
                <xdr:col>4</xdr:col>
                <xdr:colOff>549275</xdr:colOff>
                <xdr:row>3</xdr:row>
                <xdr:rowOff>44450</xdr:rowOff>
              </to>
            </anchor>
          </objectPr>
        </oleObject>
      </mc:Choice>
      <mc:Fallback>
        <oleObject shapeId="1026" progId="Equation.KSEE3" r:id="rId5"/>
      </mc:Fallback>
    </mc:AlternateContent>
    <mc:AlternateContent xmlns:mc="http://schemas.openxmlformats.org/markup-compatibility/2006">
      <mc:Choice Requires="x14">
        <oleObject shapeId="1028" progId="Equation.KSEE3" r:id="rId7">
          <objectPr defaultSize="0" r:id="rId8">
            <anchor moveWithCells="1">
              <from>
                <xdr:col>6</xdr:col>
                <xdr:colOff>28575</xdr:colOff>
                <xdr:row>1</xdr:row>
                <xdr:rowOff>28575</xdr:rowOff>
              </from>
              <to>
                <xdr:col>9</xdr:col>
                <xdr:colOff>555625</xdr:colOff>
                <xdr:row>2</xdr:row>
                <xdr:rowOff>31750</xdr:rowOff>
              </to>
            </anchor>
          </objectPr>
        </oleObject>
      </mc:Choice>
      <mc:Fallback>
        <oleObject shapeId="1028" progId="Equation.KSEE3" r:id="rId7"/>
      </mc:Fallback>
    </mc:AlternateContent>
    <mc:AlternateContent xmlns:mc="http://schemas.openxmlformats.org/markup-compatibility/2006">
      <mc:Choice Requires="x14">
        <oleObject shapeId="1029" progId="Equation.KSEE3" r:id="rId9">
          <objectPr defaultSize="0" r:id="rId4">
            <anchor moveWithCells="1">
              <from>
                <xdr:col>2</xdr:col>
                <xdr:colOff>304800</xdr:colOff>
                <xdr:row>52</xdr:row>
                <xdr:rowOff>76200</xdr:rowOff>
              </from>
              <to>
                <xdr:col>2</xdr:col>
                <xdr:colOff>838200</xdr:colOff>
                <xdr:row>53</xdr:row>
                <xdr:rowOff>139700</xdr:rowOff>
              </to>
            </anchor>
          </objectPr>
        </oleObject>
      </mc:Choice>
      <mc:Fallback>
        <oleObject shapeId="1029" progId="Equation.KSEE3" r:id="rId9"/>
      </mc:Fallback>
    </mc:AlternateContent>
    <mc:AlternateContent xmlns:mc="http://schemas.openxmlformats.org/markup-compatibility/2006">
      <mc:Choice Requires="x14">
        <oleObject shapeId="1030" progId="Equation.KSEE3" r:id="rId10">
          <objectPr defaultSize="0" r:id="rId6">
            <anchor moveWithCells="1">
              <from>
                <xdr:col>3</xdr:col>
                <xdr:colOff>161925</xdr:colOff>
                <xdr:row>52</xdr:row>
                <xdr:rowOff>95250</xdr:rowOff>
              </from>
              <to>
                <xdr:col>3</xdr:col>
                <xdr:colOff>530225</xdr:colOff>
                <xdr:row>53</xdr:row>
                <xdr:rowOff>158750</xdr:rowOff>
              </to>
            </anchor>
          </objectPr>
        </oleObject>
      </mc:Choice>
      <mc:Fallback>
        <oleObject shapeId="1030" progId="Equation.KSEE3" r:id="rId10"/>
      </mc:Fallback>
    </mc:AlternateContent>
    <mc:AlternateContent xmlns:mc="http://schemas.openxmlformats.org/markup-compatibility/2006">
      <mc:Choice Requires="x14">
        <oleObject shapeId="1031" progId="Equation.KSEE3" r:id="rId11">
          <objectPr defaultSize="0" r:id="rId8">
            <anchor moveWithCells="1">
              <from>
                <xdr:col>4</xdr:col>
                <xdr:colOff>28575</xdr:colOff>
                <xdr:row>52</xdr:row>
                <xdr:rowOff>19050</xdr:rowOff>
              </from>
              <to>
                <xdr:col>7</xdr:col>
                <xdr:colOff>555625</xdr:colOff>
                <xdr:row>53</xdr:row>
                <xdr:rowOff>69850</xdr:rowOff>
              </to>
            </anchor>
          </objectPr>
        </oleObject>
      </mc:Choice>
      <mc:Fallback>
        <oleObject shapeId="1031" progId="Equation.KSEE3" r:id="rId1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dcterms:created xsi:type="dcterms:W3CDTF">2017-03-25T06:59:00Z</dcterms:created>
  <dcterms:modified xsi:type="dcterms:W3CDTF">2017-04-07T09:35:15Z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2052-10.1.0.6173</vt:lpwstr>
  </property>
</Properties>
</file>