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I27" i="1"/>
  <c r="H27" i="1"/>
  <c r="I16" i="1"/>
  <c r="I17" i="1"/>
  <c r="I18" i="1"/>
  <c r="I26" i="1"/>
  <c r="H16" i="1"/>
  <c r="H17" i="1"/>
  <c r="H18" i="1"/>
  <c r="H26" i="1"/>
  <c r="I20" i="1"/>
  <c r="J20" i="1"/>
  <c r="H20" i="1"/>
  <c r="J15" i="1"/>
  <c r="I15" i="1"/>
  <c r="I41" i="1"/>
  <c r="J41" i="1"/>
  <c r="H41" i="1"/>
  <c r="I38" i="1"/>
  <c r="J38" i="1"/>
  <c r="H38" i="1"/>
  <c r="I28" i="1"/>
  <c r="I35" i="1"/>
  <c r="J16" i="1"/>
  <c r="J17" i="1"/>
  <c r="J18" i="1"/>
  <c r="J26" i="1"/>
  <c r="J28" i="1"/>
  <c r="J35" i="1"/>
  <c r="H28" i="1"/>
  <c r="H35" i="1"/>
  <c r="I34" i="1"/>
  <c r="J34" i="1"/>
  <c r="H34" i="1"/>
  <c r="J27" i="1"/>
  <c r="J31" i="1"/>
  <c r="J22" i="1"/>
  <c r="J30" i="1"/>
  <c r="J32" i="1"/>
  <c r="J36" i="1"/>
  <c r="I31" i="1"/>
  <c r="I22" i="1"/>
  <c r="I32" i="1"/>
  <c r="I36" i="1"/>
  <c r="H15" i="1"/>
  <c r="H22" i="1"/>
  <c r="H30" i="1"/>
  <c r="H31" i="1"/>
  <c r="H32" i="1"/>
  <c r="H36" i="1"/>
  <c r="I24" i="1"/>
  <c r="J24" i="1"/>
  <c r="H24" i="1"/>
  <c r="I6" i="1"/>
</calcChain>
</file>

<file path=xl/sharedStrings.xml><?xml version="1.0" encoding="utf-8"?>
<sst xmlns="http://schemas.openxmlformats.org/spreadsheetml/2006/main" count="107" uniqueCount="44">
  <si>
    <t>D-H Transformation Block</t>
  </si>
  <si>
    <t>sine</t>
  </si>
  <si>
    <t>cosine</t>
  </si>
  <si>
    <t>count</t>
  </si>
  <si>
    <t>ALM</t>
  </si>
  <si>
    <t>Regs</t>
  </si>
  <si>
    <t>Functional Units</t>
  </si>
  <si>
    <t>3 Degree of Freedom Full Matrix Block</t>
  </si>
  <si>
    <t>subtotal</t>
  </si>
  <si>
    <t>6 Degree of Freedom Full Matrix Block</t>
  </si>
  <si>
    <t>Cyclone V SX C6 (5CSXFC6D6F31)</t>
  </si>
  <si>
    <t>delay</t>
  </si>
  <si>
    <t>precision</t>
  </si>
  <si>
    <t>single</t>
  </si>
  <si>
    <t>matrix inverse</t>
  </si>
  <si>
    <t>floating point</t>
  </si>
  <si>
    <t>DSP</t>
  </si>
  <si>
    <t>multiplier</t>
  </si>
  <si>
    <t>18 x 18 Mult</t>
  </si>
  <si>
    <t>9 x 9 Mult</t>
  </si>
  <si>
    <t>27 x 27 Mult</t>
  </si>
  <si>
    <t>fmax (MHz)</t>
  </si>
  <si>
    <t>no fixed</t>
  </si>
  <si>
    <t>8x8 matrix multiply</t>
  </si>
  <si>
    <t>Jacobian Transpose Block</t>
  </si>
  <si>
    <t>6x6 matrix multiply</t>
  </si>
  <si>
    <t>6x6 matrix vector multiply</t>
  </si>
  <si>
    <t>6x6 matrix inverse</t>
  </si>
  <si>
    <t>integer</t>
  </si>
  <si>
    <t>16-bit</t>
  </si>
  <si>
    <t>ALTSQRT square root</t>
  </si>
  <si>
    <t>20-bit</t>
  </si>
  <si>
    <t>sincos</t>
  </si>
  <si>
    <t>square multiplier</t>
  </si>
  <si>
    <t>variable multiplier</t>
  </si>
  <si>
    <t>coefficient multiplier</t>
  </si>
  <si>
    <t>4x4 matrix multiply</t>
  </si>
  <si>
    <t>LPM_MULT variable multiplier</t>
  </si>
  <si>
    <t>LPM_MULT square multiplier</t>
  </si>
  <si>
    <t>Damped Least Squares Block</t>
  </si>
  <si>
    <t>GRAND TOTAL</t>
  </si>
  <si>
    <t>FGPA RESOURCES</t>
  </si>
  <si>
    <t>3x3 matrix multiply</t>
  </si>
  <si>
    <t>Sine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</si>
</sst>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Helvetica"/>
    </font>
    <font>
      <b/>
      <sz val="16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1" fontId="3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zoomScale="75" zoomScaleNormal="75" zoomScalePageLayoutView="75" workbookViewId="0">
      <selection activeCell="I31" sqref="I31"/>
    </sheetView>
  </sheetViews>
  <sheetFormatPr baseColWidth="10" defaultRowHeight="27" customHeight="1" x14ac:dyDescent="0"/>
  <cols>
    <col min="1" max="1" width="10.83203125" style="1"/>
    <col min="2" max="2" width="56.33203125" style="2" bestFit="1" customWidth="1"/>
    <col min="3" max="13" width="20.1640625" style="1" customWidth="1"/>
    <col min="14" max="16384" width="10.83203125" style="1"/>
  </cols>
  <sheetData>
    <row r="2" spans="1:13" s="2" customFormat="1" ht="27" customHeight="1">
      <c r="A2" s="3"/>
      <c r="B2" s="4"/>
      <c r="C2" s="4" t="s">
        <v>3</v>
      </c>
      <c r="D2" s="4" t="s">
        <v>15</v>
      </c>
      <c r="E2" s="4" t="s">
        <v>12</v>
      </c>
      <c r="F2" s="4" t="s">
        <v>11</v>
      </c>
      <c r="G2" s="4" t="s">
        <v>21</v>
      </c>
      <c r="H2" s="4" t="s">
        <v>16</v>
      </c>
      <c r="I2" s="4" t="s">
        <v>4</v>
      </c>
      <c r="J2" s="4" t="s">
        <v>5</v>
      </c>
      <c r="K2" s="4" t="s">
        <v>19</v>
      </c>
      <c r="L2" s="4" t="s">
        <v>18</v>
      </c>
      <c r="M2" s="4" t="s">
        <v>20</v>
      </c>
    </row>
    <row r="3" spans="1:13" s="2" customFormat="1" ht="27" customHeight="1">
      <c r="A3" s="3"/>
      <c r="B3" s="9" t="s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2" customFormat="1" ht="27" customHeight="1">
      <c r="A4" s="3"/>
      <c r="B4" s="10" t="s">
        <v>38</v>
      </c>
      <c r="C4" s="6">
        <v>1</v>
      </c>
      <c r="D4" s="6" t="s">
        <v>28</v>
      </c>
      <c r="E4" s="6" t="s">
        <v>29</v>
      </c>
      <c r="F4" s="6">
        <v>3</v>
      </c>
      <c r="G4" s="6">
        <v>645</v>
      </c>
      <c r="H4" s="6">
        <v>0</v>
      </c>
      <c r="I4" s="6">
        <v>146</v>
      </c>
      <c r="J4" s="6">
        <v>151</v>
      </c>
      <c r="K4" s="6">
        <v>0</v>
      </c>
      <c r="L4" s="6">
        <v>0</v>
      </c>
      <c r="M4" s="6">
        <v>0</v>
      </c>
    </row>
    <row r="5" spans="1:13" s="2" customFormat="1" ht="27" customHeight="1">
      <c r="A5" s="3"/>
      <c r="B5" s="10" t="s">
        <v>37</v>
      </c>
      <c r="C5" s="6">
        <v>1</v>
      </c>
      <c r="D5" s="6" t="s">
        <v>28</v>
      </c>
      <c r="E5" s="6" t="s">
        <v>29</v>
      </c>
      <c r="F5" s="6">
        <v>3</v>
      </c>
      <c r="G5" s="6">
        <v>645</v>
      </c>
      <c r="H5" s="6">
        <v>2</v>
      </c>
      <c r="I5" s="6">
        <v>294</v>
      </c>
      <c r="J5" s="6">
        <v>274</v>
      </c>
      <c r="K5" s="6">
        <v>0</v>
      </c>
      <c r="L5" s="6">
        <v>2</v>
      </c>
      <c r="M5" s="6">
        <v>0</v>
      </c>
    </row>
    <row r="6" spans="1:13" s="2" customFormat="1" ht="27" customHeight="1">
      <c r="A6" s="3"/>
      <c r="B6" s="10" t="s">
        <v>30</v>
      </c>
      <c r="C6" s="6">
        <v>1</v>
      </c>
      <c r="D6" s="6" t="s">
        <v>28</v>
      </c>
      <c r="E6" s="6" t="s">
        <v>31</v>
      </c>
      <c r="F6" s="6">
        <v>5</v>
      </c>
      <c r="G6" s="6">
        <v>267</v>
      </c>
      <c r="H6" s="6">
        <v>0</v>
      </c>
      <c r="I6" s="6">
        <f>131+94</f>
        <v>225</v>
      </c>
      <c r="J6" s="6">
        <v>0</v>
      </c>
      <c r="K6" s="6">
        <v>0</v>
      </c>
      <c r="L6" s="6">
        <v>0</v>
      </c>
      <c r="M6" s="6">
        <v>0</v>
      </c>
    </row>
    <row r="7" spans="1:13" ht="27" hidden="1" customHeight="1">
      <c r="A7" s="5"/>
      <c r="B7" s="4" t="s">
        <v>1</v>
      </c>
      <c r="C7" s="6">
        <v>1</v>
      </c>
      <c r="D7" s="6" t="s">
        <v>15</v>
      </c>
      <c r="E7" s="6" t="s">
        <v>13</v>
      </c>
      <c r="F7" s="6">
        <v>36</v>
      </c>
      <c r="G7" s="6">
        <v>296.95999999999998</v>
      </c>
      <c r="H7" s="6">
        <v>7</v>
      </c>
      <c r="I7" s="6">
        <v>2697</v>
      </c>
      <c r="J7" s="6">
        <v>4900</v>
      </c>
      <c r="K7" s="6"/>
      <c r="L7" s="6"/>
      <c r="M7" s="6"/>
    </row>
    <row r="8" spans="1:13" ht="27" hidden="1" customHeight="1">
      <c r="A8" s="5"/>
      <c r="B8" s="4" t="s">
        <v>2</v>
      </c>
      <c r="C8" s="6">
        <v>1</v>
      </c>
      <c r="D8" s="6" t="s">
        <v>15</v>
      </c>
      <c r="E8" s="6" t="s">
        <v>13</v>
      </c>
      <c r="F8" s="6">
        <v>35</v>
      </c>
      <c r="G8" s="6">
        <v>258.26</v>
      </c>
      <c r="H8" s="6">
        <v>7</v>
      </c>
      <c r="I8" s="6">
        <v>2631</v>
      </c>
      <c r="J8" s="6">
        <v>3632</v>
      </c>
      <c r="K8" s="6"/>
      <c r="L8" s="6"/>
      <c r="M8" s="6"/>
    </row>
    <row r="9" spans="1:13" ht="27" hidden="1" customHeight="1">
      <c r="A9" s="5"/>
      <c r="B9" s="4" t="s">
        <v>17</v>
      </c>
      <c r="C9" s="6">
        <v>1</v>
      </c>
      <c r="D9" s="6" t="s">
        <v>15</v>
      </c>
      <c r="E9" s="6" t="s">
        <v>13</v>
      </c>
      <c r="F9" s="6">
        <v>11</v>
      </c>
      <c r="G9" s="6">
        <v>303</v>
      </c>
      <c r="H9" s="6">
        <v>1</v>
      </c>
      <c r="I9" s="6">
        <v>217</v>
      </c>
      <c r="J9" s="6">
        <v>469</v>
      </c>
      <c r="K9" s="6"/>
      <c r="L9" s="6"/>
      <c r="M9" s="6"/>
    </row>
    <row r="10" spans="1:13" ht="27" hidden="1" customHeight="1">
      <c r="A10" s="5"/>
      <c r="B10" s="4" t="s">
        <v>17</v>
      </c>
      <c r="C10" s="6">
        <v>1</v>
      </c>
      <c r="D10" s="6" t="s">
        <v>15</v>
      </c>
      <c r="E10" s="6" t="s">
        <v>13</v>
      </c>
      <c r="F10" s="6">
        <v>5</v>
      </c>
      <c r="G10" s="6">
        <v>223</v>
      </c>
      <c r="H10" s="6">
        <v>1</v>
      </c>
      <c r="I10" s="6">
        <v>154</v>
      </c>
      <c r="J10" s="6">
        <v>166</v>
      </c>
      <c r="K10" s="6"/>
      <c r="L10" s="6"/>
      <c r="M10" s="6"/>
    </row>
    <row r="11" spans="1:13" ht="27" hidden="1" customHeight="1">
      <c r="A11" s="5"/>
      <c r="B11" s="4" t="s">
        <v>17</v>
      </c>
      <c r="C11" s="6">
        <v>1</v>
      </c>
      <c r="D11" s="6" t="s">
        <v>15</v>
      </c>
      <c r="E11" s="6" t="s">
        <v>13</v>
      </c>
      <c r="F11" s="6">
        <v>11</v>
      </c>
      <c r="G11" s="6">
        <v>209</v>
      </c>
      <c r="H11" s="6">
        <v>0</v>
      </c>
      <c r="I11" s="6">
        <v>55</v>
      </c>
      <c r="J11" s="6">
        <v>279</v>
      </c>
      <c r="K11" s="6"/>
      <c r="L11" s="6"/>
      <c r="M11" s="6"/>
    </row>
    <row r="12" spans="1:13" ht="27" hidden="1" customHeight="1">
      <c r="A12" s="5"/>
      <c r="B12" s="4" t="s">
        <v>23</v>
      </c>
      <c r="C12" s="6">
        <v>1</v>
      </c>
      <c r="D12" s="6" t="s">
        <v>15</v>
      </c>
      <c r="E12" s="6" t="s">
        <v>13</v>
      </c>
      <c r="F12" s="6" t="s">
        <v>22</v>
      </c>
      <c r="G12" s="6">
        <v>414</v>
      </c>
      <c r="H12" s="6">
        <v>32</v>
      </c>
      <c r="I12" s="6">
        <v>3698</v>
      </c>
      <c r="J12" s="6">
        <v>0</v>
      </c>
      <c r="K12" s="6"/>
      <c r="L12" s="6"/>
      <c r="M12" s="6"/>
    </row>
    <row r="13" spans="1:13" ht="27" hidden="1" customHeight="1">
      <c r="A13" s="5"/>
      <c r="B13" s="4" t="s">
        <v>14</v>
      </c>
      <c r="C13" s="6">
        <v>1</v>
      </c>
      <c r="D13" s="6" t="s">
        <v>15</v>
      </c>
      <c r="E13" s="6" t="s">
        <v>13</v>
      </c>
      <c r="F13" s="6" t="s">
        <v>22</v>
      </c>
      <c r="G13" s="6">
        <v>162</v>
      </c>
      <c r="H13" s="6">
        <v>574</v>
      </c>
      <c r="I13" s="6">
        <v>62872</v>
      </c>
      <c r="J13" s="6">
        <v>0</v>
      </c>
      <c r="K13" s="6"/>
      <c r="L13" s="6"/>
      <c r="M13" s="6"/>
    </row>
    <row r="14" spans="1:13" ht="27" customHeight="1">
      <c r="A14" s="5"/>
      <c r="B14" s="9" t="s">
        <v>43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27" customHeight="1">
      <c r="A15" s="5"/>
      <c r="B15" s="4" t="s">
        <v>33</v>
      </c>
      <c r="C15" s="6">
        <v>2</v>
      </c>
      <c r="D15" s="6" t="s">
        <v>28</v>
      </c>
      <c r="E15" s="6" t="s">
        <v>29</v>
      </c>
      <c r="F15" s="6"/>
      <c r="G15" s="6"/>
      <c r="H15" s="6">
        <f>$C15*H$4</f>
        <v>0</v>
      </c>
      <c r="I15" s="6">
        <f>$C15*I$4</f>
        <v>292</v>
      </c>
      <c r="J15" s="6">
        <f>$C15*J$4</f>
        <v>302</v>
      </c>
      <c r="K15" s="6"/>
      <c r="L15" s="6"/>
      <c r="M15" s="6"/>
    </row>
    <row r="16" spans="1:13" ht="27" customHeight="1">
      <c r="A16" s="5"/>
      <c r="B16" s="4" t="s">
        <v>34</v>
      </c>
      <c r="C16" s="6">
        <v>2</v>
      </c>
      <c r="D16" s="6" t="s">
        <v>28</v>
      </c>
      <c r="E16" s="6" t="s">
        <v>29</v>
      </c>
      <c r="F16" s="6"/>
      <c r="G16" s="6"/>
      <c r="H16" s="6">
        <f>$C16*H$5</f>
        <v>4</v>
      </c>
      <c r="I16" s="6">
        <f t="shared" ref="I16:J16" si="0">$C16*I$5</f>
        <v>588</v>
      </c>
      <c r="J16" s="6">
        <f t="shared" si="0"/>
        <v>548</v>
      </c>
      <c r="K16" s="6"/>
      <c r="L16" s="6"/>
      <c r="M16" s="6"/>
    </row>
    <row r="17" spans="1:13" ht="27" customHeight="1">
      <c r="A17" s="5"/>
      <c r="B17" s="4" t="s">
        <v>35</v>
      </c>
      <c r="C17" s="6">
        <v>4</v>
      </c>
      <c r="D17" s="6" t="s">
        <v>28</v>
      </c>
      <c r="E17" s="6" t="s">
        <v>29</v>
      </c>
      <c r="F17" s="6"/>
      <c r="G17" s="6"/>
      <c r="H17" s="6">
        <f>$C17*H$5</f>
        <v>8</v>
      </c>
      <c r="I17" s="6">
        <f>$C17*I$5</f>
        <v>1176</v>
      </c>
      <c r="J17" s="6">
        <f>$C17*J$5</f>
        <v>1096</v>
      </c>
      <c r="K17" s="6"/>
      <c r="L17" s="6"/>
      <c r="M17" s="6"/>
    </row>
    <row r="18" spans="1:13" ht="27" customHeight="1">
      <c r="A18" s="5"/>
      <c r="B18" s="8" t="s">
        <v>8</v>
      </c>
      <c r="C18" s="6">
        <v>1</v>
      </c>
      <c r="D18" s="6" t="s">
        <v>28</v>
      </c>
      <c r="E18" s="6" t="s">
        <v>29</v>
      </c>
      <c r="F18" s="6">
        <v>12</v>
      </c>
      <c r="G18" s="6"/>
      <c r="H18" s="6">
        <f>SUM(H15:H17)</f>
        <v>12</v>
      </c>
      <c r="I18" s="6">
        <f t="shared" ref="I18:J18" si="1">SUM(I15:I17)</f>
        <v>2056</v>
      </c>
      <c r="J18" s="6">
        <f t="shared" si="1"/>
        <v>1946</v>
      </c>
      <c r="K18" s="6"/>
      <c r="L18" s="6"/>
      <c r="M18" s="6"/>
    </row>
    <row r="19" spans="1:13" ht="27" customHeight="1">
      <c r="A19" s="5"/>
      <c r="B19" s="9" t="s">
        <v>42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27" customHeight="1">
      <c r="A20" s="5"/>
      <c r="B20" s="4" t="s">
        <v>34</v>
      </c>
      <c r="C20" s="6">
        <v>27</v>
      </c>
      <c r="D20" s="6" t="s">
        <v>28</v>
      </c>
      <c r="E20" s="6" t="s">
        <v>29</v>
      </c>
      <c r="F20" s="6"/>
      <c r="G20" s="6"/>
      <c r="H20" s="6">
        <f>$C$20*H5</f>
        <v>54</v>
      </c>
      <c r="I20" s="6">
        <f t="shared" ref="I20:J20" si="2">$C$20*I5</f>
        <v>7938</v>
      </c>
      <c r="J20" s="6">
        <f t="shared" si="2"/>
        <v>7398</v>
      </c>
      <c r="K20" s="6"/>
      <c r="L20" s="6"/>
      <c r="M20" s="6"/>
    </row>
    <row r="21" spans="1:13" ht="27" customHeight="1">
      <c r="A21" s="5"/>
      <c r="B21" s="9" t="s">
        <v>36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27" customHeight="1">
      <c r="A22" s="5"/>
      <c r="B22" s="4" t="s">
        <v>34</v>
      </c>
      <c r="C22" s="6">
        <v>64</v>
      </c>
      <c r="D22" s="6" t="s">
        <v>28</v>
      </c>
      <c r="E22" s="6" t="s">
        <v>29</v>
      </c>
      <c r="F22" s="6"/>
      <c r="G22" s="6"/>
      <c r="H22" s="6">
        <f>$C22*H5</f>
        <v>128</v>
      </c>
      <c r="I22" s="6">
        <f t="shared" ref="I22:J22" si="3">$C22*I5</f>
        <v>18816</v>
      </c>
      <c r="J22" s="6">
        <f t="shared" si="3"/>
        <v>17536</v>
      </c>
      <c r="K22" s="6"/>
      <c r="L22" s="6"/>
      <c r="M22" s="6"/>
    </row>
    <row r="23" spans="1:13" ht="27" customHeight="1">
      <c r="A23" s="5"/>
      <c r="B23" s="9" t="s">
        <v>25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27" customHeight="1">
      <c r="A24" s="5"/>
      <c r="B24" s="4" t="s">
        <v>34</v>
      </c>
      <c r="C24" s="6">
        <v>216</v>
      </c>
      <c r="D24" s="6" t="s">
        <v>28</v>
      </c>
      <c r="E24" s="6" t="s">
        <v>29</v>
      </c>
      <c r="F24" s="6"/>
      <c r="G24" s="6"/>
      <c r="H24" s="6">
        <f>$C24*H5</f>
        <v>432</v>
      </c>
      <c r="I24" s="6">
        <f t="shared" ref="I24:J24" si="4">$C24*I5</f>
        <v>63504</v>
      </c>
      <c r="J24" s="6">
        <f t="shared" si="4"/>
        <v>59184</v>
      </c>
      <c r="K24" s="6"/>
      <c r="L24" s="6"/>
      <c r="M24" s="6"/>
    </row>
    <row r="25" spans="1:13" s="2" customFormat="1" ht="27" customHeight="1">
      <c r="A25" s="3"/>
      <c r="B25" s="9" t="s">
        <v>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27" customHeight="1">
      <c r="A26" s="5"/>
      <c r="B26" s="4" t="s">
        <v>32</v>
      </c>
      <c r="C26" s="6">
        <v>2</v>
      </c>
      <c r="D26" s="6" t="s">
        <v>28</v>
      </c>
      <c r="E26" s="6" t="s">
        <v>29</v>
      </c>
      <c r="F26" s="6"/>
      <c r="G26" s="6"/>
      <c r="H26" s="6">
        <f>$C26*H18</f>
        <v>24</v>
      </c>
      <c r="I26" s="6">
        <f>$C26*I18</f>
        <v>4112</v>
      </c>
      <c r="J26" s="6">
        <f t="shared" ref="I26:J26" si="5">$C26*J18</f>
        <v>3892</v>
      </c>
      <c r="K26" s="6"/>
      <c r="L26" s="6"/>
      <c r="M26" s="6"/>
    </row>
    <row r="27" spans="1:13" ht="27" customHeight="1">
      <c r="A27" s="5"/>
      <c r="B27" s="4" t="s">
        <v>34</v>
      </c>
      <c r="C27" s="6">
        <v>6</v>
      </c>
      <c r="D27" s="6" t="s">
        <v>28</v>
      </c>
      <c r="E27" s="6" t="s">
        <v>29</v>
      </c>
      <c r="F27" s="6"/>
      <c r="G27" s="6"/>
      <c r="H27" s="6">
        <f>$C27*H5</f>
        <v>12</v>
      </c>
      <c r="I27" s="6">
        <f>$C27*I5</f>
        <v>1764</v>
      </c>
      <c r="J27" s="6">
        <f t="shared" ref="I27:J27" si="6">$C27*J5</f>
        <v>1644</v>
      </c>
      <c r="K27" s="6"/>
      <c r="L27" s="6"/>
      <c r="M27" s="6"/>
    </row>
    <row r="28" spans="1:13" ht="27" customHeight="1">
      <c r="A28" s="5"/>
      <c r="B28" s="8" t="s">
        <v>8</v>
      </c>
      <c r="C28" s="6"/>
      <c r="D28" s="6"/>
      <c r="E28" s="6"/>
      <c r="F28" s="6"/>
      <c r="G28" s="6"/>
      <c r="H28" s="6">
        <f>SUM(H26:H27)</f>
        <v>36</v>
      </c>
      <c r="I28" s="6">
        <f>SUM(I26:I27)</f>
        <v>5876</v>
      </c>
      <c r="J28" s="6">
        <f>SUM(J26:J27)</f>
        <v>5536</v>
      </c>
      <c r="K28" s="6"/>
      <c r="L28" s="6"/>
      <c r="M28" s="6"/>
    </row>
    <row r="29" spans="1:13" ht="27" customHeight="1">
      <c r="A29" s="5"/>
      <c r="B29" s="9" t="s">
        <v>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27" customHeight="1">
      <c r="A30" s="5"/>
      <c r="B30" s="4" t="s">
        <v>36</v>
      </c>
      <c r="C30" s="6">
        <v>2</v>
      </c>
      <c r="D30" s="6" t="s">
        <v>28</v>
      </c>
      <c r="E30" s="6" t="s">
        <v>29</v>
      </c>
      <c r="F30" s="6"/>
      <c r="G30" s="6"/>
      <c r="H30" s="6">
        <f>$C30*H22</f>
        <v>256</v>
      </c>
      <c r="I30" s="6">
        <f>$C30*I22</f>
        <v>37632</v>
      </c>
      <c r="J30" s="6">
        <f t="shared" ref="I30:J30" si="7">$C30*J22</f>
        <v>35072</v>
      </c>
      <c r="K30" s="6"/>
      <c r="L30" s="6"/>
      <c r="M30" s="6"/>
    </row>
    <row r="31" spans="1:13" ht="27" customHeight="1">
      <c r="A31" s="5"/>
      <c r="B31" s="4" t="s">
        <v>0</v>
      </c>
      <c r="C31" s="6">
        <v>3</v>
      </c>
      <c r="D31" s="6" t="s">
        <v>28</v>
      </c>
      <c r="E31" s="6" t="s">
        <v>29</v>
      </c>
      <c r="F31" s="6"/>
      <c r="G31" s="6"/>
      <c r="H31" s="6">
        <f>$C31*H28</f>
        <v>108</v>
      </c>
      <c r="I31" s="6">
        <f t="shared" ref="I31:J31" si="8">$C31*I28</f>
        <v>17628</v>
      </c>
      <c r="J31" s="6">
        <f t="shared" si="8"/>
        <v>16608</v>
      </c>
      <c r="K31" s="6"/>
      <c r="L31" s="6"/>
      <c r="M31" s="6"/>
    </row>
    <row r="32" spans="1:13" ht="27" customHeight="1">
      <c r="A32" s="5"/>
      <c r="B32" s="8" t="s">
        <v>8</v>
      </c>
      <c r="C32" s="6"/>
      <c r="D32" s="6"/>
      <c r="E32" s="6"/>
      <c r="F32" s="6"/>
      <c r="G32" s="6"/>
      <c r="H32" s="6">
        <f>SUM(H30:H31)</f>
        <v>364</v>
      </c>
      <c r="I32" s="6">
        <f t="shared" ref="I32:J32" si="9">SUM(I30:I31)</f>
        <v>55260</v>
      </c>
      <c r="J32" s="6">
        <f t="shared" si="9"/>
        <v>51680</v>
      </c>
      <c r="K32" s="6"/>
      <c r="L32" s="6"/>
      <c r="M32" s="6"/>
    </row>
    <row r="33" spans="1:13" ht="27" customHeight="1">
      <c r="A33" s="5"/>
      <c r="B33" s="9" t="s">
        <v>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27" customHeight="1">
      <c r="A34" s="5"/>
      <c r="B34" s="4" t="s">
        <v>36</v>
      </c>
      <c r="C34" s="6">
        <v>5</v>
      </c>
      <c r="D34" s="6" t="s">
        <v>28</v>
      </c>
      <c r="E34" s="6" t="s">
        <v>29</v>
      </c>
      <c r="F34" s="6"/>
      <c r="G34" s="6"/>
      <c r="H34" s="6">
        <f>$C34*H22</f>
        <v>640</v>
      </c>
      <c r="I34" s="6">
        <f t="shared" ref="I34:J34" si="10">$C34*I22</f>
        <v>94080</v>
      </c>
      <c r="J34" s="6">
        <f t="shared" si="10"/>
        <v>87680</v>
      </c>
      <c r="K34" s="6"/>
      <c r="L34" s="6"/>
      <c r="M34" s="6"/>
    </row>
    <row r="35" spans="1:13" ht="27" customHeight="1">
      <c r="A35" s="5"/>
      <c r="B35" s="4" t="s">
        <v>0</v>
      </c>
      <c r="C35" s="6">
        <v>6</v>
      </c>
      <c r="D35" s="6" t="s">
        <v>28</v>
      </c>
      <c r="E35" s="6" t="s">
        <v>29</v>
      </c>
      <c r="F35" s="6"/>
      <c r="G35" s="6"/>
      <c r="H35" s="6">
        <f>$C35*H28</f>
        <v>216</v>
      </c>
      <c r="I35" s="6">
        <f t="shared" ref="I35:J35" si="11">$C35*I28</f>
        <v>35256</v>
      </c>
      <c r="J35" s="6">
        <f t="shared" si="11"/>
        <v>33216</v>
      </c>
      <c r="K35" s="6"/>
      <c r="L35" s="6"/>
      <c r="M35" s="6"/>
    </row>
    <row r="36" spans="1:13" ht="27" customHeight="1">
      <c r="A36" s="5"/>
      <c r="B36" s="8" t="s">
        <v>8</v>
      </c>
      <c r="C36" s="6"/>
      <c r="D36" s="6"/>
      <c r="E36" s="6"/>
      <c r="F36" s="6"/>
      <c r="G36" s="6"/>
      <c r="H36" s="6">
        <f>SUM(H34:H35)</f>
        <v>856</v>
      </c>
      <c r="I36" s="6">
        <f t="shared" ref="I36" si="12">SUM(I34:I35)</f>
        <v>129336</v>
      </c>
      <c r="J36" s="6">
        <f t="shared" ref="J36" si="13">SUM(J34:J35)</f>
        <v>120896</v>
      </c>
      <c r="K36" s="6"/>
      <c r="L36" s="6"/>
      <c r="M36" s="6"/>
    </row>
    <row r="37" spans="1:13" ht="27" customHeight="1">
      <c r="A37" s="5"/>
      <c r="B37" s="9" t="s">
        <v>24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27" customHeight="1">
      <c r="A38" s="5"/>
      <c r="B38" s="4" t="s">
        <v>25</v>
      </c>
      <c r="C38" s="6">
        <v>1</v>
      </c>
      <c r="D38" s="6" t="s">
        <v>28</v>
      </c>
      <c r="E38" s="6" t="s">
        <v>29</v>
      </c>
      <c r="F38" s="6"/>
      <c r="G38" s="6"/>
      <c r="H38" s="6">
        <f>$C38*H24</f>
        <v>432</v>
      </c>
      <c r="I38" s="6">
        <f t="shared" ref="I38:J38" si="14">$C38*I24</f>
        <v>63504</v>
      </c>
      <c r="J38" s="6">
        <f t="shared" si="14"/>
        <v>59184</v>
      </c>
      <c r="K38" s="6"/>
      <c r="L38" s="6"/>
      <c r="M38" s="6"/>
    </row>
    <row r="39" spans="1:13" ht="27" customHeight="1">
      <c r="A39" s="5"/>
      <c r="B39" s="4" t="s">
        <v>26</v>
      </c>
      <c r="C39" s="6">
        <v>2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27" customHeight="1">
      <c r="A40" s="5"/>
      <c r="B40" s="9" t="s">
        <v>39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27" customHeight="1">
      <c r="A41" s="5"/>
      <c r="B41" s="4" t="s">
        <v>25</v>
      </c>
      <c r="C41" s="6">
        <v>2</v>
      </c>
      <c r="D41" s="6" t="s">
        <v>28</v>
      </c>
      <c r="E41" s="6" t="s">
        <v>29</v>
      </c>
      <c r="F41" s="6"/>
      <c r="G41" s="6"/>
      <c r="H41" s="6">
        <f>$C41*H24</f>
        <v>864</v>
      </c>
      <c r="I41" s="6">
        <f t="shared" ref="I41:J41" si="15">$C41*I24</f>
        <v>127008</v>
      </c>
      <c r="J41" s="6">
        <f t="shared" si="15"/>
        <v>118368</v>
      </c>
      <c r="K41" s="6"/>
      <c r="L41" s="6"/>
      <c r="M41" s="6"/>
    </row>
    <row r="42" spans="1:13" ht="27" customHeight="1">
      <c r="A42" s="5"/>
      <c r="B42" s="4" t="s">
        <v>27</v>
      </c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27" customHeight="1">
      <c r="A43" s="5"/>
      <c r="B43" s="4" t="s">
        <v>26</v>
      </c>
      <c r="C43" s="6">
        <v>1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27" customHeight="1">
      <c r="A44" s="5"/>
      <c r="B44" s="9" t="s">
        <v>40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27" customHeight="1">
      <c r="A45" s="5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27" customHeight="1">
      <c r="A46" s="5"/>
      <c r="B46" s="9" t="s">
        <v>41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27" customHeight="1">
      <c r="A47" s="5"/>
      <c r="B47" s="4" t="s">
        <v>10</v>
      </c>
      <c r="C47" s="6"/>
      <c r="D47" s="6"/>
      <c r="E47" s="6"/>
      <c r="F47" s="6"/>
      <c r="G47" s="6"/>
      <c r="H47" s="6">
        <v>112</v>
      </c>
      <c r="I47" s="6">
        <v>41509</v>
      </c>
      <c r="J47" s="6">
        <v>166036</v>
      </c>
      <c r="K47" s="6">
        <v>336</v>
      </c>
      <c r="L47" s="6">
        <v>224</v>
      </c>
      <c r="M47" s="6">
        <v>112</v>
      </c>
    </row>
    <row r="53" spans="6:7" ht="27" customHeight="1">
      <c r="F53" s="7"/>
      <c r="G53" s="7"/>
    </row>
    <row r="54" spans="6:7" ht="27" customHeight="1">
      <c r="F54" s="7"/>
      <c r="G54" s="7"/>
    </row>
  </sheetData>
  <mergeCells count="12">
    <mergeCell ref="B3:M3"/>
    <mergeCell ref="B25:M25"/>
    <mergeCell ref="B29:M29"/>
    <mergeCell ref="B33:M33"/>
    <mergeCell ref="B46:M46"/>
    <mergeCell ref="B37:M37"/>
    <mergeCell ref="B40:M40"/>
    <mergeCell ref="B14:M14"/>
    <mergeCell ref="B21:M21"/>
    <mergeCell ref="B23:M23"/>
    <mergeCell ref="B44:M44"/>
    <mergeCell ref="B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2014-03-18T19:48:16Z</dcterms:modified>
</cp:coreProperties>
</file>