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3600" windowHeight="19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1" i="1" l="1"/>
  <c r="I40" i="1"/>
  <c r="I41" i="1"/>
  <c r="J40" i="1"/>
  <c r="J41" i="1"/>
  <c r="K40" i="1"/>
  <c r="K41" i="1"/>
  <c r="L40" i="1"/>
  <c r="L41" i="1"/>
  <c r="M40" i="1"/>
  <c r="M41" i="1"/>
  <c r="N40" i="1"/>
  <c r="N41" i="1"/>
  <c r="I39" i="1"/>
  <c r="J39" i="1"/>
  <c r="K39" i="1"/>
  <c r="L39" i="1"/>
  <c r="M39" i="1"/>
  <c r="N39" i="1"/>
  <c r="I33" i="1"/>
  <c r="J33" i="1"/>
  <c r="K33" i="1"/>
  <c r="L33" i="1"/>
  <c r="M33" i="1"/>
  <c r="N33" i="1"/>
  <c r="I32" i="1"/>
  <c r="J32" i="1"/>
  <c r="K32" i="1"/>
  <c r="L32" i="1"/>
  <c r="M32" i="1"/>
  <c r="N32" i="1"/>
  <c r="I31" i="1"/>
  <c r="J31" i="1"/>
  <c r="K31" i="1"/>
  <c r="L31" i="1"/>
  <c r="M31" i="1"/>
  <c r="N31" i="1"/>
  <c r="H31" i="1"/>
  <c r="H33" i="1"/>
  <c r="H32" i="1"/>
  <c r="I27" i="1"/>
  <c r="J27" i="1"/>
  <c r="K27" i="1"/>
  <c r="L27" i="1"/>
  <c r="M27" i="1"/>
  <c r="N27" i="1"/>
  <c r="H27" i="1"/>
  <c r="H26" i="1"/>
  <c r="I26" i="1"/>
  <c r="J26" i="1"/>
  <c r="K26" i="1"/>
  <c r="L26" i="1"/>
  <c r="M26" i="1"/>
  <c r="N26" i="1"/>
  <c r="I25" i="1"/>
  <c r="J25" i="1"/>
  <c r="K25" i="1"/>
  <c r="L25" i="1"/>
  <c r="M25" i="1"/>
  <c r="N25" i="1"/>
  <c r="H25" i="1"/>
  <c r="L23" i="1"/>
  <c r="M23" i="1"/>
  <c r="N23" i="1"/>
  <c r="L22" i="1"/>
  <c r="M22" i="1"/>
  <c r="N22" i="1"/>
  <c r="L21" i="1"/>
  <c r="M21" i="1"/>
  <c r="N21" i="1"/>
  <c r="L17" i="1"/>
  <c r="L18" i="1"/>
  <c r="L19" i="1"/>
  <c r="M17" i="1"/>
  <c r="M18" i="1"/>
  <c r="M19" i="1"/>
  <c r="N17" i="1"/>
  <c r="N18" i="1"/>
  <c r="N19" i="1"/>
  <c r="L16" i="1"/>
  <c r="M16" i="1"/>
  <c r="N16" i="1"/>
  <c r="I23" i="1"/>
  <c r="J23" i="1"/>
  <c r="K23" i="1"/>
  <c r="H23" i="1"/>
  <c r="I22" i="1"/>
  <c r="J22" i="1"/>
  <c r="K22" i="1"/>
  <c r="H22" i="1"/>
  <c r="I21" i="1"/>
  <c r="J21" i="1"/>
  <c r="K21" i="1"/>
  <c r="H21" i="1"/>
  <c r="B63" i="1"/>
  <c r="B65" i="1"/>
  <c r="J35" i="1"/>
  <c r="J17" i="1"/>
  <c r="J18" i="1"/>
  <c r="J16" i="1"/>
  <c r="J19" i="1"/>
  <c r="H17" i="1"/>
  <c r="H18" i="1"/>
  <c r="H16" i="1"/>
  <c r="H19" i="1"/>
  <c r="K16" i="1"/>
  <c r="J29" i="1"/>
  <c r="J49" i="1"/>
  <c r="K29" i="1"/>
  <c r="K49" i="1"/>
  <c r="H29" i="1"/>
  <c r="H49" i="1"/>
  <c r="J46" i="1"/>
  <c r="K46" i="1"/>
  <c r="H46" i="1"/>
  <c r="K17" i="1"/>
  <c r="K18" i="1"/>
  <c r="K19" i="1"/>
  <c r="H40" i="1"/>
  <c r="H39" i="1"/>
  <c r="K36" i="1"/>
  <c r="K35" i="1"/>
  <c r="K37" i="1"/>
  <c r="J36" i="1"/>
  <c r="J37" i="1"/>
  <c r="H35" i="1"/>
  <c r="H36" i="1"/>
  <c r="H37" i="1"/>
  <c r="H41" i="1"/>
</calcChain>
</file>

<file path=xl/sharedStrings.xml><?xml version="1.0" encoding="utf-8"?>
<sst xmlns="http://schemas.openxmlformats.org/spreadsheetml/2006/main" count="127" uniqueCount="50">
  <si>
    <t>D-H Transformation Block</t>
  </si>
  <si>
    <t>sine</t>
  </si>
  <si>
    <t>cosine</t>
  </si>
  <si>
    <t>count</t>
  </si>
  <si>
    <t>ALM</t>
  </si>
  <si>
    <t>Regs</t>
  </si>
  <si>
    <t>Functional Units</t>
  </si>
  <si>
    <t>3 Degree of Freedom Full Matrix Block</t>
  </si>
  <si>
    <t>subtotal</t>
  </si>
  <si>
    <t>6 Degree of Freedom Full Matrix Block</t>
  </si>
  <si>
    <t>Cyclone V SX C6 (5CSXFC6D6F31)</t>
  </si>
  <si>
    <t>delay</t>
  </si>
  <si>
    <t>precision</t>
  </si>
  <si>
    <t>single</t>
  </si>
  <si>
    <t>matrix inverse</t>
  </si>
  <si>
    <t>floating point</t>
  </si>
  <si>
    <t>DSP</t>
  </si>
  <si>
    <t>multiplier</t>
  </si>
  <si>
    <t>18 x 18 Mult</t>
  </si>
  <si>
    <t>9 x 9 Mult</t>
  </si>
  <si>
    <t>27 x 27 Mult</t>
  </si>
  <si>
    <t>fmax (MHz)</t>
  </si>
  <si>
    <t>no fixed</t>
  </si>
  <si>
    <t>8x8 matrix multiply</t>
  </si>
  <si>
    <t>Jacobian Transpose Block</t>
  </si>
  <si>
    <t>6x6 matrix multiply</t>
  </si>
  <si>
    <t>6x6 matrix vector multiply</t>
  </si>
  <si>
    <t>6x6 matrix inverse</t>
  </si>
  <si>
    <t>integer</t>
  </si>
  <si>
    <t>16-bit</t>
  </si>
  <si>
    <t>ALTSQRT square root</t>
  </si>
  <si>
    <t>20-bit</t>
  </si>
  <si>
    <t>sincos</t>
  </si>
  <si>
    <t>square multiplier</t>
  </si>
  <si>
    <t>variable multiplier</t>
  </si>
  <si>
    <t>coefficient multiplier</t>
  </si>
  <si>
    <t>4x4 matrix multiply</t>
  </si>
  <si>
    <t>LPM_MULT variable multiplier</t>
  </si>
  <si>
    <t>LPM_MULT square multiplier</t>
  </si>
  <si>
    <t>Damped Least Squares Block</t>
  </si>
  <si>
    <t>GRAND TOTAL</t>
  </si>
  <si>
    <t>FGPA RESOURCES</t>
  </si>
  <si>
    <t>3x3 matrix multiply</t>
  </si>
  <si>
    <t>Sine Cosine</t>
  </si>
  <si>
    <t>Hz</t>
  </si>
  <si>
    <t>sec</t>
  </si>
  <si>
    <t>Jacobian Block</t>
  </si>
  <si>
    <t>LPM_ADD_SUB adder subtractor</t>
  </si>
  <si>
    <t>LE</t>
  </si>
  <si>
    <t>adder subtractor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</si>
</sst>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6"/>
      <color theme="1"/>
      <name val="Helvetica"/>
    </font>
    <font>
      <b/>
      <sz val="16"/>
      <color theme="1"/>
      <name val="Helvetic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11" fontId="3" fillId="0" borderId="0" xfId="0" applyNumberFormat="1" applyFont="1"/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11" fontId="4" fillId="0" borderId="0" xfId="0" applyNumberFormat="1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5"/>
  <sheetViews>
    <sheetView tabSelected="1" zoomScale="75" zoomScaleNormal="75" zoomScalePageLayoutView="75" workbookViewId="0">
      <selection activeCell="C41" sqref="C41"/>
    </sheetView>
  </sheetViews>
  <sheetFormatPr baseColWidth="10" defaultRowHeight="27" customHeight="1" x14ac:dyDescent="0"/>
  <cols>
    <col min="1" max="1" width="10.83203125" style="1"/>
    <col min="2" max="2" width="56.33203125" style="2" bestFit="1" customWidth="1"/>
    <col min="3" max="8" width="20.1640625" style="1" customWidth="1"/>
    <col min="9" max="9" width="20.1640625" style="1" hidden="1" customWidth="1"/>
    <col min="10" max="14" width="20.1640625" style="1" customWidth="1"/>
    <col min="15" max="16384" width="10.83203125" style="1"/>
  </cols>
  <sheetData>
    <row r="2" spans="1:14" s="2" customFormat="1" ht="27" customHeight="1">
      <c r="A2" s="3"/>
      <c r="B2" s="4"/>
      <c r="C2" s="4" t="s">
        <v>3</v>
      </c>
      <c r="D2" s="4" t="s">
        <v>15</v>
      </c>
      <c r="E2" s="4" t="s">
        <v>12</v>
      </c>
      <c r="F2" s="4" t="s">
        <v>11</v>
      </c>
      <c r="G2" s="4" t="s">
        <v>21</v>
      </c>
      <c r="H2" s="4" t="s">
        <v>16</v>
      </c>
      <c r="I2" s="4" t="s">
        <v>48</v>
      </c>
      <c r="J2" s="4" t="s">
        <v>4</v>
      </c>
      <c r="K2" s="4" t="s">
        <v>5</v>
      </c>
      <c r="L2" s="4" t="s">
        <v>19</v>
      </c>
      <c r="M2" s="4" t="s">
        <v>18</v>
      </c>
      <c r="N2" s="4" t="s">
        <v>20</v>
      </c>
    </row>
    <row r="3" spans="1:14" s="2" customFormat="1" ht="27" customHeight="1">
      <c r="A3" s="3"/>
      <c r="B3" s="11" t="s">
        <v>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s="2" customFormat="1" ht="27" customHeight="1">
      <c r="A4" s="3"/>
      <c r="B4" s="9" t="s">
        <v>47</v>
      </c>
      <c r="C4" s="6">
        <v>1</v>
      </c>
      <c r="D4" s="6" t="s">
        <v>28</v>
      </c>
      <c r="E4" s="6" t="s">
        <v>31</v>
      </c>
      <c r="F4" s="6">
        <v>2</v>
      </c>
      <c r="G4" s="6">
        <v>863</v>
      </c>
      <c r="H4" s="6">
        <v>0</v>
      </c>
      <c r="I4" s="6"/>
      <c r="J4" s="6">
        <v>11</v>
      </c>
      <c r="K4" s="6">
        <v>0</v>
      </c>
      <c r="L4" s="6">
        <v>0</v>
      </c>
      <c r="M4" s="6">
        <v>0</v>
      </c>
      <c r="N4" s="6">
        <v>0</v>
      </c>
    </row>
    <row r="5" spans="1:14" s="2" customFormat="1" ht="27" customHeight="1">
      <c r="A5" s="3"/>
      <c r="B5" s="9" t="s">
        <v>38</v>
      </c>
      <c r="C5" s="6">
        <v>1</v>
      </c>
      <c r="D5" s="6" t="s">
        <v>28</v>
      </c>
      <c r="E5" s="6" t="s">
        <v>29</v>
      </c>
      <c r="F5" s="6">
        <v>3</v>
      </c>
      <c r="G5" s="6">
        <v>645</v>
      </c>
      <c r="H5" s="6">
        <v>0</v>
      </c>
      <c r="I5" s="6"/>
      <c r="J5" s="6">
        <v>146</v>
      </c>
      <c r="K5" s="6">
        <v>151</v>
      </c>
      <c r="L5" s="6">
        <v>0</v>
      </c>
      <c r="M5" s="6">
        <v>0</v>
      </c>
      <c r="N5" s="6">
        <v>0</v>
      </c>
    </row>
    <row r="6" spans="1:14" s="2" customFormat="1" ht="27" customHeight="1">
      <c r="A6" s="3"/>
      <c r="B6" s="9" t="s">
        <v>37</v>
      </c>
      <c r="C6" s="6">
        <v>1</v>
      </c>
      <c r="D6" s="6" t="s">
        <v>28</v>
      </c>
      <c r="E6" s="6" t="s">
        <v>29</v>
      </c>
      <c r="F6" s="6">
        <v>3</v>
      </c>
      <c r="G6" s="6">
        <v>645</v>
      </c>
      <c r="H6" s="6">
        <v>2</v>
      </c>
      <c r="I6" s="6"/>
      <c r="J6" s="6">
        <v>294</v>
      </c>
      <c r="K6" s="6">
        <v>274</v>
      </c>
      <c r="L6" s="6">
        <v>0</v>
      </c>
      <c r="M6" s="6">
        <v>2</v>
      </c>
      <c r="N6" s="6">
        <v>0</v>
      </c>
    </row>
    <row r="7" spans="1:14" s="2" customFormat="1" ht="27" customHeight="1">
      <c r="A7" s="3"/>
      <c r="B7" s="9" t="s">
        <v>30</v>
      </c>
      <c r="C7" s="6">
        <v>1</v>
      </c>
      <c r="D7" s="6" t="s">
        <v>28</v>
      </c>
      <c r="E7" s="6" t="s">
        <v>31</v>
      </c>
      <c r="F7" s="6">
        <v>5</v>
      </c>
      <c r="G7" s="6">
        <v>267</v>
      </c>
      <c r="H7" s="6">
        <v>0</v>
      </c>
      <c r="I7" s="6"/>
      <c r="J7" s="6">
        <v>94</v>
      </c>
      <c r="K7" s="6">
        <v>0</v>
      </c>
      <c r="L7" s="6">
        <v>0</v>
      </c>
      <c r="M7" s="6">
        <v>0</v>
      </c>
      <c r="N7" s="6">
        <v>0</v>
      </c>
    </row>
    <row r="8" spans="1:14" ht="27" hidden="1" customHeight="1">
      <c r="A8" s="5"/>
      <c r="B8" s="4" t="s">
        <v>1</v>
      </c>
      <c r="C8" s="6">
        <v>1</v>
      </c>
      <c r="D8" s="6" t="s">
        <v>15</v>
      </c>
      <c r="E8" s="6" t="s">
        <v>13</v>
      </c>
      <c r="F8" s="6">
        <v>36</v>
      </c>
      <c r="G8" s="6">
        <v>296.95999999999998</v>
      </c>
      <c r="H8" s="6">
        <v>7</v>
      </c>
      <c r="I8" s="6"/>
      <c r="J8" s="6">
        <v>2697</v>
      </c>
      <c r="K8" s="6">
        <v>4900</v>
      </c>
      <c r="L8" s="6"/>
      <c r="M8" s="6"/>
      <c r="N8" s="6"/>
    </row>
    <row r="9" spans="1:14" ht="27" hidden="1" customHeight="1">
      <c r="A9" s="5"/>
      <c r="B9" s="4" t="s">
        <v>2</v>
      </c>
      <c r="C9" s="6">
        <v>1</v>
      </c>
      <c r="D9" s="6" t="s">
        <v>15</v>
      </c>
      <c r="E9" s="6" t="s">
        <v>13</v>
      </c>
      <c r="F9" s="6">
        <v>35</v>
      </c>
      <c r="G9" s="6">
        <v>258.26</v>
      </c>
      <c r="H9" s="6">
        <v>7</v>
      </c>
      <c r="I9" s="6"/>
      <c r="J9" s="6">
        <v>2631</v>
      </c>
      <c r="K9" s="6">
        <v>3632</v>
      </c>
      <c r="L9" s="6"/>
      <c r="M9" s="6"/>
      <c r="N9" s="6"/>
    </row>
    <row r="10" spans="1:14" ht="27" hidden="1" customHeight="1">
      <c r="A10" s="5"/>
      <c r="B10" s="4" t="s">
        <v>17</v>
      </c>
      <c r="C10" s="6">
        <v>1</v>
      </c>
      <c r="D10" s="6" t="s">
        <v>15</v>
      </c>
      <c r="E10" s="6" t="s">
        <v>13</v>
      </c>
      <c r="F10" s="6">
        <v>11</v>
      </c>
      <c r="G10" s="6">
        <v>303</v>
      </c>
      <c r="H10" s="6">
        <v>1</v>
      </c>
      <c r="I10" s="6"/>
      <c r="J10" s="6">
        <v>217</v>
      </c>
      <c r="K10" s="6">
        <v>469</v>
      </c>
      <c r="L10" s="6"/>
      <c r="M10" s="6"/>
      <c r="N10" s="6"/>
    </row>
    <row r="11" spans="1:14" ht="27" hidden="1" customHeight="1">
      <c r="A11" s="5"/>
      <c r="B11" s="4" t="s">
        <v>17</v>
      </c>
      <c r="C11" s="6">
        <v>1</v>
      </c>
      <c r="D11" s="6" t="s">
        <v>15</v>
      </c>
      <c r="E11" s="6" t="s">
        <v>13</v>
      </c>
      <c r="F11" s="6">
        <v>5</v>
      </c>
      <c r="G11" s="6">
        <v>223</v>
      </c>
      <c r="H11" s="6">
        <v>1</v>
      </c>
      <c r="I11" s="6"/>
      <c r="J11" s="6">
        <v>154</v>
      </c>
      <c r="K11" s="6">
        <v>166</v>
      </c>
      <c r="L11" s="6"/>
      <c r="M11" s="6"/>
      <c r="N11" s="6"/>
    </row>
    <row r="12" spans="1:14" ht="27" hidden="1" customHeight="1">
      <c r="A12" s="5"/>
      <c r="B12" s="4" t="s">
        <v>17</v>
      </c>
      <c r="C12" s="6">
        <v>1</v>
      </c>
      <c r="D12" s="6" t="s">
        <v>15</v>
      </c>
      <c r="E12" s="6" t="s">
        <v>13</v>
      </c>
      <c r="F12" s="6">
        <v>11</v>
      </c>
      <c r="G12" s="6">
        <v>209</v>
      </c>
      <c r="H12" s="6">
        <v>0</v>
      </c>
      <c r="I12" s="6"/>
      <c r="J12" s="6">
        <v>55</v>
      </c>
      <c r="K12" s="6">
        <v>279</v>
      </c>
      <c r="L12" s="6"/>
      <c r="M12" s="6"/>
      <c r="N12" s="6"/>
    </row>
    <row r="13" spans="1:14" ht="27" hidden="1" customHeight="1">
      <c r="A13" s="5"/>
      <c r="B13" s="4" t="s">
        <v>23</v>
      </c>
      <c r="C13" s="6">
        <v>1</v>
      </c>
      <c r="D13" s="6" t="s">
        <v>15</v>
      </c>
      <c r="E13" s="6" t="s">
        <v>13</v>
      </c>
      <c r="F13" s="6" t="s">
        <v>22</v>
      </c>
      <c r="G13" s="6">
        <v>414</v>
      </c>
      <c r="H13" s="6">
        <v>32</v>
      </c>
      <c r="I13" s="6"/>
      <c r="J13" s="6">
        <v>3698</v>
      </c>
      <c r="K13" s="6">
        <v>0</v>
      </c>
      <c r="L13" s="6"/>
      <c r="M13" s="6"/>
      <c r="N13" s="6"/>
    </row>
    <row r="14" spans="1:14" ht="27" hidden="1" customHeight="1">
      <c r="A14" s="5"/>
      <c r="B14" s="4" t="s">
        <v>14</v>
      </c>
      <c r="C14" s="6">
        <v>1</v>
      </c>
      <c r="D14" s="6" t="s">
        <v>15</v>
      </c>
      <c r="E14" s="6" t="s">
        <v>13</v>
      </c>
      <c r="F14" s="6" t="s">
        <v>22</v>
      </c>
      <c r="G14" s="6">
        <v>162</v>
      </c>
      <c r="H14" s="6">
        <v>574</v>
      </c>
      <c r="I14" s="6"/>
      <c r="J14" s="6">
        <v>62872</v>
      </c>
      <c r="K14" s="6">
        <v>0</v>
      </c>
      <c r="L14" s="6"/>
      <c r="M14" s="6"/>
      <c r="N14" s="6"/>
    </row>
    <row r="15" spans="1:14" ht="27" customHeight="1">
      <c r="A15" s="5"/>
      <c r="B15" s="11" t="s">
        <v>43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ht="27" customHeight="1">
      <c r="A16" s="5"/>
      <c r="B16" s="4" t="s">
        <v>33</v>
      </c>
      <c r="C16" s="6">
        <v>2</v>
      </c>
      <c r="D16" s="6" t="s">
        <v>28</v>
      </c>
      <c r="E16" s="6" t="s">
        <v>29</v>
      </c>
      <c r="F16" s="6"/>
      <c r="G16" s="6"/>
      <c r="H16" s="6">
        <f>$C16*H$5</f>
        <v>0</v>
      </c>
      <c r="I16" s="6"/>
      <c r="J16" s="6">
        <f>$C16*J$5</f>
        <v>292</v>
      </c>
      <c r="K16" s="6">
        <f>$C16*K$5</f>
        <v>302</v>
      </c>
      <c r="L16" s="6">
        <f t="shared" ref="L16:N16" si="0">$C16*L$5</f>
        <v>0</v>
      </c>
      <c r="M16" s="6">
        <f t="shared" si="0"/>
        <v>0</v>
      </c>
      <c r="N16" s="6">
        <f t="shared" si="0"/>
        <v>0</v>
      </c>
    </row>
    <row r="17" spans="1:14" ht="27" customHeight="1">
      <c r="A17" s="5"/>
      <c r="B17" s="4" t="s">
        <v>34</v>
      </c>
      <c r="C17" s="6">
        <v>1</v>
      </c>
      <c r="D17" s="6" t="s">
        <v>28</v>
      </c>
      <c r="E17" s="6" t="s">
        <v>29</v>
      </c>
      <c r="F17" s="6"/>
      <c r="G17" s="6"/>
      <c r="H17" s="6">
        <f>$C17*H$6</f>
        <v>2</v>
      </c>
      <c r="I17" s="6"/>
      <c r="J17" s="6">
        <f t="shared" ref="J17:N18" si="1">$C17*J$6</f>
        <v>294</v>
      </c>
      <c r="K17" s="6">
        <f t="shared" si="1"/>
        <v>274</v>
      </c>
      <c r="L17" s="6">
        <f t="shared" si="1"/>
        <v>0</v>
      </c>
      <c r="M17" s="6">
        <f t="shared" si="1"/>
        <v>2</v>
      </c>
      <c r="N17" s="6">
        <f t="shared" si="1"/>
        <v>0</v>
      </c>
    </row>
    <row r="18" spans="1:14" ht="27" customHeight="1">
      <c r="A18" s="5"/>
      <c r="B18" s="4" t="s">
        <v>35</v>
      </c>
      <c r="C18" s="6">
        <v>3</v>
      </c>
      <c r="D18" s="6" t="s">
        <v>28</v>
      </c>
      <c r="E18" s="6" t="s">
        <v>29</v>
      </c>
      <c r="F18" s="6"/>
      <c r="G18" s="6"/>
      <c r="H18" s="6">
        <f>$C18*H$6</f>
        <v>6</v>
      </c>
      <c r="I18" s="6"/>
      <c r="J18" s="6">
        <f>$C18*J$6</f>
        <v>882</v>
      </c>
      <c r="K18" s="6">
        <f>$C18*K$6</f>
        <v>822</v>
      </c>
      <c r="L18" s="6">
        <f t="shared" si="1"/>
        <v>0</v>
      </c>
      <c r="M18" s="6">
        <f t="shared" si="1"/>
        <v>6</v>
      </c>
      <c r="N18" s="6">
        <f t="shared" si="1"/>
        <v>0</v>
      </c>
    </row>
    <row r="19" spans="1:14" ht="27" customHeight="1">
      <c r="A19" s="5"/>
      <c r="B19" s="8" t="s">
        <v>8</v>
      </c>
      <c r="C19" s="6">
        <v>1</v>
      </c>
      <c r="D19" s="6" t="s">
        <v>28</v>
      </c>
      <c r="E19" s="6" t="s">
        <v>29</v>
      </c>
      <c r="F19" s="6">
        <v>11</v>
      </c>
      <c r="G19" s="6"/>
      <c r="H19" s="6">
        <f>SUM(H16:H18)</f>
        <v>8</v>
      </c>
      <c r="I19" s="6"/>
      <c r="J19" s="6">
        <f t="shared" ref="J19:N19" si="2">SUM(J16:J18)</f>
        <v>1468</v>
      </c>
      <c r="K19" s="6">
        <f t="shared" si="2"/>
        <v>1398</v>
      </c>
      <c r="L19" s="6">
        <f t="shared" si="2"/>
        <v>0</v>
      </c>
      <c r="M19" s="6">
        <f t="shared" si="2"/>
        <v>8</v>
      </c>
      <c r="N19" s="6">
        <f t="shared" si="2"/>
        <v>0</v>
      </c>
    </row>
    <row r="20" spans="1:14" ht="27" customHeight="1">
      <c r="A20" s="5"/>
      <c r="B20" s="11" t="s">
        <v>42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ht="27" customHeight="1">
      <c r="A21" s="5"/>
      <c r="B21" s="4" t="s">
        <v>34</v>
      </c>
      <c r="C21" s="6">
        <v>18</v>
      </c>
      <c r="D21" s="6" t="s">
        <v>28</v>
      </c>
      <c r="E21" s="6" t="s">
        <v>29</v>
      </c>
      <c r="F21" s="6"/>
      <c r="G21" s="6"/>
      <c r="H21" s="6">
        <f>$C21*H6</f>
        <v>36</v>
      </c>
      <c r="I21" s="6">
        <f t="shared" ref="I21:N21" si="3">$C21*I6</f>
        <v>0</v>
      </c>
      <c r="J21" s="6">
        <f t="shared" si="3"/>
        <v>5292</v>
      </c>
      <c r="K21" s="6">
        <f t="shared" si="3"/>
        <v>4932</v>
      </c>
      <c r="L21" s="6">
        <f t="shared" si="3"/>
        <v>0</v>
      </c>
      <c r="M21" s="6">
        <f t="shared" si="3"/>
        <v>36</v>
      </c>
      <c r="N21" s="6">
        <f t="shared" si="3"/>
        <v>0</v>
      </c>
    </row>
    <row r="22" spans="1:14" ht="27" customHeight="1">
      <c r="A22" s="5"/>
      <c r="B22" s="4" t="s">
        <v>49</v>
      </c>
      <c r="C22" s="6">
        <v>9</v>
      </c>
      <c r="D22" s="6" t="s">
        <v>28</v>
      </c>
      <c r="E22" s="6" t="s">
        <v>31</v>
      </c>
      <c r="F22" s="6"/>
      <c r="G22" s="6"/>
      <c r="H22" s="6">
        <f>$C22*H4</f>
        <v>0</v>
      </c>
      <c r="I22" s="6">
        <f t="shared" ref="I22:N22" si="4">$C22*I4</f>
        <v>0</v>
      </c>
      <c r="J22" s="6">
        <f t="shared" si="4"/>
        <v>99</v>
      </c>
      <c r="K22" s="6">
        <f t="shared" si="4"/>
        <v>0</v>
      </c>
      <c r="L22" s="6">
        <f t="shared" si="4"/>
        <v>0</v>
      </c>
      <c r="M22" s="6">
        <f t="shared" si="4"/>
        <v>0</v>
      </c>
      <c r="N22" s="6">
        <f t="shared" si="4"/>
        <v>0</v>
      </c>
    </row>
    <row r="23" spans="1:14" ht="27" customHeight="1">
      <c r="A23" s="5"/>
      <c r="B23" s="8" t="s">
        <v>8</v>
      </c>
      <c r="C23" s="6">
        <v>1</v>
      </c>
      <c r="D23" s="6" t="s">
        <v>28</v>
      </c>
      <c r="E23" s="6" t="s">
        <v>29</v>
      </c>
      <c r="F23" s="6">
        <v>8</v>
      </c>
      <c r="G23" s="6"/>
      <c r="H23" s="6">
        <f>SUM(H21:H22)</f>
        <v>36</v>
      </c>
      <c r="I23" s="6">
        <f t="shared" ref="I23:K23" si="5">SUM(I21:I22)</f>
        <v>0</v>
      </c>
      <c r="J23" s="6">
        <f t="shared" si="5"/>
        <v>5391</v>
      </c>
      <c r="K23" s="6">
        <f t="shared" si="5"/>
        <v>4932</v>
      </c>
      <c r="L23" s="6">
        <f t="shared" ref="L23" si="6">SUM(L21:L22)</f>
        <v>0</v>
      </c>
      <c r="M23" s="6">
        <f t="shared" ref="M23" si="7">SUM(M21:M22)</f>
        <v>36</v>
      </c>
      <c r="N23" s="6">
        <f t="shared" ref="N23" si="8">SUM(N21:N22)</f>
        <v>0</v>
      </c>
    </row>
    <row r="24" spans="1:14" ht="27" customHeight="1">
      <c r="A24" s="5"/>
      <c r="B24" s="11" t="s">
        <v>36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ht="27" customHeight="1">
      <c r="A25" s="5"/>
      <c r="B25" s="4" t="s">
        <v>34</v>
      </c>
      <c r="C25" s="6">
        <v>16</v>
      </c>
      <c r="D25" s="6" t="s">
        <v>28</v>
      </c>
      <c r="E25" s="6" t="s">
        <v>29</v>
      </c>
      <c r="F25" s="6"/>
      <c r="G25" s="6"/>
      <c r="H25" s="6">
        <f>$C25*H6</f>
        <v>32</v>
      </c>
      <c r="I25" s="6">
        <f t="shared" ref="I25:N25" si="9">$C25*I6</f>
        <v>0</v>
      </c>
      <c r="J25" s="6">
        <f t="shared" si="9"/>
        <v>4704</v>
      </c>
      <c r="K25" s="6">
        <f t="shared" si="9"/>
        <v>4384</v>
      </c>
      <c r="L25" s="6">
        <f t="shared" si="9"/>
        <v>0</v>
      </c>
      <c r="M25" s="6">
        <f t="shared" si="9"/>
        <v>32</v>
      </c>
      <c r="N25" s="6">
        <f t="shared" si="9"/>
        <v>0</v>
      </c>
    </row>
    <row r="26" spans="1:14" ht="27" customHeight="1">
      <c r="A26" s="5"/>
      <c r="B26" s="4" t="s">
        <v>49</v>
      </c>
      <c r="C26" s="6">
        <v>16</v>
      </c>
      <c r="D26" s="6" t="s">
        <v>28</v>
      </c>
      <c r="E26" s="6" t="s">
        <v>31</v>
      </c>
      <c r="F26" s="6"/>
      <c r="G26" s="6"/>
      <c r="H26" s="6">
        <f>$C26*H4</f>
        <v>0</v>
      </c>
      <c r="I26" s="6">
        <f t="shared" ref="I26:N26" si="10">$C26*I4</f>
        <v>0</v>
      </c>
      <c r="J26" s="6">
        <f t="shared" si="10"/>
        <v>176</v>
      </c>
      <c r="K26" s="6">
        <f t="shared" si="10"/>
        <v>0</v>
      </c>
      <c r="L26" s="6">
        <f t="shared" si="10"/>
        <v>0</v>
      </c>
      <c r="M26" s="6">
        <f t="shared" si="10"/>
        <v>0</v>
      </c>
      <c r="N26" s="6">
        <f t="shared" si="10"/>
        <v>0</v>
      </c>
    </row>
    <row r="27" spans="1:14" ht="27" customHeight="1">
      <c r="A27" s="5"/>
      <c r="B27" s="8" t="s">
        <v>8</v>
      </c>
      <c r="C27" s="6">
        <v>1</v>
      </c>
      <c r="D27" s="6" t="s">
        <v>28</v>
      </c>
      <c r="E27" s="6" t="s">
        <v>29</v>
      </c>
      <c r="F27" s="6">
        <v>14</v>
      </c>
      <c r="G27" s="6"/>
      <c r="H27" s="6">
        <f>SUM(H25:H26)</f>
        <v>32</v>
      </c>
      <c r="I27" s="6">
        <f t="shared" ref="I27:N27" si="11">SUM(I25:I26)</f>
        <v>0</v>
      </c>
      <c r="J27" s="6">
        <f t="shared" si="11"/>
        <v>4880</v>
      </c>
      <c r="K27" s="6">
        <f t="shared" si="11"/>
        <v>4384</v>
      </c>
      <c r="L27" s="6">
        <f t="shared" si="11"/>
        <v>0</v>
      </c>
      <c r="M27" s="6">
        <f t="shared" si="11"/>
        <v>32</v>
      </c>
      <c r="N27" s="6">
        <f t="shared" si="11"/>
        <v>0</v>
      </c>
    </row>
    <row r="28" spans="1:14" ht="27" customHeight="1">
      <c r="A28" s="5"/>
      <c r="B28" s="11" t="s">
        <v>25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ht="27" customHeight="1">
      <c r="A29" s="5"/>
      <c r="B29" s="4" t="s">
        <v>34</v>
      </c>
      <c r="C29" s="6">
        <v>27</v>
      </c>
      <c r="D29" s="6" t="s">
        <v>28</v>
      </c>
      <c r="E29" s="6" t="s">
        <v>29</v>
      </c>
      <c r="F29" s="6"/>
      <c r="G29" s="6"/>
      <c r="H29" s="6">
        <f>$C29*H6</f>
        <v>54</v>
      </c>
      <c r="I29" s="6"/>
      <c r="J29" s="6">
        <f t="shared" ref="J29:K29" si="12">$C29*J6</f>
        <v>7938</v>
      </c>
      <c r="K29" s="6">
        <f t="shared" si="12"/>
        <v>7398</v>
      </c>
      <c r="L29" s="6"/>
      <c r="M29" s="6"/>
      <c r="N29" s="6"/>
    </row>
    <row r="30" spans="1:14" s="2" customFormat="1" ht="27" customHeight="1">
      <c r="A30" s="3"/>
      <c r="B30" s="11" t="s">
        <v>0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ht="27" customHeight="1">
      <c r="A31" s="5"/>
      <c r="B31" s="4" t="s">
        <v>32</v>
      </c>
      <c r="C31" s="6">
        <v>2</v>
      </c>
      <c r="D31" s="6" t="s">
        <v>28</v>
      </c>
      <c r="E31" s="6" t="s">
        <v>29</v>
      </c>
      <c r="F31" s="6"/>
      <c r="G31" s="6"/>
      <c r="H31" s="6">
        <f>$C31*H19</f>
        <v>16</v>
      </c>
      <c r="I31" s="6">
        <f t="shared" ref="I31:N31" si="13">$C31*I19</f>
        <v>0</v>
      </c>
      <c r="J31" s="6">
        <f t="shared" si="13"/>
        <v>2936</v>
      </c>
      <c r="K31" s="6">
        <f t="shared" si="13"/>
        <v>2796</v>
      </c>
      <c r="L31" s="6">
        <f t="shared" si="13"/>
        <v>0</v>
      </c>
      <c r="M31" s="6">
        <f t="shared" si="13"/>
        <v>16</v>
      </c>
      <c r="N31" s="6">
        <f t="shared" si="13"/>
        <v>0</v>
      </c>
    </row>
    <row r="32" spans="1:14" ht="27" customHeight="1">
      <c r="A32" s="5"/>
      <c r="B32" s="4" t="s">
        <v>34</v>
      </c>
      <c r="C32" s="6">
        <v>6</v>
      </c>
      <c r="D32" s="6" t="s">
        <v>28</v>
      </c>
      <c r="E32" s="6" t="s">
        <v>29</v>
      </c>
      <c r="F32" s="6"/>
      <c r="G32" s="6"/>
      <c r="H32" s="6">
        <f>$C32*H6</f>
        <v>12</v>
      </c>
      <c r="I32" s="6">
        <f t="shared" ref="I32:N32" si="14">$C32*I6</f>
        <v>0</v>
      </c>
      <c r="J32" s="6">
        <f t="shared" si="14"/>
        <v>1764</v>
      </c>
      <c r="K32" s="6">
        <f t="shared" si="14"/>
        <v>1644</v>
      </c>
      <c r="L32" s="6">
        <f t="shared" si="14"/>
        <v>0</v>
      </c>
      <c r="M32" s="6">
        <f t="shared" si="14"/>
        <v>12</v>
      </c>
      <c r="N32" s="6">
        <f t="shared" si="14"/>
        <v>0</v>
      </c>
    </row>
    <row r="33" spans="1:14" ht="27" customHeight="1">
      <c r="A33" s="5"/>
      <c r="B33" s="8" t="s">
        <v>8</v>
      </c>
      <c r="C33" s="6"/>
      <c r="D33" s="6"/>
      <c r="E33" s="6"/>
      <c r="F33" s="6">
        <v>14</v>
      </c>
      <c r="G33" s="6"/>
      <c r="H33" s="6">
        <f>SUM(H31:H32)</f>
        <v>28</v>
      </c>
      <c r="I33" s="6">
        <f t="shared" ref="I33:N33" si="15">SUM(I31:I32)</f>
        <v>0</v>
      </c>
      <c r="J33" s="6">
        <f t="shared" si="15"/>
        <v>4700</v>
      </c>
      <c r="K33" s="6">
        <f t="shared" si="15"/>
        <v>4440</v>
      </c>
      <c r="L33" s="6">
        <f t="shared" si="15"/>
        <v>0</v>
      </c>
      <c r="M33" s="6">
        <f t="shared" si="15"/>
        <v>28</v>
      </c>
      <c r="N33" s="6">
        <f t="shared" si="15"/>
        <v>0</v>
      </c>
    </row>
    <row r="34" spans="1:14" ht="27" customHeight="1">
      <c r="A34" s="5"/>
      <c r="B34" s="11" t="s">
        <v>7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ht="27" customHeight="1">
      <c r="A35" s="5"/>
      <c r="B35" s="4" t="s">
        <v>36</v>
      </c>
      <c r="C35" s="6">
        <v>2</v>
      </c>
      <c r="D35" s="6" t="s">
        <v>28</v>
      </c>
      <c r="E35" s="6" t="s">
        <v>29</v>
      </c>
      <c r="F35" s="6"/>
      <c r="G35" s="6"/>
      <c r="H35" s="6">
        <f>$C35*H27</f>
        <v>64</v>
      </c>
      <c r="I35" s="6"/>
      <c r="J35" s="6">
        <f>$C35*J27</f>
        <v>9760</v>
      </c>
      <c r="K35" s="6">
        <f t="shared" ref="K35" si="16">$C35*K27</f>
        <v>8768</v>
      </c>
      <c r="L35" s="6"/>
      <c r="M35" s="6"/>
      <c r="N35" s="6"/>
    </row>
    <row r="36" spans="1:14" ht="27" customHeight="1">
      <c r="A36" s="5"/>
      <c r="B36" s="4" t="s">
        <v>0</v>
      </c>
      <c r="C36" s="6">
        <v>3</v>
      </c>
      <c r="D36" s="6" t="s">
        <v>28</v>
      </c>
      <c r="E36" s="6" t="s">
        <v>29</v>
      </c>
      <c r="F36" s="6"/>
      <c r="G36" s="6"/>
      <c r="H36" s="6">
        <f>$C36*H33</f>
        <v>84</v>
      </c>
      <c r="I36" s="6"/>
      <c r="J36" s="6">
        <f t="shared" ref="J36:K36" si="17">$C36*J33</f>
        <v>14100</v>
      </c>
      <c r="K36" s="6">
        <f t="shared" si="17"/>
        <v>13320</v>
      </c>
      <c r="L36" s="6"/>
      <c r="M36" s="6"/>
      <c r="N36" s="6"/>
    </row>
    <row r="37" spans="1:14" ht="27" customHeight="1">
      <c r="A37" s="5"/>
      <c r="B37" s="8" t="s">
        <v>8</v>
      </c>
      <c r="C37" s="6"/>
      <c r="D37" s="6"/>
      <c r="E37" s="6"/>
      <c r="F37" s="6"/>
      <c r="G37" s="6"/>
      <c r="H37" s="6">
        <f>SUM(H35:H36)</f>
        <v>148</v>
      </c>
      <c r="I37" s="6"/>
      <c r="J37" s="6">
        <f t="shared" ref="J37:K37" si="18">SUM(J35:J36)</f>
        <v>23860</v>
      </c>
      <c r="K37" s="6">
        <f t="shared" si="18"/>
        <v>22088</v>
      </c>
      <c r="L37" s="6"/>
      <c r="M37" s="6"/>
      <c r="N37" s="6"/>
    </row>
    <row r="38" spans="1:14" ht="27" customHeight="1">
      <c r="A38" s="5"/>
      <c r="B38" s="11" t="s">
        <v>9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ht="27" customHeight="1">
      <c r="A39" s="5"/>
      <c r="B39" s="4" t="s">
        <v>36</v>
      </c>
      <c r="C39" s="6">
        <v>1</v>
      </c>
      <c r="D39" s="6" t="s">
        <v>28</v>
      </c>
      <c r="E39" s="6" t="s">
        <v>29</v>
      </c>
      <c r="F39" s="6"/>
      <c r="G39" s="6"/>
      <c r="H39" s="6">
        <f>$C39*H27</f>
        <v>32</v>
      </c>
      <c r="I39" s="6">
        <f t="shared" ref="I39:N39" si="19">$C39*I27</f>
        <v>0</v>
      </c>
      <c r="J39" s="6">
        <f t="shared" si="19"/>
        <v>4880</v>
      </c>
      <c r="K39" s="6">
        <f t="shared" si="19"/>
        <v>4384</v>
      </c>
      <c r="L39" s="6">
        <f t="shared" si="19"/>
        <v>0</v>
      </c>
      <c r="M39" s="6">
        <f t="shared" si="19"/>
        <v>32</v>
      </c>
      <c r="N39" s="6">
        <f t="shared" si="19"/>
        <v>0</v>
      </c>
    </row>
    <row r="40" spans="1:14" ht="27" customHeight="1">
      <c r="A40" s="5"/>
      <c r="B40" s="4" t="s">
        <v>0</v>
      </c>
      <c r="C40" s="6">
        <v>1</v>
      </c>
      <c r="D40" s="6" t="s">
        <v>28</v>
      </c>
      <c r="E40" s="6" t="s">
        <v>29</v>
      </c>
      <c r="F40" s="6"/>
      <c r="G40" s="6"/>
      <c r="H40" s="6">
        <f>$C40*H33</f>
        <v>28</v>
      </c>
      <c r="I40" s="6">
        <f t="shared" ref="I40:N40" si="20">$C40*I33</f>
        <v>0</v>
      </c>
      <c r="J40" s="6">
        <f t="shared" si="20"/>
        <v>4700</v>
      </c>
      <c r="K40" s="6">
        <f t="shared" si="20"/>
        <v>4440</v>
      </c>
      <c r="L40" s="6">
        <f t="shared" si="20"/>
        <v>0</v>
      </c>
      <c r="M40" s="6">
        <f t="shared" si="20"/>
        <v>28</v>
      </c>
      <c r="N40" s="6">
        <f t="shared" si="20"/>
        <v>0</v>
      </c>
    </row>
    <row r="41" spans="1:14" ht="27" customHeight="1">
      <c r="A41" s="5"/>
      <c r="B41" s="8" t="s">
        <v>8</v>
      </c>
      <c r="C41" s="6"/>
      <c r="D41" s="6"/>
      <c r="E41" s="6"/>
      <c r="F41" s="6">
        <f>7*14</f>
        <v>98</v>
      </c>
      <c r="G41" s="6"/>
      <c r="H41" s="6">
        <f>SUM(H39:H40)</f>
        <v>60</v>
      </c>
      <c r="I41" s="6">
        <f t="shared" ref="I41:N41" si="21">SUM(I39:I40)</f>
        <v>0</v>
      </c>
      <c r="J41" s="6">
        <f t="shared" si="21"/>
        <v>9580</v>
      </c>
      <c r="K41" s="6">
        <f t="shared" si="21"/>
        <v>8824</v>
      </c>
      <c r="L41" s="6">
        <f t="shared" si="21"/>
        <v>0</v>
      </c>
      <c r="M41" s="6">
        <f t="shared" si="21"/>
        <v>60</v>
      </c>
      <c r="N41" s="6">
        <f t="shared" si="21"/>
        <v>0</v>
      </c>
    </row>
    <row r="42" spans="1:14" ht="27" customHeight="1">
      <c r="A42" s="5"/>
      <c r="B42" s="12" t="s">
        <v>46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4"/>
    </row>
    <row r="43" spans="1:14" ht="27" customHeight="1">
      <c r="A43" s="5"/>
      <c r="B43" s="8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27" customHeight="1">
      <c r="A44" s="5"/>
      <c r="B44" s="8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27" customHeight="1">
      <c r="A45" s="5"/>
      <c r="B45" s="11" t="s">
        <v>24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ht="27" customHeight="1">
      <c r="A46" s="5"/>
      <c r="B46" s="4" t="s">
        <v>25</v>
      </c>
      <c r="C46" s="6">
        <v>1</v>
      </c>
      <c r="D46" s="6" t="s">
        <v>28</v>
      </c>
      <c r="E46" s="6" t="s">
        <v>29</v>
      </c>
      <c r="F46" s="6"/>
      <c r="G46" s="6"/>
      <c r="H46" s="6">
        <f>$C46*H29</f>
        <v>54</v>
      </c>
      <c r="I46" s="6"/>
      <c r="J46" s="6">
        <f t="shared" ref="J46:K46" si="22">$C46*J29</f>
        <v>7938</v>
      </c>
      <c r="K46" s="6">
        <f t="shared" si="22"/>
        <v>7398</v>
      </c>
      <c r="L46" s="6"/>
      <c r="M46" s="6"/>
      <c r="N46" s="6"/>
    </row>
    <row r="47" spans="1:14" ht="27" customHeight="1">
      <c r="A47" s="5"/>
      <c r="B47" s="4" t="s">
        <v>26</v>
      </c>
      <c r="C47" s="6">
        <v>2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27" customHeight="1">
      <c r="A48" s="5"/>
      <c r="B48" s="11" t="s">
        <v>39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ht="27" customHeight="1">
      <c r="A49" s="5"/>
      <c r="B49" s="4" t="s">
        <v>25</v>
      </c>
      <c r="C49" s="6">
        <v>2</v>
      </c>
      <c r="D49" s="6" t="s">
        <v>28</v>
      </c>
      <c r="E49" s="6" t="s">
        <v>29</v>
      </c>
      <c r="F49" s="6"/>
      <c r="G49" s="6"/>
      <c r="H49" s="6">
        <f>$C49*H29</f>
        <v>108</v>
      </c>
      <c r="I49" s="6"/>
      <c r="J49" s="6">
        <f t="shared" ref="J49:K49" si="23">$C49*J29</f>
        <v>15876</v>
      </c>
      <c r="K49" s="6">
        <f t="shared" si="23"/>
        <v>14796</v>
      </c>
      <c r="L49" s="6"/>
      <c r="M49" s="6"/>
      <c r="N49" s="6"/>
    </row>
    <row r="50" spans="1:14" ht="27" customHeight="1">
      <c r="A50" s="5"/>
      <c r="B50" s="4" t="s">
        <v>27</v>
      </c>
      <c r="C50" s="6">
        <v>1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27" customHeight="1">
      <c r="A51" s="5"/>
      <c r="B51" s="4" t="s">
        <v>26</v>
      </c>
      <c r="C51" s="6">
        <v>1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27" customHeight="1">
      <c r="A52" s="5"/>
      <c r="B52" s="11" t="s">
        <v>40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ht="27" customHeight="1">
      <c r="A53" s="5"/>
      <c r="B53" s="4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27" customHeight="1">
      <c r="A54" s="5"/>
      <c r="B54" s="11" t="s">
        <v>41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ht="27" customHeight="1">
      <c r="A55" s="5"/>
      <c r="B55" s="4" t="s">
        <v>10</v>
      </c>
      <c r="C55" s="6"/>
      <c r="D55" s="6"/>
      <c r="E55" s="6"/>
      <c r="F55" s="6"/>
      <c r="G55" s="6"/>
      <c r="H55" s="6">
        <v>112</v>
      </c>
      <c r="I55" s="6">
        <v>110000</v>
      </c>
      <c r="J55" s="6">
        <v>41509</v>
      </c>
      <c r="K55" s="6">
        <v>166036</v>
      </c>
      <c r="L55" s="6">
        <v>336</v>
      </c>
      <c r="M55" s="6">
        <v>224</v>
      </c>
      <c r="N55" s="6">
        <v>112</v>
      </c>
    </row>
    <row r="61" spans="1:14" ht="27" customHeight="1">
      <c r="F61" s="7"/>
      <c r="G61" s="7"/>
    </row>
    <row r="62" spans="1:14" ht="27" customHeight="1">
      <c r="B62" s="10">
        <v>267000000</v>
      </c>
      <c r="C62" s="1" t="s">
        <v>44</v>
      </c>
      <c r="F62" s="7"/>
      <c r="G62" s="7"/>
    </row>
    <row r="63" spans="1:14" ht="27" customHeight="1">
      <c r="B63" s="10">
        <f>1/B62</f>
        <v>3.7453183520599249E-9</v>
      </c>
      <c r="C63" s="1" t="s">
        <v>45</v>
      </c>
    </row>
    <row r="64" spans="1:14" ht="27" customHeight="1">
      <c r="B64" s="10">
        <v>4.0000000000000003E-5</v>
      </c>
      <c r="C64" s="1" t="s">
        <v>45</v>
      </c>
    </row>
    <row r="65" spans="2:2" ht="27" customHeight="1">
      <c r="B65" s="10">
        <f>B64/B63</f>
        <v>10680.000000000002</v>
      </c>
    </row>
  </sheetData>
  <mergeCells count="13">
    <mergeCell ref="B3:N3"/>
    <mergeCell ref="B30:N30"/>
    <mergeCell ref="B34:N34"/>
    <mergeCell ref="B38:N38"/>
    <mergeCell ref="B54:N54"/>
    <mergeCell ref="B45:N45"/>
    <mergeCell ref="B48:N48"/>
    <mergeCell ref="B15:N15"/>
    <mergeCell ref="B24:N24"/>
    <mergeCell ref="B28:N28"/>
    <mergeCell ref="B52:N52"/>
    <mergeCell ref="B20:N20"/>
    <mergeCell ref="B42:N4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Yipeng Huang</dc:creator>
  <cp:lastModifiedBy>Yipeng Huang</cp:lastModifiedBy>
  <dcterms:created xsi:type="dcterms:W3CDTF">2014-03-11T16:26:10Z</dcterms:created>
  <dcterms:modified xsi:type="dcterms:W3CDTF">2014-03-20T17:19:42Z</dcterms:modified>
</cp:coreProperties>
</file>