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\Documents\GitHub\energy_hub_optimizer_calliope\cea_energy_hub_optimizer\data\"/>
    </mc:Choice>
  </mc:AlternateContent>
  <xr:revisionPtr revIDLastSave="0" documentId="13_ncr:1_{433FB4CD-D9FC-410D-8EC7-42AAAEE50046}" xr6:coauthVersionLast="47" xr6:coauthVersionMax="47" xr10:uidLastSave="{00000000-0000-0000-0000-000000000000}"/>
  <bookViews>
    <workbookView xWindow="-110" yWindow="-110" windowWidth="38620" windowHeight="21100" activeTab="3" xr2:uid="{3D0A62A3-FD81-47EE-AB31-50A82C57680E}"/>
  </bookViews>
  <sheets>
    <sheet name="supply" sheetId="5" r:id="rId1"/>
    <sheet name="supply_renewable" sheetId="9" r:id="rId2"/>
    <sheet name="conversion" sheetId="6" r:id="rId3"/>
    <sheet name="conversion_plus" sheetId="10" r:id="rId4"/>
    <sheet name="storag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0" l="1"/>
  <c r="H8" i="10"/>
  <c r="H7" i="10"/>
  <c r="C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B3" authorId="0" shapeId="0" xr:uid="{56B4E5CD-D6F8-4AFD-864B-2502DD66C5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cost of energy usage [$/kWh]</t>
        </r>
      </text>
    </comment>
    <comment ref="C4" authorId="0" shapeId="0" xr:uid="{BB037499-8E99-4383-B813-7D1DE03BA99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C7" authorId="0" shapeId="0" xr:uid="{5F07713E-B53A-4F68-B948-0DE6093B4E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B10" authorId="0" shapeId="0" xr:uid="{29079865-22BD-4294-8AAF-CA614A3F9A3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bfe+wk palletten</t>
        </r>
      </text>
    </comment>
    <comment ref="C10" authorId="0" shapeId="0" xr:uid="{33A05C13-4314-4914-82EE-E11B048CC5C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B11" authorId="0" shapeId="0" xr:uid="{B664C2FD-AA61-4A19-91B5-C6D3502ACE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100Fr/100L
10kWh/L</t>
        </r>
      </text>
    </comment>
    <comment ref="C12" authorId="0" shapeId="0" xr:uid="{F979F4B1-5E70-4C02-B7AD-A61C2F5CB7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kbob, between waste water and ground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B3" authorId="0" shapeId="0" xr:uid="{EEDF5AD9-0EFD-4A13-8688-A7B098163C1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D3" authorId="0" shapeId="0" xr:uid="{6B6D44A3-5358-49C7-80BA-65B88BAD82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F3" authorId="0" shapeId="0" xr:uid="{164D751A-85F8-4A50-833D-EAAD0DAA59C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B4" authorId="0" shapeId="0" xr:uid="{40FA396B-6FD6-43AE-B8F8-72C7B392CC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</t>
        </r>
      </text>
    </comment>
    <comment ref="E4" authorId="0" shapeId="0" xr:uid="{637B0CCF-82B9-4C6D-A8BB-FCB6633100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34.029 from KBOB</t>
        </r>
      </text>
    </comment>
    <comment ref="B8" authorId="0" shapeId="0" xr:uid="{E12426D1-3981-473D-8372-399B69C9CB5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1812;
SCET generally more expensive (20-40%) and hotter than SCFP;
SCFP:1812*0.87;
SCET:1812*1.13.
</t>
        </r>
      </text>
    </comment>
    <comment ref="E8" authorId="0" shapeId="0" xr:uid="{F8D9F75B-0547-4549-8288-A925727BEEA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emission is different in different house sizes</t>
        </r>
      </text>
    </comment>
    <comment ref="F8" authorId="0" shapeId="0" xr:uid="{2DCFA103-1274-4847-83A7-AC3F88F1729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E9" authorId="0" shapeId="0" xr:uid="{27610EE9-A3A8-40CA-8A0D-BE26099C45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based on KBOB data; a bit higher for SCET because of higher value (109) than SCFP (104) on Oekobaudat.</t>
        </r>
      </text>
    </comment>
    <comment ref="F9" authorId="0" shapeId="0" xr:uid="{960AF645-C149-407D-B0B9-2EF4831D05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A10" authorId="0" shapeId="0" xr:uid="{58ABB07C-8821-40E3-8620-1B9FF3CEFA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just a placeholder for now.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B3" authorId="0" shapeId="0" xr:uid="{2EEF0743-DF06-4BD4-B835-87C431BC2A6E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C3" authorId="0" shapeId="0" xr:uid="{BDBEED3E-46FF-4A68-AB32-4FA2E417A8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D3" authorId="0" shapeId="0" xr:uid="{FAF47280-A22A-4725-83CF-2FFB2495B64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F3" authorId="0" shapeId="0" xr:uid="{34B10223-7A34-446D-BC14-3CEB6051B6A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G3" authorId="0" shapeId="0" xr:uid="{2E9194AA-01A3-4783-B5CF-A05FF31A6CD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A4" authorId="0" shapeId="0" xr:uid="{373C26E6-1561-454A-9324-343BD3ED0C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E4" authorId="0" shapeId="0" xr:uid="{297D4FF6-CDCE-45D9-A6E8-AC5B9C4D19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from Oekobaudat 1kW district heating station, 1kW/kg: 4.771 kgCO2eq/kg</t>
        </r>
      </text>
    </comment>
    <comment ref="A8" authorId="0" shapeId="0" xr:uid="{CA6CF8A9-184F-41E5-913F-08186FB382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ASHP cannot work reversely and create cooling. Addition chiller should be added to the system.</t>
        </r>
      </text>
    </comment>
    <comment ref="B8" authorId="0" shapeId="0" xr:uid="{14793E9B-623C-4445-885C-0A5A98B6E76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D8" authorId="0" shapeId="0" xr:uid="{BDFC9954-A248-4855-8C3F-B57A2113B4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F8" authorId="0" shapeId="0" xr:uid="{8D30FF0A-F524-4BAB-A2A9-55CA0982EF1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52%
reference point temperature 0degC</t>
        </r>
      </text>
    </comment>
    <comment ref="G8" authorId="0" shapeId="0" xr:uid="{21E87ED6-F24A-4DA0-A3F6-1520504A75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9" authorId="0" shapeId="0" xr:uid="{0E42BBB0-E2D2-4B44-A8FB-B6C155C3EBB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62%, Danish
35degC high temp, 10degC low temp (in the ground)</t>
        </r>
      </text>
    </comment>
    <comment ref="B10" authorId="0" shapeId="0" xr:uid="{46319015-5968-48C6-8727-6AE198B9B4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D10" authorId="0" shapeId="0" xr:uid="{641049B0-A4A9-4070-BE17-D18C9F965D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G10" authorId="0" shapeId="0" xr:uid="{F03E95D3-22AC-4F5A-A01A-E49103ED38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1" authorId="0" shapeId="0" xr:uid="{C5D0AF4C-BF2F-4C21-9650-2E8E580F6C8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60/10</t>
        </r>
      </text>
    </comment>
    <comment ref="B12" authorId="0" shapeId="0" xr:uid="{9F9AE665-A739-45ED-ADA8-E7DA8074E0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D12" authorId="0" shapeId="0" xr:uid="{09CB5F3B-6E04-4BCC-A37A-F3ABBAD7BD6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G12" authorId="0" shapeId="0" xr:uid="{0C0424B8-830D-41AF-9090-E6C9C513406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B14" authorId="0" shapeId="0" xr:uid="{D1B835A7-01F4-4396-B76E-4D0C7374102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piecewise</t>
        </r>
      </text>
    </comment>
    <comment ref="D14" authorId="0" shapeId="0" xr:uid="{AB00EA6B-EDC9-4CF5-B490-4899A5405AC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E15" authorId="0" shapeId="0" xr:uid="{32220E44-B3A9-4388-B223-558CBD5E3D4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14.9kW from Oekobaudat</t>
        </r>
      </text>
    </comment>
    <comment ref="D17" authorId="0" shapeId="0" xr:uid="{4A7C72F0-7DE0-4554-AF5C-D1918452E5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E18" authorId="0" shapeId="0" xr:uid="{8B7A05C7-D040-4169-AD2E-35122D0CCC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D20" authorId="0" shapeId="0" xr:uid="{CB1A0D7B-E5FD-4735-8255-AA5171D239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E21" authorId="0" shapeId="0" xr:uid="{6FC2FE87-96A6-4E67-8D36-DD5F481FA6F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G23" authorId="0" shapeId="0" xr:uid="{AF2745AD-0BD1-40F0-B7C8-39776BC84E0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hypothetical technology to cool down the water, no need to set up cost or emission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  <author>tc={4BB9E1A7-B022-46AE-9E98-BC8F14DC2BFC}</author>
  </authors>
  <commentList>
    <comment ref="B3" authorId="0" shapeId="0" xr:uid="{56275961-B1E3-435E-A957-BFEC0A7FB0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D3" authorId="0" shapeId="0" xr:uid="{41DC5FC1-E887-45D5-94A9-4C798351AA4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E3" authorId="0" shapeId="0" xr:uid="{5307FB4B-F2C5-413A-97E2-5B25AE9AA7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G3" authorId="0" shapeId="0" xr:uid="{7F409247-01A7-4BC4-AF03-5B83C1D294A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H3" authorId="0" shapeId="0" xr:uid="{E073AC29-9FBC-4783-A1CC-EAB82E58C3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please refer to https://calliope.readthedocs.io/en/stable/user/advanced_constraints.html#the-conversion-plus-tech for detailed documentation.</t>
        </r>
      </text>
    </comment>
    <comment ref="K3" authorId="0" shapeId="0" xr:uid="{641BB6AA-8D9F-47C1-B8F2-8D68B1629C5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H5" authorId="0" shapeId="0" xr:uid="{6E37FAD6-A059-45C2-A830-57EB8A2A5A6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levels labelled in red are technology-specific!</t>
        </r>
      </text>
    </comment>
    <comment ref="J5" authorId="0" shapeId="0" xr:uid="{2A99EE64-0296-41DD-93CB-4EFDCB3E670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electricity's output ratio (relative to heat output) is defined, because 1 portion of gas can produce 0.55 portion of heat and 0.35 portion of electricity. 0.35/0.55=0.64.
In other words, the efficiency of electricity production from gas would be:
energy_eff*carrier_ratios.carrier_out_2.electricity
=0.55*0.64=0.35.
Same applies to carrier_in.</t>
        </r>
      </text>
    </comment>
    <comment ref="K6" authorId="1" shapeId="0" xr:uid="{4BB9E1A7-B022-46AE-9E98-BC8F14DC2B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ChatGPT, need revision</t>
      </text>
    </comment>
    <comment ref="G7" authorId="0" shapeId="0" xr:uid="{70D642DE-32B4-422D-B900-B8F154C15536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max(0.62*(60+273.15)/(60-35), 8)=8
0.62: exergy efficiency
60: high temperature
35: low temperature
8: normally the COP of current heat pump systems could not be higher than 8.</t>
        </r>
      </text>
    </comment>
    <comment ref="H7" authorId="0" shapeId="0" xr:uid="{EEF463E6-46EB-4F38-A33E-3A2E4076E8B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COP_L = CHP_H-1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B3" authorId="0" shapeId="0" xr:uid="{0524ED29-70D1-4CB6-BBE1-D7E5E0760E6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[$/kWh]</t>
        </r>
      </text>
    </comment>
    <comment ref="C3" authorId="0" shapeId="0" xr:uid="{3B3036DA-5E93-4550-A99C-8E9D560CBC2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annual o&amp;m cost relative to the investment cost [1]</t>
        </r>
      </text>
    </comment>
    <comment ref="E3" authorId="0" shapeId="0" xr:uid="{838C1899-AD71-407A-892C-57CED5C281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of conversion technology. Note: the round trip efficiency would be the square of this value!</t>
        </r>
      </text>
    </comment>
    <comment ref="F3" authorId="0" shapeId="0" xr:uid="{F0749ECF-8748-463A-AB60-85E38149A94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[kWh], maximum storage capacity</t>
        </r>
      </text>
    </comment>
    <comment ref="G3" authorId="0" shapeId="0" xr:uid="{227B468A-D31B-4B26-AB25-82ACAC0160B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relationship between max power and max storage. For example, for a 1kWh li-ion battery, it can handle at maximum 0.25kW of electrical power charging/discharging the battery, which defines this value to 4.</t>
        </r>
      </text>
    </comment>
    <comment ref="H3" authorId="0" shapeId="0" xr:uid="{6B04D491-22C5-4C9D-8E0F-C5484E44DCC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[1/h], self-discharging rate</t>
        </r>
      </text>
    </comment>
    <comment ref="I3" authorId="0" shapeId="0" xr:uid="{FC9B2166-9A6E-4D98-AD30-E36CE6C3D75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B4" authorId="0" shapeId="0" xr:uid="{55559895-1D7C-4E88-9D3D-53A28BDB7F7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C4" authorId="0" shapeId="0" xr:uid="{D6700C79-ABD9-4561-AF6A-4D6F81765EE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E4" authorId="0" shapeId="0" xr:uid="{D9359061-947C-4991-B1EC-3FEF9F5D7A8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from MANGOret</t>
        </r>
      </text>
    </comment>
    <comment ref="B5" authorId="0" shapeId="0" xr:uid="{C0572F71-6928-4F42-BFAF-D32A215C95B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C5" authorId="0" shapeId="0" xr:uid="{1A6C0AA1-F43C-4456-8725-7879AC904B2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D5" authorId="0" shapeId="0" xr:uid="{B7E1B3AF-3A44-4383-BFA8-257E2C68707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5 from MANGOret and 1.4 from the scaling factor between 2016 and 2022 from ASHP and GSHP</t>
        </r>
      </text>
    </comment>
  </commentList>
</comments>
</file>

<file path=xl/sharedStrings.xml><?xml version="1.0" encoding="utf-8"?>
<sst xmlns="http://schemas.openxmlformats.org/spreadsheetml/2006/main" count="117" uniqueCount="75">
  <si>
    <t>monetary</t>
    <phoneticPr fontId="1" type="noConversion"/>
  </si>
  <si>
    <t>electricity_pronatur</t>
    <phoneticPr fontId="1" type="noConversion"/>
  </si>
  <si>
    <t>electricity_natur</t>
    <phoneticPr fontId="1" type="noConversion"/>
  </si>
  <si>
    <t>0.3189/0.2048</t>
    <phoneticPr fontId="1" type="noConversion"/>
  </si>
  <si>
    <t>0.3016/0.1876</t>
    <phoneticPr fontId="1" type="noConversion"/>
  </si>
  <si>
    <t>0.2994/0.1854</t>
    <phoneticPr fontId="1" type="noConversion"/>
  </si>
  <si>
    <t>electricity_econatur</t>
    <phoneticPr fontId="1" type="noConversion"/>
  </si>
  <si>
    <t>gas_standard</t>
    <phoneticPr fontId="1" type="noConversion"/>
  </si>
  <si>
    <t>gas_individuell</t>
    <phoneticPr fontId="1" type="noConversion"/>
  </si>
  <si>
    <t>gas_erneuerbar</t>
    <phoneticPr fontId="1" type="noConversion"/>
  </si>
  <si>
    <t>PV_small</t>
    <phoneticPr fontId="1" type="noConversion"/>
  </si>
  <si>
    <t>PV_middle</t>
    <phoneticPr fontId="1" type="noConversion"/>
  </si>
  <si>
    <t>PV_large</t>
    <phoneticPr fontId="1" type="noConversion"/>
  </si>
  <si>
    <t>PV_extra_large</t>
    <phoneticPr fontId="1" type="noConversion"/>
  </si>
  <si>
    <t>essentials</t>
    <phoneticPr fontId="1" type="noConversion"/>
  </si>
  <si>
    <t>pallet</t>
    <phoneticPr fontId="1" type="noConversion"/>
  </si>
  <si>
    <t>oil</t>
    <phoneticPr fontId="1" type="noConversion"/>
  </si>
  <si>
    <t>district_heating</t>
    <phoneticPr fontId="1" type="noConversion"/>
  </si>
  <si>
    <t>purchase</t>
    <phoneticPr fontId="1" type="noConversion"/>
  </si>
  <si>
    <t>energy_cap</t>
    <phoneticPr fontId="1" type="noConversion"/>
  </si>
  <si>
    <t>om_annual</t>
    <phoneticPr fontId="1" type="noConversion"/>
  </si>
  <si>
    <t>om_con</t>
    <phoneticPr fontId="1" type="noConversion"/>
  </si>
  <si>
    <t>lifetime</t>
    <phoneticPr fontId="1" type="noConversion"/>
  </si>
  <si>
    <t>co2</t>
    <phoneticPr fontId="1" type="noConversion"/>
  </si>
  <si>
    <t>constraints</t>
    <phoneticPr fontId="1" type="noConversion"/>
  </si>
  <si>
    <t>energy_eff</t>
    <phoneticPr fontId="1" type="noConversion"/>
  </si>
  <si>
    <t>costs</t>
    <phoneticPr fontId="1" type="noConversion"/>
  </si>
  <si>
    <t>name</t>
    <phoneticPr fontId="1" type="noConversion"/>
  </si>
  <si>
    <t>electricity</t>
    <phoneticPr fontId="1" type="noConversion"/>
  </si>
  <si>
    <t>DH_15_50</t>
    <phoneticPr fontId="1" type="noConversion"/>
  </si>
  <si>
    <t>DH_50_200</t>
    <phoneticPr fontId="1" type="noConversion"/>
  </si>
  <si>
    <t>DH_200_500</t>
    <phoneticPr fontId="1" type="noConversion"/>
  </si>
  <si>
    <t>DH_500_2000</t>
    <phoneticPr fontId="1" type="noConversion"/>
  </si>
  <si>
    <t>gas_boiler_small</t>
    <phoneticPr fontId="1" type="noConversion"/>
  </si>
  <si>
    <t>pallet_boiler_small</t>
    <phoneticPr fontId="1" type="noConversion"/>
  </si>
  <si>
    <t>oil_boiler_small</t>
    <phoneticPr fontId="1" type="noConversion"/>
  </si>
  <si>
    <t>gas_boiler_middle</t>
    <phoneticPr fontId="1" type="noConversion"/>
  </si>
  <si>
    <t>pallet_boiler_middle</t>
    <phoneticPr fontId="1" type="noConversion"/>
  </si>
  <si>
    <t>oil_boiler_middle</t>
    <phoneticPr fontId="1" type="noConversion"/>
  </si>
  <si>
    <t>gas_boiler_large</t>
    <phoneticPr fontId="1" type="noConversion"/>
  </si>
  <si>
    <t>pallet_boiler_large</t>
    <phoneticPr fontId="1" type="noConversion"/>
  </si>
  <si>
    <t>oil_boiler_large</t>
    <phoneticPr fontId="1" type="noConversion"/>
  </si>
  <si>
    <t>li_ion_battery</t>
    <phoneticPr fontId="1" type="noConversion"/>
  </si>
  <si>
    <t>ASHP_35</t>
    <phoneticPr fontId="1" type="noConversion"/>
  </si>
  <si>
    <t>GSHP_35</t>
    <phoneticPr fontId="1" type="noConversion"/>
  </si>
  <si>
    <t>heat_35</t>
    <phoneticPr fontId="1" type="noConversion"/>
  </si>
  <si>
    <t>ASHP_60</t>
    <phoneticPr fontId="1" type="noConversion"/>
  </si>
  <si>
    <t>ASHP_85</t>
    <phoneticPr fontId="1" type="noConversion"/>
  </si>
  <si>
    <t>tank_35</t>
    <phoneticPr fontId="1" type="noConversion"/>
  </si>
  <si>
    <t>tank_60</t>
    <phoneticPr fontId="1" type="noConversion"/>
  </si>
  <si>
    <t>tank_85</t>
    <phoneticPr fontId="1" type="noConversion"/>
  </si>
  <si>
    <t>storage_cap</t>
    <phoneticPr fontId="1" type="noConversion"/>
  </si>
  <si>
    <t>energy_cap_per_storage_cap_max</t>
    <phoneticPr fontId="1" type="noConversion"/>
  </si>
  <si>
    <t>om_annual_investment_fraction</t>
    <phoneticPr fontId="1" type="noConversion"/>
  </si>
  <si>
    <t>heat_60</t>
    <phoneticPr fontId="1" type="noConversion"/>
  </si>
  <si>
    <t>SCFP</t>
    <phoneticPr fontId="1" type="noConversion"/>
  </si>
  <si>
    <t>SCET</t>
    <phoneticPr fontId="1" type="noConversion"/>
  </si>
  <si>
    <t>GSHP_60</t>
    <phoneticPr fontId="1" type="noConversion"/>
  </si>
  <si>
    <t>GSHP_85</t>
    <phoneticPr fontId="1" type="noConversion"/>
  </si>
  <si>
    <t>HEX_85_60</t>
    <phoneticPr fontId="1" type="noConversion"/>
  </si>
  <si>
    <t>HEX_60_35</t>
    <phoneticPr fontId="1" type="noConversion"/>
  </si>
  <si>
    <t>gas_micro_CHP</t>
    <phoneticPr fontId="1" type="noConversion"/>
  </si>
  <si>
    <t>carrier_in_2</t>
    <phoneticPr fontId="1" type="noConversion"/>
  </si>
  <si>
    <t>carrier_out_2</t>
    <phoneticPr fontId="1" type="noConversion"/>
  </si>
  <si>
    <t>storage_loss</t>
    <phoneticPr fontId="1" type="noConversion"/>
  </si>
  <si>
    <t>booster_WSHP_35_60</t>
    <phoneticPr fontId="1" type="noConversion"/>
  </si>
  <si>
    <t>booster_WSHP_35_85</t>
    <phoneticPr fontId="1" type="noConversion"/>
  </si>
  <si>
    <t>booster_WSHP_60_85</t>
    <phoneticPr fontId="1" type="noConversion"/>
  </si>
  <si>
    <t>carrier_ratios</t>
    <phoneticPr fontId="1" type="noConversion"/>
  </si>
  <si>
    <t>PVT</t>
    <phoneticPr fontId="1" type="noConversion"/>
  </si>
  <si>
    <t>export</t>
    <phoneticPr fontId="1" type="noConversion"/>
  </si>
  <si>
    <t>-0.1460/-0.1022</t>
    <phoneticPr fontId="1" type="noConversion"/>
  </si>
  <si>
    <t>storage_cap_max</t>
    <phoneticPr fontId="1" type="noConversion"/>
  </si>
  <si>
    <t>constraints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</si>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</sst>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qiao Wang" id="{BAD9BABF-23D2-4A7A-A5F9-262A050E563D}" userId="118932b6e8a6f9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4-10-16T23:38:04.56" personId="{BAD9BABF-23D2-4A7A-A5F9-262A050E563D}" id="{4BB9E1A7-B022-46AE-9E98-BC8F14DC2BFC}">
    <text>from ChatGPT, need revision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C43B-861B-457A-A24B-3EBFF53534AD}">
  <dimension ref="A1:C12"/>
  <sheetViews>
    <sheetView zoomScale="145" zoomScaleNormal="145" workbookViewId="0">
      <selection activeCell="F12" sqref="F12"/>
    </sheetView>
  </sheetViews>
  <sheetFormatPr defaultRowHeight="14"/>
  <cols>
    <col min="1" max="1" width="16.83203125" bestFit="1" customWidth="1"/>
    <col min="2" max="2" width="12.9140625" bestFit="1" customWidth="1"/>
    <col min="3" max="3" width="7.75" bestFit="1" customWidth="1"/>
  </cols>
  <sheetData>
    <row r="1" spans="1:3">
      <c r="A1" s="7" t="s">
        <v>14</v>
      </c>
      <c r="B1" s="7" t="s">
        <v>26</v>
      </c>
      <c r="C1" s="7"/>
    </row>
    <row r="2" spans="1:3">
      <c r="A2" s="7"/>
      <c r="B2" s="1" t="s">
        <v>0</v>
      </c>
      <c r="C2" s="1" t="s">
        <v>23</v>
      </c>
    </row>
    <row r="3" spans="1:3">
      <c r="A3" s="1" t="s">
        <v>27</v>
      </c>
      <c r="B3" s="1" t="s">
        <v>21</v>
      </c>
      <c r="C3" s="1" t="s">
        <v>21</v>
      </c>
    </row>
    <row r="4" spans="1:3">
      <c r="A4" t="s">
        <v>1</v>
      </c>
      <c r="B4" t="s">
        <v>3</v>
      </c>
      <c r="C4">
        <v>2.9100000000000001E-2</v>
      </c>
    </row>
    <row r="5" spans="1:3">
      <c r="A5" t="s">
        <v>2</v>
      </c>
      <c r="B5" t="s">
        <v>4</v>
      </c>
      <c r="C5">
        <v>2.1000000000000001E-2</v>
      </c>
    </row>
    <row r="6" spans="1:3">
      <c r="A6" t="s">
        <v>6</v>
      </c>
      <c r="B6" t="s">
        <v>5</v>
      </c>
      <c r="C6">
        <v>0.02</v>
      </c>
    </row>
    <row r="7" spans="1:3">
      <c r="A7" t="s">
        <v>7</v>
      </c>
      <c r="B7">
        <v>0.13250000000000001</v>
      </c>
      <c r="C7">
        <v>0.23</v>
      </c>
    </row>
    <row r="8" spans="1:3">
      <c r="A8" t="s">
        <v>8</v>
      </c>
      <c r="B8">
        <v>0.14299999999999999</v>
      </c>
      <c r="C8">
        <f>AVERAGE(C7,C9)</f>
        <v>0.17699999999999999</v>
      </c>
    </row>
    <row r="9" spans="1:3">
      <c r="A9" t="s">
        <v>9</v>
      </c>
      <c r="B9">
        <v>0.17799999999999999</v>
      </c>
      <c r="C9">
        <v>0.124</v>
      </c>
    </row>
    <row r="10" spans="1:3">
      <c r="A10" t="s">
        <v>15</v>
      </c>
      <c r="B10">
        <v>0.10199999999999999</v>
      </c>
      <c r="C10">
        <v>2.8000000000000001E-2</v>
      </c>
    </row>
    <row r="11" spans="1:3">
      <c r="A11" t="s">
        <v>16</v>
      </c>
      <c r="B11">
        <v>0.1</v>
      </c>
      <c r="C11">
        <v>0.32400000000000001</v>
      </c>
    </row>
    <row r="12" spans="1:3">
      <c r="A12" t="s">
        <v>17</v>
      </c>
      <c r="B12">
        <v>0.122</v>
      </c>
      <c r="C12">
        <v>5.0999999999999997E-2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90E2-20B4-48EB-B5A5-7E82D5B88F8D}">
  <dimension ref="A1:F10"/>
  <sheetViews>
    <sheetView zoomScale="115" zoomScaleNormal="115" workbookViewId="0">
      <selection activeCell="I10" sqref="I10"/>
    </sheetView>
  </sheetViews>
  <sheetFormatPr defaultRowHeight="14"/>
  <cols>
    <col min="1" max="1" width="12.9140625" bestFit="1" customWidth="1"/>
    <col min="2" max="2" width="10.83203125" bestFit="1" customWidth="1"/>
    <col min="3" max="3" width="14.83203125" bestFit="1" customWidth="1"/>
    <col min="4" max="4" width="8.75" bestFit="1" customWidth="1"/>
    <col min="5" max="5" width="10.83203125" bestFit="1" customWidth="1"/>
    <col min="6" max="6" width="10.33203125" bestFit="1" customWidth="1"/>
  </cols>
  <sheetData>
    <row r="1" spans="1:6">
      <c r="A1" s="7" t="s">
        <v>14</v>
      </c>
      <c r="B1" s="7" t="s">
        <v>26</v>
      </c>
      <c r="C1" s="7"/>
      <c r="D1" s="7"/>
      <c r="E1" s="7"/>
      <c r="F1" s="7" t="s">
        <v>73</v>
      </c>
    </row>
    <row r="2" spans="1:6">
      <c r="A2" s="7"/>
      <c r="B2" s="7" t="s">
        <v>0</v>
      </c>
      <c r="C2" s="7"/>
      <c r="D2" s="7"/>
      <c r="E2" s="1" t="s">
        <v>23</v>
      </c>
      <c r="F2" s="7"/>
    </row>
    <row r="3" spans="1:6">
      <c r="A3" s="2" t="s">
        <v>27</v>
      </c>
      <c r="B3" s="2" t="s">
        <v>19</v>
      </c>
      <c r="C3" s="2" t="s">
        <v>70</v>
      </c>
      <c r="D3" s="2" t="s">
        <v>18</v>
      </c>
      <c r="E3" s="2" t="s">
        <v>19</v>
      </c>
      <c r="F3" s="2" t="s">
        <v>22</v>
      </c>
    </row>
    <row r="4" spans="1:6">
      <c r="A4" t="s">
        <v>10</v>
      </c>
      <c r="B4">
        <v>3000</v>
      </c>
      <c r="C4" s="6" t="s">
        <v>71</v>
      </c>
      <c r="E4">
        <v>1250</v>
      </c>
      <c r="F4">
        <v>27</v>
      </c>
    </row>
    <row r="5" spans="1:6">
      <c r="A5" t="s">
        <v>11</v>
      </c>
      <c r="B5">
        <v>1444</v>
      </c>
      <c r="C5" s="6" t="s">
        <v>71</v>
      </c>
      <c r="D5">
        <v>15555</v>
      </c>
      <c r="E5">
        <v>1250</v>
      </c>
      <c r="F5">
        <v>27</v>
      </c>
    </row>
    <row r="6" spans="1:6">
      <c r="A6" t="s">
        <v>12</v>
      </c>
      <c r="B6">
        <v>1000</v>
      </c>
      <c r="C6" s="6" t="s">
        <v>71</v>
      </c>
      <c r="D6">
        <v>6000</v>
      </c>
      <c r="E6">
        <v>1250</v>
      </c>
      <c r="F6">
        <v>27</v>
      </c>
    </row>
    <row r="7" spans="1:6">
      <c r="A7" t="s">
        <v>13</v>
      </c>
      <c r="B7">
        <v>1300</v>
      </c>
      <c r="C7" s="6" t="s">
        <v>71</v>
      </c>
      <c r="E7">
        <v>1250</v>
      </c>
      <c r="F7">
        <v>27</v>
      </c>
    </row>
    <row r="8" spans="1:6">
      <c r="A8" t="s">
        <v>55</v>
      </c>
      <c r="B8">
        <v>1576</v>
      </c>
      <c r="E8">
        <v>290</v>
      </c>
      <c r="F8">
        <v>23</v>
      </c>
    </row>
    <row r="9" spans="1:6">
      <c r="A9" t="s">
        <v>56</v>
      </c>
      <c r="B9">
        <v>2047</v>
      </c>
      <c r="E9">
        <v>296</v>
      </c>
      <c r="F9">
        <v>23</v>
      </c>
    </row>
    <row r="10" spans="1:6">
      <c r="A10" t="s">
        <v>69</v>
      </c>
      <c r="F10">
        <v>1</v>
      </c>
    </row>
  </sheetData>
  <mergeCells count="4">
    <mergeCell ref="F1:F2"/>
    <mergeCell ref="A1:A2"/>
    <mergeCell ref="B2:D2"/>
    <mergeCell ref="B1:E1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388-C9BA-4771-92A8-398DB13C28C5}">
  <dimension ref="A1:G24"/>
  <sheetViews>
    <sheetView zoomScale="115" zoomScaleNormal="115" workbookViewId="0">
      <selection activeCell="K26" sqref="K26"/>
    </sheetView>
  </sheetViews>
  <sheetFormatPr defaultRowHeight="14"/>
  <cols>
    <col min="1" max="1" width="17.6640625" bestFit="1" customWidth="1"/>
    <col min="2" max="3" width="12.25" bestFit="1" customWidth="1"/>
    <col min="4" max="4" width="10.58203125" bestFit="1" customWidth="1"/>
    <col min="5" max="5" width="10.83203125" bestFit="1" customWidth="1"/>
    <col min="6" max="6" width="10.08203125" bestFit="1" customWidth="1"/>
    <col min="7" max="7" width="7.58203125" bestFit="1" customWidth="1"/>
  </cols>
  <sheetData>
    <row r="1" spans="1:7">
      <c r="A1" s="7" t="s">
        <v>14</v>
      </c>
      <c r="B1" s="7" t="s">
        <v>26</v>
      </c>
      <c r="C1" s="7"/>
      <c r="D1" s="7"/>
      <c r="E1" s="7"/>
      <c r="F1" s="7" t="s">
        <v>24</v>
      </c>
      <c r="G1" s="7"/>
    </row>
    <row r="2" spans="1:7">
      <c r="A2" s="7"/>
      <c r="B2" s="7" t="s">
        <v>0</v>
      </c>
      <c r="C2" s="7"/>
      <c r="D2" s="7"/>
      <c r="E2" s="1" t="s">
        <v>23</v>
      </c>
      <c r="F2" s="7"/>
      <c r="G2" s="7"/>
    </row>
    <row r="3" spans="1:7">
      <c r="A3" s="2" t="s">
        <v>27</v>
      </c>
      <c r="B3" s="2" t="s">
        <v>19</v>
      </c>
      <c r="C3" s="2" t="s">
        <v>18</v>
      </c>
      <c r="D3" s="2" t="s">
        <v>20</v>
      </c>
      <c r="E3" s="2" t="s">
        <v>19</v>
      </c>
      <c r="F3" s="2" t="s">
        <v>25</v>
      </c>
      <c r="G3" s="2" t="s">
        <v>22</v>
      </c>
    </row>
    <row r="4" spans="1:7">
      <c r="A4" t="s">
        <v>29</v>
      </c>
      <c r="B4">
        <v>371.80000000000013</v>
      </c>
      <c r="C4">
        <v>7322.9999999999964</v>
      </c>
      <c r="D4">
        <v>150</v>
      </c>
      <c r="E4">
        <v>4.7709999999999999</v>
      </c>
      <c r="F4">
        <v>0.95</v>
      </c>
      <c r="G4">
        <v>30</v>
      </c>
    </row>
    <row r="5" spans="1:7">
      <c r="A5" t="s">
        <v>30</v>
      </c>
      <c r="B5">
        <v>180.88</v>
      </c>
      <c r="C5">
        <v>16869</v>
      </c>
      <c r="D5">
        <v>150</v>
      </c>
      <c r="E5">
        <v>4.7709999999999999</v>
      </c>
      <c r="F5">
        <v>0.95</v>
      </c>
      <c r="G5">
        <v>30</v>
      </c>
    </row>
    <row r="6" spans="1:7">
      <c r="A6" t="s">
        <v>31</v>
      </c>
      <c r="B6">
        <v>117.36666666666666</v>
      </c>
      <c r="C6">
        <v>29571.666666666672</v>
      </c>
      <c r="D6">
        <v>150</v>
      </c>
      <c r="E6">
        <v>4.7709999999999999</v>
      </c>
      <c r="F6">
        <v>0.95</v>
      </c>
      <c r="G6">
        <v>30</v>
      </c>
    </row>
    <row r="7" spans="1:7">
      <c r="A7" t="s">
        <v>32</v>
      </c>
      <c r="B7">
        <v>72.010000000000005</v>
      </c>
      <c r="C7">
        <v>52250</v>
      </c>
      <c r="D7">
        <v>150</v>
      </c>
      <c r="E7">
        <v>4.7709999999999999</v>
      </c>
      <c r="F7">
        <v>0.95</v>
      </c>
      <c r="G7">
        <v>30</v>
      </c>
    </row>
    <row r="8" spans="1:7">
      <c r="A8" t="s">
        <v>43</v>
      </c>
      <c r="B8">
        <v>1814.5</v>
      </c>
      <c r="C8">
        <v>12655</v>
      </c>
      <c r="D8">
        <v>4.6399999999999997</v>
      </c>
      <c r="E8">
        <v>45.9</v>
      </c>
      <c r="F8">
        <v>4.58</v>
      </c>
      <c r="G8">
        <v>18</v>
      </c>
    </row>
    <row r="9" spans="1:7">
      <c r="A9" t="s">
        <v>44</v>
      </c>
      <c r="B9">
        <v>2544.9</v>
      </c>
      <c r="C9">
        <v>37064</v>
      </c>
      <c r="D9">
        <v>11.57</v>
      </c>
      <c r="E9">
        <v>36.299999999999997</v>
      </c>
      <c r="F9">
        <v>7.64</v>
      </c>
      <c r="G9">
        <v>20</v>
      </c>
    </row>
    <row r="10" spans="1:7">
      <c r="A10" t="s">
        <v>46</v>
      </c>
      <c r="B10">
        <v>1814.5</v>
      </c>
      <c r="C10">
        <v>12655</v>
      </c>
      <c r="D10">
        <v>4.6399999999999997</v>
      </c>
      <c r="E10">
        <v>45.9</v>
      </c>
      <c r="F10">
        <v>2.89</v>
      </c>
      <c r="G10">
        <v>18</v>
      </c>
    </row>
    <row r="11" spans="1:7">
      <c r="A11" t="s">
        <v>57</v>
      </c>
      <c r="B11">
        <v>2544.9</v>
      </c>
      <c r="C11">
        <v>37064</v>
      </c>
      <c r="D11">
        <v>11.57</v>
      </c>
      <c r="E11">
        <v>36.299999999999997</v>
      </c>
      <c r="F11">
        <v>4.13</v>
      </c>
      <c r="G11">
        <v>20</v>
      </c>
    </row>
    <row r="12" spans="1:7">
      <c r="A12" t="s">
        <v>47</v>
      </c>
      <c r="B12">
        <v>1814.5</v>
      </c>
      <c r="C12">
        <v>12655</v>
      </c>
      <c r="D12">
        <v>4.6399999999999997</v>
      </c>
      <c r="E12">
        <v>45.9</v>
      </c>
      <c r="F12">
        <v>2.2000000000000002</v>
      </c>
      <c r="G12">
        <v>18</v>
      </c>
    </row>
    <row r="13" spans="1:7">
      <c r="A13" t="s">
        <v>58</v>
      </c>
      <c r="B13">
        <v>2544.9</v>
      </c>
      <c r="C13">
        <v>37064</v>
      </c>
      <c r="D13">
        <v>11.57</v>
      </c>
      <c r="E13">
        <v>36.299999999999997</v>
      </c>
      <c r="F13">
        <v>2.96</v>
      </c>
      <c r="G13">
        <v>20</v>
      </c>
    </row>
    <row r="14" spans="1:7">
      <c r="A14" t="s">
        <v>33</v>
      </c>
      <c r="B14">
        <v>300</v>
      </c>
      <c r="C14">
        <v>17200</v>
      </c>
      <c r="D14">
        <v>6.3</v>
      </c>
      <c r="E14">
        <v>37.685000000000002</v>
      </c>
      <c r="F14">
        <v>0.91</v>
      </c>
      <c r="G14">
        <v>20</v>
      </c>
    </row>
    <row r="15" spans="1:7">
      <c r="A15" t="s">
        <v>34</v>
      </c>
      <c r="B15">
        <v>880</v>
      </c>
      <c r="C15">
        <v>25100</v>
      </c>
      <c r="D15">
        <v>6.3</v>
      </c>
      <c r="E15">
        <v>77.900000000000006</v>
      </c>
      <c r="F15">
        <v>0.89</v>
      </c>
      <c r="G15">
        <v>20</v>
      </c>
    </row>
    <row r="16" spans="1:7">
      <c r="A16" t="s">
        <v>35</v>
      </c>
      <c r="B16">
        <v>486.66666666666669</v>
      </c>
      <c r="C16">
        <v>20466.666666666664</v>
      </c>
      <c r="D16">
        <v>3.5</v>
      </c>
      <c r="E16">
        <v>44.555</v>
      </c>
      <c r="F16">
        <v>0.92</v>
      </c>
      <c r="G16">
        <v>20</v>
      </c>
    </row>
    <row r="17" spans="1:7">
      <c r="A17" t="s">
        <v>36</v>
      </c>
      <c r="B17">
        <v>176.66666666666666</v>
      </c>
      <c r="C17">
        <v>19666.666666666668</v>
      </c>
      <c r="D17">
        <v>6.3</v>
      </c>
      <c r="E17">
        <v>18.100000000000001</v>
      </c>
      <c r="F17">
        <v>0.91</v>
      </c>
      <c r="G17">
        <v>21</v>
      </c>
    </row>
    <row r="18" spans="1:7">
      <c r="A18" t="s">
        <v>37</v>
      </c>
      <c r="B18">
        <v>414.99999999999989</v>
      </c>
      <c r="C18">
        <v>34400.000000000015</v>
      </c>
      <c r="D18">
        <v>6.3</v>
      </c>
      <c r="E18">
        <v>19.399999999999999</v>
      </c>
      <c r="F18">
        <v>0.89</v>
      </c>
      <c r="G18">
        <v>20</v>
      </c>
    </row>
    <row r="19" spans="1:7">
      <c r="A19" t="s">
        <v>38</v>
      </c>
      <c r="B19">
        <v>189.44444444444443</v>
      </c>
      <c r="C19">
        <v>26411.111111111113</v>
      </c>
      <c r="D19">
        <v>3.5</v>
      </c>
      <c r="E19">
        <v>25.07</v>
      </c>
      <c r="F19">
        <v>0.92</v>
      </c>
      <c r="G19">
        <v>20</v>
      </c>
    </row>
    <row r="20" spans="1:7">
      <c r="A20" t="s">
        <v>39</v>
      </c>
      <c r="B20">
        <v>155.333333333333</v>
      </c>
      <c r="C20">
        <v>23933.333333333307</v>
      </c>
      <c r="D20">
        <v>6.3</v>
      </c>
      <c r="E20">
        <v>18.100000000000001</v>
      </c>
      <c r="F20">
        <v>0.91</v>
      </c>
      <c r="G20">
        <v>22</v>
      </c>
    </row>
    <row r="21" spans="1:7">
      <c r="A21" t="s">
        <v>40</v>
      </c>
      <c r="B21">
        <v>278.00000000000006</v>
      </c>
      <c r="C21">
        <v>61799.999999999985</v>
      </c>
      <c r="D21">
        <v>6.3</v>
      </c>
      <c r="E21">
        <v>19.399999999999999</v>
      </c>
      <c r="F21">
        <v>0.89</v>
      </c>
      <c r="G21">
        <v>20</v>
      </c>
    </row>
    <row r="22" spans="1:7">
      <c r="A22" t="s">
        <v>41</v>
      </c>
      <c r="B22">
        <v>211.66666666666666</v>
      </c>
      <c r="C22">
        <v>21966.666666666672</v>
      </c>
      <c r="D22">
        <v>3.5</v>
      </c>
      <c r="E22">
        <v>19.510000000000002</v>
      </c>
      <c r="F22">
        <v>0.92</v>
      </c>
      <c r="G22">
        <v>20</v>
      </c>
    </row>
    <row r="23" spans="1:7">
      <c r="A23" t="s">
        <v>59</v>
      </c>
      <c r="F23">
        <v>1</v>
      </c>
      <c r="G23">
        <v>1</v>
      </c>
    </row>
    <row r="24" spans="1:7">
      <c r="A24" t="s">
        <v>60</v>
      </c>
      <c r="F24">
        <v>1</v>
      </c>
      <c r="G24">
        <v>1</v>
      </c>
    </row>
  </sheetData>
  <mergeCells count="4">
    <mergeCell ref="A1:A2"/>
    <mergeCell ref="B2:D2"/>
    <mergeCell ref="F1:G2"/>
    <mergeCell ref="B1:E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624-D427-4AF6-862A-48646A94FFF1}">
  <dimension ref="A1:L9"/>
  <sheetViews>
    <sheetView tabSelected="1" zoomScale="115" zoomScaleNormal="115" workbookViewId="0">
      <selection activeCell="G1" sqref="G1:L2"/>
    </sheetView>
  </sheetViews>
  <sheetFormatPr defaultRowHeight="14"/>
  <cols>
    <col min="1" max="1" width="19.1640625" bestFit="1" customWidth="1"/>
    <col min="2" max="2" width="10.83203125" bestFit="1" customWidth="1"/>
    <col min="3" max="3" width="14.83203125" bestFit="1" customWidth="1"/>
    <col min="4" max="4" width="8.83203125" bestFit="1" customWidth="1"/>
    <col min="5" max="5" width="10.5" bestFit="1" customWidth="1"/>
    <col min="6" max="6" width="10.58203125" bestFit="1" customWidth="1"/>
    <col min="7" max="7" width="10.25" bestFit="1" customWidth="1"/>
    <col min="8" max="9" width="7.75" bestFit="1" customWidth="1"/>
    <col min="10" max="10" width="12.25" bestFit="1" customWidth="1"/>
    <col min="11" max="11" width="7.6640625" bestFit="1" customWidth="1"/>
  </cols>
  <sheetData>
    <row r="1" spans="1:12">
      <c r="A1" s="7" t="s">
        <v>14</v>
      </c>
      <c r="B1" s="7" t="s">
        <v>26</v>
      </c>
      <c r="C1" s="7"/>
      <c r="D1" s="7"/>
      <c r="E1" s="7"/>
      <c r="F1" s="7"/>
      <c r="G1" s="7" t="s">
        <v>24</v>
      </c>
      <c r="H1" s="7"/>
      <c r="I1" s="7"/>
      <c r="J1" s="7"/>
      <c r="K1" s="7"/>
      <c r="L1" s="7"/>
    </row>
    <row r="2" spans="1:12">
      <c r="A2" s="7"/>
      <c r="B2" s="7" t="s">
        <v>0</v>
      </c>
      <c r="C2" s="7"/>
      <c r="D2" s="7"/>
      <c r="E2" s="7"/>
      <c r="F2" s="1" t="s">
        <v>23</v>
      </c>
      <c r="G2" s="7"/>
      <c r="H2" s="7"/>
      <c r="I2" s="7"/>
      <c r="J2" s="7"/>
      <c r="K2" s="7"/>
      <c r="L2" s="7"/>
    </row>
    <row r="3" spans="1:12">
      <c r="A3" s="7" t="s">
        <v>27</v>
      </c>
      <c r="B3" s="7" t="s">
        <v>19</v>
      </c>
      <c r="C3" s="7" t="s">
        <v>70</v>
      </c>
      <c r="D3" s="7" t="s">
        <v>18</v>
      </c>
      <c r="E3" s="7" t="s">
        <v>20</v>
      </c>
      <c r="F3" s="7" t="s">
        <v>19</v>
      </c>
      <c r="G3" s="7" t="s">
        <v>25</v>
      </c>
      <c r="H3" s="8" t="s">
        <v>68</v>
      </c>
      <c r="I3" s="8"/>
      <c r="J3" s="8"/>
      <c r="K3" s="7" t="s">
        <v>22</v>
      </c>
      <c r="L3" s="9" t="s">
        <v>74</v>
      </c>
    </row>
    <row r="4" spans="1:12">
      <c r="A4" s="7"/>
      <c r="B4" s="7"/>
      <c r="C4" s="7"/>
      <c r="D4" s="7"/>
      <c r="E4" s="7"/>
      <c r="F4" s="7"/>
      <c r="G4" s="7"/>
      <c r="H4" s="8" t="s">
        <v>62</v>
      </c>
      <c r="I4" s="8"/>
      <c r="J4" s="5" t="s">
        <v>63</v>
      </c>
      <c r="K4" s="7"/>
      <c r="L4" s="9"/>
    </row>
    <row r="5" spans="1:12">
      <c r="A5" s="7"/>
      <c r="B5" s="7"/>
      <c r="C5" s="7"/>
      <c r="D5" s="7"/>
      <c r="E5" s="7"/>
      <c r="F5" s="7"/>
      <c r="G5" s="7"/>
      <c r="H5" s="4" t="s">
        <v>45</v>
      </c>
      <c r="I5" s="4" t="s">
        <v>54</v>
      </c>
      <c r="J5" s="4" t="s">
        <v>28</v>
      </c>
      <c r="K5" s="7"/>
      <c r="L5" s="9"/>
    </row>
    <row r="6" spans="1:12">
      <c r="A6" t="s">
        <v>61</v>
      </c>
      <c r="B6">
        <v>1108.2</v>
      </c>
      <c r="C6" s="6" t="s">
        <v>71</v>
      </c>
      <c r="D6">
        <v>33195</v>
      </c>
      <c r="E6">
        <v>1.1499999999999999</v>
      </c>
      <c r="F6">
        <v>86.82</v>
      </c>
      <c r="G6">
        <v>0.55000000000000004</v>
      </c>
      <c r="H6" s="3"/>
      <c r="I6" s="3"/>
      <c r="J6" s="3">
        <v>0.64</v>
      </c>
      <c r="K6">
        <v>15</v>
      </c>
      <c r="L6" s="3">
        <v>1</v>
      </c>
    </row>
    <row r="7" spans="1:12">
      <c r="A7" t="s">
        <v>65</v>
      </c>
      <c r="B7">
        <v>1113.5999999999999</v>
      </c>
      <c r="D7">
        <v>55600</v>
      </c>
      <c r="E7">
        <v>11.57</v>
      </c>
      <c r="F7">
        <v>36.299999999999997</v>
      </c>
      <c r="G7">
        <v>8</v>
      </c>
      <c r="H7" s="3">
        <f>G7-1</f>
        <v>7</v>
      </c>
      <c r="J7" s="3"/>
      <c r="K7">
        <v>20</v>
      </c>
      <c r="L7">
        <v>1</v>
      </c>
    </row>
    <row r="8" spans="1:12">
      <c r="A8" t="s">
        <v>66</v>
      </c>
      <c r="B8">
        <v>1113.5999999999999</v>
      </c>
      <c r="D8">
        <v>55600</v>
      </c>
      <c r="E8">
        <v>11.57</v>
      </c>
      <c r="F8">
        <v>36.299999999999997</v>
      </c>
      <c r="G8">
        <v>4.4400000000000004</v>
      </c>
      <c r="H8" s="3">
        <f>G8-1</f>
        <v>3.4400000000000004</v>
      </c>
      <c r="J8" s="3"/>
      <c r="K8">
        <v>20</v>
      </c>
      <c r="L8">
        <v>1</v>
      </c>
    </row>
    <row r="9" spans="1:12">
      <c r="A9" t="s">
        <v>67</v>
      </c>
      <c r="B9">
        <v>1113.5999999999999</v>
      </c>
      <c r="D9">
        <v>55600</v>
      </c>
      <c r="E9">
        <v>11.57</v>
      </c>
      <c r="F9">
        <v>36.299999999999997</v>
      </c>
      <c r="G9">
        <v>8</v>
      </c>
      <c r="H9" s="3"/>
      <c r="I9" s="3">
        <f>G9-1</f>
        <v>7</v>
      </c>
      <c r="K9">
        <v>20</v>
      </c>
      <c r="L9">
        <v>1</v>
      </c>
    </row>
  </sheetData>
  <mergeCells count="15">
    <mergeCell ref="L3:L5"/>
    <mergeCell ref="G1:L2"/>
    <mergeCell ref="B2:E2"/>
    <mergeCell ref="H3:J3"/>
    <mergeCell ref="K3:K5"/>
    <mergeCell ref="A1:A2"/>
    <mergeCell ref="A3:A5"/>
    <mergeCell ref="G3:G5"/>
    <mergeCell ref="H4:I4"/>
    <mergeCell ref="C3:C5"/>
    <mergeCell ref="B1:F1"/>
    <mergeCell ref="F3:F5"/>
    <mergeCell ref="E3:E5"/>
    <mergeCell ref="D3:D5"/>
    <mergeCell ref="B3:B5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72C-161B-4E9B-9246-F2F0563C6573}">
  <dimension ref="A1:I7"/>
  <sheetViews>
    <sheetView zoomScale="115" zoomScaleNormal="115" workbookViewId="0">
      <selection activeCell="E1" sqref="E1:I2"/>
    </sheetView>
  </sheetViews>
  <sheetFormatPr defaultColWidth="16.5" defaultRowHeight="14"/>
  <cols>
    <col min="1" max="1" width="11.75" bestFit="1" customWidth="1"/>
    <col min="2" max="2" width="11.4140625" bestFit="1" customWidth="1"/>
    <col min="3" max="3" width="29" bestFit="1" customWidth="1"/>
    <col min="4" max="4" width="11.4140625" bestFit="1" customWidth="1"/>
    <col min="5" max="5" width="10.08203125" bestFit="1" customWidth="1"/>
    <col min="6" max="6" width="15.5" bestFit="1" customWidth="1"/>
    <col min="7" max="7" width="30.08203125" bestFit="1" customWidth="1"/>
    <col min="8" max="8" width="11.75" bestFit="1" customWidth="1"/>
    <col min="9" max="9" width="7.58203125" bestFit="1" customWidth="1"/>
  </cols>
  <sheetData>
    <row r="1" spans="1:9">
      <c r="A1" s="7" t="s">
        <v>14</v>
      </c>
      <c r="B1" s="7" t="s">
        <v>26</v>
      </c>
      <c r="C1" s="7"/>
      <c r="D1" s="7"/>
      <c r="E1" s="7" t="s">
        <v>24</v>
      </c>
      <c r="F1" s="7"/>
      <c r="G1" s="7"/>
      <c r="H1" s="7"/>
      <c r="I1" s="7"/>
    </row>
    <row r="2" spans="1:9">
      <c r="A2" s="7"/>
      <c r="B2" s="7" t="s">
        <v>0</v>
      </c>
      <c r="C2" s="7"/>
      <c r="D2" s="1" t="s">
        <v>23</v>
      </c>
      <c r="E2" s="7"/>
      <c r="F2" s="7"/>
      <c r="G2" s="7"/>
      <c r="H2" s="7"/>
      <c r="I2" s="7"/>
    </row>
    <row r="3" spans="1:9">
      <c r="A3" s="2" t="s">
        <v>27</v>
      </c>
      <c r="B3" s="2" t="s">
        <v>51</v>
      </c>
      <c r="C3" s="2" t="s">
        <v>53</v>
      </c>
      <c r="D3" s="2" t="s">
        <v>51</v>
      </c>
      <c r="E3" s="2" t="s">
        <v>25</v>
      </c>
      <c r="F3" s="2" t="s">
        <v>72</v>
      </c>
      <c r="G3" s="2" t="s">
        <v>52</v>
      </c>
      <c r="H3" s="2" t="s">
        <v>64</v>
      </c>
      <c r="I3" s="2" t="s">
        <v>22</v>
      </c>
    </row>
    <row r="4" spans="1:9">
      <c r="A4" t="s">
        <v>42</v>
      </c>
      <c r="B4">
        <v>367</v>
      </c>
      <c r="C4">
        <v>2.5000000000000001E-2</v>
      </c>
      <c r="D4">
        <v>241.5</v>
      </c>
      <c r="E4">
        <v>0.91</v>
      </c>
      <c r="F4">
        <v>1000</v>
      </c>
      <c r="G4">
        <v>0.25</v>
      </c>
      <c r="H4">
        <v>1E-3</v>
      </c>
      <c r="I4">
        <v>13</v>
      </c>
    </row>
    <row r="5" spans="1:9">
      <c r="A5" t="s">
        <v>48</v>
      </c>
      <c r="B5">
        <v>13</v>
      </c>
      <c r="C5">
        <v>1.4999999999999999E-2</v>
      </c>
      <c r="D5">
        <v>7</v>
      </c>
      <c r="E5">
        <v>0.96</v>
      </c>
      <c r="F5">
        <v>1000</v>
      </c>
      <c r="H5">
        <v>0.01</v>
      </c>
      <c r="I5">
        <v>23</v>
      </c>
    </row>
    <row r="6" spans="1:9">
      <c r="A6" t="s">
        <v>49</v>
      </c>
      <c r="B6">
        <v>13</v>
      </c>
      <c r="C6">
        <v>1.4999999999999999E-2</v>
      </c>
      <c r="D6">
        <v>7</v>
      </c>
      <c r="E6">
        <v>0.95</v>
      </c>
      <c r="F6">
        <v>1000</v>
      </c>
      <c r="H6">
        <v>1.4999999999999999E-2</v>
      </c>
      <c r="I6">
        <v>23</v>
      </c>
    </row>
    <row r="7" spans="1:9">
      <c r="A7" t="s">
        <v>50</v>
      </c>
      <c r="B7">
        <v>13</v>
      </c>
      <c r="C7">
        <v>1.4999999999999999E-2</v>
      </c>
      <c r="D7">
        <v>7</v>
      </c>
      <c r="E7">
        <v>0.94</v>
      </c>
      <c r="F7">
        <v>1000</v>
      </c>
      <c r="H7">
        <v>0.02</v>
      </c>
      <c r="I7">
        <v>23</v>
      </c>
    </row>
  </sheetData>
  <mergeCells count="4">
    <mergeCell ref="A1:A2"/>
    <mergeCell ref="E1:I2"/>
    <mergeCell ref="B2:C2"/>
    <mergeCell ref="B1:D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</vt:lpstr>
      <vt:lpstr>supply_renewable</vt:lpstr>
      <vt:lpstr>conversion</vt:lpstr>
      <vt:lpstr>conversion_plus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Wang</dc:creator>
  <cp:lastModifiedBy>Yiqiao Wang</cp:lastModifiedBy>
  <dcterms:created xsi:type="dcterms:W3CDTF">2024-10-16T14:43:36Z</dcterms:created>
  <dcterms:modified xsi:type="dcterms:W3CDTF">2024-11-04T12:18:48Z</dcterms:modified>
</cp:coreProperties>
</file>