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edicine\PapanicolaouShared\ZAVRAS PHAEDON\MERCK-FINAL\Final-abstract_TCT_files\"/>
    </mc:Choice>
  </mc:AlternateContent>
  <xr:revisionPtr revIDLastSave="0" documentId="10_ncr:100000_{6FEF076F-52AE-4AC3-90EF-1837A69728CC}" xr6:coauthVersionLast="31" xr6:coauthVersionMax="31" xr10:uidLastSave="{00000000-0000-0000-0000-000000000000}"/>
  <bookViews>
    <workbookView xWindow="0" yWindow="0" windowWidth="28800" windowHeight="14025" activeTab="1" xr2:uid="{3DD0DF8B-167E-4118-A711-C3BAFA9811E0}"/>
  </bookViews>
  <sheets>
    <sheet name="Sheet1" sheetId="1" r:id="rId1"/>
    <sheet name="Sheet2" sheetId="2" r:id="rId2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4" i="2" l="1"/>
  <c r="B63" i="2"/>
  <c r="B5" i="2"/>
  <c r="C12" i="2"/>
  <c r="C11" i="2"/>
  <c r="B12" i="2"/>
  <c r="B11" i="2"/>
  <c r="B10" i="2"/>
</calcChain>
</file>

<file path=xl/sharedStrings.xml><?xml version="1.0" encoding="utf-8"?>
<sst xmlns="http://schemas.openxmlformats.org/spreadsheetml/2006/main" count="56" uniqueCount="24">
  <si>
    <t>a</t>
  </si>
  <si>
    <t>b</t>
  </si>
  <si>
    <t>c</t>
  </si>
  <si>
    <t>vGCV</t>
  </si>
  <si>
    <t>FOS</t>
  </si>
  <si>
    <t>Nephrotoxicity</t>
  </si>
  <si>
    <t>Myelosuppression</t>
  </si>
  <si>
    <t>low risk</t>
  </si>
  <si>
    <t>high risk</t>
  </si>
  <si>
    <r>
      <t xml:space="preserve">Other toxicities </t>
    </r>
    <r>
      <rPr>
        <sz val="9"/>
        <color rgb="FF000000"/>
        <rFont val="AngsanaUPC"/>
        <family val="1"/>
      </rPr>
      <t>²</t>
    </r>
  </si>
  <si>
    <t>AKI</t>
  </si>
  <si>
    <t>29 (15-33)</t>
  </si>
  <si>
    <t>FCN</t>
  </si>
  <si>
    <t>23 (13-29)</t>
  </si>
  <si>
    <r>
      <t>Days on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PET, median (IQR)</t>
    </r>
  </si>
  <si>
    <t>Low risk</t>
  </si>
  <si>
    <t>High risk</t>
  </si>
  <si>
    <t>32 (15-52)</t>
  </si>
  <si>
    <t>22 (12-38)</t>
  </si>
  <si>
    <t>ANC</t>
  </si>
  <si>
    <t>PLT</t>
  </si>
  <si>
    <t>WBC</t>
  </si>
  <si>
    <t>vGCV (N=89)</t>
  </si>
  <si>
    <t>FOS (N=32)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</si>
</sst>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/40"/>
    <numFmt numFmtId="165" formatCode="0/81"/>
    <numFmt numFmtId="170" formatCode="0.0%"/>
  </numFmts>
  <fonts count="5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AngsanaUPC"/>
      <family val="1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/>
      <bottom style="medium">
        <color rgb="FFA5A5A5"/>
      </bottom>
      <diagonal/>
    </border>
    <border>
      <left/>
      <right style="medium">
        <color rgb="FFA5A5A5"/>
      </right>
      <top/>
      <bottom style="medium">
        <color rgb="FFA5A5A5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NumberFormat="1" applyFont="1" applyBorder="1" applyAlignment="1">
      <alignment horizontal="left" vertical="center" indent="1"/>
    </xf>
    <xf numFmtId="0" fontId="1" fillId="0" borderId="3" xfId="0" applyNumberFormat="1" applyFont="1" applyBorder="1" applyAlignment="1">
      <alignment horizontal="left" vertical="center" indent="1"/>
    </xf>
    <xf numFmtId="17" fontId="1" fillId="0" borderId="2" xfId="0" quotePrefix="1" applyNumberFormat="1" applyFont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indent="1"/>
    </xf>
    <xf numFmtId="164" fontId="1" fillId="0" borderId="2" xfId="0" quotePrefix="1" applyNumberFormat="1" applyFont="1" applyBorder="1" applyAlignment="1">
      <alignment horizontal="center" vertical="center"/>
    </xf>
    <xf numFmtId="165" fontId="1" fillId="0" borderId="2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70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7" xfId="0" applyBorder="1"/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70" fontId="1" fillId="0" borderId="2" xfId="0" applyNumberFormat="1" applyFont="1" applyBorder="1" applyAlignment="1">
      <alignment horizontal="center" vertical="center"/>
    </xf>
    <xf numFmtId="170" fontId="1" fillId="0" borderId="4" xfId="0" applyNumberFormat="1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CC"/>
      <color rgb="FFFF5050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Sheet1!$A$1:$A$3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Sheet1!$B$1:$B$3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80-4964-A35C-CCC6DB555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8540040"/>
        <c:axId val="458540368"/>
      </c:barChart>
      <c:catAx>
        <c:axId val="458540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540368"/>
        <c:crosses val="autoZero"/>
        <c:auto val="1"/>
        <c:lblAlgn val="ctr"/>
        <c:lblOffset val="100"/>
        <c:noMultiLvlLbl val="0"/>
      </c:catAx>
      <c:valAx>
        <c:axId val="458540368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54004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vGCV</c:v>
                </c:pt>
              </c:strCache>
            </c:strRef>
          </c:tx>
          <c:spPr>
            <a:solidFill>
              <a:srgbClr val="0099CC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Sheet2!$B$1</c:f>
              <c:numCache>
                <c:formatCode>0.0%</c:formatCode>
                <c:ptCount val="1"/>
                <c:pt idx="0">
                  <c:v>0.55800000000000005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F2-4346-893C-6C0604807D1E}"/>
            </c:ext>
          </c:extLst>
        </c:ser>
        <c:ser>
          <c:idx val="1"/>
          <c:order val="1"/>
          <c:tx>
            <c:strRef>
              <c:f>Sheet2!$A$2</c:f>
              <c:strCache>
                <c:ptCount val="1"/>
                <c:pt idx="0">
                  <c:v>FOS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Sheet2!$B$2</c:f>
              <c:numCache>
                <c:formatCode>0.0%</c:formatCode>
                <c:ptCount val="1"/>
                <c:pt idx="0">
                  <c:v>0.442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F2-4346-893C-6C0604807D1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55276696"/>
        <c:axId val="537795208"/>
        <c:axId val="0"/>
      </c:bar3DChart>
      <c:catAx>
        <c:axId val="4552766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37795208"/>
        <c:crosses val="autoZero"/>
        <c:auto val="1"/>
        <c:lblAlgn val="ctr"/>
        <c:lblOffset val="100"/>
        <c:noMultiLvlLbl val="0"/>
      </c:catAx>
      <c:valAx>
        <c:axId val="537795208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276696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5756449362748576"/>
          <c:y val="8.9900105770360811E-2"/>
          <c:w val="0.73432764749305768"/>
          <c:h val="0.73577136191309422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Sheet2!$A$4</c:f>
              <c:strCache>
                <c:ptCount val="1"/>
                <c:pt idx="0">
                  <c:v>vGCV</c:v>
                </c:pt>
              </c:strCache>
            </c:strRef>
          </c:tx>
          <c:spPr>
            <a:solidFill>
              <a:srgbClr val="0099CC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Sheet2!$C$4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53-4933-9706-31A50DDD3CE0}"/>
            </c:ext>
          </c:extLst>
        </c:ser>
        <c:ser>
          <c:idx val="1"/>
          <c:order val="1"/>
          <c:tx>
            <c:strRef>
              <c:f>Sheet2!$A$5</c:f>
              <c:strCache>
                <c:ptCount val="1"/>
                <c:pt idx="0">
                  <c:v>FOS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>
              <a:outerShdw blurRad="50800" dist="50800" dir="5400000" algn="ctr" rotWithShape="0">
                <a:srgbClr val="FF0000"/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Sheet2!$C$5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53-4933-9706-31A50DDD3CE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590386192"/>
        <c:axId val="590386520"/>
        <c:axId val="0"/>
      </c:bar3DChart>
      <c:catAx>
        <c:axId val="5903861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90386520"/>
        <c:crosses val="autoZero"/>
        <c:auto val="1"/>
        <c:lblAlgn val="ctr"/>
        <c:lblOffset val="100"/>
        <c:noMultiLvlLbl val="0"/>
      </c:catAx>
      <c:valAx>
        <c:axId val="5903865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9038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321392258400132"/>
          <c:y val="0.8297068985779763"/>
          <c:w val="0.77337967889148995"/>
          <c:h val="6.71646491949700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5050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7722460096715827E-17"/>
                  <c:y val="3.573506941837802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5%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311-45E4-B3AA-EAAF2C246DA1}"/>
                </c:ext>
              </c:extLst>
            </c:dLbl>
            <c:dLbl>
              <c:idx val="1"/>
              <c:layout>
                <c:manualLayout>
                  <c:x val="-7.5444920193431653E-17"/>
                  <c:y val="3.573506941837802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10%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311-45E4-B3AA-EAAF2C246DA1}"/>
                </c:ext>
              </c:extLst>
            </c:dLbl>
            <c:dLbl>
              <c:idx val="2"/>
              <c:layout>
                <c:manualLayout>
                  <c:x val="4.1152250039775112E-3"/>
                  <c:y val="3.700845935058242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2.5%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311-45E4-B3AA-EAAF2C246D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Sheet2!$A$22:$A$24</c:f>
              <c:strCache>
                <c:ptCount val="3"/>
                <c:pt idx="0">
                  <c:v>Myelosuppression</c:v>
                </c:pt>
                <c:pt idx="1">
                  <c:v>Nephrotoxicity</c:v>
                </c:pt>
                <c:pt idx="2">
                  <c:v>Other toxicities ²</c:v>
                </c:pt>
              </c:strCache>
            </c:strRef>
          </c:cat>
          <c:val>
            <c:numRef>
              <c:f>Sheet2!$B$22:$B$24</c:f>
              <c:numCache>
                <c:formatCode>0/40</c:formatCode>
                <c:ptCount val="3"/>
                <c:pt idx="0">
                  <c:v>0.05</c:v>
                </c:pt>
                <c:pt idx="1">
                  <c:v>0.1</c:v>
                </c:pt>
                <c:pt idx="2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11-45E4-B3AA-EAAF2C246DA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0321696"/>
        <c:axId val="590016096"/>
      </c:barChart>
      <c:catAx>
        <c:axId val="54032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016096"/>
        <c:crosses val="autoZero"/>
        <c:auto val="1"/>
        <c:lblAlgn val="ctr"/>
        <c:lblOffset val="100"/>
        <c:noMultiLvlLbl val="0"/>
      </c:catAx>
      <c:valAx>
        <c:axId val="590016096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321696"/>
        <c:crosses val="autoZero"/>
        <c:crossBetween val="between"/>
      </c:valAx>
      <c:spPr>
        <a:noFill/>
        <a:ln w="25400">
          <a:noFill/>
        </a:ln>
        <a:effectLst>
          <a:outerShdw blurRad="50800" dist="50800" dir="5400000" algn="ctr" rotWithShape="0">
            <a:schemeClr val="bg1"/>
          </a:outerShd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13.6%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DCE-4FA9-8482-9237532520D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4.9%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DCE-4FA9-8482-9237532520D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3.7%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DCE-4FA9-8482-9237532520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Sheet2!$A$26:$A$28</c:f>
              <c:strCache>
                <c:ptCount val="3"/>
                <c:pt idx="0">
                  <c:v>Myelosuppression</c:v>
                </c:pt>
                <c:pt idx="1">
                  <c:v>Nephrotoxicity</c:v>
                </c:pt>
                <c:pt idx="2">
                  <c:v>Other toxicities ²</c:v>
                </c:pt>
              </c:strCache>
            </c:strRef>
          </c:cat>
          <c:val>
            <c:numRef>
              <c:f>Sheet2!$B$26:$B$28</c:f>
              <c:numCache>
                <c:formatCode>0/81</c:formatCode>
                <c:ptCount val="3"/>
                <c:pt idx="0">
                  <c:v>0.13580246913580246</c:v>
                </c:pt>
                <c:pt idx="1">
                  <c:v>4.9382716049382713E-2</c:v>
                </c:pt>
                <c:pt idx="2">
                  <c:v>3.7037037037037035E-2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CE-4FA9-8482-9237532520D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8156816"/>
        <c:axId val="453476320"/>
      </c:barChart>
      <c:catAx>
        <c:axId val="53815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476320"/>
        <c:crosses val="autoZero"/>
        <c:auto val="1"/>
        <c:lblAlgn val="ctr"/>
        <c:lblOffset val="100"/>
        <c:noMultiLvlLbl val="0"/>
      </c:catAx>
      <c:valAx>
        <c:axId val="453476320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156816"/>
        <c:crosses val="autoZero"/>
        <c:crossBetween val="between"/>
        <c:majorUnit val="5.000000000000001E-2"/>
        <c:minorUnit val="1.0000000000000002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Sheet2!$A$37:$A$40</c:f>
              <c:strCache>
                <c:ptCount val="4"/>
                <c:pt idx="0">
                  <c:v>ANC</c:v>
                </c:pt>
                <c:pt idx="1">
                  <c:v>PLT</c:v>
                </c:pt>
                <c:pt idx="2">
                  <c:v>WBC</c:v>
                </c:pt>
                <c:pt idx="3">
                  <c:v>AKI</c:v>
                </c:pt>
              </c:strCache>
            </c:strRef>
          </c:cat>
          <c:val>
            <c:numRef>
              <c:f>Sheet2!$B$37:$B$40</c:f>
              <c:numCache>
                <c:formatCode>0.0%</c:formatCode>
                <c:ptCount val="4"/>
                <c:pt idx="0">
                  <c:v>0.23333333333333334</c:v>
                </c:pt>
                <c:pt idx="1">
                  <c:v>0.16666666666666666</c:v>
                </c:pt>
                <c:pt idx="2">
                  <c:v>0.23333333333333334</c:v>
                </c:pt>
                <c:pt idx="3" formatCode="0%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21-48B7-BC2C-00E52CE51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554368"/>
        <c:axId val="588552728"/>
      </c:barChart>
      <c:catAx>
        <c:axId val="58855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552728"/>
        <c:crosses val="autoZero"/>
        <c:auto val="1"/>
        <c:lblAlgn val="ctr"/>
        <c:lblOffset val="100"/>
        <c:noMultiLvlLbl val="0"/>
      </c:catAx>
      <c:valAx>
        <c:axId val="588552728"/>
        <c:scaling>
          <c:orientation val="minMax"/>
          <c:max val="0.5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55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Sheet2!$A$49:$A$52</c:f>
              <c:strCache>
                <c:ptCount val="4"/>
                <c:pt idx="0">
                  <c:v>ANC</c:v>
                </c:pt>
                <c:pt idx="1">
                  <c:v>PLT</c:v>
                </c:pt>
                <c:pt idx="2">
                  <c:v>WBC</c:v>
                </c:pt>
                <c:pt idx="3">
                  <c:v>AKI</c:v>
                </c:pt>
              </c:strCache>
            </c:strRef>
          </c:cat>
          <c:val>
            <c:numRef>
              <c:f>Sheet2!$B$49:$B$52</c:f>
              <c:numCache>
                <c:formatCode>0.0%</c:formatCode>
                <c:ptCount val="4"/>
                <c:pt idx="0">
                  <c:v>0.20338983050847459</c:v>
                </c:pt>
                <c:pt idx="1">
                  <c:v>8.4745762711864403E-2</c:v>
                </c:pt>
                <c:pt idx="2" formatCode="0%">
                  <c:v>0.22033898305084745</c:v>
                </c:pt>
                <c:pt idx="3">
                  <c:v>0.13636363636363635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AD-4E2B-8ADD-CC20EE576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3748456"/>
        <c:axId val="593748128"/>
      </c:barChart>
      <c:catAx>
        <c:axId val="593748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748128"/>
        <c:crosses val="autoZero"/>
        <c:auto val="1"/>
        <c:lblAlgn val="ctr"/>
        <c:lblOffset val="100"/>
        <c:noMultiLvlLbl val="0"/>
      </c:catAx>
      <c:valAx>
        <c:axId val="593748128"/>
        <c:scaling>
          <c:orientation val="minMax"/>
          <c:max val="0.5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748456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Sheet2!$A$4</c:f>
              <c:strCache>
                <c:ptCount val="1"/>
                <c:pt idx="0">
                  <c:v>vGCV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Sheet2!$B$4</c:f>
              <c:numCache>
                <c:formatCode>0.0%</c:formatCode>
                <c:ptCount val="1"/>
                <c:pt idx="0">
                  <c:v>0.59299999999999997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65-48B2-B1EC-98D4D4B8B852}"/>
            </c:ext>
          </c:extLst>
        </c:ser>
        <c:ser>
          <c:idx val="1"/>
          <c:order val="1"/>
          <c:tx>
            <c:strRef>
              <c:f>Sheet2!$A$5</c:f>
              <c:strCache>
                <c:ptCount val="1"/>
                <c:pt idx="0">
                  <c:v>FOS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Sheet2!$B$5</c:f>
              <c:numCache>
                <c:formatCode>0.0%</c:formatCode>
                <c:ptCount val="1"/>
                <c:pt idx="0">
                  <c:v>0.40700000000000003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65-48B2-B1EC-98D4D4B8B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71844848"/>
        <c:axId val="571845176"/>
        <c:axId val="0"/>
      </c:bar3DChart>
      <c:catAx>
        <c:axId val="5718448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71845176"/>
        <c:crosses val="autoZero"/>
        <c:auto val="1"/>
        <c:lblAlgn val="ctr"/>
        <c:lblOffset val="100"/>
        <c:noMultiLvlLbl val="0"/>
      </c:catAx>
      <c:valAx>
        <c:axId val="57184517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crossAx val="57184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vGCV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Sheet2!$B$1</c:f>
              <c:numCache>
                <c:formatCode>0.0%</c:formatCode>
                <c:ptCount val="1"/>
                <c:pt idx="0">
                  <c:v>0.55800000000000005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0-4493-868B-7467D692FA50}"/>
            </c:ext>
          </c:extLst>
        </c:ser>
        <c:ser>
          <c:idx val="1"/>
          <c:order val="1"/>
          <c:tx>
            <c:strRef>
              <c:f>Sheet2!$A$2</c:f>
              <c:strCache>
                <c:ptCount val="1"/>
                <c:pt idx="0">
                  <c:v>FOS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Sheet2!$B$2</c:f>
              <c:numCache>
                <c:formatCode>0.0%</c:formatCode>
                <c:ptCount val="1"/>
                <c:pt idx="0">
                  <c:v>0.442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0-4493-868B-7467D692F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70187864"/>
        <c:axId val="570188192"/>
        <c:axId val="0"/>
      </c:bar3DChart>
      <c:catAx>
        <c:axId val="5701878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70188192"/>
        <c:crosses val="autoZero"/>
        <c:auto val="1"/>
        <c:lblAlgn val="ctr"/>
        <c:lblOffset val="100"/>
        <c:noMultiLvlLbl val="0"/>
      </c:catAx>
      <c:valAx>
        <c:axId val="57018819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crossAx val="570187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Sheet2!$A$88:$A$89</c:f>
              <c:strCache>
                <c:ptCount val="2"/>
                <c:pt idx="0">
                  <c:v>Myelosuppression</c:v>
                </c:pt>
                <c:pt idx="1">
                  <c:v>AKI</c:v>
                </c:pt>
              </c:strCache>
            </c:strRef>
          </c:cat>
          <c:val>
            <c:numRef>
              <c:f>Sheet2!$B$88:$B$89</c:f>
              <c:numCache>
                <c:formatCode>0.0%</c:formatCode>
                <c:ptCount val="2"/>
                <c:pt idx="0">
                  <c:v>0.314</c:v>
                </c:pt>
                <c:pt idx="1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3C-49CD-A122-E7787FB74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1427048"/>
        <c:axId val="491427376"/>
        <c:axId val="0"/>
      </c:bar3DChart>
      <c:catAx>
        <c:axId val="491427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427376"/>
        <c:crosses val="autoZero"/>
        <c:auto val="1"/>
        <c:lblAlgn val="ctr"/>
        <c:lblOffset val="100"/>
        <c:noMultiLvlLbl val="0"/>
      </c:catAx>
      <c:valAx>
        <c:axId val="491427376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42704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Sheet2!$A$97:$A$98</c:f>
              <c:strCache>
                <c:ptCount val="2"/>
                <c:pt idx="0">
                  <c:v>vGCV (N=89)</c:v>
                </c:pt>
                <c:pt idx="1">
                  <c:v>FOS (N=32)</c:v>
                </c:pt>
              </c:strCache>
            </c:strRef>
          </c:cat>
          <c:val>
            <c:numRef>
              <c:f>Sheet2!$B$97:$B$98</c:f>
              <c:numCache>
                <c:formatCode>0.0%</c:formatCode>
                <c:ptCount val="2"/>
                <c:pt idx="0">
                  <c:v>0.73499999999999999</c:v>
                </c:pt>
                <c:pt idx="1">
                  <c:v>0.26400000000000001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4D-4FA3-A6CD-28A2C3CDC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E76-4438-9A64-6276029032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E76-4438-9A64-6276029032B7}"/>
              </c:ext>
            </c:extLst>
          </c:dPt>
          <c:dLbls>
            <c:dLbl>
              <c:idx val="0"/>
              <c:layout>
                <c:manualLayout>
                  <c:x val="-0.14500316304094152"/>
                  <c:y val="0.1327716293527825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76-4438-9A64-6276029032B7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E76-4438-9A64-6276029032B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Sheet2!$A$99:$A$100</c:f>
              <c:strCache>
                <c:ptCount val="1"/>
                <c:pt idx="0">
                  <c:v>Myelosuppression</c:v>
                </c:pt>
              </c:strCache>
            </c:strRef>
          </c:cat>
          <c:val>
            <c:numRef>
              <c:f>Sheet2!$B$99:$B$100</c:f>
              <c:numCache>
                <c:formatCode>0.0%</c:formatCode>
                <c:ptCount val="2"/>
                <c:pt idx="0">
                  <c:v>0.314</c:v>
                </c:pt>
                <c:pt idx="1">
                  <c:v>0.68600000000000005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76-4438-9A64-627602903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31D-4CA1-BD97-29B0382EC44A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31D-4CA1-BD97-29B0382EC4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Sheet2!$A$101:$A$102</c:f>
              <c:strCache>
                <c:ptCount val="1"/>
                <c:pt idx="0">
                  <c:v>AKI</c:v>
                </c:pt>
              </c:strCache>
            </c:strRef>
          </c:cat>
          <c:val>
            <c:numRef>
              <c:f>Sheet2!$B$101:$B$102</c:f>
              <c:numCache>
                <c:formatCode>0.0%</c:formatCode>
                <c:ptCount val="2"/>
                <c:pt idx="0">
                  <c:v>0.125</c:v>
                </c:pt>
                <c:pt idx="1">
                  <c:v>0.875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1D-4CA1-BD97-29B0382E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547687</xdr:colOff>
      <xdr:row>12</xdr:row>
      <xdr:rowOff>33337</xdr:rowOff>
    </xdr:from>
    <xdr:to>
      <xdr:col>6</xdr:col>
      <xdr:colOff>95250</xdr:colOff>
      <xdr:row>26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8B30E9-2BF8-42E8-8370-CD751F2337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204789</xdr:colOff>
      <xdr:row>2</xdr:row>
      <xdr:rowOff>47625</xdr:rowOff>
    </xdr:from>
    <xdr:to>
      <xdr:col>6</xdr:col>
      <xdr:colOff>238125</xdr:colOff>
      <xdr:row>16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BA5E2C-CF96-4590-9697-8665B9A488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419100</xdr:colOff>
      <xdr:row>0</xdr:row>
      <xdr:rowOff>57149</xdr:rowOff>
    </xdr:from>
    <xdr:to>
      <xdr:col>9</xdr:col>
      <xdr:colOff>257175</xdr:colOff>
      <xdr:row>17</xdr:row>
      <xdr:rowOff>9524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D8F2B04-9DC0-4094-9A7F-78EED8B1F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295274</xdr:colOff>
      <xdr:row>20</xdr:row>
      <xdr:rowOff>85725</xdr:rowOff>
    </xdr:from>
    <xdr:to>
      <xdr:col>7</xdr:col>
      <xdr:colOff>333375</xdr:colOff>
      <xdr:row>29</xdr:row>
      <xdr:rowOff>57149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FE47D78-A6E1-45CB-806E-89A5C1EC82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447676</xdr:colOff>
      <xdr:row>18</xdr:row>
      <xdr:rowOff>9525</xdr:rowOff>
    </xdr:from>
    <xdr:to>
      <xdr:col>13</xdr:col>
      <xdr:colOff>123825</xdr:colOff>
      <xdr:row>29</xdr:row>
      <xdr:rowOff>171450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E5650B6-A94F-4F44-9236-8EC2DCB98C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19050</xdr:colOff>
      <xdr:row>30</xdr:row>
      <xdr:rowOff>152400</xdr:rowOff>
    </xdr:from>
    <xdr:to>
      <xdr:col>10</xdr:col>
      <xdr:colOff>323850</xdr:colOff>
      <xdr:row>44</xdr:row>
      <xdr:rowOff>180975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3F941CF-56A7-45C0-88DF-CA0B713F10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95250</xdr:colOff>
      <xdr:row>46</xdr:row>
      <xdr:rowOff>161925</xdr:rowOff>
    </xdr:from>
    <xdr:to>
      <xdr:col>9</xdr:col>
      <xdr:colOff>400050</xdr:colOff>
      <xdr:row>61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E881D49-AF2B-4802-8C87-B42F805D93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366712</xdr:colOff>
      <xdr:row>3</xdr:row>
      <xdr:rowOff>114300</xdr:rowOff>
    </xdr:from>
    <xdr:to>
      <xdr:col>12</xdr:col>
      <xdr:colOff>171450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BFBC79-7D5F-4A77-8832-96B7DABD27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442912</xdr:colOff>
      <xdr:row>11</xdr:row>
      <xdr:rowOff>9525</xdr:rowOff>
    </xdr:from>
    <xdr:to>
      <xdr:col>6</xdr:col>
      <xdr:colOff>266700</xdr:colOff>
      <xdr:row>25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AD6FAAD-C2F2-45AC-BC5A-0AB6845C4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200026</xdr:colOff>
      <xdr:row>76</xdr:row>
      <xdr:rowOff>38100</xdr:rowOff>
    </xdr:from>
    <xdr:to>
      <xdr:col>9</xdr:col>
      <xdr:colOff>390526</xdr:colOff>
      <xdr:row>90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7004CF-C5EE-4373-B597-5759950DD1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442912</xdr:colOff>
      <xdr:row>95</xdr:row>
      <xdr:rowOff>9526</xdr:rowOff>
    </xdr:from>
    <xdr:to>
      <xdr:col>7</xdr:col>
      <xdr:colOff>114300</xdr:colOff>
      <xdr:row>108</xdr:row>
      <xdr:rowOff>28576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D8554EB-CF10-4C37-B416-305B2D6B86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233362</xdr:colOff>
      <xdr:row>102</xdr:row>
      <xdr:rowOff>133350</xdr:rowOff>
    </xdr:from>
    <xdr:to>
      <xdr:col>11</xdr:col>
      <xdr:colOff>400050</xdr:colOff>
      <xdr:row>113</xdr:row>
      <xdr:rowOff>104775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4014DBDD-1169-4E40-A599-06CB5BC00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80961</xdr:colOff>
      <xdr:row>88</xdr:row>
      <xdr:rowOff>152400</xdr:rowOff>
    </xdr:from>
    <xdr:to>
      <xdr:col>9</xdr:col>
      <xdr:colOff>200024</xdr:colOff>
      <xdr:row>98</xdr:row>
      <xdr:rowOff>171450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B52E38C-7AD6-481E-993B-FA0A6CA42F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75ED-FB77-4F86-BC7C-906B8D202E9F}">
  <dimension ref="A1:B3"/>
  <sheetViews>
    <sheetView workbookViewId="0">
      <selection activeCell="L11" sqref="L11"/>
    </sheetView>
  </sheetViews>
  <sheetFormatPr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2.5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1526-9C26-4314-B962-03F1CFC2E5D9}">
  <dimension ref="A1:L102"/>
  <sheetViews>
    <sheetView tabSelected="1" topLeftCell="A55" workbookViewId="0">
      <selection activeCell="D66" sqref="D66"/>
    </sheetView>
  </sheetViews>
  <sheetFormatPr defaultRowHeight="15" x14ac:dyDescent="0.25"/>
  <cols>
    <col min="1" max="1" width="16.85546875" bestFit="1" customWidth="1"/>
    <col min="2" max="2" width="9.85546875" bestFit="1" customWidth="1"/>
    <col min="3" max="3" width="17.5703125" bestFit="1" customWidth="1"/>
  </cols>
  <sheetData>
    <row r="1" spans="1:3" x14ac:dyDescent="0.25">
      <c r="A1" t="s">
        <v>3</v>
      </c>
      <c r="B1" s="9">
        <v>0.55800000000000005</v>
      </c>
      <c r="C1">
        <v>29</v>
      </c>
    </row>
    <row r="2" spans="1:3" x14ac:dyDescent="0.25">
      <c r="A2" t="s">
        <v>4</v>
      </c>
      <c r="B2" s="9">
        <v>0.442</v>
      </c>
      <c r="C2">
        <v>23</v>
      </c>
    </row>
    <row r="4" spans="1:3" x14ac:dyDescent="0.25">
      <c r="A4" t="s">
        <v>3</v>
      </c>
      <c r="B4" s="9">
        <v>0.59299999999999997</v>
      </c>
      <c r="C4">
        <v>32</v>
      </c>
    </row>
    <row r="5" spans="1:3" x14ac:dyDescent="0.25">
      <c r="A5" t="s">
        <v>4</v>
      </c>
      <c r="B5" s="9">
        <f>40.7%</f>
        <v>0.40700000000000003</v>
      </c>
      <c r="C5">
        <v>22</v>
      </c>
    </row>
    <row r="10" spans="1:3" x14ac:dyDescent="0.25">
      <c r="B10">
        <f>29+23</f>
        <v>52</v>
      </c>
      <c r="C10">
        <v>54</v>
      </c>
    </row>
    <row r="11" spans="1:3" x14ac:dyDescent="0.25">
      <c r="B11">
        <f>23/52</f>
        <v>0.44230769230769229</v>
      </c>
      <c r="C11">
        <f>32/54</f>
        <v>0.59259259259259256</v>
      </c>
    </row>
    <row r="12" spans="1:3" x14ac:dyDescent="0.25">
      <c r="B12">
        <f>29/52</f>
        <v>0.55769230769230771</v>
      </c>
      <c r="C12">
        <f>22/54</f>
        <v>0.40740740740740738</v>
      </c>
    </row>
    <row r="21" spans="1:2" ht="15.75" thickBot="1" x14ac:dyDescent="0.3">
      <c r="A21" t="s">
        <v>7</v>
      </c>
    </row>
    <row r="22" spans="1:2" ht="15.75" thickBot="1" x14ac:dyDescent="0.3">
      <c r="A22" s="1" t="s">
        <v>6</v>
      </c>
      <c r="B22" s="5">
        <v>0.05</v>
      </c>
    </row>
    <row r="23" spans="1:2" ht="15.75" thickBot="1" x14ac:dyDescent="0.3">
      <c r="A23" s="2" t="s">
        <v>5</v>
      </c>
      <c r="B23" s="5">
        <v>0.1</v>
      </c>
    </row>
    <row r="24" spans="1:2" ht="15.75" thickBot="1" x14ac:dyDescent="0.3">
      <c r="A24" s="2" t="s">
        <v>9</v>
      </c>
      <c r="B24" s="5">
        <v>2.5000000000000001E-2</v>
      </c>
    </row>
    <row r="25" spans="1:2" ht="15.75" thickBot="1" x14ac:dyDescent="0.3">
      <c r="A25" s="4" t="s">
        <v>8</v>
      </c>
    </row>
    <row r="26" spans="1:2" ht="15.75" thickBot="1" x14ac:dyDescent="0.3">
      <c r="A26" s="1" t="s">
        <v>6</v>
      </c>
      <c r="B26" s="6">
        <v>0.13580246913580246</v>
      </c>
    </row>
    <row r="27" spans="1:2" ht="15.75" thickBot="1" x14ac:dyDescent="0.3">
      <c r="A27" s="2" t="s">
        <v>5</v>
      </c>
      <c r="B27" s="6">
        <v>4.9382716049382713E-2</v>
      </c>
    </row>
    <row r="28" spans="1:2" ht="15.75" thickBot="1" x14ac:dyDescent="0.3">
      <c r="A28" s="2" t="s">
        <v>9</v>
      </c>
      <c r="B28" s="6">
        <v>3.7037037037037035E-2</v>
      </c>
    </row>
    <row r="29" spans="1:2" ht="15.75" thickBot="1" x14ac:dyDescent="0.3">
      <c r="B29" s="3"/>
    </row>
    <row r="36" spans="1:2" ht="15.75" thickBot="1" x14ac:dyDescent="0.3"/>
    <row r="37" spans="1:2" ht="15.75" thickBot="1" x14ac:dyDescent="0.3">
      <c r="A37" s="7" t="s">
        <v>19</v>
      </c>
      <c r="B37" s="19">
        <v>0.23333333333333334</v>
      </c>
    </row>
    <row r="38" spans="1:2" ht="15.75" thickBot="1" x14ac:dyDescent="0.3">
      <c r="A38" s="8" t="s">
        <v>20</v>
      </c>
      <c r="B38" s="20">
        <v>0.16666666666666666</v>
      </c>
    </row>
    <row r="39" spans="1:2" ht="15.75" thickBot="1" x14ac:dyDescent="0.3">
      <c r="A39" s="8" t="s">
        <v>21</v>
      </c>
      <c r="B39" s="20">
        <v>0.23333333333333334</v>
      </c>
    </row>
    <row r="40" spans="1:2" ht="15.75" thickBot="1" x14ac:dyDescent="0.3">
      <c r="A40" s="7" t="s">
        <v>10</v>
      </c>
      <c r="B40" s="21">
        <v>0.1</v>
      </c>
    </row>
    <row r="48" spans="1:2" ht="15.75" thickBot="1" x14ac:dyDescent="0.3"/>
    <row r="49" spans="1:2" ht="15.75" thickBot="1" x14ac:dyDescent="0.3">
      <c r="A49" s="7" t="s">
        <v>19</v>
      </c>
      <c r="B49" s="19">
        <v>0.20338983050847459</v>
      </c>
    </row>
    <row r="50" spans="1:2" ht="15.75" thickBot="1" x14ac:dyDescent="0.3">
      <c r="A50" s="8" t="s">
        <v>20</v>
      </c>
      <c r="B50" s="20">
        <v>8.4745762711864403E-2</v>
      </c>
    </row>
    <row r="51" spans="1:2" ht="15.75" thickBot="1" x14ac:dyDescent="0.3">
      <c r="A51" s="8" t="s">
        <v>21</v>
      </c>
      <c r="B51" s="22">
        <v>0.22033898305084745</v>
      </c>
    </row>
    <row r="52" spans="1:2" ht="15.75" thickBot="1" x14ac:dyDescent="0.3">
      <c r="A52" s="7" t="s">
        <v>10</v>
      </c>
      <c r="B52" s="19">
        <v>0.13636363636363635</v>
      </c>
    </row>
    <row r="63" spans="1:2" x14ac:dyDescent="0.25">
      <c r="B63">
        <f>89+32</f>
        <v>121</v>
      </c>
    </row>
    <row r="64" spans="1:2" x14ac:dyDescent="0.25">
      <c r="B64">
        <f>89/121</f>
        <v>0.73553719008264462</v>
      </c>
    </row>
    <row r="67" spans="1:12" x14ac:dyDescent="0.25">
      <c r="D67" s="16"/>
    </row>
    <row r="70" spans="1:12" ht="27.75" customHeight="1" x14ac:dyDescent="0.25">
      <c r="B70" s="12"/>
      <c r="C70" s="17" t="s">
        <v>14</v>
      </c>
      <c r="D70" s="17"/>
      <c r="I70" s="18" t="s">
        <v>14</v>
      </c>
      <c r="J70" s="18"/>
    </row>
    <row r="71" spans="1:12" ht="15.75" thickBot="1" x14ac:dyDescent="0.3">
      <c r="B71" s="12"/>
      <c r="C71" s="12" t="s">
        <v>15</v>
      </c>
      <c r="D71" s="12" t="s">
        <v>16</v>
      </c>
      <c r="I71" s="15"/>
      <c r="J71" s="15" t="s">
        <v>15</v>
      </c>
      <c r="L71" s="14" t="s">
        <v>16</v>
      </c>
    </row>
    <row r="72" spans="1:12" ht="15.75" thickBot="1" x14ac:dyDescent="0.3">
      <c r="B72" s="12" t="s">
        <v>3</v>
      </c>
      <c r="C72" s="12" t="s">
        <v>11</v>
      </c>
      <c r="D72" s="10" t="s">
        <v>17</v>
      </c>
      <c r="I72" s="15" t="s">
        <v>3</v>
      </c>
      <c r="J72" s="15" t="s">
        <v>11</v>
      </c>
      <c r="L72" s="14" t="s">
        <v>17</v>
      </c>
    </row>
    <row r="73" spans="1:12" ht="15.75" thickBot="1" x14ac:dyDescent="0.3">
      <c r="B73" s="12" t="s">
        <v>12</v>
      </c>
      <c r="C73" s="12" t="s">
        <v>13</v>
      </c>
      <c r="D73" s="11" t="s">
        <v>18</v>
      </c>
      <c r="I73" s="15" t="s">
        <v>12</v>
      </c>
      <c r="J73" s="15" t="s">
        <v>13</v>
      </c>
      <c r="L73" s="15" t="s">
        <v>18</v>
      </c>
    </row>
    <row r="75" spans="1:12" x14ac:dyDescent="0.25">
      <c r="B75" s="12" t="s">
        <v>3</v>
      </c>
      <c r="C75" s="12" t="s">
        <v>12</v>
      </c>
    </row>
    <row r="76" spans="1:12" ht="27.75" x14ac:dyDescent="0.25">
      <c r="A76" s="13" t="s">
        <v>14</v>
      </c>
      <c r="B76" s="13" t="s">
        <v>11</v>
      </c>
      <c r="C76" s="13" t="s">
        <v>13</v>
      </c>
    </row>
    <row r="78" spans="1:12" x14ac:dyDescent="0.25">
      <c r="B78" s="12" t="s">
        <v>3</v>
      </c>
      <c r="C78" s="12" t="s">
        <v>12</v>
      </c>
    </row>
    <row r="79" spans="1:12" x14ac:dyDescent="0.25">
      <c r="B79" s="12" t="s">
        <v>17</v>
      </c>
      <c r="C79" s="12" t="s">
        <v>18</v>
      </c>
    </row>
    <row r="88" spans="1:2" x14ac:dyDescent="0.25">
      <c r="A88" t="s">
        <v>6</v>
      </c>
      <c r="B88" s="9">
        <v>0.314</v>
      </c>
    </row>
    <row r="89" spans="1:2" x14ac:dyDescent="0.25">
      <c r="A89" t="s">
        <v>10</v>
      </c>
      <c r="B89" s="9">
        <v>0.125</v>
      </c>
    </row>
    <row r="97" spans="1:2" x14ac:dyDescent="0.25">
      <c r="A97" t="s">
        <v>22</v>
      </c>
      <c r="B97" s="9">
        <v>0.73499999999999999</v>
      </c>
    </row>
    <row r="98" spans="1:2" x14ac:dyDescent="0.25">
      <c r="A98" t="s">
        <v>23</v>
      </c>
      <c r="B98" s="9">
        <v>0.26400000000000001</v>
      </c>
    </row>
    <row r="99" spans="1:2" x14ac:dyDescent="0.25">
      <c r="A99" t="s">
        <v>6</v>
      </c>
      <c r="B99" s="9">
        <v>0.314</v>
      </c>
    </row>
    <row r="100" spans="1:2" x14ac:dyDescent="0.25">
      <c r="B100" s="9">
        <v>0.68600000000000005</v>
      </c>
    </row>
    <row r="101" spans="1:2" x14ac:dyDescent="0.25">
      <c r="A101" t="s">
        <v>10</v>
      </c>
      <c r="B101" s="9">
        <v>0.125</v>
      </c>
    </row>
    <row r="102" spans="1:2" x14ac:dyDescent="0.25">
      <c r="B102" s="9">
        <v>0.875</v>
      </c>
    </row>
  </sheetData>
  <mergeCells count="2">
    <mergeCell ref="C70:D70"/>
    <mergeCell ref="I70:J7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papanicg</dc:creator>
  <cp:lastModifiedBy>Zavras, Faidon D./Sloan Kettering Institute</cp:lastModifiedBy>
  <dcterms:created xsi:type="dcterms:W3CDTF">2019-02-14T19:57:57Z</dcterms:created>
  <dcterms:modified xsi:type="dcterms:W3CDTF">2019-02-18T18:03:02Z</dcterms:modified>
</cp:coreProperties>
</file>