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roy/Documents/HOD总表/2021-2月/2021-2-21/"/>
    </mc:Choice>
  </mc:AlternateContent>
  <xr:revisionPtr revIDLastSave="0" documentId="13_ncr:1_{2396AF2C-040B-8D4B-90A1-3A8FB88385BE}" xr6:coauthVersionLast="46" xr6:coauthVersionMax="46" xr10:uidLastSave="{00000000-0000-0000-0000-000000000000}"/>
  <bookViews>
    <workbookView xWindow="0" yWindow="0" windowWidth="28800" windowHeight="1800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23" i="1" l="1"/>
  <c r="X123" i="1"/>
  <c r="W123" i="1"/>
  <c r="U123" i="1"/>
  <c r="T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Z117" i="1" l="1"/>
  <c r="Z121" i="1" l="1"/>
  <c r="Z120" i="1"/>
  <c r="Z119" i="1"/>
  <c r="Z122" i="1" s="1"/>
  <c r="Z116" i="1"/>
  <c r="Z115" i="1"/>
  <c r="Z118" i="1" s="1"/>
  <c r="Y114" i="1"/>
  <c r="X114" i="1"/>
  <c r="W114" i="1"/>
  <c r="V114" i="1"/>
  <c r="V123" i="1" s="1"/>
  <c r="U114" i="1"/>
  <c r="T114" i="1"/>
  <c r="S114" i="1"/>
  <c r="S123" i="1" s="1"/>
  <c r="R114" i="1"/>
  <c r="R123" i="1" s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Z113" i="1"/>
  <c r="Z112" i="1"/>
  <c r="Z111" i="1"/>
  <c r="Z110" i="1"/>
  <c r="Z109" i="1"/>
  <c r="T131" i="1"/>
  <c r="U131" i="1"/>
  <c r="T132" i="1"/>
  <c r="U132" i="1"/>
  <c r="T133" i="1"/>
  <c r="U133" i="1"/>
  <c r="T134" i="1"/>
  <c r="U134" i="1"/>
  <c r="T135" i="1"/>
  <c r="U135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Z105" i="1"/>
  <c r="Z104" i="1"/>
  <c r="Z103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Z101" i="1"/>
  <c r="Z100" i="1"/>
  <c r="Z99" i="1"/>
  <c r="Y98" i="1"/>
  <c r="Y107" i="1" s="1"/>
  <c r="X98" i="1"/>
  <c r="W98" i="1"/>
  <c r="W107" i="1" s="1"/>
  <c r="V98" i="1"/>
  <c r="V107" i="1" s="1"/>
  <c r="U98" i="1"/>
  <c r="T98" i="1"/>
  <c r="S98" i="1"/>
  <c r="S107" i="1" s="1"/>
  <c r="R98" i="1"/>
  <c r="Q98" i="1"/>
  <c r="P98" i="1"/>
  <c r="O98" i="1"/>
  <c r="N98" i="1"/>
  <c r="M98" i="1"/>
  <c r="L98" i="1"/>
  <c r="L107" i="1" s="1"/>
  <c r="K98" i="1"/>
  <c r="J98" i="1"/>
  <c r="I98" i="1"/>
  <c r="I107" i="1" s="1"/>
  <c r="H98" i="1"/>
  <c r="H107" i="1" s="1"/>
  <c r="G98" i="1"/>
  <c r="F98" i="1"/>
  <c r="F107" i="1" s="1"/>
  <c r="E98" i="1"/>
  <c r="E107" i="1" s="1"/>
  <c r="Z97" i="1"/>
  <c r="Z96" i="1"/>
  <c r="Z95" i="1"/>
  <c r="Z94" i="1"/>
  <c r="Z93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Z90" i="1"/>
  <c r="Z89" i="1"/>
  <c r="Z88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Z86" i="1"/>
  <c r="Z85" i="1"/>
  <c r="Z84" i="1"/>
  <c r="Y83" i="1"/>
  <c r="Y92" i="1" s="1"/>
  <c r="X83" i="1"/>
  <c r="X92" i="1" s="1"/>
  <c r="W83" i="1"/>
  <c r="W92" i="1" s="1"/>
  <c r="V83" i="1"/>
  <c r="U83" i="1"/>
  <c r="U92" i="1" s="1"/>
  <c r="T83" i="1"/>
  <c r="S83" i="1"/>
  <c r="R83" i="1"/>
  <c r="Q83" i="1"/>
  <c r="P83" i="1"/>
  <c r="O83" i="1"/>
  <c r="N83" i="1"/>
  <c r="M83" i="1"/>
  <c r="M92" i="1" s="1"/>
  <c r="L83" i="1"/>
  <c r="K83" i="1"/>
  <c r="J83" i="1"/>
  <c r="I83" i="1"/>
  <c r="H83" i="1"/>
  <c r="H92" i="1" s="1"/>
  <c r="G83" i="1"/>
  <c r="F83" i="1"/>
  <c r="E83" i="1"/>
  <c r="E92" i="1" s="1"/>
  <c r="Z82" i="1"/>
  <c r="Z81" i="1"/>
  <c r="Z80" i="1"/>
  <c r="Z79" i="1"/>
  <c r="Z78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Z74" i="1"/>
  <c r="Z73" i="1"/>
  <c r="Z72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Z70" i="1"/>
  <c r="Z69" i="1"/>
  <c r="Z68" i="1"/>
  <c r="Y67" i="1"/>
  <c r="Y76" i="1" s="1"/>
  <c r="X67" i="1"/>
  <c r="X76" i="1" s="1"/>
  <c r="W67" i="1"/>
  <c r="W76" i="1" s="1"/>
  <c r="V67" i="1"/>
  <c r="V76" i="1" s="1"/>
  <c r="U67" i="1"/>
  <c r="U76" i="1" s="1"/>
  <c r="T67" i="1"/>
  <c r="S67" i="1"/>
  <c r="S76" i="1" s="1"/>
  <c r="R67" i="1"/>
  <c r="R76" i="1" s="1"/>
  <c r="Q67" i="1"/>
  <c r="Q76" i="1" s="1"/>
  <c r="P67" i="1"/>
  <c r="O67" i="1"/>
  <c r="N67" i="1"/>
  <c r="M67" i="1"/>
  <c r="L67" i="1"/>
  <c r="L76" i="1" s="1"/>
  <c r="K67" i="1"/>
  <c r="J67" i="1"/>
  <c r="I67" i="1"/>
  <c r="H67" i="1"/>
  <c r="G67" i="1"/>
  <c r="F67" i="1"/>
  <c r="E67" i="1"/>
  <c r="E76" i="1" s="1"/>
  <c r="Z66" i="1"/>
  <c r="Z65" i="1"/>
  <c r="Z64" i="1"/>
  <c r="Z63" i="1"/>
  <c r="Z62" i="1"/>
  <c r="N107" i="1" l="1"/>
  <c r="X107" i="1"/>
  <c r="S92" i="1"/>
  <c r="E123" i="1"/>
  <c r="Q92" i="1"/>
  <c r="T92" i="1"/>
  <c r="Z114" i="1"/>
  <c r="Z123" i="1" s="1"/>
  <c r="G107" i="1"/>
  <c r="T107" i="1"/>
  <c r="Z98" i="1"/>
  <c r="O107" i="1"/>
  <c r="Z102" i="1"/>
  <c r="Q107" i="1"/>
  <c r="R107" i="1"/>
  <c r="P107" i="1"/>
  <c r="M107" i="1"/>
  <c r="Z106" i="1"/>
  <c r="U107" i="1"/>
  <c r="K107" i="1"/>
  <c r="J107" i="1"/>
  <c r="Z91" i="1"/>
  <c r="N92" i="1"/>
  <c r="O92" i="1"/>
  <c r="P92" i="1"/>
  <c r="I92" i="1"/>
  <c r="G92" i="1"/>
  <c r="Z87" i="1"/>
  <c r="J92" i="1"/>
  <c r="V92" i="1"/>
  <c r="K92" i="1"/>
  <c r="L92" i="1"/>
  <c r="F92" i="1"/>
  <c r="R92" i="1"/>
  <c r="Z83" i="1"/>
  <c r="T76" i="1"/>
  <c r="Z76" i="1" s="1"/>
  <c r="Z75" i="1"/>
  <c r="G76" i="1"/>
  <c r="P76" i="1"/>
  <c r="Z71" i="1"/>
  <c r="N76" i="1"/>
  <c r="M76" i="1"/>
  <c r="H76" i="1"/>
  <c r="O76" i="1"/>
  <c r="Z67" i="1"/>
  <c r="K76" i="1"/>
  <c r="F76" i="1"/>
  <c r="J76" i="1"/>
  <c r="I76" i="1"/>
  <c r="Z49" i="1"/>
  <c r="Z107" i="1" l="1"/>
  <c r="Z92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Z59" i="1"/>
  <c r="Z58" i="1"/>
  <c r="Z57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Z55" i="1"/>
  <c r="Z54" i="1"/>
  <c r="Z53" i="1"/>
  <c r="Y52" i="1"/>
  <c r="Y61" i="1" s="1"/>
  <c r="X52" i="1"/>
  <c r="W52" i="1"/>
  <c r="W61" i="1" s="1"/>
  <c r="V52" i="1"/>
  <c r="U52" i="1"/>
  <c r="T52" i="1"/>
  <c r="T61" i="1" s="1"/>
  <c r="S52" i="1"/>
  <c r="S61" i="1" s="1"/>
  <c r="R52" i="1"/>
  <c r="Q52" i="1"/>
  <c r="Q61" i="1" s="1"/>
  <c r="P52" i="1"/>
  <c r="O52" i="1"/>
  <c r="N52" i="1"/>
  <c r="M52" i="1"/>
  <c r="L52" i="1"/>
  <c r="L61" i="1" s="1"/>
  <c r="K52" i="1"/>
  <c r="J52" i="1"/>
  <c r="I52" i="1"/>
  <c r="I61" i="1" s="1"/>
  <c r="H52" i="1"/>
  <c r="G52" i="1"/>
  <c r="F52" i="1"/>
  <c r="F61" i="1" s="1"/>
  <c r="E52" i="1"/>
  <c r="Z51" i="1"/>
  <c r="Z50" i="1"/>
  <c r="Z48" i="1"/>
  <c r="Z47" i="1"/>
  <c r="X61" i="1" l="1"/>
  <c r="E61" i="1"/>
  <c r="K61" i="1"/>
  <c r="O61" i="1"/>
  <c r="N61" i="1"/>
  <c r="V61" i="1"/>
  <c r="Z56" i="1"/>
  <c r="U61" i="1"/>
  <c r="G61" i="1"/>
  <c r="R61" i="1"/>
  <c r="J61" i="1"/>
  <c r="M61" i="1"/>
  <c r="P61" i="1"/>
  <c r="H61" i="1"/>
  <c r="Z52" i="1"/>
  <c r="Z60" i="1"/>
  <c r="Y45" i="1"/>
  <c r="X45" i="1"/>
  <c r="W45" i="1"/>
  <c r="V45" i="1"/>
  <c r="U45" i="1"/>
  <c r="T45" i="1"/>
  <c r="S45" i="1"/>
  <c r="R45" i="1"/>
  <c r="P45" i="1"/>
  <c r="N45" i="1"/>
  <c r="M45" i="1"/>
  <c r="K45" i="1"/>
  <c r="I45" i="1"/>
  <c r="H45" i="1"/>
  <c r="G45" i="1"/>
  <c r="F45" i="1"/>
  <c r="E45" i="1"/>
  <c r="Z44" i="1"/>
  <c r="Z43" i="1"/>
  <c r="J45" i="1"/>
  <c r="Z42" i="1"/>
  <c r="Y41" i="1"/>
  <c r="X41" i="1"/>
  <c r="W41" i="1"/>
  <c r="V41" i="1"/>
  <c r="U41" i="1"/>
  <c r="T41" i="1"/>
  <c r="S41" i="1"/>
  <c r="R41" i="1"/>
  <c r="P41" i="1"/>
  <c r="N41" i="1"/>
  <c r="M41" i="1"/>
  <c r="K41" i="1"/>
  <c r="I41" i="1"/>
  <c r="H41" i="1"/>
  <c r="G41" i="1"/>
  <c r="F41" i="1"/>
  <c r="E41" i="1"/>
  <c r="Z40" i="1"/>
  <c r="Z39" i="1"/>
  <c r="Z38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Z36" i="1"/>
  <c r="Z35" i="1"/>
  <c r="Z34" i="1"/>
  <c r="Z33" i="1"/>
  <c r="E46" i="1" l="1"/>
  <c r="Z61" i="1"/>
  <c r="S46" i="1"/>
  <c r="Z45" i="1"/>
  <c r="T46" i="1"/>
  <c r="W46" i="1"/>
  <c r="Y46" i="1"/>
  <c r="U46" i="1"/>
  <c r="Z41" i="1"/>
  <c r="H46" i="1"/>
  <c r="K46" i="1"/>
  <c r="M46" i="1"/>
  <c r="N46" i="1"/>
  <c r="P46" i="1"/>
  <c r="I46" i="1"/>
  <c r="R46" i="1"/>
  <c r="V46" i="1"/>
  <c r="X46" i="1"/>
  <c r="Z37" i="1"/>
  <c r="L41" i="1"/>
  <c r="O41" i="1"/>
  <c r="J41" i="1"/>
  <c r="J46" i="1" s="1"/>
  <c r="F46" i="1"/>
  <c r="G46" i="1"/>
  <c r="Q41" i="1"/>
  <c r="J29" i="1"/>
  <c r="L29" i="1" s="1"/>
  <c r="O29" i="1" s="1"/>
  <c r="Q29" i="1" s="1"/>
  <c r="J26" i="1"/>
  <c r="L26" i="1" s="1"/>
  <c r="O26" i="1" s="1"/>
  <c r="Q26" i="1" s="1"/>
  <c r="Z46" i="1" l="1"/>
  <c r="L45" i="1"/>
  <c r="L46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Z30" i="1"/>
  <c r="Z29" i="1"/>
  <c r="Z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Z26" i="1"/>
  <c r="Z25" i="1"/>
  <c r="Z24" i="1"/>
  <c r="Y23" i="1"/>
  <c r="Y32" i="1" s="1"/>
  <c r="X23" i="1"/>
  <c r="W23" i="1"/>
  <c r="W32" i="1" s="1"/>
  <c r="V23" i="1"/>
  <c r="U23" i="1"/>
  <c r="U32" i="1" s="1"/>
  <c r="T23" i="1"/>
  <c r="S23" i="1"/>
  <c r="S32" i="1" s="1"/>
  <c r="R23" i="1"/>
  <c r="P23" i="1"/>
  <c r="N23" i="1"/>
  <c r="M23" i="1"/>
  <c r="K23" i="1"/>
  <c r="J23" i="1"/>
  <c r="I23" i="1"/>
  <c r="H23" i="1"/>
  <c r="G23" i="1"/>
  <c r="F23" i="1"/>
  <c r="E23" i="1"/>
  <c r="Z22" i="1"/>
  <c r="Z21" i="1"/>
  <c r="Z20" i="1"/>
  <c r="Z19" i="1"/>
  <c r="X32" i="1" l="1"/>
  <c r="V32" i="1"/>
  <c r="E32" i="1"/>
  <c r="Z31" i="1"/>
  <c r="R32" i="1"/>
  <c r="Q45" i="1"/>
  <c r="Q46" i="1" s="1"/>
  <c r="O45" i="1"/>
  <c r="O46" i="1" s="1"/>
  <c r="H32" i="1"/>
  <c r="T32" i="1"/>
  <c r="Z27" i="1"/>
  <c r="P32" i="1"/>
  <c r="G32" i="1"/>
  <c r="Z23" i="1"/>
  <c r="N32" i="1"/>
  <c r="M32" i="1"/>
  <c r="F32" i="1"/>
  <c r="I32" i="1"/>
  <c r="K32" i="1"/>
  <c r="J32" i="1"/>
  <c r="Q23" i="1"/>
  <c r="Q32" i="1" s="1"/>
  <c r="O23" i="1"/>
  <c r="O32" i="1" s="1"/>
  <c r="L23" i="1"/>
  <c r="L32" i="1" s="1"/>
  <c r="J6" i="1"/>
  <c r="L6" i="1" s="1"/>
  <c r="J5" i="1"/>
  <c r="J9" i="1" s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Z16" i="1"/>
  <c r="Z15" i="1"/>
  <c r="Z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Z12" i="1"/>
  <c r="Z11" i="1"/>
  <c r="Z10" i="1"/>
  <c r="Y9" i="1"/>
  <c r="X9" i="1"/>
  <c r="W9" i="1"/>
  <c r="W18" i="1" s="1"/>
  <c r="V9" i="1"/>
  <c r="V18" i="1" s="1"/>
  <c r="U9" i="1"/>
  <c r="U18" i="1" s="1"/>
  <c r="T9" i="1"/>
  <c r="T18" i="1" s="1"/>
  <c r="S9" i="1"/>
  <c r="R9" i="1"/>
  <c r="P9" i="1"/>
  <c r="N9" i="1"/>
  <c r="M9" i="1"/>
  <c r="K9" i="1"/>
  <c r="I9" i="1"/>
  <c r="H9" i="1"/>
  <c r="G9" i="1"/>
  <c r="F9" i="1"/>
  <c r="E9" i="1"/>
  <c r="Z8" i="1"/>
  <c r="Z7" i="1"/>
  <c r="Z6" i="1"/>
  <c r="Z5" i="1"/>
  <c r="X18" i="1" l="1"/>
  <c r="G18" i="1"/>
  <c r="L5" i="1"/>
  <c r="O5" i="1" s="1"/>
  <c r="Q5" i="1" s="1"/>
  <c r="Z32" i="1"/>
  <c r="Z13" i="1"/>
  <c r="N18" i="1"/>
  <c r="F18" i="1"/>
  <c r="Z9" i="1"/>
  <c r="E18" i="1"/>
  <c r="M18" i="1"/>
  <c r="Y18" i="1"/>
  <c r="R18" i="1"/>
  <c r="O6" i="1"/>
  <c r="Q6" i="1" s="1"/>
  <c r="J18" i="1"/>
  <c r="H18" i="1"/>
  <c r="P18" i="1"/>
  <c r="I18" i="1"/>
  <c r="K18" i="1"/>
  <c r="S18" i="1"/>
  <c r="Z17" i="1"/>
  <c r="L9" i="1" l="1"/>
  <c r="L18" i="1" s="1"/>
  <c r="Z18" i="1"/>
  <c r="O9" i="1"/>
  <c r="O18" i="1" s="1"/>
  <c r="Q9" i="1"/>
  <c r="Q18" i="1" s="1"/>
</calcChain>
</file>

<file path=xl/sharedStrings.xml><?xml version="1.0" encoding="utf-8"?>
<sst xmlns="http://schemas.openxmlformats.org/spreadsheetml/2006/main" count="444" uniqueCount="124">
  <si>
    <t>华景</t>
    <rPh sb="0" eb="1">
      <t>hua'jing</t>
    </rPh>
    <phoneticPr fontId="2" type="noConversion"/>
  </si>
  <si>
    <t>迦密山</t>
    <rPh sb="0" eb="1">
      <t>j'm's</t>
    </rPh>
    <phoneticPr fontId="2" type="noConversion"/>
  </si>
  <si>
    <t>以琳</t>
    <rPh sb="0" eb="1">
      <t>yi'lin</t>
    </rPh>
    <phoneticPr fontId="2" type="noConversion"/>
  </si>
  <si>
    <t>以利沙</t>
    <rPh sb="0" eb="1">
      <t>y'l's</t>
    </rPh>
    <phoneticPr fontId="2" type="noConversion"/>
  </si>
  <si>
    <t>HJ</t>
    <phoneticPr fontId="2" type="noConversion"/>
  </si>
  <si>
    <t>小总</t>
    <rPh sb="0" eb="1">
      <t>xiao'zong</t>
    </rPh>
    <rPh sb="1" eb="2">
      <t>zong</t>
    </rPh>
    <phoneticPr fontId="2" type="noConversion"/>
  </si>
  <si>
    <t>小总</t>
    <rPh sb="0" eb="1">
      <t>xiao'zong</t>
    </rPh>
    <phoneticPr fontId="2" type="noConversion"/>
  </si>
  <si>
    <t>基甸</t>
    <rPh sb="0" eb="1">
      <t>ji'dian</t>
    </rPh>
    <phoneticPr fontId="2" type="noConversion"/>
  </si>
  <si>
    <t>YLS</t>
    <phoneticPr fontId="2" type="noConversion"/>
  </si>
  <si>
    <t>迦勒</t>
    <rPh sb="0" eb="1">
      <t>jia'l</t>
    </rPh>
    <phoneticPr fontId="2" type="noConversion"/>
  </si>
  <si>
    <t xml:space="preserve">HOD </t>
    <phoneticPr fontId="2" type="noConversion"/>
  </si>
  <si>
    <t>最少人数</t>
  </si>
  <si>
    <t>最多人数</t>
  </si>
  <si>
    <t>L3 </t>
  </si>
  <si>
    <t>十夫长</t>
  </si>
  <si>
    <t>L5 </t>
  </si>
  <si>
    <t>五十夫长</t>
  </si>
  <si>
    <t>L7 </t>
  </si>
  <si>
    <t>百夫长</t>
  </si>
  <si>
    <t>L9 </t>
  </si>
  <si>
    <t>千夫长</t>
  </si>
  <si>
    <t>L11</t>
  </si>
  <si>
    <t>L13</t>
    <phoneticPr fontId="2" type="noConversion"/>
  </si>
  <si>
    <t>十万夫长</t>
    <phoneticPr fontId="2" type="noConversion"/>
  </si>
  <si>
    <t>波阿斯</t>
    <phoneticPr fontId="2" type="noConversion"/>
  </si>
  <si>
    <t>JMS</t>
    <phoneticPr fontId="2" type="noConversion"/>
  </si>
  <si>
    <t>小总</t>
    <phoneticPr fontId="2" type="noConversion"/>
  </si>
  <si>
    <t>提摩太</t>
    <phoneticPr fontId="2" type="noConversion"/>
  </si>
  <si>
    <t>亚伦</t>
    <phoneticPr fontId="2" type="noConversion"/>
  </si>
  <si>
    <t>约书亚</t>
    <rPh sb="0" eb="1">
      <t>m'k'l</t>
    </rPh>
    <rPh sb="1" eb="2">
      <t>ke</t>
    </rPh>
    <phoneticPr fontId="2" type="noConversion"/>
  </si>
  <si>
    <t>chiliarch</t>
    <phoneticPr fontId="2" type="noConversion"/>
  </si>
  <si>
    <t>centurion</t>
    <phoneticPr fontId="2" type="noConversion"/>
  </si>
  <si>
    <t>Mini</t>
    <phoneticPr fontId="2" type="noConversion"/>
  </si>
  <si>
    <t>Small</t>
    <phoneticPr fontId="2" type="noConversion"/>
  </si>
  <si>
    <t>Medium</t>
    <phoneticPr fontId="2" type="noConversion"/>
  </si>
  <si>
    <t>Large</t>
    <phoneticPr fontId="2" type="noConversion"/>
  </si>
  <si>
    <t>微见习</t>
    <phoneticPr fontId="2" type="noConversion"/>
  </si>
  <si>
    <t>微家人</t>
    <phoneticPr fontId="2" type="noConversion"/>
  </si>
  <si>
    <t>微长</t>
    <phoneticPr fontId="2" type="noConversion"/>
  </si>
  <si>
    <t xml:space="preserve">Small </t>
    <phoneticPr fontId="2" type="noConversion"/>
  </si>
  <si>
    <t>Attendance</t>
    <phoneticPr fontId="9" type="noConversion"/>
  </si>
  <si>
    <t>Absence</t>
    <phoneticPr fontId="9" type="noConversion"/>
  </si>
  <si>
    <t>Care</t>
    <phoneticPr fontId="9" type="noConversion"/>
  </si>
  <si>
    <t>Cover</t>
    <phoneticPr fontId="9" type="noConversion"/>
  </si>
  <si>
    <t>Absen 1</t>
    <phoneticPr fontId="9" type="noConversion"/>
  </si>
  <si>
    <t>Absen 4</t>
  </si>
  <si>
    <t>Abs Ttl</t>
    <phoneticPr fontId="9" type="noConversion"/>
  </si>
  <si>
    <t>Newcomers</t>
    <phoneticPr fontId="9" type="noConversion"/>
  </si>
  <si>
    <t xml:space="preserve">Sunday </t>
    <phoneticPr fontId="2" type="noConversion"/>
  </si>
  <si>
    <t xml:space="preserve">Total </t>
    <rPh sb="0" eb="1">
      <t>da'zong</t>
    </rPh>
    <rPh sb="1" eb="2">
      <t>zong</t>
    </rPh>
    <phoneticPr fontId="2" type="noConversion"/>
  </si>
  <si>
    <t xml:space="preserve">Large </t>
    <phoneticPr fontId="2" type="noConversion"/>
  </si>
  <si>
    <t>L15</t>
    <phoneticPr fontId="2" type="noConversion"/>
  </si>
  <si>
    <t>L17</t>
    <phoneticPr fontId="2" type="noConversion"/>
  </si>
  <si>
    <t>百万夫长</t>
    <phoneticPr fontId="2" type="noConversion"/>
  </si>
  <si>
    <t>千夫长</t>
    <phoneticPr fontId="2" type="noConversion"/>
  </si>
  <si>
    <t>万夫长</t>
    <phoneticPr fontId="2" type="noConversion"/>
  </si>
  <si>
    <t>家</t>
    <phoneticPr fontId="2" type="noConversion"/>
  </si>
  <si>
    <t>Town</t>
    <phoneticPr fontId="2" type="noConversion"/>
  </si>
  <si>
    <t>Village</t>
    <phoneticPr fontId="2" type="noConversion"/>
  </si>
  <si>
    <t>City</t>
    <phoneticPr fontId="2" type="noConversion"/>
  </si>
  <si>
    <t>微家</t>
    <phoneticPr fontId="2" type="noConversion"/>
  </si>
  <si>
    <t>小家</t>
    <phoneticPr fontId="2" type="noConversion"/>
  </si>
  <si>
    <t>中家</t>
    <phoneticPr fontId="2" type="noConversion"/>
  </si>
  <si>
    <t>大家</t>
    <phoneticPr fontId="2" type="noConversion"/>
  </si>
  <si>
    <t>镇家</t>
    <phoneticPr fontId="2" type="noConversion"/>
  </si>
  <si>
    <t>市家</t>
    <phoneticPr fontId="2" type="noConversion"/>
  </si>
  <si>
    <t>村家</t>
    <phoneticPr fontId="2" type="noConversion"/>
  </si>
  <si>
    <t>县家</t>
    <phoneticPr fontId="2" type="noConversion"/>
  </si>
  <si>
    <t>County</t>
    <phoneticPr fontId="2" type="noConversion"/>
  </si>
  <si>
    <t>最少</t>
  </si>
  <si>
    <t>最少</t>
    <phoneticPr fontId="2" type="noConversion"/>
  </si>
  <si>
    <t>最多</t>
  </si>
  <si>
    <t>最多</t>
    <phoneticPr fontId="2" type="noConversion"/>
  </si>
  <si>
    <t>SF</t>
    <phoneticPr fontId="2" type="noConversion"/>
  </si>
  <si>
    <t>Absen 2</t>
    <phoneticPr fontId="9" type="noConversion"/>
  </si>
  <si>
    <t>Absen 3</t>
    <phoneticPr fontId="9" type="noConversion"/>
  </si>
  <si>
    <t>Absen 4</t>
    <phoneticPr fontId="9" type="noConversion"/>
  </si>
  <si>
    <t>L3+</t>
  </si>
  <si>
    <t>L2</t>
  </si>
  <si>
    <t>L1</t>
  </si>
  <si>
    <t>L0</t>
  </si>
  <si>
    <t xml:space="preserve">Children </t>
  </si>
  <si>
    <t xml:space="preserve">Adults </t>
    <phoneticPr fontId="9" type="noConversion"/>
  </si>
  <si>
    <t>Lost Sheep</t>
    <phoneticPr fontId="9" type="noConversion"/>
  </si>
  <si>
    <t>微友人</t>
    <phoneticPr fontId="2" type="noConversion"/>
  </si>
  <si>
    <t>成人</t>
    <phoneticPr fontId="2" type="noConversion"/>
  </si>
  <si>
    <t>成人出席</t>
    <phoneticPr fontId="2" type="noConversion"/>
  </si>
  <si>
    <t>儿童出席</t>
    <phoneticPr fontId="2" type="noConversion"/>
  </si>
  <si>
    <t>新朋友</t>
    <phoneticPr fontId="2" type="noConversion"/>
  </si>
  <si>
    <t>缺席</t>
    <phoneticPr fontId="2" type="noConversion"/>
  </si>
  <si>
    <t>牧养</t>
    <phoneticPr fontId="2" type="noConversion"/>
  </si>
  <si>
    <t>迷羊</t>
    <phoneticPr fontId="2" type="noConversion"/>
  </si>
  <si>
    <t>遮盖</t>
    <phoneticPr fontId="2" type="noConversion"/>
  </si>
  <si>
    <t>儿童1</t>
    <phoneticPr fontId="2" type="noConversion"/>
  </si>
  <si>
    <t>出席</t>
    <phoneticPr fontId="2" type="noConversion"/>
  </si>
  <si>
    <t>数量</t>
    <phoneticPr fontId="2" type="noConversion"/>
  </si>
  <si>
    <t>主日</t>
    <phoneticPr fontId="2" type="noConversion"/>
  </si>
  <si>
    <t>HOD统计表-2021年1月3日</t>
    <rPh sb="3" eb="4">
      <t>tong'ji</t>
    </rPh>
    <rPh sb="5" eb="6">
      <t>biao</t>
    </rPh>
    <phoneticPr fontId="2" type="noConversion"/>
  </si>
  <si>
    <t>Min</t>
  </si>
  <si>
    <t>Min</t>
    <phoneticPr fontId="2" type="noConversion"/>
  </si>
  <si>
    <t>Max</t>
  </si>
  <si>
    <t>Max</t>
    <phoneticPr fontId="2" type="noConversion"/>
  </si>
  <si>
    <t>Small Family</t>
    <phoneticPr fontId="2" type="noConversion"/>
  </si>
  <si>
    <t>Mini Family</t>
    <phoneticPr fontId="2" type="noConversion"/>
  </si>
  <si>
    <t>Medium Family</t>
    <phoneticPr fontId="2" type="noConversion"/>
  </si>
  <si>
    <t>Large Family</t>
    <phoneticPr fontId="2" type="noConversion"/>
  </si>
  <si>
    <t>Village Family</t>
    <phoneticPr fontId="2" type="noConversion"/>
  </si>
  <si>
    <t>Town Family</t>
    <phoneticPr fontId="2" type="noConversion"/>
  </si>
  <si>
    <t>County Family</t>
    <phoneticPr fontId="2" type="noConversion"/>
  </si>
  <si>
    <t>宗家</t>
    <phoneticPr fontId="2" type="noConversion"/>
  </si>
  <si>
    <t>支家</t>
    <phoneticPr fontId="2" type="noConversion"/>
  </si>
  <si>
    <t>Clan</t>
    <phoneticPr fontId="2" type="noConversion"/>
  </si>
  <si>
    <t>Tribal</t>
    <phoneticPr fontId="2" type="noConversion"/>
  </si>
  <si>
    <t>Clan Family</t>
    <phoneticPr fontId="2" type="noConversion"/>
  </si>
  <si>
    <t>Tribal Family</t>
    <phoneticPr fontId="2" type="noConversion"/>
  </si>
  <si>
    <t>Nu2:11</t>
    <phoneticPr fontId="2" type="noConversion"/>
  </si>
  <si>
    <t>Nu 26:41</t>
    <phoneticPr fontId="2" type="noConversion"/>
  </si>
  <si>
    <t>Nu 26:51</t>
    <phoneticPr fontId="2" type="noConversion"/>
  </si>
  <si>
    <t>Nu 2:32</t>
    <phoneticPr fontId="2" type="noConversion"/>
  </si>
  <si>
    <t>National</t>
    <phoneticPr fontId="2" type="noConversion"/>
  </si>
  <si>
    <t>Avrg</t>
    <phoneticPr fontId="2" type="noConversion"/>
  </si>
  <si>
    <t>Families</t>
    <phoneticPr fontId="2" type="noConversion"/>
  </si>
  <si>
    <t>约瑟</t>
    <phoneticPr fontId="2" type="noConversion"/>
  </si>
  <si>
    <t>超级棒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</si>
</sst>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#,##0;[Red]#,##0"/>
  </numFmts>
  <fonts count="17">
    <font>
      <sz val="12"/>
      <color theme="1"/>
      <name val="DengXian"/>
      <family val="2"/>
      <charset val="134"/>
      <scheme val="minor"/>
    </font>
    <font>
      <sz val="11"/>
      <name val="DengXian"/>
      <family val="3"/>
      <charset val="134"/>
    </font>
    <font>
      <sz val="9"/>
      <name val="DengXian"/>
      <family val="2"/>
      <charset val="134"/>
      <scheme val="minor"/>
    </font>
    <font>
      <b/>
      <sz val="11"/>
      <color theme="1"/>
      <name val="微软雅黑"/>
      <family val="3"/>
      <charset val="134"/>
    </font>
    <font>
      <sz val="11"/>
      <color theme="1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theme="1"/>
      <name val="Helvetica"/>
      <family val="2"/>
    </font>
    <font>
      <sz val="11"/>
      <color rgb="FF000000"/>
      <name val="微软雅黑"/>
      <family val="2"/>
      <charset val="134"/>
    </font>
    <font>
      <sz val="9"/>
      <name val="DengXian"/>
      <family val="4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600"/>
        <bgColor rgb="FF000000"/>
      </patternFill>
    </fill>
    <fill>
      <patternFill patternType="solid">
        <fgColor indexed="45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indexed="29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52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DFF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8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4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14" fillId="0" borderId="5" xfId="0" applyFont="1" applyBorder="1" applyAlignment="1">
      <alignment horizontal="center"/>
    </xf>
    <xf numFmtId="0" fontId="15" fillId="4" borderId="5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3" fontId="4" fillId="3" borderId="1" xfId="0" applyNumberFormat="1" applyFont="1" applyFill="1" applyBorder="1" applyAlignment="1">
      <alignment horizontal="center"/>
    </xf>
    <xf numFmtId="177" fontId="11" fillId="3" borderId="1" xfId="0" applyNumberFormat="1" applyFont="1" applyFill="1" applyBorder="1" applyAlignment="1">
      <alignment horizontal="center"/>
    </xf>
    <xf numFmtId="0" fontId="10" fillId="11" borderId="1" xfId="1" applyFont="1" applyFill="1" applyBorder="1" applyAlignment="1">
      <alignment horizontal="center" vertical="center"/>
    </xf>
    <xf numFmtId="0" fontId="10" fillId="12" borderId="1" xfId="1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77" fontId="11" fillId="0" borderId="0" xfId="0" applyNumberFormat="1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1" fillId="3" borderId="0" xfId="0" applyFont="1" applyFill="1" applyAlignment="1">
      <alignment horizontal="center"/>
    </xf>
    <xf numFmtId="177" fontId="11" fillId="3" borderId="0" xfId="0" applyNumberFormat="1" applyFont="1" applyFill="1" applyAlignment="1">
      <alignment horizontal="center"/>
    </xf>
    <xf numFmtId="177" fontId="11" fillId="0" borderId="1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 vertical="center"/>
    </xf>
    <xf numFmtId="0" fontId="10" fillId="11" borderId="4" xfId="1" applyFont="1" applyFill="1" applyBorder="1" applyAlignment="1">
      <alignment horizontal="center" vertical="center"/>
    </xf>
    <xf numFmtId="0" fontId="10" fillId="12" borderId="4" xfId="1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177" fontId="11" fillId="2" borderId="0" xfId="0" applyNumberFormat="1" applyFont="1" applyFill="1" applyAlignment="1">
      <alignment horizontal="center"/>
    </xf>
    <xf numFmtId="0" fontId="4" fillId="2" borderId="0" xfId="0" applyFont="1" applyFill="1"/>
    <xf numFmtId="176" fontId="4" fillId="0" borderId="0" xfId="0" quotePrefix="1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4" fontId="4" fillId="0" borderId="4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176" fontId="4" fillId="0" borderId="3" xfId="0" quotePrefix="1" applyNumberFormat="1" applyFont="1" applyBorder="1" applyAlignment="1">
      <alignment horizontal="center" vertical="center"/>
    </xf>
    <xf numFmtId="176" fontId="4" fillId="0" borderId="2" xfId="0" quotePrefix="1" applyNumberFormat="1" applyFont="1" applyBorder="1" applyAlignment="1">
      <alignment horizontal="center" vertical="center"/>
    </xf>
    <xf numFmtId="176" fontId="4" fillId="0" borderId="4" xfId="0" quotePrefix="1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</cellXfs>
  <cellStyles count="8">
    <cellStyle name="常规" xfId="0" builtinId="0"/>
    <cellStyle name="常规 2" xfId="1" xr:uid="{00000000-0005-0000-0000-000001000000}"/>
    <cellStyle name="超链接" xfId="2" builtinId="8" hidden="1"/>
    <cellStyle name="超链接" xfId="4" builtinId="8" hidden="1"/>
    <cellStyle name="超链接" xfId="6" builtinId="8" hidden="1"/>
    <cellStyle name="已访问的超链接" xfId="3" builtinId="9" hidden="1"/>
    <cellStyle name="已访问的超链接" xfId="5" builtinId="9" hidden="1"/>
    <cellStyle name="已访问的超链接" xfId="7" builtinId="9" hidden="1"/>
  </cellStyles>
  <dxfs count="0"/>
  <tableStyles count="0" defaultTableStyle="TableStyleMedium9" defaultPivotStyle="PivotStyleMedium7"/>
  <colors>
    <mruColors>
      <color rgb="FF00FDFF"/>
      <color rgb="FFFF40FF"/>
      <color rgb="FF00FA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7"/>
  <sheetViews>
    <sheetView tabSelected="1" topLeftCell="A117" zoomScaleNormal="100" workbookViewId="0">
      <selection activeCell="R113" sqref="R113"/>
    </sheetView>
  </sheetViews>
  <sheetFormatPr baseColWidth="10" defaultColWidth="8.33203125" defaultRowHeight="17"/>
  <cols>
    <col min="1" max="1" width="8.6640625" style="2" bestFit="1" customWidth="1"/>
    <col min="2" max="2" width="7.1640625" style="2" bestFit="1" customWidth="1"/>
    <col min="3" max="3" width="9" style="2" bestFit="1" customWidth="1"/>
    <col min="4" max="4" width="7.5" style="2" bestFit="1" customWidth="1"/>
    <col min="5" max="6" width="5.6640625" style="2" bestFit="1" customWidth="1"/>
    <col min="7" max="9" width="7.5" style="1" bestFit="1" customWidth="1"/>
    <col min="10" max="10" width="9.33203125" style="1" bestFit="1" customWidth="1"/>
    <col min="11" max="11" width="9.83203125" style="1" bestFit="1" customWidth="1"/>
    <col min="12" max="12" width="12.1640625" style="1" bestFit="1" customWidth="1"/>
    <col min="13" max="13" width="12.33203125" style="1" bestFit="1" customWidth="1"/>
    <col min="14" max="14" width="9.5" style="1" bestFit="1" customWidth="1"/>
    <col min="15" max="15" width="5.83203125" style="1" bestFit="1" customWidth="1"/>
    <col min="16" max="16" width="11.5" style="1" bestFit="1" customWidth="1"/>
    <col min="17" max="17" width="7" style="1" bestFit="1" customWidth="1"/>
    <col min="18" max="24" width="9" style="2" bestFit="1" customWidth="1"/>
    <col min="25" max="25" width="8.83203125" style="2" bestFit="1" customWidth="1"/>
    <col min="26" max="26" width="8" style="1" bestFit="1" customWidth="1"/>
    <col min="27" max="16384" width="8.33203125" style="1"/>
  </cols>
  <sheetData>
    <row r="1" spans="1:29">
      <c r="A1" s="78" t="s">
        <v>97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9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29">
      <c r="A3" s="25" t="s">
        <v>96</v>
      </c>
      <c r="B3" s="25" t="s">
        <v>63</v>
      </c>
      <c r="C3" s="25" t="s">
        <v>62</v>
      </c>
      <c r="D3" s="25" t="s">
        <v>61</v>
      </c>
      <c r="E3" s="25" t="s">
        <v>95</v>
      </c>
      <c r="F3" s="25" t="s">
        <v>38</v>
      </c>
      <c r="G3" s="25" t="s">
        <v>36</v>
      </c>
      <c r="H3" s="25" t="s">
        <v>37</v>
      </c>
      <c r="I3" s="25" t="s">
        <v>84</v>
      </c>
      <c r="J3" s="25" t="s">
        <v>86</v>
      </c>
      <c r="K3" s="25" t="s">
        <v>87</v>
      </c>
      <c r="L3" s="25" t="s">
        <v>94</v>
      </c>
      <c r="M3" s="25" t="s">
        <v>88</v>
      </c>
      <c r="N3" s="25" t="s">
        <v>89</v>
      </c>
      <c r="O3" s="25" t="s">
        <v>90</v>
      </c>
      <c r="P3" s="25" t="s">
        <v>91</v>
      </c>
      <c r="Q3" s="25" t="s">
        <v>92</v>
      </c>
      <c r="R3" s="79" t="s">
        <v>85</v>
      </c>
      <c r="S3" s="79"/>
      <c r="T3" s="79"/>
      <c r="U3" s="79"/>
      <c r="V3" s="79" t="s">
        <v>93</v>
      </c>
      <c r="W3" s="79"/>
      <c r="X3" s="79"/>
      <c r="Y3" s="79"/>
      <c r="Z3" s="22"/>
    </row>
    <row r="4" spans="1:29">
      <c r="A4" s="9" t="s">
        <v>48</v>
      </c>
      <c r="B4" s="9" t="s">
        <v>50</v>
      </c>
      <c r="C4" s="9" t="s">
        <v>34</v>
      </c>
      <c r="D4" s="9" t="s">
        <v>39</v>
      </c>
      <c r="E4" s="23" t="s">
        <v>73</v>
      </c>
      <c r="F4" s="20" t="s">
        <v>77</v>
      </c>
      <c r="G4" s="21" t="s">
        <v>78</v>
      </c>
      <c r="H4" s="21" t="s">
        <v>79</v>
      </c>
      <c r="I4" s="21" t="s">
        <v>80</v>
      </c>
      <c r="J4" s="21" t="s">
        <v>82</v>
      </c>
      <c r="K4" s="21" t="s">
        <v>81</v>
      </c>
      <c r="L4" s="21" t="s">
        <v>40</v>
      </c>
      <c r="M4" s="21" t="s">
        <v>47</v>
      </c>
      <c r="N4" s="21" t="s">
        <v>41</v>
      </c>
      <c r="O4" s="21" t="s">
        <v>42</v>
      </c>
      <c r="P4" s="21" t="s">
        <v>83</v>
      </c>
      <c r="Q4" s="21" t="s">
        <v>43</v>
      </c>
      <c r="R4" s="12" t="s">
        <v>44</v>
      </c>
      <c r="S4" s="13" t="s">
        <v>74</v>
      </c>
      <c r="T4" s="14" t="s">
        <v>75</v>
      </c>
      <c r="U4" s="15" t="s">
        <v>76</v>
      </c>
      <c r="V4" s="12" t="s">
        <v>44</v>
      </c>
      <c r="W4" s="13" t="s">
        <v>74</v>
      </c>
      <c r="X4" s="14" t="s">
        <v>75</v>
      </c>
      <c r="Y4" s="24" t="s">
        <v>45</v>
      </c>
      <c r="Z4" s="16" t="s">
        <v>46</v>
      </c>
      <c r="AA4" s="2"/>
      <c r="AB4" s="2"/>
      <c r="AC4" s="2"/>
    </row>
    <row r="5" spans="1:29" ht="17" customHeight="1">
      <c r="A5" s="72">
        <v>44199</v>
      </c>
      <c r="B5" s="72" t="s">
        <v>10</v>
      </c>
      <c r="C5" s="75" t="s">
        <v>4</v>
      </c>
      <c r="D5" s="19" t="s">
        <v>0</v>
      </c>
      <c r="E5" s="19">
        <v>1</v>
      </c>
      <c r="F5" s="31">
        <v>3</v>
      </c>
      <c r="G5" s="31">
        <v>4</v>
      </c>
      <c r="H5" s="31">
        <v>4</v>
      </c>
      <c r="I5" s="31">
        <v>1</v>
      </c>
      <c r="J5" s="32">
        <f>F5+G5+H5+I5</f>
        <v>12</v>
      </c>
      <c r="K5" s="31">
        <v>4</v>
      </c>
      <c r="L5" s="33">
        <f>J5+K5</f>
        <v>16</v>
      </c>
      <c r="M5" s="31">
        <v>4</v>
      </c>
      <c r="N5" s="31">
        <v>3</v>
      </c>
      <c r="O5" s="32">
        <f>L5+M5+N5</f>
        <v>23</v>
      </c>
      <c r="P5" s="31">
        <v>15</v>
      </c>
      <c r="Q5" s="32">
        <f>O5+P5</f>
        <v>38</v>
      </c>
      <c r="R5" s="5">
        <v>1</v>
      </c>
      <c r="S5" s="5">
        <v>0</v>
      </c>
      <c r="T5" s="5">
        <v>0</v>
      </c>
      <c r="U5" s="5">
        <v>0</v>
      </c>
      <c r="V5" s="5">
        <v>1</v>
      </c>
      <c r="W5" s="5">
        <v>1</v>
      </c>
      <c r="X5" s="5">
        <v>0</v>
      </c>
      <c r="Y5" s="5">
        <v>0</v>
      </c>
      <c r="Z5" s="5">
        <f>SUM(R5:Y5)</f>
        <v>3</v>
      </c>
      <c r="AA5" s="2"/>
      <c r="AB5" s="2"/>
      <c r="AC5" s="2"/>
    </row>
    <row r="6" spans="1:29">
      <c r="A6" s="73"/>
      <c r="B6" s="73"/>
      <c r="C6" s="76"/>
      <c r="D6" s="19" t="s">
        <v>27</v>
      </c>
      <c r="E6" s="19">
        <v>1</v>
      </c>
      <c r="F6" s="31">
        <v>3</v>
      </c>
      <c r="G6" s="31">
        <v>4</v>
      </c>
      <c r="H6" s="31">
        <v>2</v>
      </c>
      <c r="I6" s="31">
        <v>4</v>
      </c>
      <c r="J6" s="32">
        <f>F6+G6+H6+I6</f>
        <v>13</v>
      </c>
      <c r="K6" s="31">
        <v>4</v>
      </c>
      <c r="L6" s="33">
        <f>J6+K6</f>
        <v>17</v>
      </c>
      <c r="M6" s="31">
        <v>1</v>
      </c>
      <c r="N6" s="31">
        <v>0</v>
      </c>
      <c r="O6" s="32">
        <f>L6+M6+N6</f>
        <v>18</v>
      </c>
      <c r="P6" s="31">
        <v>10</v>
      </c>
      <c r="Q6" s="32">
        <f>O6+P6</f>
        <v>28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f t="shared" ref="Z6:Z8" si="0">SUM(R6:Y6)</f>
        <v>0</v>
      </c>
      <c r="AA6" s="2"/>
      <c r="AB6" s="2"/>
      <c r="AC6" s="2"/>
    </row>
    <row r="7" spans="1:29">
      <c r="A7" s="73"/>
      <c r="B7" s="73"/>
      <c r="C7" s="76"/>
      <c r="D7" s="19" t="s">
        <v>2</v>
      </c>
      <c r="E7" s="19">
        <v>1</v>
      </c>
      <c r="F7" s="5">
        <v>3</v>
      </c>
      <c r="G7" s="5">
        <v>6</v>
      </c>
      <c r="H7" s="5">
        <v>4</v>
      </c>
      <c r="I7" s="5">
        <v>2</v>
      </c>
      <c r="J7" s="5">
        <v>15</v>
      </c>
      <c r="K7" s="5">
        <v>2</v>
      </c>
      <c r="L7" s="5">
        <v>17</v>
      </c>
      <c r="M7" s="5">
        <v>1</v>
      </c>
      <c r="N7" s="5">
        <v>2</v>
      </c>
      <c r="O7" s="5">
        <v>20</v>
      </c>
      <c r="P7" s="5">
        <v>2</v>
      </c>
      <c r="Q7" s="5">
        <v>22</v>
      </c>
      <c r="R7" s="5">
        <v>0</v>
      </c>
      <c r="S7" s="5">
        <v>0</v>
      </c>
      <c r="T7" s="5">
        <v>0</v>
      </c>
      <c r="U7" s="5">
        <v>0</v>
      </c>
      <c r="V7" s="5">
        <v>1</v>
      </c>
      <c r="W7" s="5">
        <v>1</v>
      </c>
      <c r="X7" s="5">
        <v>0</v>
      </c>
      <c r="Y7" s="5">
        <v>0</v>
      </c>
      <c r="Z7" s="5">
        <f t="shared" si="0"/>
        <v>2</v>
      </c>
      <c r="AA7" s="2"/>
      <c r="AB7" s="2"/>
      <c r="AC7" s="2"/>
    </row>
    <row r="8" spans="1:29">
      <c r="A8" s="73"/>
      <c r="B8" s="73"/>
      <c r="C8" s="76"/>
      <c r="D8" s="19" t="s">
        <v>28</v>
      </c>
      <c r="E8" s="19">
        <v>1</v>
      </c>
      <c r="F8" s="5">
        <v>3</v>
      </c>
      <c r="G8" s="5">
        <v>5</v>
      </c>
      <c r="H8" s="5">
        <v>4</v>
      </c>
      <c r="I8" s="5">
        <v>1</v>
      </c>
      <c r="J8" s="5">
        <v>13</v>
      </c>
      <c r="K8" s="5">
        <v>1</v>
      </c>
      <c r="L8" s="5">
        <v>14</v>
      </c>
      <c r="M8" s="5">
        <v>2</v>
      </c>
      <c r="N8" s="5">
        <v>3</v>
      </c>
      <c r="O8" s="5">
        <v>19</v>
      </c>
      <c r="P8" s="5">
        <v>3</v>
      </c>
      <c r="Q8" s="5">
        <v>22</v>
      </c>
      <c r="R8" s="5">
        <v>0</v>
      </c>
      <c r="S8" s="5">
        <v>1</v>
      </c>
      <c r="T8" s="5">
        <v>0</v>
      </c>
      <c r="U8" s="5">
        <v>0</v>
      </c>
      <c r="V8" s="5">
        <v>1</v>
      </c>
      <c r="W8" s="5">
        <v>1</v>
      </c>
      <c r="X8" s="5">
        <v>0</v>
      </c>
      <c r="Y8" s="5">
        <v>0</v>
      </c>
      <c r="Z8" s="5">
        <f t="shared" si="0"/>
        <v>3</v>
      </c>
      <c r="AA8" s="2"/>
      <c r="AB8" s="2"/>
      <c r="AC8" s="2"/>
    </row>
    <row r="9" spans="1:29">
      <c r="A9" s="73"/>
      <c r="B9" s="73"/>
      <c r="C9" s="77"/>
      <c r="D9" s="4" t="s">
        <v>26</v>
      </c>
      <c r="E9" s="11">
        <f t="shared" ref="E9:F9" si="1">SUM(E5:E8)</f>
        <v>4</v>
      </c>
      <c r="F9" s="11">
        <f t="shared" si="1"/>
        <v>12</v>
      </c>
      <c r="G9" s="11">
        <f>SUM(G5:G8)</f>
        <v>19</v>
      </c>
      <c r="H9" s="11">
        <f t="shared" ref="H9:Q9" si="2">SUM(H5:H8)</f>
        <v>14</v>
      </c>
      <c r="I9" s="11">
        <f t="shared" si="2"/>
        <v>8</v>
      </c>
      <c r="J9" s="11">
        <f t="shared" si="2"/>
        <v>53</v>
      </c>
      <c r="K9" s="11">
        <f t="shared" si="2"/>
        <v>11</v>
      </c>
      <c r="L9" s="11">
        <f t="shared" si="2"/>
        <v>64</v>
      </c>
      <c r="M9" s="11">
        <f t="shared" si="2"/>
        <v>8</v>
      </c>
      <c r="N9" s="11">
        <f t="shared" si="2"/>
        <v>8</v>
      </c>
      <c r="O9" s="11">
        <f t="shared" si="2"/>
        <v>80</v>
      </c>
      <c r="P9" s="11">
        <f t="shared" si="2"/>
        <v>30</v>
      </c>
      <c r="Q9" s="11">
        <f t="shared" si="2"/>
        <v>110</v>
      </c>
      <c r="R9" s="11">
        <f>SUM(R5:R8)</f>
        <v>1</v>
      </c>
      <c r="S9" s="11">
        <f t="shared" ref="S9:Z9" si="3">SUM(S5:S8)</f>
        <v>1</v>
      </c>
      <c r="T9" s="11">
        <f t="shared" si="3"/>
        <v>0</v>
      </c>
      <c r="U9" s="11">
        <f t="shared" si="3"/>
        <v>0</v>
      </c>
      <c r="V9" s="11">
        <f t="shared" si="3"/>
        <v>3</v>
      </c>
      <c r="W9" s="11">
        <f t="shared" si="3"/>
        <v>3</v>
      </c>
      <c r="X9" s="11">
        <f t="shared" si="3"/>
        <v>0</v>
      </c>
      <c r="Y9" s="11">
        <f t="shared" si="3"/>
        <v>0</v>
      </c>
      <c r="Z9" s="11">
        <f t="shared" si="3"/>
        <v>8</v>
      </c>
      <c r="AA9" s="2"/>
      <c r="AB9" s="2"/>
      <c r="AC9" s="2"/>
    </row>
    <row r="10" spans="1:29" ht="17" customHeight="1">
      <c r="A10" s="73"/>
      <c r="B10" s="73"/>
      <c r="C10" s="75" t="s">
        <v>25</v>
      </c>
      <c r="D10" s="19" t="s">
        <v>1</v>
      </c>
      <c r="E10" s="19">
        <v>1</v>
      </c>
      <c r="F10" s="5">
        <v>4</v>
      </c>
      <c r="G10" s="5">
        <v>5</v>
      </c>
      <c r="H10" s="5">
        <v>5</v>
      </c>
      <c r="I10" s="5">
        <v>1</v>
      </c>
      <c r="J10" s="5">
        <v>15</v>
      </c>
      <c r="K10" s="5">
        <v>9</v>
      </c>
      <c r="L10" s="5">
        <v>24</v>
      </c>
      <c r="M10" s="5">
        <v>1</v>
      </c>
      <c r="N10" s="5">
        <v>0</v>
      </c>
      <c r="O10" s="5">
        <v>25</v>
      </c>
      <c r="P10" s="5">
        <v>4</v>
      </c>
      <c r="Q10" s="5">
        <v>29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f>SUM(R10:Y10)</f>
        <v>0</v>
      </c>
      <c r="AA10" s="2"/>
      <c r="AB10" s="2"/>
      <c r="AC10" s="2"/>
    </row>
    <row r="11" spans="1:29">
      <c r="A11" s="73"/>
      <c r="B11" s="73"/>
      <c r="C11" s="76"/>
      <c r="D11" s="19" t="s">
        <v>7</v>
      </c>
      <c r="E11" s="19">
        <v>1</v>
      </c>
      <c r="F11" s="5">
        <v>3</v>
      </c>
      <c r="G11" s="5">
        <v>4</v>
      </c>
      <c r="H11" s="5">
        <v>4</v>
      </c>
      <c r="I11" s="5">
        <v>2</v>
      </c>
      <c r="J11" s="5">
        <v>11</v>
      </c>
      <c r="K11" s="5">
        <v>6</v>
      </c>
      <c r="L11" s="5">
        <v>17</v>
      </c>
      <c r="M11" s="5">
        <v>4</v>
      </c>
      <c r="N11" s="5">
        <v>1</v>
      </c>
      <c r="O11" s="5">
        <v>22</v>
      </c>
      <c r="P11" s="5">
        <v>5</v>
      </c>
      <c r="Q11" s="5">
        <v>27</v>
      </c>
      <c r="R11" s="5">
        <v>0</v>
      </c>
      <c r="S11" s="5">
        <v>1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f>SUM(R11:Y11)</f>
        <v>1</v>
      </c>
      <c r="AA11" s="2"/>
      <c r="AB11" s="2"/>
      <c r="AC11" s="2"/>
    </row>
    <row r="12" spans="1:29">
      <c r="A12" s="73"/>
      <c r="B12" s="73"/>
      <c r="C12" s="76"/>
      <c r="D12" s="19" t="s">
        <v>24</v>
      </c>
      <c r="E12" s="19">
        <v>1</v>
      </c>
      <c r="F12" s="5">
        <v>4</v>
      </c>
      <c r="G12" s="5">
        <v>4</v>
      </c>
      <c r="H12" s="5">
        <v>6</v>
      </c>
      <c r="I12" s="5">
        <v>4</v>
      </c>
      <c r="J12" s="5">
        <v>18</v>
      </c>
      <c r="K12" s="5">
        <v>7</v>
      </c>
      <c r="L12" s="5">
        <v>25</v>
      </c>
      <c r="M12" s="5">
        <v>5</v>
      </c>
      <c r="N12" s="5">
        <v>0</v>
      </c>
      <c r="O12" s="5">
        <v>30</v>
      </c>
      <c r="P12" s="5">
        <v>4</v>
      </c>
      <c r="Q12" s="5">
        <v>34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f>SUM(R12:Y12)</f>
        <v>0</v>
      </c>
      <c r="AA12" s="2"/>
      <c r="AB12" s="2"/>
      <c r="AC12" s="2"/>
    </row>
    <row r="13" spans="1:29">
      <c r="A13" s="73"/>
      <c r="B13" s="73"/>
      <c r="C13" s="77"/>
      <c r="D13" s="4" t="s">
        <v>5</v>
      </c>
      <c r="E13" s="11">
        <f t="shared" ref="E13:Z13" si="4">SUM(E10:E12)</f>
        <v>3</v>
      </c>
      <c r="F13" s="11">
        <f t="shared" si="4"/>
        <v>11</v>
      </c>
      <c r="G13" s="11">
        <f t="shared" si="4"/>
        <v>13</v>
      </c>
      <c r="H13" s="11">
        <f t="shared" si="4"/>
        <v>15</v>
      </c>
      <c r="I13" s="11">
        <f t="shared" si="4"/>
        <v>7</v>
      </c>
      <c r="J13" s="11">
        <f t="shared" si="4"/>
        <v>44</v>
      </c>
      <c r="K13" s="11">
        <f t="shared" si="4"/>
        <v>22</v>
      </c>
      <c r="L13" s="11">
        <f t="shared" si="4"/>
        <v>66</v>
      </c>
      <c r="M13" s="11">
        <f t="shared" si="4"/>
        <v>10</v>
      </c>
      <c r="N13" s="11">
        <f t="shared" si="4"/>
        <v>1</v>
      </c>
      <c r="O13" s="11">
        <f t="shared" si="4"/>
        <v>77</v>
      </c>
      <c r="P13" s="11">
        <f t="shared" si="4"/>
        <v>13</v>
      </c>
      <c r="Q13" s="11">
        <f t="shared" si="4"/>
        <v>90</v>
      </c>
      <c r="R13" s="11">
        <f t="shared" si="4"/>
        <v>0</v>
      </c>
      <c r="S13" s="11">
        <f t="shared" si="4"/>
        <v>1</v>
      </c>
      <c r="T13" s="11">
        <f t="shared" si="4"/>
        <v>0</v>
      </c>
      <c r="U13" s="11">
        <f t="shared" si="4"/>
        <v>0</v>
      </c>
      <c r="V13" s="11">
        <f t="shared" si="4"/>
        <v>0</v>
      </c>
      <c r="W13" s="11">
        <f t="shared" si="4"/>
        <v>0</v>
      </c>
      <c r="X13" s="11">
        <f t="shared" si="4"/>
        <v>0</v>
      </c>
      <c r="Y13" s="11">
        <f t="shared" si="4"/>
        <v>0</v>
      </c>
      <c r="Z13" s="11">
        <f t="shared" si="4"/>
        <v>1</v>
      </c>
      <c r="AA13" s="2"/>
      <c r="AB13" s="2"/>
      <c r="AC13" s="2"/>
    </row>
    <row r="14" spans="1:29">
      <c r="A14" s="73"/>
      <c r="B14" s="73"/>
      <c r="C14" s="75" t="s">
        <v>8</v>
      </c>
      <c r="D14" s="19" t="s">
        <v>3</v>
      </c>
      <c r="E14" s="19">
        <v>1</v>
      </c>
      <c r="F14" s="5">
        <v>5</v>
      </c>
      <c r="G14" s="5">
        <v>6</v>
      </c>
      <c r="H14" s="5">
        <v>4</v>
      </c>
      <c r="I14" s="5">
        <v>3</v>
      </c>
      <c r="J14" s="5">
        <v>18</v>
      </c>
      <c r="K14" s="5">
        <v>6</v>
      </c>
      <c r="L14" s="5">
        <v>24</v>
      </c>
      <c r="M14" s="5">
        <v>3</v>
      </c>
      <c r="N14" s="5">
        <v>0</v>
      </c>
      <c r="O14" s="5">
        <v>27</v>
      </c>
      <c r="P14" s="5">
        <v>7</v>
      </c>
      <c r="Q14" s="5">
        <v>34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f t="shared" ref="Z14:Z15" si="5">SUM(R14:Y14)</f>
        <v>0</v>
      </c>
      <c r="AA14" s="2"/>
      <c r="AB14" s="2"/>
      <c r="AC14" s="2"/>
    </row>
    <row r="15" spans="1:29">
      <c r="A15" s="73"/>
      <c r="B15" s="73"/>
      <c r="C15" s="76"/>
      <c r="D15" s="19" t="s">
        <v>9</v>
      </c>
      <c r="E15" s="19">
        <v>1</v>
      </c>
      <c r="F15" s="5">
        <v>5</v>
      </c>
      <c r="G15" s="5">
        <v>5</v>
      </c>
      <c r="H15" s="5">
        <v>7</v>
      </c>
      <c r="I15" s="5">
        <v>0</v>
      </c>
      <c r="J15" s="5">
        <v>17</v>
      </c>
      <c r="K15" s="5">
        <v>2</v>
      </c>
      <c r="L15" s="5">
        <v>19</v>
      </c>
      <c r="M15" s="5">
        <v>5</v>
      </c>
      <c r="N15" s="5">
        <v>1</v>
      </c>
      <c r="O15" s="5">
        <v>25</v>
      </c>
      <c r="P15" s="5">
        <v>3</v>
      </c>
      <c r="Q15" s="5">
        <v>35</v>
      </c>
      <c r="R15" s="5">
        <v>0</v>
      </c>
      <c r="S15" s="5">
        <v>1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f t="shared" si="5"/>
        <v>1</v>
      </c>
      <c r="AA15" s="2"/>
      <c r="AB15" s="2"/>
      <c r="AC15" s="2"/>
    </row>
    <row r="16" spans="1:29">
      <c r="A16" s="73"/>
      <c r="B16" s="73"/>
      <c r="C16" s="76"/>
      <c r="D16" s="19" t="s">
        <v>29</v>
      </c>
      <c r="E16" s="19">
        <v>1</v>
      </c>
      <c r="F16" s="5">
        <v>4</v>
      </c>
      <c r="G16" s="5">
        <v>5</v>
      </c>
      <c r="H16" s="5">
        <v>5</v>
      </c>
      <c r="I16" s="5">
        <v>2</v>
      </c>
      <c r="J16" s="5">
        <v>16</v>
      </c>
      <c r="K16" s="5">
        <v>0</v>
      </c>
      <c r="L16" s="5">
        <v>16</v>
      </c>
      <c r="M16" s="5">
        <v>2</v>
      </c>
      <c r="N16" s="5">
        <v>0</v>
      </c>
      <c r="O16" s="5">
        <v>18</v>
      </c>
      <c r="P16" s="5">
        <v>8</v>
      </c>
      <c r="Q16" s="5">
        <v>26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f>SUM(R16:Y16)</f>
        <v>0</v>
      </c>
      <c r="AA16" s="2"/>
      <c r="AB16" s="2"/>
      <c r="AC16" s="2"/>
    </row>
    <row r="17" spans="1:29">
      <c r="A17" s="73"/>
      <c r="B17" s="73"/>
      <c r="C17" s="77"/>
      <c r="D17" s="4" t="s">
        <v>6</v>
      </c>
      <c r="E17" s="4">
        <f t="shared" ref="E17:Y17" si="6">SUM(E14:E16)</f>
        <v>3</v>
      </c>
      <c r="F17" s="4">
        <f t="shared" si="6"/>
        <v>14</v>
      </c>
      <c r="G17" s="4">
        <f t="shared" si="6"/>
        <v>16</v>
      </c>
      <c r="H17" s="4">
        <f t="shared" si="6"/>
        <v>16</v>
      </c>
      <c r="I17" s="4">
        <f t="shared" si="6"/>
        <v>5</v>
      </c>
      <c r="J17" s="4">
        <f t="shared" si="6"/>
        <v>51</v>
      </c>
      <c r="K17" s="4">
        <f t="shared" si="6"/>
        <v>8</v>
      </c>
      <c r="L17" s="4">
        <f t="shared" si="6"/>
        <v>59</v>
      </c>
      <c r="M17" s="4">
        <f t="shared" si="6"/>
        <v>10</v>
      </c>
      <c r="N17" s="4">
        <f t="shared" si="6"/>
        <v>1</v>
      </c>
      <c r="O17" s="4">
        <f t="shared" si="6"/>
        <v>70</v>
      </c>
      <c r="P17" s="4">
        <f t="shared" si="6"/>
        <v>18</v>
      </c>
      <c r="Q17" s="4">
        <f t="shared" si="6"/>
        <v>95</v>
      </c>
      <c r="R17" s="4">
        <f t="shared" si="6"/>
        <v>0</v>
      </c>
      <c r="S17" s="4">
        <f t="shared" si="6"/>
        <v>1</v>
      </c>
      <c r="T17" s="4">
        <f t="shared" si="6"/>
        <v>0</v>
      </c>
      <c r="U17" s="4">
        <f t="shared" si="6"/>
        <v>0</v>
      </c>
      <c r="V17" s="4">
        <f t="shared" si="6"/>
        <v>0</v>
      </c>
      <c r="W17" s="4">
        <f t="shared" si="6"/>
        <v>0</v>
      </c>
      <c r="X17" s="4">
        <f t="shared" si="6"/>
        <v>0</v>
      </c>
      <c r="Y17" s="4">
        <f t="shared" si="6"/>
        <v>0</v>
      </c>
      <c r="Z17" s="4">
        <f t="shared" ref="Z17:Z18" si="7">SUM(R17:Y17)</f>
        <v>1</v>
      </c>
      <c r="AA17" s="2"/>
      <c r="AB17" s="2"/>
      <c r="AC17" s="2"/>
    </row>
    <row r="18" spans="1:29">
      <c r="A18" s="74"/>
      <c r="B18" s="74"/>
      <c r="C18" s="17" t="s">
        <v>10</v>
      </c>
      <c r="D18" s="3" t="s">
        <v>49</v>
      </c>
      <c r="E18" s="3">
        <f t="shared" ref="E18:Y18" si="8">E9+E13+E17</f>
        <v>10</v>
      </c>
      <c r="F18" s="3">
        <f t="shared" si="8"/>
        <v>37</v>
      </c>
      <c r="G18" s="3">
        <f t="shared" si="8"/>
        <v>48</v>
      </c>
      <c r="H18" s="3">
        <f t="shared" si="8"/>
        <v>45</v>
      </c>
      <c r="I18" s="3">
        <f t="shared" si="8"/>
        <v>20</v>
      </c>
      <c r="J18" s="3">
        <f t="shared" si="8"/>
        <v>148</v>
      </c>
      <c r="K18" s="3">
        <f t="shared" si="8"/>
        <v>41</v>
      </c>
      <c r="L18" s="3">
        <f t="shared" si="8"/>
        <v>189</v>
      </c>
      <c r="M18" s="3">
        <f t="shared" si="8"/>
        <v>28</v>
      </c>
      <c r="N18" s="3">
        <f t="shared" si="8"/>
        <v>10</v>
      </c>
      <c r="O18" s="3">
        <f t="shared" si="8"/>
        <v>227</v>
      </c>
      <c r="P18" s="3">
        <f t="shared" si="8"/>
        <v>61</v>
      </c>
      <c r="Q18" s="3">
        <f t="shared" si="8"/>
        <v>295</v>
      </c>
      <c r="R18" s="12">
        <f t="shared" si="8"/>
        <v>1</v>
      </c>
      <c r="S18" s="13">
        <f t="shared" si="8"/>
        <v>3</v>
      </c>
      <c r="T18" s="14">
        <f t="shared" si="8"/>
        <v>0</v>
      </c>
      <c r="U18" s="15">
        <f t="shared" si="8"/>
        <v>0</v>
      </c>
      <c r="V18" s="12">
        <f t="shared" si="8"/>
        <v>3</v>
      </c>
      <c r="W18" s="13">
        <f t="shared" si="8"/>
        <v>3</v>
      </c>
      <c r="X18" s="14">
        <f t="shared" si="8"/>
        <v>0</v>
      </c>
      <c r="Y18" s="10">
        <f t="shared" si="8"/>
        <v>0</v>
      </c>
      <c r="Z18" s="16">
        <f t="shared" si="7"/>
        <v>10</v>
      </c>
      <c r="AA18" s="2"/>
      <c r="AB18" s="2"/>
      <c r="AC18" s="2"/>
    </row>
    <row r="19" spans="1:29" ht="17" customHeight="1">
      <c r="A19" s="72">
        <v>44206</v>
      </c>
      <c r="B19" s="72" t="s">
        <v>10</v>
      </c>
      <c r="C19" s="75" t="s">
        <v>4</v>
      </c>
      <c r="D19" s="19" t="s">
        <v>0</v>
      </c>
      <c r="E19" s="19">
        <v>1</v>
      </c>
      <c r="F19" s="5">
        <v>3</v>
      </c>
      <c r="G19" s="5">
        <v>4</v>
      </c>
      <c r="H19" s="5">
        <v>4</v>
      </c>
      <c r="I19" s="5">
        <v>1</v>
      </c>
      <c r="J19" s="5">
        <v>12</v>
      </c>
      <c r="K19" s="5">
        <v>5</v>
      </c>
      <c r="L19" s="5">
        <v>17</v>
      </c>
      <c r="M19" s="5">
        <v>4</v>
      </c>
      <c r="N19" s="5">
        <v>2</v>
      </c>
      <c r="O19" s="5">
        <v>23</v>
      </c>
      <c r="P19" s="5">
        <v>15</v>
      </c>
      <c r="Q19" s="5">
        <v>38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>
        <v>0</v>
      </c>
      <c r="X19" s="5">
        <v>1</v>
      </c>
      <c r="Y19" s="5">
        <v>0</v>
      </c>
      <c r="Z19" s="5">
        <f>SUM(R19:Y19)</f>
        <v>2</v>
      </c>
      <c r="AA19" s="2"/>
      <c r="AB19" s="2"/>
      <c r="AC19" s="2"/>
    </row>
    <row r="20" spans="1:29">
      <c r="A20" s="73"/>
      <c r="B20" s="73"/>
      <c r="C20" s="76"/>
      <c r="D20" s="19" t="s">
        <v>27</v>
      </c>
      <c r="E20" s="19">
        <v>1</v>
      </c>
      <c r="F20" s="5">
        <v>3</v>
      </c>
      <c r="G20" s="5">
        <v>4</v>
      </c>
      <c r="H20" s="5">
        <v>2</v>
      </c>
      <c r="I20" s="5">
        <v>4</v>
      </c>
      <c r="J20" s="5">
        <v>13</v>
      </c>
      <c r="K20" s="5">
        <v>4</v>
      </c>
      <c r="L20" s="5">
        <v>17</v>
      </c>
      <c r="M20" s="5">
        <v>1</v>
      </c>
      <c r="N20" s="5">
        <v>0</v>
      </c>
      <c r="O20" s="5">
        <v>18</v>
      </c>
      <c r="P20" s="5">
        <v>10</v>
      </c>
      <c r="Q20" s="5">
        <v>28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f t="shared" ref="Z20:Z22" si="9">SUM(R20:Y20)</f>
        <v>0</v>
      </c>
      <c r="AA20" s="2"/>
      <c r="AB20" s="2"/>
      <c r="AC20" s="2"/>
    </row>
    <row r="21" spans="1:29">
      <c r="A21" s="73"/>
      <c r="B21" s="73"/>
      <c r="C21" s="76"/>
      <c r="D21" s="19" t="s">
        <v>2</v>
      </c>
      <c r="E21" s="19">
        <v>1</v>
      </c>
      <c r="F21" s="5">
        <v>3</v>
      </c>
      <c r="G21" s="5">
        <v>6</v>
      </c>
      <c r="H21" s="5">
        <v>4</v>
      </c>
      <c r="I21" s="5">
        <v>2</v>
      </c>
      <c r="J21" s="5">
        <v>15</v>
      </c>
      <c r="K21" s="5">
        <v>4</v>
      </c>
      <c r="L21" s="5">
        <v>19</v>
      </c>
      <c r="M21" s="5">
        <v>1</v>
      </c>
      <c r="N21" s="5">
        <v>0</v>
      </c>
      <c r="O21" s="5">
        <v>20</v>
      </c>
      <c r="P21" s="5">
        <v>2</v>
      </c>
      <c r="Q21" s="5">
        <v>22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f t="shared" si="9"/>
        <v>0</v>
      </c>
      <c r="AA21" s="2"/>
      <c r="AB21" s="2"/>
      <c r="AC21" s="2"/>
    </row>
    <row r="22" spans="1:29">
      <c r="A22" s="73"/>
      <c r="B22" s="73"/>
      <c r="C22" s="76"/>
      <c r="D22" s="19" t="s">
        <v>28</v>
      </c>
      <c r="E22" s="19">
        <v>1</v>
      </c>
      <c r="F22" s="5">
        <v>3</v>
      </c>
      <c r="G22" s="5">
        <v>5</v>
      </c>
      <c r="H22" s="5">
        <v>4</v>
      </c>
      <c r="I22" s="5">
        <v>2</v>
      </c>
      <c r="J22" s="5">
        <v>14</v>
      </c>
      <c r="K22" s="5">
        <v>5</v>
      </c>
      <c r="L22" s="5">
        <v>19</v>
      </c>
      <c r="M22" s="5">
        <v>2</v>
      </c>
      <c r="N22" s="5">
        <v>0</v>
      </c>
      <c r="O22" s="5">
        <v>21</v>
      </c>
      <c r="P22" s="5">
        <v>1</v>
      </c>
      <c r="Q22" s="5">
        <v>22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f t="shared" si="9"/>
        <v>0</v>
      </c>
      <c r="AA22" s="2"/>
      <c r="AB22" s="2"/>
      <c r="AC22" s="2"/>
    </row>
    <row r="23" spans="1:29">
      <c r="A23" s="73"/>
      <c r="B23" s="73"/>
      <c r="C23" s="77"/>
      <c r="D23" s="4" t="s">
        <v>26</v>
      </c>
      <c r="E23" s="11">
        <f t="shared" ref="E23:F23" si="10">SUM(E19:E22)</f>
        <v>4</v>
      </c>
      <c r="F23" s="11">
        <f t="shared" si="10"/>
        <v>12</v>
      </c>
      <c r="G23" s="11">
        <f>SUM(G19:G22)</f>
        <v>19</v>
      </c>
      <c r="H23" s="11">
        <f t="shared" ref="H23:Q23" si="11">SUM(H19:H22)</f>
        <v>14</v>
      </c>
      <c r="I23" s="11">
        <f t="shared" si="11"/>
        <v>9</v>
      </c>
      <c r="J23" s="11">
        <f t="shared" si="11"/>
        <v>54</v>
      </c>
      <c r="K23" s="11">
        <f t="shared" si="11"/>
        <v>18</v>
      </c>
      <c r="L23" s="11">
        <f t="shared" si="11"/>
        <v>72</v>
      </c>
      <c r="M23" s="11">
        <f t="shared" si="11"/>
        <v>8</v>
      </c>
      <c r="N23" s="11">
        <f t="shared" si="11"/>
        <v>2</v>
      </c>
      <c r="O23" s="11">
        <f t="shared" si="11"/>
        <v>82</v>
      </c>
      <c r="P23" s="11">
        <f t="shared" si="11"/>
        <v>28</v>
      </c>
      <c r="Q23" s="11">
        <f t="shared" si="11"/>
        <v>110</v>
      </c>
      <c r="R23" s="11">
        <f>SUM(R19:R22)</f>
        <v>0</v>
      </c>
      <c r="S23" s="11">
        <f t="shared" ref="S23:Z23" si="12">SUM(S19:S22)</f>
        <v>1</v>
      </c>
      <c r="T23" s="11">
        <f t="shared" si="12"/>
        <v>0</v>
      </c>
      <c r="U23" s="11">
        <f t="shared" si="12"/>
        <v>0</v>
      </c>
      <c r="V23" s="11">
        <f t="shared" si="12"/>
        <v>0</v>
      </c>
      <c r="W23" s="11">
        <f t="shared" si="12"/>
        <v>0</v>
      </c>
      <c r="X23" s="11">
        <f t="shared" si="12"/>
        <v>1</v>
      </c>
      <c r="Y23" s="11">
        <f t="shared" si="12"/>
        <v>0</v>
      </c>
      <c r="Z23" s="11">
        <f t="shared" si="12"/>
        <v>2</v>
      </c>
      <c r="AA23" s="2"/>
      <c r="AB23" s="2"/>
      <c r="AC23" s="2"/>
    </row>
    <row r="24" spans="1:29" ht="17" customHeight="1">
      <c r="A24" s="73"/>
      <c r="B24" s="73"/>
      <c r="C24" s="75" t="s">
        <v>25</v>
      </c>
      <c r="D24" s="19" t="s">
        <v>1</v>
      </c>
      <c r="E24" s="19">
        <v>1</v>
      </c>
      <c r="F24" s="5">
        <v>4</v>
      </c>
      <c r="G24" s="5">
        <v>5</v>
      </c>
      <c r="H24" s="5">
        <v>5</v>
      </c>
      <c r="I24" s="5">
        <v>1</v>
      </c>
      <c r="J24" s="5">
        <v>15</v>
      </c>
      <c r="K24" s="5">
        <v>7</v>
      </c>
      <c r="L24" s="5">
        <v>22</v>
      </c>
      <c r="M24" s="5">
        <v>1</v>
      </c>
      <c r="N24" s="5">
        <v>2</v>
      </c>
      <c r="O24" s="5">
        <v>25</v>
      </c>
      <c r="P24" s="5">
        <v>4</v>
      </c>
      <c r="Q24" s="5">
        <v>29</v>
      </c>
      <c r="R24" s="5">
        <v>0</v>
      </c>
      <c r="S24" s="5">
        <v>0</v>
      </c>
      <c r="T24" s="5">
        <v>0</v>
      </c>
      <c r="U24" s="5">
        <v>0</v>
      </c>
      <c r="V24" s="5">
        <v>2</v>
      </c>
      <c r="W24" s="5">
        <v>0</v>
      </c>
      <c r="X24" s="5">
        <v>0</v>
      </c>
      <c r="Y24" s="5">
        <v>0</v>
      </c>
      <c r="Z24" s="5">
        <f>SUM(R24:Y24)</f>
        <v>2</v>
      </c>
      <c r="AA24" s="2"/>
      <c r="AB24" s="2"/>
      <c r="AC24" s="2"/>
    </row>
    <row r="25" spans="1:29">
      <c r="A25" s="73"/>
      <c r="B25" s="73"/>
      <c r="C25" s="76"/>
      <c r="D25" s="19" t="s">
        <v>7</v>
      </c>
      <c r="E25" s="19">
        <v>1</v>
      </c>
      <c r="F25" s="5">
        <v>3</v>
      </c>
      <c r="G25" s="5">
        <v>4</v>
      </c>
      <c r="H25" s="5">
        <v>4</v>
      </c>
      <c r="I25" s="5">
        <v>2</v>
      </c>
      <c r="J25" s="5">
        <v>10</v>
      </c>
      <c r="K25" s="5">
        <v>3</v>
      </c>
      <c r="L25" s="5">
        <v>13</v>
      </c>
      <c r="M25" s="5">
        <v>4</v>
      </c>
      <c r="N25" s="5">
        <v>2</v>
      </c>
      <c r="O25" s="5">
        <v>19</v>
      </c>
      <c r="P25" s="5">
        <v>5</v>
      </c>
      <c r="Q25" s="5">
        <v>24</v>
      </c>
      <c r="R25" s="5">
        <v>1</v>
      </c>
      <c r="S25" s="5">
        <v>0</v>
      </c>
      <c r="T25" s="5">
        <v>1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f>SUM(R25:Y25)</f>
        <v>2</v>
      </c>
      <c r="AA25" s="2"/>
      <c r="AB25" s="2"/>
      <c r="AC25" s="2"/>
    </row>
    <row r="26" spans="1:29">
      <c r="A26" s="73"/>
      <c r="B26" s="73"/>
      <c r="C26" s="76"/>
      <c r="D26" s="19" t="s">
        <v>24</v>
      </c>
      <c r="E26" s="19">
        <v>1</v>
      </c>
      <c r="F26" s="44">
        <v>4</v>
      </c>
      <c r="G26" s="44">
        <v>4</v>
      </c>
      <c r="H26" s="44">
        <v>6</v>
      </c>
      <c r="I26" s="44">
        <v>4</v>
      </c>
      <c r="J26" s="45">
        <f>F26+G26+H26+I26</f>
        <v>18</v>
      </c>
      <c r="K26" s="44">
        <v>7</v>
      </c>
      <c r="L26" s="33">
        <f>J26+K26</f>
        <v>25</v>
      </c>
      <c r="M26" s="44">
        <v>6</v>
      </c>
      <c r="N26" s="44">
        <v>0</v>
      </c>
      <c r="O26" s="45">
        <f>L26+M26+N26</f>
        <v>31</v>
      </c>
      <c r="P26" s="44">
        <v>4</v>
      </c>
      <c r="Q26" s="45">
        <f>O26+P26</f>
        <v>35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f>SUM(R26:Y26)</f>
        <v>0</v>
      </c>
      <c r="AA26" s="2"/>
      <c r="AB26" s="2"/>
      <c r="AC26" s="2"/>
    </row>
    <row r="27" spans="1:29">
      <c r="A27" s="73"/>
      <c r="B27" s="73"/>
      <c r="C27" s="77"/>
      <c r="D27" s="4" t="s">
        <v>5</v>
      </c>
      <c r="E27" s="11">
        <f t="shared" ref="E27:Z27" si="13">SUM(E24:E26)</f>
        <v>3</v>
      </c>
      <c r="F27" s="11">
        <f t="shared" si="13"/>
        <v>11</v>
      </c>
      <c r="G27" s="11">
        <f t="shared" si="13"/>
        <v>13</v>
      </c>
      <c r="H27" s="11">
        <f t="shared" si="13"/>
        <v>15</v>
      </c>
      <c r="I27" s="11">
        <f t="shared" si="13"/>
        <v>7</v>
      </c>
      <c r="J27" s="11">
        <f t="shared" si="13"/>
        <v>43</v>
      </c>
      <c r="K27" s="11">
        <f t="shared" si="13"/>
        <v>17</v>
      </c>
      <c r="L27" s="11">
        <f t="shared" si="13"/>
        <v>60</v>
      </c>
      <c r="M27" s="11">
        <f t="shared" si="13"/>
        <v>11</v>
      </c>
      <c r="N27" s="11">
        <f t="shared" si="13"/>
        <v>4</v>
      </c>
      <c r="O27" s="11">
        <f t="shared" si="13"/>
        <v>75</v>
      </c>
      <c r="P27" s="11">
        <f t="shared" si="13"/>
        <v>13</v>
      </c>
      <c r="Q27" s="11">
        <f t="shared" si="13"/>
        <v>88</v>
      </c>
      <c r="R27" s="11">
        <f t="shared" si="13"/>
        <v>1</v>
      </c>
      <c r="S27" s="11">
        <f t="shared" si="13"/>
        <v>0</v>
      </c>
      <c r="T27" s="11">
        <f t="shared" si="13"/>
        <v>1</v>
      </c>
      <c r="U27" s="11">
        <f t="shared" si="13"/>
        <v>0</v>
      </c>
      <c r="V27" s="11">
        <f t="shared" si="13"/>
        <v>2</v>
      </c>
      <c r="W27" s="11">
        <f t="shared" si="13"/>
        <v>0</v>
      </c>
      <c r="X27" s="11">
        <f t="shared" si="13"/>
        <v>0</v>
      </c>
      <c r="Y27" s="11">
        <f t="shared" si="13"/>
        <v>0</v>
      </c>
      <c r="Z27" s="11">
        <f t="shared" si="13"/>
        <v>4</v>
      </c>
      <c r="AA27" s="2"/>
      <c r="AB27" s="2"/>
      <c r="AC27" s="2"/>
    </row>
    <row r="28" spans="1:29">
      <c r="A28" s="73"/>
      <c r="B28" s="73"/>
      <c r="C28" s="75" t="s">
        <v>8</v>
      </c>
      <c r="D28" s="19" t="s">
        <v>3</v>
      </c>
      <c r="E28" s="19">
        <v>1</v>
      </c>
      <c r="F28" s="5">
        <v>5</v>
      </c>
      <c r="G28" s="5">
        <v>7</v>
      </c>
      <c r="H28" s="5">
        <v>4</v>
      </c>
      <c r="I28" s="5">
        <v>3</v>
      </c>
      <c r="J28" s="5">
        <v>19</v>
      </c>
      <c r="K28" s="5">
        <v>7</v>
      </c>
      <c r="L28" s="5">
        <v>26</v>
      </c>
      <c r="M28" s="5">
        <v>4</v>
      </c>
      <c r="N28" s="5">
        <v>0</v>
      </c>
      <c r="O28" s="5">
        <v>30</v>
      </c>
      <c r="P28" s="5">
        <v>5</v>
      </c>
      <c r="Q28" s="5">
        <v>35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f t="shared" ref="Z28:Z29" si="14">SUM(R28:Y28)</f>
        <v>0</v>
      </c>
      <c r="AA28" s="2"/>
      <c r="AB28" s="2"/>
      <c r="AC28" s="2"/>
    </row>
    <row r="29" spans="1:29">
      <c r="A29" s="73"/>
      <c r="B29" s="73"/>
      <c r="C29" s="76"/>
      <c r="D29" s="19" t="s">
        <v>9</v>
      </c>
      <c r="E29" s="19">
        <v>1</v>
      </c>
      <c r="F29" s="31">
        <v>5</v>
      </c>
      <c r="G29" s="31">
        <v>5</v>
      </c>
      <c r="H29" s="31">
        <v>7</v>
      </c>
      <c r="I29" s="31">
        <v>0</v>
      </c>
      <c r="J29" s="32">
        <f>F29+G29+H29+I29</f>
        <v>17</v>
      </c>
      <c r="K29" s="31">
        <v>2</v>
      </c>
      <c r="L29" s="33">
        <f>J29+K29</f>
        <v>19</v>
      </c>
      <c r="M29" s="31">
        <v>5</v>
      </c>
      <c r="N29" s="31">
        <v>1</v>
      </c>
      <c r="O29" s="32">
        <f>L29+M29+N29</f>
        <v>25</v>
      </c>
      <c r="P29" s="31">
        <v>3</v>
      </c>
      <c r="Q29" s="32">
        <f>O29+P29</f>
        <v>28</v>
      </c>
      <c r="R29" s="5">
        <v>0</v>
      </c>
      <c r="S29" s="5">
        <v>0</v>
      </c>
      <c r="T29" s="5">
        <v>1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f t="shared" si="14"/>
        <v>1</v>
      </c>
      <c r="AA29" s="2"/>
      <c r="AB29" s="2"/>
      <c r="AC29" s="2"/>
    </row>
    <row r="30" spans="1:29">
      <c r="A30" s="73"/>
      <c r="B30" s="73"/>
      <c r="C30" s="76"/>
      <c r="D30" s="19" t="s">
        <v>29</v>
      </c>
      <c r="E30" s="19">
        <v>1</v>
      </c>
      <c r="F30" s="5">
        <v>4</v>
      </c>
      <c r="G30" s="5">
        <v>5</v>
      </c>
      <c r="H30" s="5">
        <v>5</v>
      </c>
      <c r="I30" s="5">
        <v>2</v>
      </c>
      <c r="J30" s="5">
        <v>16</v>
      </c>
      <c r="K30" s="5">
        <v>0</v>
      </c>
      <c r="L30" s="5">
        <v>16</v>
      </c>
      <c r="M30" s="5">
        <v>4</v>
      </c>
      <c r="N30" s="5">
        <v>0</v>
      </c>
      <c r="O30" s="5">
        <v>20</v>
      </c>
      <c r="P30" s="5">
        <v>7</v>
      </c>
      <c r="Q30" s="5">
        <v>27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f>SUM(R30:Y30)</f>
        <v>0</v>
      </c>
      <c r="AA30" s="2"/>
      <c r="AB30" s="2"/>
      <c r="AC30" s="2"/>
    </row>
    <row r="31" spans="1:29">
      <c r="A31" s="73"/>
      <c r="B31" s="73"/>
      <c r="C31" s="77"/>
      <c r="D31" s="4" t="s">
        <v>6</v>
      </c>
      <c r="E31" s="4">
        <f t="shared" ref="E31:Y31" si="15">SUM(E28:E30)</f>
        <v>3</v>
      </c>
      <c r="F31" s="4">
        <f t="shared" si="15"/>
        <v>14</v>
      </c>
      <c r="G31" s="4">
        <f t="shared" si="15"/>
        <v>17</v>
      </c>
      <c r="H31" s="4">
        <f t="shared" si="15"/>
        <v>16</v>
      </c>
      <c r="I31" s="4">
        <f t="shared" si="15"/>
        <v>5</v>
      </c>
      <c r="J31" s="4">
        <f t="shared" si="15"/>
        <v>52</v>
      </c>
      <c r="K31" s="4">
        <f t="shared" si="15"/>
        <v>9</v>
      </c>
      <c r="L31" s="4">
        <f t="shared" si="15"/>
        <v>61</v>
      </c>
      <c r="M31" s="4">
        <f t="shared" si="15"/>
        <v>13</v>
      </c>
      <c r="N31" s="4">
        <f t="shared" si="15"/>
        <v>1</v>
      </c>
      <c r="O31" s="4">
        <f t="shared" si="15"/>
        <v>75</v>
      </c>
      <c r="P31" s="4">
        <f t="shared" si="15"/>
        <v>15</v>
      </c>
      <c r="Q31" s="4">
        <f t="shared" si="15"/>
        <v>90</v>
      </c>
      <c r="R31" s="4">
        <f t="shared" si="15"/>
        <v>0</v>
      </c>
      <c r="S31" s="4">
        <f t="shared" si="15"/>
        <v>0</v>
      </c>
      <c r="T31" s="4">
        <f t="shared" si="15"/>
        <v>1</v>
      </c>
      <c r="U31" s="4">
        <f t="shared" si="15"/>
        <v>0</v>
      </c>
      <c r="V31" s="4">
        <f t="shared" si="15"/>
        <v>0</v>
      </c>
      <c r="W31" s="4">
        <f t="shared" si="15"/>
        <v>0</v>
      </c>
      <c r="X31" s="4">
        <f t="shared" si="15"/>
        <v>0</v>
      </c>
      <c r="Y31" s="4">
        <f t="shared" si="15"/>
        <v>0</v>
      </c>
      <c r="Z31" s="4">
        <f t="shared" ref="Z31:Z32" si="16">SUM(R31:Y31)</f>
        <v>1</v>
      </c>
      <c r="AA31" s="2"/>
      <c r="AB31" s="2"/>
      <c r="AC31" s="2"/>
    </row>
    <row r="32" spans="1:29">
      <c r="A32" s="74"/>
      <c r="B32" s="74"/>
      <c r="C32" s="43" t="s">
        <v>10</v>
      </c>
      <c r="D32" s="3" t="s">
        <v>49</v>
      </c>
      <c r="E32" s="3">
        <f t="shared" ref="E32:Y32" si="17">E23+E27+E31</f>
        <v>10</v>
      </c>
      <c r="F32" s="3">
        <f t="shared" si="17"/>
        <v>37</v>
      </c>
      <c r="G32" s="3">
        <f t="shared" si="17"/>
        <v>49</v>
      </c>
      <c r="H32" s="3">
        <f t="shared" si="17"/>
        <v>45</v>
      </c>
      <c r="I32" s="3">
        <f t="shared" si="17"/>
        <v>21</v>
      </c>
      <c r="J32" s="3">
        <f t="shared" si="17"/>
        <v>149</v>
      </c>
      <c r="K32" s="3">
        <f t="shared" si="17"/>
        <v>44</v>
      </c>
      <c r="L32" s="3">
        <f t="shared" si="17"/>
        <v>193</v>
      </c>
      <c r="M32" s="3">
        <f t="shared" si="17"/>
        <v>32</v>
      </c>
      <c r="N32" s="69">
        <f t="shared" si="17"/>
        <v>7</v>
      </c>
      <c r="O32" s="3">
        <f t="shared" si="17"/>
        <v>232</v>
      </c>
      <c r="P32" s="3">
        <f t="shared" si="17"/>
        <v>56</v>
      </c>
      <c r="Q32" s="3">
        <f t="shared" si="17"/>
        <v>288</v>
      </c>
      <c r="R32" s="12">
        <f t="shared" si="17"/>
        <v>1</v>
      </c>
      <c r="S32" s="13">
        <f t="shared" si="17"/>
        <v>1</v>
      </c>
      <c r="T32" s="14">
        <f t="shared" si="17"/>
        <v>2</v>
      </c>
      <c r="U32" s="15">
        <f t="shared" si="17"/>
        <v>0</v>
      </c>
      <c r="V32" s="12">
        <f t="shared" si="17"/>
        <v>2</v>
      </c>
      <c r="W32" s="13">
        <f t="shared" si="17"/>
        <v>0</v>
      </c>
      <c r="X32" s="14">
        <f t="shared" si="17"/>
        <v>1</v>
      </c>
      <c r="Y32" s="10">
        <f t="shared" si="17"/>
        <v>0</v>
      </c>
      <c r="Z32" s="16">
        <f t="shared" si="16"/>
        <v>7</v>
      </c>
      <c r="AA32" s="2"/>
      <c r="AB32" s="2"/>
      <c r="AC32" s="2"/>
    </row>
    <row r="33" spans="1:29" ht="17" customHeight="1">
      <c r="A33" s="72">
        <v>44213</v>
      </c>
      <c r="B33" s="72" t="s">
        <v>10</v>
      </c>
      <c r="C33" s="75" t="s">
        <v>4</v>
      </c>
      <c r="D33" s="19" t="s">
        <v>0</v>
      </c>
      <c r="E33" s="19">
        <v>1</v>
      </c>
      <c r="F33" s="5">
        <v>3</v>
      </c>
      <c r="G33" s="5">
        <v>4</v>
      </c>
      <c r="H33" s="5">
        <v>4</v>
      </c>
      <c r="I33" s="5">
        <v>0</v>
      </c>
      <c r="J33" s="5">
        <v>11</v>
      </c>
      <c r="K33" s="5">
        <v>5</v>
      </c>
      <c r="L33" s="5">
        <v>16</v>
      </c>
      <c r="M33" s="5">
        <v>4</v>
      </c>
      <c r="N33" s="5">
        <v>3</v>
      </c>
      <c r="O33" s="5">
        <v>23</v>
      </c>
      <c r="P33" s="5">
        <v>15</v>
      </c>
      <c r="Q33" s="5">
        <v>38</v>
      </c>
      <c r="R33" s="5">
        <v>1</v>
      </c>
      <c r="S33" s="5">
        <v>0</v>
      </c>
      <c r="T33" s="5">
        <v>1</v>
      </c>
      <c r="U33" s="5">
        <v>0</v>
      </c>
      <c r="V33" s="5">
        <v>0</v>
      </c>
      <c r="W33" s="5">
        <v>0</v>
      </c>
      <c r="X33" s="5">
        <v>0</v>
      </c>
      <c r="Y33" s="5">
        <v>1</v>
      </c>
      <c r="Z33" s="5">
        <f>SUM(R33:Y33)</f>
        <v>3</v>
      </c>
      <c r="AA33" s="2"/>
      <c r="AB33" s="2"/>
      <c r="AC33" s="2"/>
    </row>
    <row r="34" spans="1:29">
      <c r="A34" s="73"/>
      <c r="B34" s="73"/>
      <c r="C34" s="76"/>
      <c r="D34" s="19" t="s">
        <v>27</v>
      </c>
      <c r="E34" s="19">
        <v>1</v>
      </c>
      <c r="F34" s="5">
        <v>3</v>
      </c>
      <c r="G34" s="5">
        <v>4</v>
      </c>
      <c r="H34" s="5">
        <v>2</v>
      </c>
      <c r="I34" s="5">
        <v>4</v>
      </c>
      <c r="J34" s="5">
        <v>13</v>
      </c>
      <c r="K34" s="5">
        <v>4</v>
      </c>
      <c r="L34" s="5">
        <v>17</v>
      </c>
      <c r="M34" s="5">
        <v>1</v>
      </c>
      <c r="N34" s="5">
        <v>0</v>
      </c>
      <c r="O34" s="5">
        <v>18</v>
      </c>
      <c r="P34" s="5">
        <v>10</v>
      </c>
      <c r="Q34" s="5">
        <v>28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f t="shared" ref="Z34:Z36" si="18">SUM(R34:Y34)</f>
        <v>0</v>
      </c>
      <c r="AA34" s="2"/>
      <c r="AB34" s="2"/>
      <c r="AC34" s="2"/>
    </row>
    <row r="35" spans="1:29">
      <c r="A35" s="73"/>
      <c r="B35" s="73"/>
      <c r="C35" s="76"/>
      <c r="D35" s="19" t="s">
        <v>2</v>
      </c>
      <c r="E35" s="19">
        <v>1</v>
      </c>
      <c r="F35" s="5">
        <v>3</v>
      </c>
      <c r="G35" s="5">
        <v>6</v>
      </c>
      <c r="H35" s="5">
        <v>4</v>
      </c>
      <c r="I35" s="5">
        <v>2</v>
      </c>
      <c r="J35" s="5">
        <v>15</v>
      </c>
      <c r="K35" s="5">
        <v>4</v>
      </c>
      <c r="L35" s="5">
        <v>19</v>
      </c>
      <c r="M35" s="5">
        <v>1</v>
      </c>
      <c r="N35" s="5">
        <v>0</v>
      </c>
      <c r="O35" s="5">
        <v>20</v>
      </c>
      <c r="P35" s="5">
        <v>2</v>
      </c>
      <c r="Q35" s="5">
        <v>22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f t="shared" si="18"/>
        <v>0</v>
      </c>
      <c r="AA35" s="2"/>
      <c r="AB35" s="2"/>
      <c r="AC35" s="2"/>
    </row>
    <row r="36" spans="1:29">
      <c r="A36" s="73"/>
      <c r="B36" s="73"/>
      <c r="C36" s="76"/>
      <c r="D36" s="19" t="s">
        <v>28</v>
      </c>
      <c r="E36" s="19">
        <v>1</v>
      </c>
      <c r="F36" s="5">
        <v>3</v>
      </c>
      <c r="G36" s="5">
        <v>5</v>
      </c>
      <c r="H36" s="5">
        <v>4</v>
      </c>
      <c r="I36" s="5">
        <v>2</v>
      </c>
      <c r="J36" s="5">
        <v>14</v>
      </c>
      <c r="K36" s="5">
        <v>5</v>
      </c>
      <c r="L36" s="5">
        <v>19</v>
      </c>
      <c r="M36" s="5">
        <v>2</v>
      </c>
      <c r="N36" s="5">
        <v>0</v>
      </c>
      <c r="O36" s="5">
        <v>21</v>
      </c>
      <c r="P36" s="5">
        <v>1</v>
      </c>
      <c r="Q36" s="5">
        <v>22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f t="shared" si="18"/>
        <v>0</v>
      </c>
      <c r="AA36" s="2"/>
      <c r="AB36" s="2"/>
      <c r="AC36" s="2"/>
    </row>
    <row r="37" spans="1:29">
      <c r="A37" s="73"/>
      <c r="B37" s="73"/>
      <c r="C37" s="77"/>
      <c r="D37" s="4" t="s">
        <v>26</v>
      </c>
      <c r="E37" s="11">
        <f t="shared" ref="E37:F37" si="19">SUM(E33:E36)</f>
        <v>4</v>
      </c>
      <c r="F37" s="11">
        <f t="shared" si="19"/>
        <v>12</v>
      </c>
      <c r="G37" s="11">
        <f>SUM(G33:G36)</f>
        <v>19</v>
      </c>
      <c r="H37" s="11">
        <f t="shared" ref="H37:Q37" si="20">SUM(H33:H36)</f>
        <v>14</v>
      </c>
      <c r="I37" s="11">
        <f t="shared" si="20"/>
        <v>8</v>
      </c>
      <c r="J37" s="11">
        <f t="shared" si="20"/>
        <v>53</v>
      </c>
      <c r="K37" s="11">
        <f t="shared" si="20"/>
        <v>18</v>
      </c>
      <c r="L37" s="11">
        <f t="shared" si="20"/>
        <v>71</v>
      </c>
      <c r="M37" s="11">
        <f t="shared" si="20"/>
        <v>8</v>
      </c>
      <c r="N37" s="11">
        <f t="shared" si="20"/>
        <v>3</v>
      </c>
      <c r="O37" s="11">
        <f t="shared" si="20"/>
        <v>82</v>
      </c>
      <c r="P37" s="11">
        <f t="shared" si="20"/>
        <v>28</v>
      </c>
      <c r="Q37" s="11">
        <f t="shared" si="20"/>
        <v>110</v>
      </c>
      <c r="R37" s="11">
        <f>SUM(R33:R36)</f>
        <v>1</v>
      </c>
      <c r="S37" s="11">
        <f t="shared" ref="S37:Z37" si="21">SUM(S33:S36)</f>
        <v>0</v>
      </c>
      <c r="T37" s="11">
        <f t="shared" si="21"/>
        <v>1</v>
      </c>
      <c r="U37" s="11">
        <f t="shared" si="21"/>
        <v>0</v>
      </c>
      <c r="V37" s="11">
        <f t="shared" si="21"/>
        <v>0</v>
      </c>
      <c r="W37" s="11">
        <f t="shared" si="21"/>
        <v>0</v>
      </c>
      <c r="X37" s="11">
        <f t="shared" si="21"/>
        <v>0</v>
      </c>
      <c r="Y37" s="11">
        <f t="shared" si="21"/>
        <v>1</v>
      </c>
      <c r="Z37" s="11">
        <f t="shared" si="21"/>
        <v>3</v>
      </c>
      <c r="AA37" s="2"/>
      <c r="AB37" s="2"/>
      <c r="AC37" s="2"/>
    </row>
    <row r="38" spans="1:29" ht="17" customHeight="1">
      <c r="A38" s="73"/>
      <c r="B38" s="73"/>
      <c r="C38" s="75" t="s">
        <v>25</v>
      </c>
      <c r="D38" s="19" t="s">
        <v>1</v>
      </c>
      <c r="E38" s="19">
        <v>1</v>
      </c>
      <c r="F38" s="5">
        <v>4</v>
      </c>
      <c r="G38" s="5">
        <v>5</v>
      </c>
      <c r="H38" s="5">
        <v>5</v>
      </c>
      <c r="I38" s="5">
        <v>1</v>
      </c>
      <c r="J38" s="5">
        <v>15</v>
      </c>
      <c r="K38" s="5">
        <v>9</v>
      </c>
      <c r="L38" s="5">
        <v>24</v>
      </c>
      <c r="M38" s="5">
        <v>1</v>
      </c>
      <c r="N38" s="5">
        <v>0</v>
      </c>
      <c r="O38" s="5">
        <v>25</v>
      </c>
      <c r="P38" s="5">
        <v>4</v>
      </c>
      <c r="Q38" s="5">
        <v>29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f>SUM(R38:Y38)</f>
        <v>0</v>
      </c>
      <c r="AA38" s="2"/>
      <c r="AB38" s="2"/>
      <c r="AC38" s="2"/>
    </row>
    <row r="39" spans="1:29">
      <c r="A39" s="73"/>
      <c r="B39" s="73"/>
      <c r="C39" s="76"/>
      <c r="D39" s="19" t="s">
        <v>7</v>
      </c>
      <c r="E39" s="19">
        <v>1</v>
      </c>
      <c r="F39" s="5">
        <v>3</v>
      </c>
      <c r="G39" s="5">
        <v>4</v>
      </c>
      <c r="H39" s="5">
        <v>4</v>
      </c>
      <c r="I39" s="5">
        <v>2</v>
      </c>
      <c r="J39" s="5">
        <v>12</v>
      </c>
      <c r="K39" s="5">
        <v>4</v>
      </c>
      <c r="L39" s="5">
        <v>16</v>
      </c>
      <c r="M39" s="5">
        <v>4</v>
      </c>
      <c r="N39" s="5">
        <v>3</v>
      </c>
      <c r="O39" s="5">
        <v>23</v>
      </c>
      <c r="P39" s="5">
        <v>4</v>
      </c>
      <c r="Q39" s="5">
        <v>27</v>
      </c>
      <c r="R39" s="5">
        <v>0</v>
      </c>
      <c r="S39" s="5">
        <v>0</v>
      </c>
      <c r="T39" s="5">
        <v>0</v>
      </c>
      <c r="U39" s="5">
        <v>1</v>
      </c>
      <c r="V39" s="5">
        <v>2</v>
      </c>
      <c r="W39" s="5">
        <v>0</v>
      </c>
      <c r="X39" s="5">
        <v>0</v>
      </c>
      <c r="Y39" s="5">
        <v>0</v>
      </c>
      <c r="Z39" s="5">
        <f>SUM(R39:Y39)</f>
        <v>3</v>
      </c>
      <c r="AA39" s="2"/>
      <c r="AB39" s="2"/>
      <c r="AC39" s="2"/>
    </row>
    <row r="40" spans="1:29">
      <c r="A40" s="73"/>
      <c r="B40" s="73"/>
      <c r="C40" s="76"/>
      <c r="D40" s="19" t="s">
        <v>24</v>
      </c>
      <c r="E40" s="19">
        <v>1</v>
      </c>
      <c r="F40" s="5">
        <v>4</v>
      </c>
      <c r="G40" s="5">
        <v>4</v>
      </c>
      <c r="H40" s="5">
        <v>6</v>
      </c>
      <c r="I40" s="5">
        <v>4</v>
      </c>
      <c r="J40" s="5">
        <v>18</v>
      </c>
      <c r="K40" s="5">
        <v>7</v>
      </c>
      <c r="L40" s="5">
        <v>25</v>
      </c>
      <c r="M40" s="5">
        <v>5</v>
      </c>
      <c r="N40" s="5">
        <v>1</v>
      </c>
      <c r="O40" s="5">
        <v>30</v>
      </c>
      <c r="P40" s="5">
        <v>4</v>
      </c>
      <c r="Q40" s="5">
        <v>34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1</v>
      </c>
      <c r="Z40" s="5">
        <f>SUM(R40:Y40)</f>
        <v>1</v>
      </c>
      <c r="AA40" s="2"/>
      <c r="AB40" s="2"/>
      <c r="AC40" s="2"/>
    </row>
    <row r="41" spans="1:29">
      <c r="A41" s="73"/>
      <c r="B41" s="73"/>
      <c r="C41" s="77"/>
      <c r="D41" s="4" t="s">
        <v>5</v>
      </c>
      <c r="E41" s="11">
        <f t="shared" ref="E41:Z41" si="22">SUM(E38:E40)</f>
        <v>3</v>
      </c>
      <c r="F41" s="11">
        <f t="shared" si="22"/>
        <v>11</v>
      </c>
      <c r="G41" s="11">
        <f t="shared" si="22"/>
        <v>13</v>
      </c>
      <c r="H41" s="11">
        <f t="shared" si="22"/>
        <v>15</v>
      </c>
      <c r="I41" s="11">
        <f t="shared" si="22"/>
        <v>7</v>
      </c>
      <c r="J41" s="11">
        <f t="shared" si="22"/>
        <v>45</v>
      </c>
      <c r="K41" s="11">
        <f t="shared" si="22"/>
        <v>20</v>
      </c>
      <c r="L41" s="11">
        <f t="shared" si="22"/>
        <v>65</v>
      </c>
      <c r="M41" s="11">
        <f t="shared" si="22"/>
        <v>10</v>
      </c>
      <c r="N41" s="11">
        <f t="shared" si="22"/>
        <v>4</v>
      </c>
      <c r="O41" s="11">
        <f t="shared" si="22"/>
        <v>78</v>
      </c>
      <c r="P41" s="11">
        <f t="shared" si="22"/>
        <v>12</v>
      </c>
      <c r="Q41" s="11">
        <f t="shared" si="22"/>
        <v>90</v>
      </c>
      <c r="R41" s="11">
        <f t="shared" si="22"/>
        <v>0</v>
      </c>
      <c r="S41" s="11">
        <f t="shared" si="22"/>
        <v>0</v>
      </c>
      <c r="T41" s="11">
        <f t="shared" si="22"/>
        <v>0</v>
      </c>
      <c r="U41" s="11">
        <f t="shared" si="22"/>
        <v>1</v>
      </c>
      <c r="V41" s="11">
        <f t="shared" si="22"/>
        <v>2</v>
      </c>
      <c r="W41" s="11">
        <f t="shared" si="22"/>
        <v>0</v>
      </c>
      <c r="X41" s="11">
        <f t="shared" si="22"/>
        <v>0</v>
      </c>
      <c r="Y41" s="11">
        <f t="shared" si="22"/>
        <v>1</v>
      </c>
      <c r="Z41" s="11">
        <f t="shared" si="22"/>
        <v>4</v>
      </c>
      <c r="AA41" s="2"/>
      <c r="AB41" s="2"/>
      <c r="AC41" s="2"/>
    </row>
    <row r="42" spans="1:29">
      <c r="A42" s="73"/>
      <c r="B42" s="73"/>
      <c r="C42" s="75" t="s">
        <v>8</v>
      </c>
      <c r="D42" s="19" t="s">
        <v>3</v>
      </c>
      <c r="E42" s="19">
        <v>1</v>
      </c>
      <c r="F42" s="5">
        <v>5</v>
      </c>
      <c r="G42" s="5">
        <v>8</v>
      </c>
      <c r="H42" s="5">
        <v>4</v>
      </c>
      <c r="I42" s="5">
        <v>3</v>
      </c>
      <c r="J42" s="5">
        <v>20</v>
      </c>
      <c r="K42" s="5">
        <v>2</v>
      </c>
      <c r="L42" s="5">
        <v>22</v>
      </c>
      <c r="M42" s="5">
        <v>4</v>
      </c>
      <c r="N42" s="5">
        <v>6</v>
      </c>
      <c r="O42" s="5">
        <v>32</v>
      </c>
      <c r="P42" s="5">
        <v>5</v>
      </c>
      <c r="Q42" s="5">
        <v>37</v>
      </c>
      <c r="R42" s="5">
        <v>1</v>
      </c>
      <c r="S42" s="5">
        <v>0</v>
      </c>
      <c r="T42" s="5">
        <v>0</v>
      </c>
      <c r="U42" s="5">
        <v>0</v>
      </c>
      <c r="V42" s="5">
        <v>5</v>
      </c>
      <c r="W42" s="5">
        <v>0</v>
      </c>
      <c r="X42" s="5">
        <v>0</v>
      </c>
      <c r="Y42" s="5">
        <v>0</v>
      </c>
      <c r="Z42" s="5">
        <f t="shared" ref="Z42:Z43" si="23">SUM(R42:Y42)</f>
        <v>6</v>
      </c>
      <c r="AA42" s="2"/>
      <c r="AB42" s="2"/>
      <c r="AC42" s="2"/>
    </row>
    <row r="43" spans="1:29">
      <c r="A43" s="73"/>
      <c r="B43" s="73"/>
      <c r="C43" s="76"/>
      <c r="D43" s="19" t="s">
        <v>9</v>
      </c>
      <c r="E43" s="19">
        <v>1</v>
      </c>
      <c r="F43" s="5">
        <v>4</v>
      </c>
      <c r="G43" s="5">
        <v>5</v>
      </c>
      <c r="H43" s="5">
        <v>6</v>
      </c>
      <c r="I43" s="5">
        <v>0</v>
      </c>
      <c r="J43" s="5">
        <v>15</v>
      </c>
      <c r="K43" s="5">
        <v>2</v>
      </c>
      <c r="L43" s="5">
        <v>17</v>
      </c>
      <c r="M43" s="5">
        <v>5</v>
      </c>
      <c r="N43" s="5">
        <v>0</v>
      </c>
      <c r="O43" s="5">
        <v>22</v>
      </c>
      <c r="P43" s="5">
        <v>3</v>
      </c>
      <c r="Q43" s="5">
        <v>25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f t="shared" si="23"/>
        <v>0</v>
      </c>
      <c r="AA43" s="2"/>
      <c r="AB43" s="2"/>
      <c r="AC43" s="2"/>
    </row>
    <row r="44" spans="1:29">
      <c r="A44" s="73"/>
      <c r="B44" s="73"/>
      <c r="C44" s="76"/>
      <c r="D44" s="19" t="s">
        <v>29</v>
      </c>
      <c r="E44" s="19">
        <v>1</v>
      </c>
      <c r="F44" s="5">
        <v>4</v>
      </c>
      <c r="G44" s="5">
        <v>5</v>
      </c>
      <c r="H44" s="5">
        <v>6</v>
      </c>
      <c r="I44" s="5">
        <v>1</v>
      </c>
      <c r="J44" s="5">
        <v>16</v>
      </c>
      <c r="K44" s="5">
        <v>0</v>
      </c>
      <c r="L44" s="5">
        <v>16</v>
      </c>
      <c r="M44" s="5">
        <v>6</v>
      </c>
      <c r="N44" s="5">
        <v>0</v>
      </c>
      <c r="O44" s="5">
        <v>22</v>
      </c>
      <c r="P44" s="5">
        <v>6</v>
      </c>
      <c r="Q44" s="5">
        <v>28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f>SUM(R44:Y44)</f>
        <v>0</v>
      </c>
      <c r="AA44" s="2"/>
      <c r="AB44" s="2"/>
      <c r="AC44" s="2"/>
    </row>
    <row r="45" spans="1:29">
      <c r="A45" s="73"/>
      <c r="B45" s="73"/>
      <c r="C45" s="77"/>
      <c r="D45" s="4" t="s">
        <v>6</v>
      </c>
      <c r="E45" s="4">
        <f t="shared" ref="E45:Y45" si="24">SUM(E42:E44)</f>
        <v>3</v>
      </c>
      <c r="F45" s="4">
        <f t="shared" si="24"/>
        <v>13</v>
      </c>
      <c r="G45" s="4">
        <f t="shared" si="24"/>
        <v>18</v>
      </c>
      <c r="H45" s="4">
        <f t="shared" si="24"/>
        <v>16</v>
      </c>
      <c r="I45" s="4">
        <f t="shared" si="24"/>
        <v>4</v>
      </c>
      <c r="J45" s="4">
        <f t="shared" si="24"/>
        <v>51</v>
      </c>
      <c r="K45" s="4">
        <f t="shared" si="24"/>
        <v>4</v>
      </c>
      <c r="L45" s="4">
        <f t="shared" si="24"/>
        <v>55</v>
      </c>
      <c r="M45" s="4">
        <f t="shared" si="24"/>
        <v>15</v>
      </c>
      <c r="N45" s="4">
        <f t="shared" si="24"/>
        <v>6</v>
      </c>
      <c r="O45" s="4">
        <f t="shared" si="24"/>
        <v>76</v>
      </c>
      <c r="P45" s="4">
        <f t="shared" si="24"/>
        <v>14</v>
      </c>
      <c r="Q45" s="4">
        <f t="shared" si="24"/>
        <v>90</v>
      </c>
      <c r="R45" s="4">
        <f t="shared" si="24"/>
        <v>1</v>
      </c>
      <c r="S45" s="4">
        <f t="shared" si="24"/>
        <v>0</v>
      </c>
      <c r="T45" s="4">
        <f t="shared" si="24"/>
        <v>0</v>
      </c>
      <c r="U45" s="4">
        <f t="shared" si="24"/>
        <v>0</v>
      </c>
      <c r="V45" s="4">
        <f t="shared" si="24"/>
        <v>5</v>
      </c>
      <c r="W45" s="4">
        <f t="shared" si="24"/>
        <v>0</v>
      </c>
      <c r="X45" s="4">
        <f t="shared" si="24"/>
        <v>0</v>
      </c>
      <c r="Y45" s="4">
        <f t="shared" si="24"/>
        <v>0</v>
      </c>
      <c r="Z45" s="4">
        <f t="shared" ref="Z45:Z46" si="25">SUM(R45:Y45)</f>
        <v>6</v>
      </c>
      <c r="AA45" s="2"/>
      <c r="AB45" s="2"/>
      <c r="AC45" s="2"/>
    </row>
    <row r="46" spans="1:29">
      <c r="A46" s="74"/>
      <c r="B46" s="74"/>
      <c r="C46" s="46" t="s">
        <v>10</v>
      </c>
      <c r="D46" s="3" t="s">
        <v>49</v>
      </c>
      <c r="E46" s="3">
        <f t="shared" ref="E46:Y46" si="26">E37+E41+E45</f>
        <v>10</v>
      </c>
      <c r="F46" s="3">
        <f t="shared" si="26"/>
        <v>36</v>
      </c>
      <c r="G46" s="3">
        <f t="shared" si="26"/>
        <v>50</v>
      </c>
      <c r="H46" s="3">
        <f t="shared" si="26"/>
        <v>45</v>
      </c>
      <c r="I46" s="3">
        <f t="shared" si="26"/>
        <v>19</v>
      </c>
      <c r="J46" s="3">
        <f t="shared" si="26"/>
        <v>149</v>
      </c>
      <c r="K46" s="3">
        <f t="shared" si="26"/>
        <v>42</v>
      </c>
      <c r="L46" s="3">
        <f t="shared" si="26"/>
        <v>191</v>
      </c>
      <c r="M46" s="3">
        <f t="shared" si="26"/>
        <v>33</v>
      </c>
      <c r="N46" s="3">
        <f t="shared" si="26"/>
        <v>13</v>
      </c>
      <c r="O46" s="3">
        <f t="shared" si="26"/>
        <v>236</v>
      </c>
      <c r="P46" s="3">
        <f t="shared" si="26"/>
        <v>54</v>
      </c>
      <c r="Q46" s="3">
        <f t="shared" si="26"/>
        <v>290</v>
      </c>
      <c r="R46" s="12">
        <f t="shared" si="26"/>
        <v>2</v>
      </c>
      <c r="S46" s="13">
        <f t="shared" si="26"/>
        <v>0</v>
      </c>
      <c r="T46" s="14">
        <f t="shared" si="26"/>
        <v>1</v>
      </c>
      <c r="U46" s="15">
        <f t="shared" si="26"/>
        <v>1</v>
      </c>
      <c r="V46" s="12">
        <f t="shared" si="26"/>
        <v>7</v>
      </c>
      <c r="W46" s="13">
        <f t="shared" si="26"/>
        <v>0</v>
      </c>
      <c r="X46" s="14">
        <f t="shared" si="26"/>
        <v>0</v>
      </c>
      <c r="Y46" s="10">
        <f t="shared" si="26"/>
        <v>2</v>
      </c>
      <c r="Z46" s="16">
        <f t="shared" si="25"/>
        <v>13</v>
      </c>
      <c r="AA46" s="2"/>
      <c r="AB46" s="2"/>
      <c r="AC46" s="2"/>
    </row>
    <row r="47" spans="1:29" ht="17" customHeight="1">
      <c r="A47" s="72">
        <v>44220</v>
      </c>
      <c r="B47" s="72" t="s">
        <v>10</v>
      </c>
      <c r="C47" s="75" t="s">
        <v>4</v>
      </c>
      <c r="D47" s="19" t="s">
        <v>0</v>
      </c>
      <c r="E47" s="19">
        <v>1</v>
      </c>
      <c r="F47" s="5">
        <v>3</v>
      </c>
      <c r="G47" s="5">
        <v>2</v>
      </c>
      <c r="H47" s="5">
        <v>3</v>
      </c>
      <c r="I47" s="5">
        <v>2</v>
      </c>
      <c r="J47" s="5">
        <v>10</v>
      </c>
      <c r="K47" s="5">
        <v>4</v>
      </c>
      <c r="L47" s="5">
        <v>14</v>
      </c>
      <c r="M47" s="5">
        <v>2</v>
      </c>
      <c r="N47" s="5">
        <v>1</v>
      </c>
      <c r="O47" s="5">
        <v>17</v>
      </c>
      <c r="P47" s="5">
        <v>13</v>
      </c>
      <c r="Q47" s="5">
        <v>30</v>
      </c>
      <c r="R47" s="5">
        <v>0</v>
      </c>
      <c r="S47" s="5">
        <v>1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f>SUM(R47:Y47)</f>
        <v>1</v>
      </c>
      <c r="AA47" s="2"/>
      <c r="AB47" s="2"/>
      <c r="AC47" s="2"/>
    </row>
    <row r="48" spans="1:29">
      <c r="A48" s="73"/>
      <c r="B48" s="73"/>
      <c r="C48" s="76"/>
      <c r="D48" s="19" t="s">
        <v>27</v>
      </c>
      <c r="E48" s="19">
        <v>1</v>
      </c>
      <c r="F48" s="5">
        <v>3</v>
      </c>
      <c r="G48" s="5">
        <v>4</v>
      </c>
      <c r="H48" s="5">
        <v>3</v>
      </c>
      <c r="I48" s="5">
        <v>3</v>
      </c>
      <c r="J48" s="5">
        <v>13</v>
      </c>
      <c r="K48" s="5">
        <v>4</v>
      </c>
      <c r="L48" s="5">
        <v>17</v>
      </c>
      <c r="M48" s="5">
        <v>1</v>
      </c>
      <c r="N48" s="5">
        <v>0</v>
      </c>
      <c r="O48" s="5">
        <v>18</v>
      </c>
      <c r="P48" s="5">
        <v>13</v>
      </c>
      <c r="Q48" s="5">
        <v>31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f t="shared" ref="Z48:Z51" si="27">SUM(R48:Y48)</f>
        <v>0</v>
      </c>
      <c r="AA48" s="2"/>
      <c r="AB48" s="2"/>
      <c r="AC48" s="2"/>
    </row>
    <row r="49" spans="1:29">
      <c r="A49" s="73"/>
      <c r="B49" s="73"/>
      <c r="C49" s="76"/>
      <c r="D49" s="19" t="s">
        <v>122</v>
      </c>
      <c r="E49" s="19">
        <v>1</v>
      </c>
      <c r="F49" s="5">
        <v>3</v>
      </c>
      <c r="G49" s="5">
        <v>5</v>
      </c>
      <c r="H49" s="5">
        <v>3</v>
      </c>
      <c r="I49" s="5">
        <v>3</v>
      </c>
      <c r="J49" s="5">
        <v>14</v>
      </c>
      <c r="K49" s="5">
        <v>8</v>
      </c>
      <c r="L49" s="5">
        <v>22</v>
      </c>
      <c r="M49" s="5">
        <v>2</v>
      </c>
      <c r="N49" s="5">
        <v>0</v>
      </c>
      <c r="O49" s="5">
        <v>24</v>
      </c>
      <c r="P49" s="5">
        <v>2</v>
      </c>
      <c r="Q49" s="5">
        <v>26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f t="shared" ref="Z49" si="28">SUM(R49:Y49)</f>
        <v>0</v>
      </c>
      <c r="AA49" s="2"/>
      <c r="AB49" s="2"/>
      <c r="AC49" s="2"/>
    </row>
    <row r="50" spans="1:29">
      <c r="A50" s="73"/>
      <c r="B50" s="73"/>
      <c r="C50" s="76"/>
      <c r="D50" s="19" t="s">
        <v>2</v>
      </c>
      <c r="E50" s="19">
        <v>1</v>
      </c>
      <c r="F50" s="5">
        <v>3</v>
      </c>
      <c r="G50" s="5">
        <v>6</v>
      </c>
      <c r="H50" s="5">
        <v>4</v>
      </c>
      <c r="I50" s="5">
        <v>2</v>
      </c>
      <c r="J50" s="5">
        <v>15</v>
      </c>
      <c r="K50" s="5">
        <v>4</v>
      </c>
      <c r="L50" s="5">
        <v>19</v>
      </c>
      <c r="M50" s="5">
        <v>1</v>
      </c>
      <c r="N50" s="5">
        <v>0</v>
      </c>
      <c r="O50" s="5">
        <v>20</v>
      </c>
      <c r="P50" s="5">
        <v>2</v>
      </c>
      <c r="Q50" s="5">
        <v>22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f t="shared" si="27"/>
        <v>0</v>
      </c>
      <c r="AA50" s="2"/>
      <c r="AB50" s="2"/>
      <c r="AC50" s="2"/>
    </row>
    <row r="51" spans="1:29">
      <c r="A51" s="73"/>
      <c r="B51" s="73"/>
      <c r="C51" s="76"/>
      <c r="D51" s="19" t="s">
        <v>28</v>
      </c>
      <c r="E51" s="19">
        <v>1</v>
      </c>
      <c r="F51" s="5">
        <v>3</v>
      </c>
      <c r="G51" s="5">
        <v>5</v>
      </c>
      <c r="H51" s="5">
        <v>4</v>
      </c>
      <c r="I51" s="5">
        <v>2</v>
      </c>
      <c r="J51" s="5">
        <v>14</v>
      </c>
      <c r="K51" s="5">
        <v>2</v>
      </c>
      <c r="L51" s="5">
        <v>16</v>
      </c>
      <c r="M51" s="5">
        <v>1</v>
      </c>
      <c r="N51" s="5">
        <v>3</v>
      </c>
      <c r="O51" s="5">
        <v>20</v>
      </c>
      <c r="P51" s="5">
        <v>1</v>
      </c>
      <c r="Q51" s="5">
        <v>21</v>
      </c>
      <c r="R51" s="5">
        <v>0</v>
      </c>
      <c r="S51" s="5">
        <v>0</v>
      </c>
      <c r="T51" s="5">
        <v>0</v>
      </c>
      <c r="U51" s="5">
        <v>0</v>
      </c>
      <c r="V51" s="5">
        <v>3</v>
      </c>
      <c r="W51" s="5">
        <v>0</v>
      </c>
      <c r="X51" s="5">
        <v>0</v>
      </c>
      <c r="Y51" s="5">
        <v>0</v>
      </c>
      <c r="Z51" s="5">
        <f t="shared" si="27"/>
        <v>3</v>
      </c>
      <c r="AA51" s="2"/>
      <c r="AB51" s="2"/>
      <c r="AC51" s="2"/>
    </row>
    <row r="52" spans="1:29">
      <c r="A52" s="73"/>
      <c r="B52" s="73"/>
      <c r="C52" s="77"/>
      <c r="D52" s="4" t="s">
        <v>26</v>
      </c>
      <c r="E52" s="11">
        <f t="shared" ref="E52:F52" si="29">SUM(E47:E51)</f>
        <v>5</v>
      </c>
      <c r="F52" s="11">
        <f t="shared" si="29"/>
        <v>15</v>
      </c>
      <c r="G52" s="11">
        <f>SUM(G47:G51)</f>
        <v>22</v>
      </c>
      <c r="H52" s="11">
        <f t="shared" ref="H52:Q52" si="30">SUM(H47:H51)</f>
        <v>17</v>
      </c>
      <c r="I52" s="11">
        <f t="shared" si="30"/>
        <v>12</v>
      </c>
      <c r="J52" s="11">
        <f t="shared" si="30"/>
        <v>66</v>
      </c>
      <c r="K52" s="11">
        <f t="shared" si="30"/>
        <v>22</v>
      </c>
      <c r="L52" s="11">
        <f t="shared" si="30"/>
        <v>88</v>
      </c>
      <c r="M52" s="11">
        <f t="shared" si="30"/>
        <v>7</v>
      </c>
      <c r="N52" s="11">
        <f t="shared" si="30"/>
        <v>4</v>
      </c>
      <c r="O52" s="11">
        <f t="shared" si="30"/>
        <v>99</v>
      </c>
      <c r="P52" s="11">
        <f t="shared" si="30"/>
        <v>31</v>
      </c>
      <c r="Q52" s="11">
        <f t="shared" si="30"/>
        <v>130</v>
      </c>
      <c r="R52" s="11">
        <f>SUM(R47:R51)</f>
        <v>0</v>
      </c>
      <c r="S52" s="11">
        <f t="shared" ref="S52:Z52" si="31">SUM(S47:S51)</f>
        <v>1</v>
      </c>
      <c r="T52" s="11">
        <f t="shared" si="31"/>
        <v>0</v>
      </c>
      <c r="U52" s="11">
        <f t="shared" si="31"/>
        <v>0</v>
      </c>
      <c r="V52" s="11">
        <f t="shared" si="31"/>
        <v>3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4</v>
      </c>
      <c r="AA52" s="2"/>
      <c r="AB52" s="2"/>
      <c r="AC52" s="2"/>
    </row>
    <row r="53" spans="1:29" ht="17" customHeight="1">
      <c r="A53" s="73"/>
      <c r="B53" s="73"/>
      <c r="C53" s="75" t="s">
        <v>25</v>
      </c>
      <c r="D53" s="19" t="s">
        <v>1</v>
      </c>
      <c r="E53" s="19">
        <v>1</v>
      </c>
      <c r="F53" s="5">
        <v>4</v>
      </c>
      <c r="G53" s="5">
        <v>5</v>
      </c>
      <c r="H53" s="5">
        <v>5</v>
      </c>
      <c r="I53" s="5">
        <v>1</v>
      </c>
      <c r="J53" s="5">
        <v>15</v>
      </c>
      <c r="K53" s="5">
        <v>9</v>
      </c>
      <c r="L53" s="5">
        <v>24</v>
      </c>
      <c r="M53" s="5">
        <v>1</v>
      </c>
      <c r="N53" s="5">
        <v>1</v>
      </c>
      <c r="O53" s="5">
        <v>26</v>
      </c>
      <c r="P53" s="5">
        <v>4</v>
      </c>
      <c r="Q53" s="5">
        <v>30</v>
      </c>
      <c r="R53" s="5">
        <v>1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f>SUM(R53:Y53)</f>
        <v>1</v>
      </c>
      <c r="AA53" s="2"/>
      <c r="AB53" s="2"/>
      <c r="AC53" s="2"/>
    </row>
    <row r="54" spans="1:29">
      <c r="A54" s="73"/>
      <c r="B54" s="73"/>
      <c r="C54" s="76"/>
      <c r="D54" s="19" t="s">
        <v>7</v>
      </c>
      <c r="E54" s="19">
        <v>1</v>
      </c>
      <c r="F54" s="5">
        <v>3</v>
      </c>
      <c r="G54" s="5">
        <v>4</v>
      </c>
      <c r="H54" s="5">
        <v>4</v>
      </c>
      <c r="I54" s="5">
        <v>2</v>
      </c>
      <c r="J54" s="5">
        <v>12</v>
      </c>
      <c r="K54" s="5">
        <v>4</v>
      </c>
      <c r="L54" s="5">
        <v>16</v>
      </c>
      <c r="M54" s="5">
        <v>4</v>
      </c>
      <c r="N54" s="5">
        <v>1</v>
      </c>
      <c r="O54" s="5">
        <v>23</v>
      </c>
      <c r="P54" s="5">
        <v>4</v>
      </c>
      <c r="Q54" s="5">
        <v>27</v>
      </c>
      <c r="R54" s="5">
        <v>1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f>SUM(R54:Y54)</f>
        <v>1</v>
      </c>
      <c r="AA54" s="2"/>
      <c r="AB54" s="2"/>
      <c r="AC54" s="2"/>
    </row>
    <row r="55" spans="1:29">
      <c r="A55" s="73"/>
      <c r="B55" s="73"/>
      <c r="C55" s="76"/>
      <c r="D55" s="19" t="s">
        <v>24</v>
      </c>
      <c r="E55" s="19">
        <v>1</v>
      </c>
      <c r="F55" s="5">
        <v>4</v>
      </c>
      <c r="G55" s="5">
        <v>5</v>
      </c>
      <c r="H55" s="5">
        <v>5</v>
      </c>
      <c r="I55" s="5">
        <v>4</v>
      </c>
      <c r="J55" s="5">
        <v>18</v>
      </c>
      <c r="K55" s="5">
        <v>7</v>
      </c>
      <c r="L55" s="5">
        <v>25</v>
      </c>
      <c r="M55" s="5">
        <v>5</v>
      </c>
      <c r="N55" s="5">
        <v>1</v>
      </c>
      <c r="O55" s="5">
        <v>31</v>
      </c>
      <c r="P55" s="5">
        <v>4</v>
      </c>
      <c r="Q55" s="5">
        <v>35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1</v>
      </c>
      <c r="Z55" s="5">
        <f>SUM(R55:Y55)</f>
        <v>1</v>
      </c>
      <c r="AA55" s="2"/>
      <c r="AB55" s="2"/>
      <c r="AC55" s="2"/>
    </row>
    <row r="56" spans="1:29">
      <c r="A56" s="73"/>
      <c r="B56" s="73"/>
      <c r="C56" s="77"/>
      <c r="D56" s="4" t="s">
        <v>5</v>
      </c>
      <c r="E56" s="11">
        <f t="shared" ref="E56:Z56" si="32">SUM(E53:E55)</f>
        <v>3</v>
      </c>
      <c r="F56" s="11">
        <f t="shared" si="32"/>
        <v>11</v>
      </c>
      <c r="G56" s="11">
        <f t="shared" si="32"/>
        <v>14</v>
      </c>
      <c r="H56" s="11">
        <f t="shared" si="32"/>
        <v>14</v>
      </c>
      <c r="I56" s="11">
        <f t="shared" si="32"/>
        <v>7</v>
      </c>
      <c r="J56" s="11">
        <f t="shared" si="32"/>
        <v>45</v>
      </c>
      <c r="K56" s="11">
        <f t="shared" si="32"/>
        <v>20</v>
      </c>
      <c r="L56" s="11">
        <f t="shared" si="32"/>
        <v>65</v>
      </c>
      <c r="M56" s="11">
        <f t="shared" si="32"/>
        <v>10</v>
      </c>
      <c r="N56" s="11">
        <f t="shared" si="32"/>
        <v>3</v>
      </c>
      <c r="O56" s="11">
        <f t="shared" si="32"/>
        <v>80</v>
      </c>
      <c r="P56" s="11">
        <f t="shared" si="32"/>
        <v>12</v>
      </c>
      <c r="Q56" s="11">
        <f t="shared" si="32"/>
        <v>92</v>
      </c>
      <c r="R56" s="11">
        <f t="shared" si="32"/>
        <v>2</v>
      </c>
      <c r="S56" s="11">
        <f t="shared" si="32"/>
        <v>0</v>
      </c>
      <c r="T56" s="11">
        <f t="shared" si="32"/>
        <v>0</v>
      </c>
      <c r="U56" s="11">
        <f t="shared" si="32"/>
        <v>0</v>
      </c>
      <c r="V56" s="11">
        <f t="shared" si="32"/>
        <v>0</v>
      </c>
      <c r="W56" s="11">
        <f t="shared" si="32"/>
        <v>0</v>
      </c>
      <c r="X56" s="11">
        <f t="shared" si="32"/>
        <v>0</v>
      </c>
      <c r="Y56" s="11">
        <f t="shared" si="32"/>
        <v>1</v>
      </c>
      <c r="Z56" s="11">
        <f t="shared" si="32"/>
        <v>3</v>
      </c>
      <c r="AA56" s="2"/>
      <c r="AB56" s="2"/>
      <c r="AC56" s="2"/>
    </row>
    <row r="57" spans="1:29">
      <c r="A57" s="73"/>
      <c r="B57" s="73"/>
      <c r="C57" s="75" t="s">
        <v>8</v>
      </c>
      <c r="D57" s="19" t="s">
        <v>3</v>
      </c>
      <c r="E57" s="19">
        <v>1</v>
      </c>
      <c r="F57" s="5">
        <v>3</v>
      </c>
      <c r="G57" s="5">
        <v>3</v>
      </c>
      <c r="H57" s="5">
        <v>3</v>
      </c>
      <c r="I57" s="5">
        <v>1</v>
      </c>
      <c r="J57" s="5">
        <v>10</v>
      </c>
      <c r="K57" s="5">
        <v>0</v>
      </c>
      <c r="L57" s="5">
        <v>10</v>
      </c>
      <c r="M57" s="5">
        <v>4</v>
      </c>
      <c r="N57" s="5">
        <v>1</v>
      </c>
      <c r="O57" s="5">
        <v>15</v>
      </c>
      <c r="P57" s="5">
        <v>3</v>
      </c>
      <c r="Q57" s="5">
        <v>18</v>
      </c>
      <c r="R57" s="5">
        <v>1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f t="shared" ref="Z57:Z58" si="33">SUM(R57:Y57)</f>
        <v>1</v>
      </c>
      <c r="AA57" s="2"/>
      <c r="AB57" s="2"/>
      <c r="AC57" s="2"/>
    </row>
    <row r="58" spans="1:29">
      <c r="A58" s="73"/>
      <c r="B58" s="73"/>
      <c r="C58" s="76"/>
      <c r="D58" s="19" t="s">
        <v>9</v>
      </c>
      <c r="E58" s="19">
        <v>1</v>
      </c>
      <c r="F58" s="5">
        <v>4</v>
      </c>
      <c r="G58" s="5">
        <v>4</v>
      </c>
      <c r="H58" s="5">
        <v>4</v>
      </c>
      <c r="I58" s="5">
        <v>0</v>
      </c>
      <c r="J58" s="5">
        <v>12</v>
      </c>
      <c r="K58" s="5">
        <v>2</v>
      </c>
      <c r="L58" s="5">
        <v>14</v>
      </c>
      <c r="M58" s="5">
        <v>5</v>
      </c>
      <c r="N58" s="5">
        <v>0</v>
      </c>
      <c r="O58" s="5">
        <v>19</v>
      </c>
      <c r="P58" s="5">
        <v>3</v>
      </c>
      <c r="Q58" s="5">
        <v>22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f t="shared" si="33"/>
        <v>0</v>
      </c>
      <c r="AA58" s="2"/>
      <c r="AB58" s="2"/>
      <c r="AC58" s="2"/>
    </row>
    <row r="59" spans="1:29">
      <c r="A59" s="73"/>
      <c r="B59" s="73"/>
      <c r="C59" s="76"/>
      <c r="D59" s="19" t="s">
        <v>29</v>
      </c>
      <c r="E59" s="19">
        <v>1</v>
      </c>
      <c r="F59" s="5">
        <v>4</v>
      </c>
      <c r="G59" s="5">
        <v>5</v>
      </c>
      <c r="H59" s="5">
        <v>6</v>
      </c>
      <c r="I59" s="5">
        <v>1</v>
      </c>
      <c r="J59" s="5">
        <v>16</v>
      </c>
      <c r="K59" s="5">
        <v>0</v>
      </c>
      <c r="L59" s="5">
        <v>16</v>
      </c>
      <c r="M59" s="5">
        <v>7</v>
      </c>
      <c r="N59" s="5">
        <v>0</v>
      </c>
      <c r="O59" s="5">
        <v>23</v>
      </c>
      <c r="P59" s="5">
        <v>6</v>
      </c>
      <c r="Q59" s="5">
        <v>29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f>SUM(R59:Y59)</f>
        <v>0</v>
      </c>
      <c r="AA59" s="2"/>
      <c r="AB59" s="2"/>
      <c r="AC59" s="2"/>
    </row>
    <row r="60" spans="1:29">
      <c r="A60" s="73"/>
      <c r="B60" s="73"/>
      <c r="C60" s="77"/>
      <c r="D60" s="4" t="s">
        <v>6</v>
      </c>
      <c r="E60" s="4">
        <f t="shared" ref="E60:Y60" si="34">SUM(E57:E59)</f>
        <v>3</v>
      </c>
      <c r="F60" s="4">
        <f t="shared" si="34"/>
        <v>11</v>
      </c>
      <c r="G60" s="4">
        <f t="shared" si="34"/>
        <v>12</v>
      </c>
      <c r="H60" s="4">
        <f t="shared" si="34"/>
        <v>13</v>
      </c>
      <c r="I60" s="4">
        <f t="shared" si="34"/>
        <v>2</v>
      </c>
      <c r="J60" s="4">
        <f t="shared" si="34"/>
        <v>38</v>
      </c>
      <c r="K60" s="4">
        <f t="shared" si="34"/>
        <v>2</v>
      </c>
      <c r="L60" s="4">
        <f t="shared" si="34"/>
        <v>40</v>
      </c>
      <c r="M60" s="4">
        <f t="shared" si="34"/>
        <v>16</v>
      </c>
      <c r="N60" s="4">
        <f t="shared" si="34"/>
        <v>1</v>
      </c>
      <c r="O60" s="4">
        <f t="shared" si="34"/>
        <v>57</v>
      </c>
      <c r="P60" s="4">
        <f t="shared" si="34"/>
        <v>12</v>
      </c>
      <c r="Q60" s="4">
        <f t="shared" si="34"/>
        <v>69</v>
      </c>
      <c r="R60" s="4">
        <f t="shared" si="34"/>
        <v>1</v>
      </c>
      <c r="S60" s="4">
        <f t="shared" si="34"/>
        <v>0</v>
      </c>
      <c r="T60" s="4">
        <f t="shared" si="34"/>
        <v>0</v>
      </c>
      <c r="U60" s="4">
        <f t="shared" si="34"/>
        <v>0</v>
      </c>
      <c r="V60" s="4">
        <f t="shared" si="34"/>
        <v>0</v>
      </c>
      <c r="W60" s="4">
        <f t="shared" si="34"/>
        <v>0</v>
      </c>
      <c r="X60" s="4">
        <f t="shared" si="34"/>
        <v>0</v>
      </c>
      <c r="Y60" s="4">
        <f t="shared" si="34"/>
        <v>0</v>
      </c>
      <c r="Z60" s="4">
        <f t="shared" ref="Z60:Z61" si="35">SUM(R60:Y60)</f>
        <v>1</v>
      </c>
      <c r="AA60" s="2"/>
      <c r="AB60" s="2"/>
      <c r="AC60" s="2"/>
    </row>
    <row r="61" spans="1:29">
      <c r="A61" s="74"/>
      <c r="B61" s="74"/>
      <c r="C61" s="47" t="s">
        <v>10</v>
      </c>
      <c r="D61" s="3" t="s">
        <v>49</v>
      </c>
      <c r="E61" s="3">
        <f t="shared" ref="E61:Y61" si="36">E52+E56+E60</f>
        <v>11</v>
      </c>
      <c r="F61" s="3">
        <f t="shared" si="36"/>
        <v>37</v>
      </c>
      <c r="G61" s="3">
        <f t="shared" si="36"/>
        <v>48</v>
      </c>
      <c r="H61" s="3">
        <f t="shared" si="36"/>
        <v>44</v>
      </c>
      <c r="I61" s="3">
        <f t="shared" si="36"/>
        <v>21</v>
      </c>
      <c r="J61" s="3">
        <f t="shared" si="36"/>
        <v>149</v>
      </c>
      <c r="K61" s="3">
        <f t="shared" si="36"/>
        <v>44</v>
      </c>
      <c r="L61" s="3">
        <f t="shared" si="36"/>
        <v>193</v>
      </c>
      <c r="M61" s="3">
        <f t="shared" si="36"/>
        <v>33</v>
      </c>
      <c r="N61" s="3">
        <f t="shared" si="36"/>
        <v>8</v>
      </c>
      <c r="O61" s="3">
        <f t="shared" si="36"/>
        <v>236</v>
      </c>
      <c r="P61" s="3">
        <f t="shared" si="36"/>
        <v>55</v>
      </c>
      <c r="Q61" s="3">
        <f t="shared" si="36"/>
        <v>291</v>
      </c>
      <c r="R61" s="12">
        <f t="shared" si="36"/>
        <v>3</v>
      </c>
      <c r="S61" s="13">
        <f t="shared" si="36"/>
        <v>1</v>
      </c>
      <c r="T61" s="14">
        <f t="shared" si="36"/>
        <v>0</v>
      </c>
      <c r="U61" s="15">
        <f t="shared" si="36"/>
        <v>0</v>
      </c>
      <c r="V61" s="12">
        <f t="shared" si="36"/>
        <v>3</v>
      </c>
      <c r="W61" s="13">
        <f t="shared" si="36"/>
        <v>0</v>
      </c>
      <c r="X61" s="14">
        <f t="shared" si="36"/>
        <v>0</v>
      </c>
      <c r="Y61" s="10">
        <f t="shared" si="36"/>
        <v>1</v>
      </c>
      <c r="Z61" s="16">
        <f t="shared" si="35"/>
        <v>8</v>
      </c>
      <c r="AA61" s="2"/>
      <c r="AB61" s="2"/>
      <c r="AC61" s="2"/>
    </row>
    <row r="62" spans="1:29" ht="17" customHeight="1">
      <c r="A62" s="72">
        <v>44227</v>
      </c>
      <c r="B62" s="72" t="s">
        <v>10</v>
      </c>
      <c r="C62" s="75" t="s">
        <v>4</v>
      </c>
      <c r="D62" s="19" t="s">
        <v>0</v>
      </c>
      <c r="E62" s="19">
        <v>1</v>
      </c>
      <c r="F62" s="5">
        <v>3</v>
      </c>
      <c r="G62" s="5">
        <v>2</v>
      </c>
      <c r="H62" s="5">
        <v>3</v>
      </c>
      <c r="I62" s="5">
        <v>2</v>
      </c>
      <c r="J62" s="5">
        <v>10</v>
      </c>
      <c r="K62" s="5">
        <v>4</v>
      </c>
      <c r="L62" s="5">
        <v>14</v>
      </c>
      <c r="M62" s="5">
        <v>2</v>
      </c>
      <c r="N62" s="5">
        <v>1</v>
      </c>
      <c r="O62" s="5">
        <v>17</v>
      </c>
      <c r="P62" s="5">
        <v>13</v>
      </c>
      <c r="Q62" s="5">
        <v>30</v>
      </c>
      <c r="R62" s="5">
        <v>0</v>
      </c>
      <c r="S62" s="5">
        <v>0</v>
      </c>
      <c r="T62" s="5">
        <v>1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f>SUM(R62:Y62)</f>
        <v>1</v>
      </c>
      <c r="AA62" s="2"/>
      <c r="AB62" s="2"/>
      <c r="AC62" s="2"/>
    </row>
    <row r="63" spans="1:29">
      <c r="A63" s="73"/>
      <c r="B63" s="73"/>
      <c r="C63" s="76"/>
      <c r="D63" s="19" t="s">
        <v>27</v>
      </c>
      <c r="E63" s="19">
        <v>1</v>
      </c>
      <c r="F63" s="5">
        <v>3</v>
      </c>
      <c r="G63" s="5">
        <v>4</v>
      </c>
      <c r="H63" s="5">
        <v>3</v>
      </c>
      <c r="I63" s="5">
        <v>2</v>
      </c>
      <c r="J63" s="5">
        <v>12</v>
      </c>
      <c r="K63" s="5">
        <v>4</v>
      </c>
      <c r="L63" s="5">
        <v>16</v>
      </c>
      <c r="M63" s="5">
        <v>1</v>
      </c>
      <c r="N63" s="5">
        <v>1</v>
      </c>
      <c r="O63" s="5">
        <v>18</v>
      </c>
      <c r="P63" s="5">
        <v>13</v>
      </c>
      <c r="Q63" s="5">
        <v>31</v>
      </c>
      <c r="R63" s="5">
        <v>1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f t="shared" ref="Z63:Z66" si="37">SUM(R63:Y63)</f>
        <v>1</v>
      </c>
      <c r="AA63" s="2"/>
      <c r="AB63" s="2"/>
      <c r="AC63" s="2"/>
    </row>
    <row r="64" spans="1:29">
      <c r="A64" s="73"/>
      <c r="B64" s="73"/>
      <c r="C64" s="76"/>
      <c r="D64" s="19" t="s">
        <v>122</v>
      </c>
      <c r="E64" s="19">
        <v>1</v>
      </c>
      <c r="F64" s="5">
        <v>3</v>
      </c>
      <c r="G64" s="5">
        <v>5</v>
      </c>
      <c r="H64" s="5">
        <v>3</v>
      </c>
      <c r="I64" s="5">
        <v>3</v>
      </c>
      <c r="J64" s="5">
        <v>14</v>
      </c>
      <c r="K64" s="5">
        <v>8</v>
      </c>
      <c r="L64" s="5">
        <v>22</v>
      </c>
      <c r="M64" s="5">
        <v>2</v>
      </c>
      <c r="N64" s="5">
        <v>0</v>
      </c>
      <c r="O64" s="5">
        <v>24</v>
      </c>
      <c r="P64" s="5">
        <v>2</v>
      </c>
      <c r="Q64" s="5">
        <v>26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f t="shared" si="37"/>
        <v>0</v>
      </c>
      <c r="AA64" s="2"/>
      <c r="AB64" s="2"/>
      <c r="AC64" s="2"/>
    </row>
    <row r="65" spans="1:29">
      <c r="A65" s="73"/>
      <c r="B65" s="73"/>
      <c r="C65" s="76"/>
      <c r="D65" s="19" t="s">
        <v>2</v>
      </c>
      <c r="E65" s="19">
        <v>1</v>
      </c>
      <c r="F65" s="5">
        <v>3</v>
      </c>
      <c r="G65" s="5">
        <v>6</v>
      </c>
      <c r="H65" s="5">
        <v>4</v>
      </c>
      <c r="I65" s="5">
        <v>2</v>
      </c>
      <c r="J65" s="5">
        <v>15</v>
      </c>
      <c r="K65" s="5">
        <v>4</v>
      </c>
      <c r="L65" s="5">
        <v>19</v>
      </c>
      <c r="M65" s="5">
        <v>1</v>
      </c>
      <c r="N65" s="5">
        <v>0</v>
      </c>
      <c r="O65" s="5">
        <v>20</v>
      </c>
      <c r="P65" s="5">
        <v>2</v>
      </c>
      <c r="Q65" s="5">
        <v>22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f t="shared" si="37"/>
        <v>0</v>
      </c>
      <c r="AA65" s="2"/>
      <c r="AB65" s="2"/>
      <c r="AC65" s="2"/>
    </row>
    <row r="66" spans="1:29">
      <c r="A66" s="73"/>
      <c r="B66" s="73"/>
      <c r="C66" s="76"/>
      <c r="D66" s="19" t="s">
        <v>28</v>
      </c>
      <c r="E66" s="19">
        <v>1</v>
      </c>
      <c r="F66" s="5">
        <v>3</v>
      </c>
      <c r="G66" s="5">
        <v>5</v>
      </c>
      <c r="H66" s="5">
        <v>4</v>
      </c>
      <c r="I66" s="5">
        <v>1</v>
      </c>
      <c r="J66" s="5">
        <v>13</v>
      </c>
      <c r="K66" s="5">
        <v>0</v>
      </c>
      <c r="L66" s="5">
        <v>13</v>
      </c>
      <c r="M66" s="5">
        <v>1</v>
      </c>
      <c r="N66" s="5">
        <v>6</v>
      </c>
      <c r="O66" s="5">
        <v>20</v>
      </c>
      <c r="P66" s="5">
        <v>1</v>
      </c>
      <c r="Q66" s="5">
        <v>21</v>
      </c>
      <c r="R66" s="5">
        <v>1</v>
      </c>
      <c r="S66" s="5">
        <v>0</v>
      </c>
      <c r="T66" s="5">
        <v>0</v>
      </c>
      <c r="U66" s="5">
        <v>0</v>
      </c>
      <c r="V66" s="5">
        <v>2</v>
      </c>
      <c r="W66" s="5">
        <v>3</v>
      </c>
      <c r="X66" s="5">
        <v>0</v>
      </c>
      <c r="Y66" s="5">
        <v>0</v>
      </c>
      <c r="Z66" s="5">
        <f t="shared" si="37"/>
        <v>6</v>
      </c>
      <c r="AA66" s="2"/>
      <c r="AB66" s="2"/>
      <c r="AC66" s="2"/>
    </row>
    <row r="67" spans="1:29">
      <c r="A67" s="73"/>
      <c r="B67" s="73"/>
      <c r="C67" s="77"/>
      <c r="D67" s="4" t="s">
        <v>26</v>
      </c>
      <c r="E67" s="11">
        <f t="shared" ref="E67:F67" si="38">SUM(E62:E66)</f>
        <v>5</v>
      </c>
      <c r="F67" s="11">
        <f t="shared" si="38"/>
        <v>15</v>
      </c>
      <c r="G67" s="11">
        <f>SUM(G62:G66)</f>
        <v>22</v>
      </c>
      <c r="H67" s="11">
        <f t="shared" ref="H67:Q67" si="39">SUM(H62:H66)</f>
        <v>17</v>
      </c>
      <c r="I67" s="11">
        <f t="shared" si="39"/>
        <v>10</v>
      </c>
      <c r="J67" s="11">
        <f t="shared" si="39"/>
        <v>64</v>
      </c>
      <c r="K67" s="11">
        <f t="shared" si="39"/>
        <v>20</v>
      </c>
      <c r="L67" s="11">
        <f t="shared" si="39"/>
        <v>84</v>
      </c>
      <c r="M67" s="11">
        <f t="shared" si="39"/>
        <v>7</v>
      </c>
      <c r="N67" s="11">
        <f t="shared" si="39"/>
        <v>8</v>
      </c>
      <c r="O67" s="11">
        <f t="shared" si="39"/>
        <v>99</v>
      </c>
      <c r="P67" s="11">
        <f t="shared" si="39"/>
        <v>31</v>
      </c>
      <c r="Q67" s="11">
        <f t="shared" si="39"/>
        <v>130</v>
      </c>
      <c r="R67" s="11">
        <f>SUM(R62:R66)</f>
        <v>2</v>
      </c>
      <c r="S67" s="11">
        <f t="shared" ref="S67:Z67" si="40">SUM(S62:S66)</f>
        <v>0</v>
      </c>
      <c r="T67" s="11">
        <f t="shared" si="40"/>
        <v>1</v>
      </c>
      <c r="U67" s="11">
        <f t="shared" si="40"/>
        <v>0</v>
      </c>
      <c r="V67" s="11">
        <f t="shared" si="40"/>
        <v>2</v>
      </c>
      <c r="W67" s="11">
        <f t="shared" si="40"/>
        <v>3</v>
      </c>
      <c r="X67" s="11">
        <f t="shared" si="40"/>
        <v>0</v>
      </c>
      <c r="Y67" s="11">
        <f t="shared" si="40"/>
        <v>0</v>
      </c>
      <c r="Z67" s="11">
        <f t="shared" si="40"/>
        <v>8</v>
      </c>
      <c r="AA67" s="2"/>
      <c r="AB67" s="2"/>
      <c r="AC67" s="2"/>
    </row>
    <row r="68" spans="1:29" ht="17" customHeight="1">
      <c r="A68" s="73"/>
      <c r="B68" s="73"/>
      <c r="C68" s="75" t="s">
        <v>25</v>
      </c>
      <c r="D68" s="19" t="s">
        <v>1</v>
      </c>
      <c r="E68" s="19">
        <v>1</v>
      </c>
      <c r="F68" s="5">
        <v>4</v>
      </c>
      <c r="G68" s="5">
        <v>5</v>
      </c>
      <c r="H68" s="5">
        <v>5</v>
      </c>
      <c r="I68" s="5">
        <v>1</v>
      </c>
      <c r="J68" s="5">
        <v>15</v>
      </c>
      <c r="K68" s="5">
        <v>9</v>
      </c>
      <c r="L68" s="5">
        <v>24</v>
      </c>
      <c r="M68" s="5">
        <v>1</v>
      </c>
      <c r="N68" s="5">
        <v>0</v>
      </c>
      <c r="O68" s="5">
        <v>25</v>
      </c>
      <c r="P68" s="5">
        <v>4</v>
      </c>
      <c r="Q68" s="5">
        <v>29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f>SUM(R68:Y68)</f>
        <v>0</v>
      </c>
      <c r="AA68" s="2"/>
      <c r="AB68" s="2"/>
      <c r="AC68" s="2"/>
    </row>
    <row r="69" spans="1:29">
      <c r="A69" s="73"/>
      <c r="B69" s="73"/>
      <c r="C69" s="76"/>
      <c r="D69" s="19" t="s">
        <v>7</v>
      </c>
      <c r="E69" s="19">
        <v>1</v>
      </c>
      <c r="F69" s="5">
        <v>3</v>
      </c>
      <c r="G69" s="5">
        <v>4</v>
      </c>
      <c r="H69" s="5">
        <v>4</v>
      </c>
      <c r="I69" s="5">
        <v>2</v>
      </c>
      <c r="J69" s="5">
        <v>12</v>
      </c>
      <c r="K69" s="5">
        <v>6</v>
      </c>
      <c r="L69" s="5">
        <v>18</v>
      </c>
      <c r="M69" s="5">
        <v>4</v>
      </c>
      <c r="N69" s="5">
        <v>1</v>
      </c>
      <c r="O69" s="5">
        <v>23</v>
      </c>
      <c r="P69" s="5">
        <v>5</v>
      </c>
      <c r="Q69" s="5">
        <v>28</v>
      </c>
      <c r="R69" s="5">
        <v>1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f>SUM(R69:Y69)</f>
        <v>1</v>
      </c>
      <c r="AA69" s="2"/>
      <c r="AB69" s="2"/>
      <c r="AC69" s="2"/>
    </row>
    <row r="70" spans="1:29">
      <c r="A70" s="73"/>
      <c r="B70" s="73"/>
      <c r="C70" s="76"/>
      <c r="D70" s="19" t="s">
        <v>24</v>
      </c>
      <c r="E70" s="19">
        <v>1</v>
      </c>
      <c r="F70" s="5">
        <v>5</v>
      </c>
      <c r="G70" s="5">
        <v>5</v>
      </c>
      <c r="H70" s="5">
        <v>4</v>
      </c>
      <c r="I70" s="5">
        <v>5</v>
      </c>
      <c r="J70" s="5">
        <v>19</v>
      </c>
      <c r="K70" s="5">
        <v>6</v>
      </c>
      <c r="L70" s="5">
        <v>25</v>
      </c>
      <c r="M70" s="5">
        <v>5</v>
      </c>
      <c r="N70" s="5">
        <v>1</v>
      </c>
      <c r="O70" s="5">
        <v>31</v>
      </c>
      <c r="P70" s="5">
        <v>4</v>
      </c>
      <c r="Q70" s="5">
        <v>35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1</v>
      </c>
      <c r="X70" s="5">
        <v>0</v>
      </c>
      <c r="Y70" s="5">
        <v>0</v>
      </c>
      <c r="Z70" s="5">
        <f>SUM(R70:Y70)</f>
        <v>1</v>
      </c>
      <c r="AA70" s="2"/>
      <c r="AB70" s="2"/>
      <c r="AC70" s="2"/>
    </row>
    <row r="71" spans="1:29">
      <c r="A71" s="73"/>
      <c r="B71" s="73"/>
      <c r="C71" s="77"/>
      <c r="D71" s="4" t="s">
        <v>5</v>
      </c>
      <c r="E71" s="11">
        <f t="shared" ref="E71:Z71" si="41">SUM(E68:E70)</f>
        <v>3</v>
      </c>
      <c r="F71" s="11">
        <f t="shared" si="41"/>
        <v>12</v>
      </c>
      <c r="G71" s="11">
        <f t="shared" si="41"/>
        <v>14</v>
      </c>
      <c r="H71" s="11">
        <f t="shared" si="41"/>
        <v>13</v>
      </c>
      <c r="I71" s="11">
        <f t="shared" si="41"/>
        <v>8</v>
      </c>
      <c r="J71" s="11">
        <f t="shared" si="41"/>
        <v>46</v>
      </c>
      <c r="K71" s="11">
        <f t="shared" si="41"/>
        <v>21</v>
      </c>
      <c r="L71" s="11">
        <f t="shared" si="41"/>
        <v>67</v>
      </c>
      <c r="M71" s="11">
        <f t="shared" si="41"/>
        <v>10</v>
      </c>
      <c r="N71" s="11">
        <f t="shared" si="41"/>
        <v>2</v>
      </c>
      <c r="O71" s="11">
        <f t="shared" si="41"/>
        <v>79</v>
      </c>
      <c r="P71" s="11">
        <f t="shared" si="41"/>
        <v>13</v>
      </c>
      <c r="Q71" s="11">
        <f t="shared" si="41"/>
        <v>92</v>
      </c>
      <c r="R71" s="11">
        <f t="shared" si="41"/>
        <v>1</v>
      </c>
      <c r="S71" s="11">
        <f t="shared" si="41"/>
        <v>0</v>
      </c>
      <c r="T71" s="11">
        <f t="shared" si="41"/>
        <v>0</v>
      </c>
      <c r="U71" s="11">
        <f t="shared" si="41"/>
        <v>0</v>
      </c>
      <c r="V71" s="11">
        <f t="shared" si="41"/>
        <v>0</v>
      </c>
      <c r="W71" s="11">
        <f t="shared" si="41"/>
        <v>1</v>
      </c>
      <c r="X71" s="11">
        <f t="shared" si="41"/>
        <v>0</v>
      </c>
      <c r="Y71" s="11">
        <f t="shared" si="41"/>
        <v>0</v>
      </c>
      <c r="Z71" s="11">
        <f t="shared" si="41"/>
        <v>2</v>
      </c>
      <c r="AA71" s="2"/>
      <c r="AB71" s="2"/>
      <c r="AC71" s="2"/>
    </row>
    <row r="72" spans="1:29">
      <c r="A72" s="73"/>
      <c r="B72" s="73"/>
      <c r="C72" s="75" t="s">
        <v>8</v>
      </c>
      <c r="D72" s="19" t="s">
        <v>3</v>
      </c>
      <c r="E72" s="19">
        <v>1</v>
      </c>
      <c r="F72" s="5">
        <v>3</v>
      </c>
      <c r="G72" s="5">
        <v>3</v>
      </c>
      <c r="H72" s="5">
        <v>2</v>
      </c>
      <c r="I72" s="5">
        <v>0</v>
      </c>
      <c r="J72" s="5">
        <v>8</v>
      </c>
      <c r="K72" s="5">
        <v>0</v>
      </c>
      <c r="L72" s="5">
        <v>8</v>
      </c>
      <c r="M72" s="5">
        <v>4</v>
      </c>
      <c r="N72" s="5">
        <v>3</v>
      </c>
      <c r="O72" s="5">
        <v>15</v>
      </c>
      <c r="P72" s="5">
        <v>3</v>
      </c>
      <c r="Q72" s="5">
        <v>18</v>
      </c>
      <c r="R72" s="5">
        <v>2</v>
      </c>
      <c r="S72" s="5">
        <v>1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f t="shared" ref="Z72:Z73" si="42">SUM(R72:Y72)</f>
        <v>3</v>
      </c>
      <c r="AA72" s="2"/>
      <c r="AB72" s="2"/>
      <c r="AC72" s="2"/>
    </row>
    <row r="73" spans="1:29">
      <c r="A73" s="73"/>
      <c r="B73" s="73"/>
      <c r="C73" s="76"/>
      <c r="D73" s="19" t="s">
        <v>9</v>
      </c>
      <c r="E73" s="19">
        <v>1</v>
      </c>
      <c r="F73" s="5">
        <v>4</v>
      </c>
      <c r="G73" s="5">
        <v>4</v>
      </c>
      <c r="H73" s="5">
        <v>2</v>
      </c>
      <c r="I73" s="5">
        <v>0</v>
      </c>
      <c r="J73" s="5">
        <v>10</v>
      </c>
      <c r="K73" s="5">
        <v>2</v>
      </c>
      <c r="L73" s="5">
        <v>12</v>
      </c>
      <c r="M73" s="5">
        <v>5</v>
      </c>
      <c r="N73" s="5">
        <v>2</v>
      </c>
      <c r="O73" s="5">
        <v>19</v>
      </c>
      <c r="P73" s="5">
        <v>3</v>
      </c>
      <c r="Q73" s="5">
        <v>22</v>
      </c>
      <c r="R73" s="5">
        <v>2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f t="shared" si="42"/>
        <v>2</v>
      </c>
      <c r="AA73" s="2"/>
      <c r="AB73" s="2"/>
      <c r="AC73" s="2"/>
    </row>
    <row r="74" spans="1:29">
      <c r="A74" s="73"/>
      <c r="B74" s="73"/>
      <c r="C74" s="76"/>
      <c r="D74" s="19" t="s">
        <v>29</v>
      </c>
      <c r="E74" s="19">
        <v>1</v>
      </c>
      <c r="F74" s="5">
        <v>4</v>
      </c>
      <c r="G74" s="5">
        <v>5</v>
      </c>
      <c r="H74" s="5">
        <v>5</v>
      </c>
      <c r="I74" s="5">
        <v>1</v>
      </c>
      <c r="J74" s="5">
        <v>15</v>
      </c>
      <c r="K74" s="5">
        <v>0</v>
      </c>
      <c r="L74" s="5">
        <v>15</v>
      </c>
      <c r="M74" s="5">
        <v>7</v>
      </c>
      <c r="N74" s="5">
        <v>0</v>
      </c>
      <c r="O74" s="5">
        <v>22</v>
      </c>
      <c r="P74" s="5">
        <v>6</v>
      </c>
      <c r="Q74" s="5">
        <v>28</v>
      </c>
      <c r="R74" s="5">
        <v>1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f>SUM(R74:Y74)</f>
        <v>1</v>
      </c>
      <c r="AA74" s="2"/>
      <c r="AB74" s="2"/>
      <c r="AC74" s="2"/>
    </row>
    <row r="75" spans="1:29">
      <c r="A75" s="73"/>
      <c r="B75" s="73"/>
      <c r="C75" s="77"/>
      <c r="D75" s="4" t="s">
        <v>6</v>
      </c>
      <c r="E75" s="4">
        <f t="shared" ref="E75:Y75" si="43">SUM(E72:E74)</f>
        <v>3</v>
      </c>
      <c r="F75" s="4">
        <f t="shared" si="43"/>
        <v>11</v>
      </c>
      <c r="G75" s="4">
        <f t="shared" si="43"/>
        <v>12</v>
      </c>
      <c r="H75" s="4">
        <f t="shared" si="43"/>
        <v>9</v>
      </c>
      <c r="I75" s="4">
        <f t="shared" si="43"/>
        <v>1</v>
      </c>
      <c r="J75" s="4">
        <f t="shared" si="43"/>
        <v>33</v>
      </c>
      <c r="K75" s="4">
        <f t="shared" si="43"/>
        <v>2</v>
      </c>
      <c r="L75" s="4">
        <f t="shared" si="43"/>
        <v>35</v>
      </c>
      <c r="M75" s="4">
        <f t="shared" si="43"/>
        <v>16</v>
      </c>
      <c r="N75" s="4">
        <f t="shared" si="43"/>
        <v>5</v>
      </c>
      <c r="O75" s="4">
        <f t="shared" si="43"/>
        <v>56</v>
      </c>
      <c r="P75" s="4">
        <f t="shared" si="43"/>
        <v>12</v>
      </c>
      <c r="Q75" s="4">
        <f t="shared" si="43"/>
        <v>68</v>
      </c>
      <c r="R75" s="4">
        <f t="shared" si="43"/>
        <v>5</v>
      </c>
      <c r="S75" s="4">
        <f t="shared" si="43"/>
        <v>1</v>
      </c>
      <c r="T75" s="4">
        <f t="shared" si="43"/>
        <v>0</v>
      </c>
      <c r="U75" s="4">
        <f t="shared" si="43"/>
        <v>0</v>
      </c>
      <c r="V75" s="4">
        <f t="shared" si="43"/>
        <v>0</v>
      </c>
      <c r="W75" s="4">
        <f t="shared" si="43"/>
        <v>0</v>
      </c>
      <c r="X75" s="4">
        <f t="shared" si="43"/>
        <v>0</v>
      </c>
      <c r="Y75" s="4">
        <f t="shared" si="43"/>
        <v>0</v>
      </c>
      <c r="Z75" s="4">
        <f t="shared" ref="Z75:Z76" si="44">SUM(R75:Y75)</f>
        <v>6</v>
      </c>
      <c r="AA75" s="2"/>
      <c r="AB75" s="2"/>
      <c r="AC75" s="2"/>
    </row>
    <row r="76" spans="1:29">
      <c r="A76" s="74"/>
      <c r="B76" s="74"/>
      <c r="C76" s="48" t="s">
        <v>10</v>
      </c>
      <c r="D76" s="3" t="s">
        <v>49</v>
      </c>
      <c r="E76" s="3">
        <f t="shared" ref="E76:Y76" si="45">E67+E71+E75</f>
        <v>11</v>
      </c>
      <c r="F76" s="3">
        <f t="shared" si="45"/>
        <v>38</v>
      </c>
      <c r="G76" s="3">
        <f t="shared" si="45"/>
        <v>48</v>
      </c>
      <c r="H76" s="3">
        <f t="shared" si="45"/>
        <v>39</v>
      </c>
      <c r="I76" s="3">
        <f t="shared" si="45"/>
        <v>19</v>
      </c>
      <c r="J76" s="3">
        <f t="shared" si="45"/>
        <v>143</v>
      </c>
      <c r="K76" s="3">
        <f t="shared" si="45"/>
        <v>43</v>
      </c>
      <c r="L76" s="3">
        <f t="shared" si="45"/>
        <v>186</v>
      </c>
      <c r="M76" s="3">
        <f t="shared" si="45"/>
        <v>33</v>
      </c>
      <c r="N76" s="3">
        <f t="shared" si="45"/>
        <v>15</v>
      </c>
      <c r="O76" s="3">
        <f t="shared" si="45"/>
        <v>234</v>
      </c>
      <c r="P76" s="3">
        <f t="shared" si="45"/>
        <v>56</v>
      </c>
      <c r="Q76" s="3">
        <f t="shared" si="45"/>
        <v>290</v>
      </c>
      <c r="R76" s="12">
        <f t="shared" si="45"/>
        <v>8</v>
      </c>
      <c r="S76" s="13">
        <f t="shared" si="45"/>
        <v>1</v>
      </c>
      <c r="T76" s="14">
        <f t="shared" si="45"/>
        <v>1</v>
      </c>
      <c r="U76" s="15">
        <f t="shared" si="45"/>
        <v>0</v>
      </c>
      <c r="V76" s="12">
        <f t="shared" si="45"/>
        <v>2</v>
      </c>
      <c r="W76" s="13">
        <f t="shared" si="45"/>
        <v>4</v>
      </c>
      <c r="X76" s="14">
        <f t="shared" si="45"/>
        <v>0</v>
      </c>
      <c r="Y76" s="10">
        <f t="shared" si="45"/>
        <v>0</v>
      </c>
      <c r="Z76" s="16">
        <f t="shared" si="44"/>
        <v>16</v>
      </c>
      <c r="AA76" s="2"/>
      <c r="AB76" s="2"/>
      <c r="AC76" s="2"/>
    </row>
    <row r="77" spans="1:29">
      <c r="A77" s="9" t="s">
        <v>48</v>
      </c>
      <c r="B77" s="9" t="s">
        <v>50</v>
      </c>
      <c r="C77" s="9" t="s">
        <v>34</v>
      </c>
      <c r="D77" s="9" t="s">
        <v>39</v>
      </c>
      <c r="E77" s="23" t="s">
        <v>73</v>
      </c>
      <c r="F77" s="20" t="s">
        <v>77</v>
      </c>
      <c r="G77" s="21" t="s">
        <v>78</v>
      </c>
      <c r="H77" s="21" t="s">
        <v>79</v>
      </c>
      <c r="I77" s="21" t="s">
        <v>80</v>
      </c>
      <c r="J77" s="21" t="s">
        <v>82</v>
      </c>
      <c r="K77" s="21" t="s">
        <v>81</v>
      </c>
      <c r="L77" s="21" t="s">
        <v>40</v>
      </c>
      <c r="M77" s="21" t="s">
        <v>47</v>
      </c>
      <c r="N77" s="21" t="s">
        <v>41</v>
      </c>
      <c r="O77" s="21" t="s">
        <v>42</v>
      </c>
      <c r="P77" s="21" t="s">
        <v>83</v>
      </c>
      <c r="Q77" s="21" t="s">
        <v>43</v>
      </c>
      <c r="R77" s="12" t="s">
        <v>44</v>
      </c>
      <c r="S77" s="13" t="s">
        <v>74</v>
      </c>
      <c r="T77" s="14" t="s">
        <v>75</v>
      </c>
      <c r="U77" s="15" t="s">
        <v>76</v>
      </c>
      <c r="V77" s="12" t="s">
        <v>44</v>
      </c>
      <c r="W77" s="13" t="s">
        <v>74</v>
      </c>
      <c r="X77" s="14" t="s">
        <v>75</v>
      </c>
      <c r="Y77" s="24" t="s">
        <v>45</v>
      </c>
      <c r="Z77" s="16" t="s">
        <v>46</v>
      </c>
      <c r="AA77" s="2"/>
      <c r="AB77" s="2"/>
      <c r="AC77" s="2"/>
    </row>
    <row r="78" spans="1:29" ht="17" customHeight="1">
      <c r="A78" s="72">
        <v>44234</v>
      </c>
      <c r="B78" s="72" t="s">
        <v>10</v>
      </c>
      <c r="C78" s="75" t="s">
        <v>4</v>
      </c>
      <c r="D78" s="19" t="s">
        <v>0</v>
      </c>
      <c r="E78" s="19">
        <v>1</v>
      </c>
      <c r="F78" s="5">
        <v>3</v>
      </c>
      <c r="G78" s="5">
        <v>3</v>
      </c>
      <c r="H78" s="5">
        <v>2</v>
      </c>
      <c r="I78" s="5">
        <v>3</v>
      </c>
      <c r="J78" s="5">
        <v>11</v>
      </c>
      <c r="K78" s="5">
        <v>4</v>
      </c>
      <c r="L78" s="5">
        <v>15</v>
      </c>
      <c r="M78" s="5">
        <v>2</v>
      </c>
      <c r="N78" s="5">
        <v>0</v>
      </c>
      <c r="O78" s="5">
        <v>18</v>
      </c>
      <c r="P78" s="5">
        <v>13</v>
      </c>
      <c r="Q78" s="5">
        <v>31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f>SUM(R78:Y78)</f>
        <v>0</v>
      </c>
      <c r="AA78" s="2"/>
      <c r="AB78" s="2"/>
      <c r="AC78" s="2"/>
    </row>
    <row r="79" spans="1:29">
      <c r="A79" s="73"/>
      <c r="B79" s="73"/>
      <c r="C79" s="76"/>
      <c r="D79" s="19" t="s">
        <v>27</v>
      </c>
      <c r="E79" s="19">
        <v>1</v>
      </c>
      <c r="F79" s="5">
        <v>3</v>
      </c>
      <c r="G79" s="5">
        <v>4</v>
      </c>
      <c r="H79" s="5">
        <v>3</v>
      </c>
      <c r="I79" s="5">
        <v>3</v>
      </c>
      <c r="J79" s="5">
        <v>13</v>
      </c>
      <c r="K79" s="5">
        <v>4</v>
      </c>
      <c r="L79" s="5">
        <v>17</v>
      </c>
      <c r="M79" s="5">
        <v>1</v>
      </c>
      <c r="N79" s="5">
        <v>0</v>
      </c>
      <c r="O79" s="5">
        <v>18</v>
      </c>
      <c r="P79" s="5">
        <v>13</v>
      </c>
      <c r="Q79" s="5">
        <v>31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f t="shared" ref="Z79:Z82" si="46">SUM(R79:Y79)</f>
        <v>0</v>
      </c>
      <c r="AA79" s="2"/>
      <c r="AB79" s="2"/>
      <c r="AC79" s="2"/>
    </row>
    <row r="80" spans="1:29">
      <c r="A80" s="73"/>
      <c r="B80" s="73"/>
      <c r="C80" s="76"/>
      <c r="D80" s="19" t="s">
        <v>122</v>
      </c>
      <c r="E80" s="19">
        <v>1</v>
      </c>
      <c r="F80" s="5">
        <v>3</v>
      </c>
      <c r="G80" s="5">
        <v>5</v>
      </c>
      <c r="H80" s="5">
        <v>3</v>
      </c>
      <c r="I80" s="5">
        <v>3</v>
      </c>
      <c r="J80" s="5">
        <v>14</v>
      </c>
      <c r="K80" s="5">
        <v>3</v>
      </c>
      <c r="L80" s="5">
        <v>17</v>
      </c>
      <c r="M80" s="5">
        <v>2</v>
      </c>
      <c r="N80" s="5">
        <v>5</v>
      </c>
      <c r="O80" s="5">
        <v>24</v>
      </c>
      <c r="P80" s="5">
        <v>2</v>
      </c>
      <c r="Q80" s="5">
        <v>26</v>
      </c>
      <c r="R80" s="5">
        <v>0</v>
      </c>
      <c r="S80" s="5">
        <v>0</v>
      </c>
      <c r="T80" s="5">
        <v>0</v>
      </c>
      <c r="U80" s="5">
        <v>0</v>
      </c>
      <c r="V80" s="5">
        <v>5</v>
      </c>
      <c r="W80" s="5">
        <v>0</v>
      </c>
      <c r="X80" s="5">
        <v>0</v>
      </c>
      <c r="Y80" s="5">
        <v>0</v>
      </c>
      <c r="Z80" s="5">
        <f t="shared" si="46"/>
        <v>5</v>
      </c>
      <c r="AA80" s="2"/>
      <c r="AB80" s="2"/>
      <c r="AC80" s="2"/>
    </row>
    <row r="81" spans="1:29">
      <c r="A81" s="73"/>
      <c r="B81" s="73"/>
      <c r="C81" s="76"/>
      <c r="D81" s="19" t="s">
        <v>2</v>
      </c>
      <c r="E81" s="19">
        <v>1</v>
      </c>
      <c r="F81" s="5">
        <v>3</v>
      </c>
      <c r="G81" s="5">
        <v>6</v>
      </c>
      <c r="H81" s="5">
        <v>4</v>
      </c>
      <c r="I81" s="5">
        <v>2</v>
      </c>
      <c r="J81" s="5">
        <v>15</v>
      </c>
      <c r="K81" s="5">
        <v>4</v>
      </c>
      <c r="L81" s="5">
        <v>19</v>
      </c>
      <c r="M81" s="5">
        <v>1</v>
      </c>
      <c r="N81" s="5">
        <v>0</v>
      </c>
      <c r="O81" s="5">
        <v>20</v>
      </c>
      <c r="P81" s="5">
        <v>2</v>
      </c>
      <c r="Q81" s="5">
        <v>22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f t="shared" si="46"/>
        <v>0</v>
      </c>
      <c r="AA81" s="2"/>
      <c r="AB81" s="2"/>
      <c r="AC81" s="2"/>
    </row>
    <row r="82" spans="1:29">
      <c r="A82" s="73"/>
      <c r="B82" s="73"/>
      <c r="C82" s="76"/>
      <c r="D82" s="19" t="s">
        <v>28</v>
      </c>
      <c r="E82" s="19">
        <v>1</v>
      </c>
      <c r="F82" s="5">
        <v>3</v>
      </c>
      <c r="G82" s="5">
        <v>5</v>
      </c>
      <c r="H82" s="5">
        <v>4</v>
      </c>
      <c r="I82" s="5">
        <v>2</v>
      </c>
      <c r="J82" s="5">
        <v>14</v>
      </c>
      <c r="K82" s="5">
        <v>5</v>
      </c>
      <c r="L82" s="5">
        <v>19</v>
      </c>
      <c r="M82" s="5">
        <v>1</v>
      </c>
      <c r="N82" s="5">
        <v>0</v>
      </c>
      <c r="O82" s="5">
        <v>20</v>
      </c>
      <c r="P82" s="5">
        <v>1</v>
      </c>
      <c r="Q82" s="5">
        <v>21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f t="shared" si="46"/>
        <v>0</v>
      </c>
      <c r="AA82" s="2"/>
      <c r="AB82" s="2"/>
      <c r="AC82" s="2"/>
    </row>
    <row r="83" spans="1:29">
      <c r="A83" s="73"/>
      <c r="B83" s="73"/>
      <c r="C83" s="77"/>
      <c r="D83" s="4" t="s">
        <v>26</v>
      </c>
      <c r="E83" s="11">
        <f t="shared" ref="E83:F83" si="47">SUM(E78:E82)</f>
        <v>5</v>
      </c>
      <c r="F83" s="11">
        <f t="shared" si="47"/>
        <v>15</v>
      </c>
      <c r="G83" s="11">
        <f>SUM(G78:G82)</f>
        <v>23</v>
      </c>
      <c r="H83" s="11">
        <f t="shared" ref="H83:Q83" si="48">SUM(H78:H82)</f>
        <v>16</v>
      </c>
      <c r="I83" s="11">
        <f t="shared" si="48"/>
        <v>13</v>
      </c>
      <c r="J83" s="11">
        <f t="shared" si="48"/>
        <v>67</v>
      </c>
      <c r="K83" s="11">
        <f t="shared" si="48"/>
        <v>20</v>
      </c>
      <c r="L83" s="11">
        <f t="shared" si="48"/>
        <v>87</v>
      </c>
      <c r="M83" s="11">
        <f t="shared" si="48"/>
        <v>7</v>
      </c>
      <c r="N83" s="11">
        <f t="shared" si="48"/>
        <v>5</v>
      </c>
      <c r="O83" s="11">
        <f t="shared" si="48"/>
        <v>100</v>
      </c>
      <c r="P83" s="11">
        <f t="shared" si="48"/>
        <v>31</v>
      </c>
      <c r="Q83" s="11">
        <f t="shared" si="48"/>
        <v>131</v>
      </c>
      <c r="R83" s="11">
        <f>SUM(R78:R82)</f>
        <v>0</v>
      </c>
      <c r="S83" s="11">
        <f t="shared" ref="S83:Z83" si="49">SUM(S78:S82)</f>
        <v>0</v>
      </c>
      <c r="T83" s="11">
        <f t="shared" si="49"/>
        <v>0</v>
      </c>
      <c r="U83" s="11">
        <f t="shared" si="49"/>
        <v>0</v>
      </c>
      <c r="V83" s="11">
        <f t="shared" si="49"/>
        <v>5</v>
      </c>
      <c r="W83" s="11">
        <f t="shared" si="49"/>
        <v>0</v>
      </c>
      <c r="X83" s="11">
        <f t="shared" si="49"/>
        <v>0</v>
      </c>
      <c r="Y83" s="11">
        <f t="shared" si="49"/>
        <v>0</v>
      </c>
      <c r="Z83" s="11">
        <f t="shared" si="49"/>
        <v>5</v>
      </c>
      <c r="AA83" s="2"/>
      <c r="AB83" s="2"/>
      <c r="AC83" s="2"/>
    </row>
    <row r="84" spans="1:29" ht="17" customHeight="1">
      <c r="A84" s="73"/>
      <c r="B84" s="73"/>
      <c r="C84" s="75" t="s">
        <v>25</v>
      </c>
      <c r="D84" s="19" t="s">
        <v>1</v>
      </c>
      <c r="E84" s="19">
        <v>1</v>
      </c>
      <c r="F84" s="5">
        <v>4</v>
      </c>
      <c r="G84" s="5">
        <v>5</v>
      </c>
      <c r="H84" s="5">
        <v>5</v>
      </c>
      <c r="I84" s="5">
        <v>1</v>
      </c>
      <c r="J84" s="5">
        <v>14</v>
      </c>
      <c r="K84" s="5">
        <v>8</v>
      </c>
      <c r="L84" s="5">
        <v>22</v>
      </c>
      <c r="M84" s="5">
        <v>3</v>
      </c>
      <c r="N84" s="5">
        <v>2</v>
      </c>
      <c r="O84" s="5">
        <v>27</v>
      </c>
      <c r="P84" s="5">
        <v>4</v>
      </c>
      <c r="Q84" s="5">
        <v>31</v>
      </c>
      <c r="R84" s="5">
        <v>1</v>
      </c>
      <c r="S84" s="5">
        <v>0</v>
      </c>
      <c r="T84" s="5">
        <v>0</v>
      </c>
      <c r="U84" s="5">
        <v>0</v>
      </c>
      <c r="V84" s="5">
        <v>1</v>
      </c>
      <c r="W84" s="5">
        <v>0</v>
      </c>
      <c r="X84" s="5">
        <v>0</v>
      </c>
      <c r="Y84" s="5">
        <v>0</v>
      </c>
      <c r="Z84" s="5">
        <f>SUM(R84:Y84)</f>
        <v>2</v>
      </c>
      <c r="AA84" s="2"/>
      <c r="AB84" s="2"/>
      <c r="AC84" s="2"/>
    </row>
    <row r="85" spans="1:29">
      <c r="A85" s="73"/>
      <c r="B85" s="73"/>
      <c r="C85" s="76"/>
      <c r="D85" s="19" t="s">
        <v>7</v>
      </c>
      <c r="E85" s="19">
        <v>1</v>
      </c>
      <c r="F85" s="5">
        <v>3</v>
      </c>
      <c r="G85" s="5">
        <v>4</v>
      </c>
      <c r="H85" s="5">
        <v>4</v>
      </c>
      <c r="I85" s="5">
        <v>2</v>
      </c>
      <c r="J85" s="5">
        <v>11</v>
      </c>
      <c r="K85" s="5">
        <v>6</v>
      </c>
      <c r="L85" s="5">
        <v>17</v>
      </c>
      <c r="M85" s="5">
        <v>4</v>
      </c>
      <c r="N85" s="5">
        <v>2</v>
      </c>
      <c r="O85" s="5">
        <v>23</v>
      </c>
      <c r="P85" s="5">
        <v>5</v>
      </c>
      <c r="Q85" s="5">
        <v>28</v>
      </c>
      <c r="R85" s="5">
        <v>1</v>
      </c>
      <c r="S85" s="13">
        <v>1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f>SUM(R85:Y85)</f>
        <v>2</v>
      </c>
      <c r="AA85" s="2"/>
      <c r="AB85" s="2"/>
      <c r="AC85" s="2"/>
    </row>
    <row r="86" spans="1:29">
      <c r="A86" s="73"/>
      <c r="B86" s="73"/>
      <c r="C86" s="76"/>
      <c r="D86" s="19" t="s">
        <v>24</v>
      </c>
      <c r="E86" s="19">
        <v>1</v>
      </c>
      <c r="F86" s="5">
        <v>5</v>
      </c>
      <c r="G86" s="5">
        <v>5</v>
      </c>
      <c r="H86" s="5">
        <v>4</v>
      </c>
      <c r="I86" s="5">
        <v>5</v>
      </c>
      <c r="J86" s="5">
        <v>19</v>
      </c>
      <c r="K86" s="5">
        <v>7</v>
      </c>
      <c r="L86" s="5">
        <v>26</v>
      </c>
      <c r="M86" s="5">
        <v>5</v>
      </c>
      <c r="N86" s="5">
        <v>0</v>
      </c>
      <c r="O86" s="5">
        <v>31</v>
      </c>
      <c r="P86" s="5">
        <v>4</v>
      </c>
      <c r="Q86" s="5">
        <v>35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f>SUM(R86:Y86)</f>
        <v>0</v>
      </c>
      <c r="AA86" s="2"/>
      <c r="AB86" s="2"/>
      <c r="AC86" s="2"/>
    </row>
    <row r="87" spans="1:29">
      <c r="A87" s="73"/>
      <c r="B87" s="73"/>
      <c r="C87" s="77"/>
      <c r="D87" s="4" t="s">
        <v>5</v>
      </c>
      <c r="E87" s="11">
        <f t="shared" ref="E87:Z87" si="50">SUM(E84:E86)</f>
        <v>3</v>
      </c>
      <c r="F87" s="11">
        <f t="shared" si="50"/>
        <v>12</v>
      </c>
      <c r="G87" s="11">
        <f t="shared" si="50"/>
        <v>14</v>
      </c>
      <c r="H87" s="11">
        <f t="shared" si="50"/>
        <v>13</v>
      </c>
      <c r="I87" s="11">
        <f t="shared" si="50"/>
        <v>8</v>
      </c>
      <c r="J87" s="11">
        <f t="shared" si="50"/>
        <v>44</v>
      </c>
      <c r="K87" s="11">
        <f t="shared" si="50"/>
        <v>21</v>
      </c>
      <c r="L87" s="11">
        <f t="shared" si="50"/>
        <v>65</v>
      </c>
      <c r="M87" s="11">
        <f t="shared" si="50"/>
        <v>12</v>
      </c>
      <c r="N87" s="11">
        <f t="shared" si="50"/>
        <v>4</v>
      </c>
      <c r="O87" s="11">
        <f t="shared" si="50"/>
        <v>81</v>
      </c>
      <c r="P87" s="11">
        <f t="shared" si="50"/>
        <v>13</v>
      </c>
      <c r="Q87" s="11">
        <f t="shared" si="50"/>
        <v>94</v>
      </c>
      <c r="R87" s="11">
        <f t="shared" si="50"/>
        <v>2</v>
      </c>
      <c r="S87" s="11">
        <f t="shared" si="50"/>
        <v>1</v>
      </c>
      <c r="T87" s="11">
        <f t="shared" si="50"/>
        <v>0</v>
      </c>
      <c r="U87" s="11">
        <f t="shared" si="50"/>
        <v>0</v>
      </c>
      <c r="V87" s="11">
        <f t="shared" si="50"/>
        <v>1</v>
      </c>
      <c r="W87" s="11">
        <f t="shared" si="50"/>
        <v>0</v>
      </c>
      <c r="X87" s="11">
        <f t="shared" si="50"/>
        <v>0</v>
      </c>
      <c r="Y87" s="11">
        <f t="shared" si="50"/>
        <v>0</v>
      </c>
      <c r="Z87" s="11">
        <f t="shared" si="50"/>
        <v>4</v>
      </c>
      <c r="AA87" s="2"/>
      <c r="AB87" s="2"/>
      <c r="AC87" s="2"/>
    </row>
    <row r="88" spans="1:29">
      <c r="A88" s="73"/>
      <c r="B88" s="73"/>
      <c r="C88" s="75" t="s">
        <v>8</v>
      </c>
      <c r="D88" s="19" t="s">
        <v>3</v>
      </c>
      <c r="E88" s="19">
        <v>1</v>
      </c>
      <c r="F88" s="5">
        <v>3</v>
      </c>
      <c r="G88" s="5">
        <v>3</v>
      </c>
      <c r="H88" s="5">
        <v>4</v>
      </c>
      <c r="I88" s="5">
        <v>1</v>
      </c>
      <c r="J88" s="5">
        <v>11</v>
      </c>
      <c r="K88" s="5">
        <v>0</v>
      </c>
      <c r="L88" s="5">
        <v>11</v>
      </c>
      <c r="M88" s="5">
        <v>4</v>
      </c>
      <c r="N88" s="5">
        <v>0</v>
      </c>
      <c r="O88" s="5">
        <v>15</v>
      </c>
      <c r="P88" s="5">
        <v>3</v>
      </c>
      <c r="Q88" s="5">
        <v>18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f t="shared" ref="Z88:Z89" si="51">SUM(R88:Y88)</f>
        <v>0</v>
      </c>
      <c r="AA88" s="2"/>
      <c r="AB88" s="2"/>
      <c r="AC88" s="2"/>
    </row>
    <row r="89" spans="1:29">
      <c r="A89" s="73"/>
      <c r="B89" s="73"/>
      <c r="C89" s="76"/>
      <c r="D89" s="19" t="s">
        <v>9</v>
      </c>
      <c r="E89" s="19">
        <v>1</v>
      </c>
      <c r="F89" s="5">
        <v>4</v>
      </c>
      <c r="G89" s="5">
        <v>4</v>
      </c>
      <c r="H89" s="5">
        <v>4</v>
      </c>
      <c r="I89" s="5">
        <v>0</v>
      </c>
      <c r="J89" s="5">
        <v>12</v>
      </c>
      <c r="K89" s="5">
        <v>2</v>
      </c>
      <c r="L89" s="5">
        <v>14</v>
      </c>
      <c r="M89" s="5">
        <v>5</v>
      </c>
      <c r="N89" s="5">
        <v>1</v>
      </c>
      <c r="O89" s="5">
        <v>20</v>
      </c>
      <c r="P89" s="5">
        <v>3</v>
      </c>
      <c r="Q89" s="5">
        <v>23</v>
      </c>
      <c r="R89" s="5">
        <v>1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f t="shared" si="51"/>
        <v>1</v>
      </c>
      <c r="AA89" s="2"/>
      <c r="AB89" s="2"/>
      <c r="AC89" s="2"/>
    </row>
    <row r="90" spans="1:29">
      <c r="A90" s="73"/>
      <c r="B90" s="73"/>
      <c r="C90" s="76"/>
      <c r="D90" s="19" t="s">
        <v>29</v>
      </c>
      <c r="E90" s="19">
        <v>1</v>
      </c>
      <c r="F90" s="5">
        <v>4</v>
      </c>
      <c r="G90" s="5">
        <v>4</v>
      </c>
      <c r="H90" s="5">
        <v>6</v>
      </c>
      <c r="I90" s="5">
        <v>1</v>
      </c>
      <c r="J90" s="5">
        <v>15</v>
      </c>
      <c r="K90" s="5">
        <v>0</v>
      </c>
      <c r="L90" s="5">
        <v>15</v>
      </c>
      <c r="M90" s="5">
        <v>7</v>
      </c>
      <c r="N90" s="5">
        <v>0</v>
      </c>
      <c r="O90" s="5">
        <v>22</v>
      </c>
      <c r="P90" s="5">
        <v>7</v>
      </c>
      <c r="Q90" s="5">
        <v>29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f>SUM(R90:Y90)</f>
        <v>0</v>
      </c>
      <c r="AA90" s="2"/>
      <c r="AB90" s="2"/>
      <c r="AC90" s="2"/>
    </row>
    <row r="91" spans="1:29">
      <c r="A91" s="73"/>
      <c r="B91" s="73"/>
      <c r="C91" s="77"/>
      <c r="D91" s="4" t="s">
        <v>6</v>
      </c>
      <c r="E91" s="4">
        <f t="shared" ref="E91:Y91" si="52">SUM(E88:E90)</f>
        <v>3</v>
      </c>
      <c r="F91" s="4">
        <f t="shared" si="52"/>
        <v>11</v>
      </c>
      <c r="G91" s="4">
        <f t="shared" si="52"/>
        <v>11</v>
      </c>
      <c r="H91" s="4">
        <f t="shared" si="52"/>
        <v>14</v>
      </c>
      <c r="I91" s="4">
        <f t="shared" si="52"/>
        <v>2</v>
      </c>
      <c r="J91" s="4">
        <f t="shared" si="52"/>
        <v>38</v>
      </c>
      <c r="K91" s="4">
        <f t="shared" si="52"/>
        <v>2</v>
      </c>
      <c r="L91" s="4">
        <f t="shared" si="52"/>
        <v>40</v>
      </c>
      <c r="M91" s="4">
        <f t="shared" si="52"/>
        <v>16</v>
      </c>
      <c r="N91" s="4">
        <f t="shared" si="52"/>
        <v>1</v>
      </c>
      <c r="O91" s="4">
        <f t="shared" si="52"/>
        <v>57</v>
      </c>
      <c r="P91" s="4">
        <f t="shared" si="52"/>
        <v>13</v>
      </c>
      <c r="Q91" s="4">
        <f t="shared" si="52"/>
        <v>70</v>
      </c>
      <c r="R91" s="4">
        <f t="shared" si="52"/>
        <v>1</v>
      </c>
      <c r="S91" s="4">
        <f t="shared" si="52"/>
        <v>0</v>
      </c>
      <c r="T91" s="4">
        <f t="shared" si="52"/>
        <v>0</v>
      </c>
      <c r="U91" s="4">
        <f t="shared" si="52"/>
        <v>0</v>
      </c>
      <c r="V91" s="4">
        <f t="shared" si="52"/>
        <v>0</v>
      </c>
      <c r="W91" s="4">
        <f t="shared" si="52"/>
        <v>0</v>
      </c>
      <c r="X91" s="4">
        <f t="shared" si="52"/>
        <v>0</v>
      </c>
      <c r="Y91" s="4">
        <f t="shared" si="52"/>
        <v>0</v>
      </c>
      <c r="Z91" s="4">
        <f t="shared" ref="Z91:Z92" si="53">SUM(R91:Y91)</f>
        <v>1</v>
      </c>
      <c r="AA91" s="2"/>
      <c r="AB91" s="2"/>
      <c r="AC91" s="2"/>
    </row>
    <row r="92" spans="1:29">
      <c r="A92" s="74"/>
      <c r="B92" s="74"/>
      <c r="C92" s="49" t="s">
        <v>10</v>
      </c>
      <c r="D92" s="3" t="s">
        <v>49</v>
      </c>
      <c r="E92" s="3">
        <f t="shared" ref="E92:Y92" si="54">E83+E87+E91</f>
        <v>11</v>
      </c>
      <c r="F92" s="3">
        <f t="shared" si="54"/>
        <v>38</v>
      </c>
      <c r="G92" s="3">
        <f t="shared" si="54"/>
        <v>48</v>
      </c>
      <c r="H92" s="3">
        <f t="shared" si="54"/>
        <v>43</v>
      </c>
      <c r="I92" s="3">
        <f t="shared" si="54"/>
        <v>23</v>
      </c>
      <c r="J92" s="3">
        <f t="shared" si="54"/>
        <v>149</v>
      </c>
      <c r="K92" s="3">
        <f t="shared" si="54"/>
        <v>43</v>
      </c>
      <c r="L92" s="3">
        <f t="shared" si="54"/>
        <v>192</v>
      </c>
      <c r="M92" s="3">
        <f t="shared" si="54"/>
        <v>35</v>
      </c>
      <c r="N92" s="69">
        <f t="shared" si="54"/>
        <v>10</v>
      </c>
      <c r="O92" s="3">
        <f t="shared" si="54"/>
        <v>238</v>
      </c>
      <c r="P92" s="3">
        <f t="shared" si="54"/>
        <v>57</v>
      </c>
      <c r="Q92" s="3">
        <f t="shared" si="54"/>
        <v>295</v>
      </c>
      <c r="R92" s="12">
        <f t="shared" si="54"/>
        <v>3</v>
      </c>
      <c r="S92" s="13">
        <f t="shared" si="54"/>
        <v>1</v>
      </c>
      <c r="T92" s="14">
        <f t="shared" si="54"/>
        <v>0</v>
      </c>
      <c r="U92" s="15">
        <f t="shared" si="54"/>
        <v>0</v>
      </c>
      <c r="V92" s="12">
        <f t="shared" si="54"/>
        <v>6</v>
      </c>
      <c r="W92" s="13">
        <f t="shared" si="54"/>
        <v>0</v>
      </c>
      <c r="X92" s="14">
        <f t="shared" si="54"/>
        <v>0</v>
      </c>
      <c r="Y92" s="10">
        <f t="shared" si="54"/>
        <v>0</v>
      </c>
      <c r="Z92" s="16">
        <f t="shared" si="53"/>
        <v>10</v>
      </c>
      <c r="AA92" s="2"/>
      <c r="AB92" s="2"/>
      <c r="AC92" s="2"/>
    </row>
    <row r="93" spans="1:29" ht="17" customHeight="1">
      <c r="A93" s="72">
        <v>44241</v>
      </c>
      <c r="B93" s="72" t="s">
        <v>10</v>
      </c>
      <c r="C93" s="75" t="s">
        <v>4</v>
      </c>
      <c r="D93" s="19" t="s">
        <v>0</v>
      </c>
      <c r="E93" s="19">
        <v>1</v>
      </c>
      <c r="F93" s="5">
        <v>3</v>
      </c>
      <c r="G93" s="5">
        <v>3</v>
      </c>
      <c r="H93" s="5">
        <v>1</v>
      </c>
      <c r="I93" s="5">
        <v>3</v>
      </c>
      <c r="J93" s="5">
        <v>10</v>
      </c>
      <c r="K93" s="5">
        <v>4</v>
      </c>
      <c r="L93" s="5">
        <v>14</v>
      </c>
      <c r="M93" s="5">
        <v>2</v>
      </c>
      <c r="N93" s="5">
        <v>1</v>
      </c>
      <c r="O93" s="5">
        <v>17</v>
      </c>
      <c r="P93" s="5">
        <v>13</v>
      </c>
      <c r="Q93" s="5">
        <v>30</v>
      </c>
      <c r="R93" s="71">
        <v>1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f>SUM(R93:Y93)</f>
        <v>1</v>
      </c>
      <c r="AA93" s="2"/>
      <c r="AB93" s="2"/>
      <c r="AC93" s="2"/>
    </row>
    <row r="94" spans="1:29">
      <c r="A94" s="73"/>
      <c r="B94" s="73"/>
      <c r="C94" s="76"/>
      <c r="D94" s="19" t="s">
        <v>27</v>
      </c>
      <c r="E94" s="19">
        <v>1</v>
      </c>
      <c r="F94" s="5">
        <v>3</v>
      </c>
      <c r="G94" s="5">
        <v>4</v>
      </c>
      <c r="H94" s="5">
        <v>3</v>
      </c>
      <c r="I94" s="5">
        <v>3</v>
      </c>
      <c r="J94" s="5">
        <v>13</v>
      </c>
      <c r="K94" s="5">
        <v>4</v>
      </c>
      <c r="L94" s="5">
        <v>17</v>
      </c>
      <c r="M94" s="5">
        <v>1</v>
      </c>
      <c r="N94" s="5">
        <v>1</v>
      </c>
      <c r="O94" s="5">
        <v>18</v>
      </c>
      <c r="P94" s="5">
        <v>13</v>
      </c>
      <c r="Q94" s="5">
        <v>31</v>
      </c>
      <c r="R94" s="71">
        <v>1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f t="shared" ref="Z94:Z97" si="55">SUM(R94:Y94)</f>
        <v>1</v>
      </c>
      <c r="AA94" s="2"/>
      <c r="AB94" s="2"/>
      <c r="AC94" s="2"/>
    </row>
    <row r="95" spans="1:29">
      <c r="A95" s="73"/>
      <c r="B95" s="73"/>
      <c r="C95" s="76"/>
      <c r="D95" s="19" t="s">
        <v>122</v>
      </c>
      <c r="E95" s="19">
        <v>1</v>
      </c>
      <c r="F95" s="5">
        <v>3</v>
      </c>
      <c r="G95" s="5">
        <v>4</v>
      </c>
      <c r="H95" s="5">
        <v>2</v>
      </c>
      <c r="I95" s="5">
        <v>2</v>
      </c>
      <c r="J95" s="5">
        <v>11</v>
      </c>
      <c r="K95" s="5">
        <v>5</v>
      </c>
      <c r="L95" s="5">
        <v>16</v>
      </c>
      <c r="M95" s="5">
        <v>2</v>
      </c>
      <c r="N95" s="5">
        <v>6</v>
      </c>
      <c r="O95" s="5">
        <v>24</v>
      </c>
      <c r="P95" s="5">
        <v>2</v>
      </c>
      <c r="Q95" s="5">
        <v>26</v>
      </c>
      <c r="R95" s="71">
        <v>3</v>
      </c>
      <c r="S95" s="5">
        <v>0</v>
      </c>
      <c r="T95" s="5">
        <v>0</v>
      </c>
      <c r="U95" s="5">
        <v>0</v>
      </c>
      <c r="V95" s="5">
        <v>0</v>
      </c>
      <c r="W95" s="13">
        <v>3</v>
      </c>
      <c r="X95" s="5">
        <v>0</v>
      </c>
      <c r="Y95" s="5">
        <v>0</v>
      </c>
      <c r="Z95" s="5">
        <f t="shared" si="55"/>
        <v>6</v>
      </c>
      <c r="AA95" s="2"/>
      <c r="AB95" s="2"/>
      <c r="AC95" s="2"/>
    </row>
    <row r="96" spans="1:29">
      <c r="A96" s="73"/>
      <c r="B96" s="73"/>
      <c r="C96" s="76"/>
      <c r="D96" s="19" t="s">
        <v>2</v>
      </c>
      <c r="E96" s="19">
        <v>1</v>
      </c>
      <c r="F96" s="5">
        <v>3</v>
      </c>
      <c r="G96" s="5">
        <v>6</v>
      </c>
      <c r="H96" s="5">
        <v>4</v>
      </c>
      <c r="I96" s="5">
        <v>2</v>
      </c>
      <c r="J96" s="5">
        <v>15</v>
      </c>
      <c r="K96" s="5">
        <v>4</v>
      </c>
      <c r="L96" s="5">
        <v>19</v>
      </c>
      <c r="M96" s="5">
        <v>1</v>
      </c>
      <c r="N96" s="5">
        <v>0</v>
      </c>
      <c r="O96" s="5">
        <v>20</v>
      </c>
      <c r="P96" s="5">
        <v>2</v>
      </c>
      <c r="Q96" s="5">
        <v>22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f t="shared" si="55"/>
        <v>0</v>
      </c>
      <c r="AA96" s="2"/>
      <c r="AB96" s="2"/>
      <c r="AC96" s="2"/>
    </row>
    <row r="97" spans="1:29">
      <c r="A97" s="73"/>
      <c r="B97" s="73"/>
      <c r="C97" s="76"/>
      <c r="D97" s="19" t="s">
        <v>28</v>
      </c>
      <c r="E97" s="19">
        <v>1</v>
      </c>
      <c r="F97" s="5">
        <v>3</v>
      </c>
      <c r="G97" s="5">
        <v>5</v>
      </c>
      <c r="H97" s="5">
        <v>4</v>
      </c>
      <c r="I97" s="5">
        <v>2</v>
      </c>
      <c r="J97" s="5">
        <v>14</v>
      </c>
      <c r="K97" s="5">
        <v>3</v>
      </c>
      <c r="L97" s="5">
        <v>17</v>
      </c>
      <c r="M97" s="5">
        <v>1</v>
      </c>
      <c r="N97" s="5">
        <v>2</v>
      </c>
      <c r="O97" s="5">
        <v>20</v>
      </c>
      <c r="P97" s="5">
        <v>1</v>
      </c>
      <c r="Q97" s="5">
        <v>21</v>
      </c>
      <c r="R97" s="5">
        <v>0</v>
      </c>
      <c r="S97" s="5">
        <v>0</v>
      </c>
      <c r="T97" s="5">
        <v>0</v>
      </c>
      <c r="U97" s="5">
        <v>0</v>
      </c>
      <c r="V97" s="71">
        <v>2</v>
      </c>
      <c r="W97" s="5">
        <v>0</v>
      </c>
      <c r="X97" s="5">
        <v>0</v>
      </c>
      <c r="Y97" s="5">
        <v>0</v>
      </c>
      <c r="Z97" s="5">
        <f t="shared" si="55"/>
        <v>2</v>
      </c>
      <c r="AA97" s="2"/>
      <c r="AB97" s="2"/>
      <c r="AC97" s="2"/>
    </row>
    <row r="98" spans="1:29">
      <c r="A98" s="73"/>
      <c r="B98" s="73"/>
      <c r="C98" s="77"/>
      <c r="D98" s="4" t="s">
        <v>26</v>
      </c>
      <c r="E98" s="11">
        <f t="shared" ref="E98:F98" si="56">SUM(E93:E97)</f>
        <v>5</v>
      </c>
      <c r="F98" s="11">
        <f t="shared" si="56"/>
        <v>15</v>
      </c>
      <c r="G98" s="11">
        <f>SUM(G93:G97)</f>
        <v>22</v>
      </c>
      <c r="H98" s="11">
        <f t="shared" ref="H98:Q98" si="57">SUM(H93:H97)</f>
        <v>14</v>
      </c>
      <c r="I98" s="11">
        <f t="shared" si="57"/>
        <v>12</v>
      </c>
      <c r="J98" s="11">
        <f t="shared" si="57"/>
        <v>63</v>
      </c>
      <c r="K98" s="11">
        <f t="shared" si="57"/>
        <v>20</v>
      </c>
      <c r="L98" s="11">
        <f t="shared" si="57"/>
        <v>83</v>
      </c>
      <c r="M98" s="11">
        <f t="shared" si="57"/>
        <v>7</v>
      </c>
      <c r="N98" s="11">
        <f t="shared" si="57"/>
        <v>10</v>
      </c>
      <c r="O98" s="11">
        <f t="shared" si="57"/>
        <v>99</v>
      </c>
      <c r="P98" s="11">
        <f t="shared" si="57"/>
        <v>31</v>
      </c>
      <c r="Q98" s="11">
        <f t="shared" si="57"/>
        <v>130</v>
      </c>
      <c r="R98" s="11">
        <f>SUM(R93:R97)</f>
        <v>5</v>
      </c>
      <c r="S98" s="11">
        <f t="shared" ref="S98:Z98" si="58">SUM(S93:S97)</f>
        <v>0</v>
      </c>
      <c r="T98" s="11">
        <f t="shared" si="58"/>
        <v>0</v>
      </c>
      <c r="U98" s="11">
        <f t="shared" si="58"/>
        <v>0</v>
      </c>
      <c r="V98" s="11">
        <f t="shared" si="58"/>
        <v>2</v>
      </c>
      <c r="W98" s="11">
        <f t="shared" si="58"/>
        <v>3</v>
      </c>
      <c r="X98" s="11">
        <f t="shared" si="58"/>
        <v>0</v>
      </c>
      <c r="Y98" s="11">
        <f t="shared" si="58"/>
        <v>0</v>
      </c>
      <c r="Z98" s="11">
        <f t="shared" si="58"/>
        <v>10</v>
      </c>
      <c r="AA98" s="2"/>
      <c r="AB98" s="2"/>
      <c r="AC98" s="2"/>
    </row>
    <row r="99" spans="1:29" ht="17" customHeight="1">
      <c r="A99" s="73"/>
      <c r="B99" s="73"/>
      <c r="C99" s="75" t="s">
        <v>25</v>
      </c>
      <c r="D99" s="19" t="s">
        <v>1</v>
      </c>
      <c r="E99" s="19">
        <v>1</v>
      </c>
      <c r="F99" s="5">
        <v>4</v>
      </c>
      <c r="G99" s="5">
        <v>5</v>
      </c>
      <c r="H99" s="5">
        <v>5</v>
      </c>
      <c r="I99" s="5">
        <v>1</v>
      </c>
      <c r="J99" s="5">
        <v>15</v>
      </c>
      <c r="K99" s="5">
        <v>7</v>
      </c>
      <c r="L99" s="5">
        <v>22</v>
      </c>
      <c r="M99" s="5">
        <v>3</v>
      </c>
      <c r="N99" s="5">
        <v>2</v>
      </c>
      <c r="O99" s="5">
        <v>27</v>
      </c>
      <c r="P99" s="5">
        <v>4</v>
      </c>
      <c r="Q99" s="5">
        <v>31</v>
      </c>
      <c r="R99" s="5">
        <v>0</v>
      </c>
      <c r="S99" s="5">
        <v>0</v>
      </c>
      <c r="T99" s="5">
        <v>0</v>
      </c>
      <c r="U99" s="5">
        <v>0</v>
      </c>
      <c r="V99" s="71">
        <v>2</v>
      </c>
      <c r="W99" s="5">
        <v>0</v>
      </c>
      <c r="X99" s="5">
        <v>0</v>
      </c>
      <c r="Y99" s="5">
        <v>0</v>
      </c>
      <c r="Z99" s="5">
        <f>SUM(R99:Y99)</f>
        <v>2</v>
      </c>
      <c r="AA99" s="2"/>
      <c r="AB99" s="2"/>
      <c r="AC99" s="2"/>
    </row>
    <row r="100" spans="1:29">
      <c r="A100" s="73"/>
      <c r="B100" s="73"/>
      <c r="C100" s="76"/>
      <c r="D100" s="19" t="s">
        <v>7</v>
      </c>
      <c r="E100" s="19">
        <v>1</v>
      </c>
      <c r="F100" s="5">
        <v>3</v>
      </c>
      <c r="G100" s="5">
        <v>4</v>
      </c>
      <c r="H100" s="5">
        <v>4</v>
      </c>
      <c r="I100" s="5">
        <v>2</v>
      </c>
      <c r="J100" s="5">
        <v>11</v>
      </c>
      <c r="K100" s="5">
        <v>5</v>
      </c>
      <c r="L100" s="5">
        <v>16</v>
      </c>
      <c r="M100" s="5">
        <v>4</v>
      </c>
      <c r="N100" s="5">
        <v>3</v>
      </c>
      <c r="O100" s="5">
        <v>23</v>
      </c>
      <c r="P100" s="5">
        <v>5</v>
      </c>
      <c r="Q100" s="5">
        <v>28</v>
      </c>
      <c r="R100" s="71">
        <v>1</v>
      </c>
      <c r="S100" s="5">
        <v>0</v>
      </c>
      <c r="T100" s="14">
        <v>1</v>
      </c>
      <c r="U100" s="5">
        <v>0</v>
      </c>
      <c r="V100" s="71">
        <v>1</v>
      </c>
      <c r="W100" s="5">
        <v>0</v>
      </c>
      <c r="X100" s="5">
        <v>0</v>
      </c>
      <c r="Y100" s="5">
        <v>0</v>
      </c>
      <c r="Z100" s="5">
        <f>SUM(R100:Y100)</f>
        <v>3</v>
      </c>
      <c r="AA100" s="2"/>
      <c r="AB100" s="2"/>
      <c r="AC100" s="2"/>
    </row>
    <row r="101" spans="1:29">
      <c r="A101" s="73"/>
      <c r="B101" s="73"/>
      <c r="C101" s="76"/>
      <c r="D101" s="19" t="s">
        <v>24</v>
      </c>
      <c r="E101" s="19">
        <v>1</v>
      </c>
      <c r="F101" s="5">
        <v>5</v>
      </c>
      <c r="G101" s="5">
        <v>5</v>
      </c>
      <c r="H101" s="5">
        <v>4</v>
      </c>
      <c r="I101" s="5">
        <v>5</v>
      </c>
      <c r="J101" s="5">
        <v>19</v>
      </c>
      <c r="K101" s="5">
        <v>7</v>
      </c>
      <c r="L101" s="5">
        <v>26</v>
      </c>
      <c r="M101" s="5">
        <v>7</v>
      </c>
      <c r="N101" s="5">
        <v>0</v>
      </c>
      <c r="O101" s="5">
        <v>33</v>
      </c>
      <c r="P101" s="5">
        <v>4</v>
      </c>
      <c r="Q101" s="5">
        <v>37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f>SUM(R101:Y101)</f>
        <v>0</v>
      </c>
      <c r="AA101" s="2"/>
      <c r="AB101" s="2"/>
      <c r="AC101" s="2"/>
    </row>
    <row r="102" spans="1:29">
      <c r="A102" s="73"/>
      <c r="B102" s="73"/>
      <c r="C102" s="77"/>
      <c r="D102" s="4" t="s">
        <v>5</v>
      </c>
      <c r="E102" s="11">
        <f t="shared" ref="E102:Z102" si="59">SUM(E99:E101)</f>
        <v>3</v>
      </c>
      <c r="F102" s="11">
        <f t="shared" si="59"/>
        <v>12</v>
      </c>
      <c r="G102" s="11">
        <f t="shared" si="59"/>
        <v>14</v>
      </c>
      <c r="H102" s="11">
        <f t="shared" si="59"/>
        <v>13</v>
      </c>
      <c r="I102" s="11">
        <f t="shared" si="59"/>
        <v>8</v>
      </c>
      <c r="J102" s="11">
        <f t="shared" si="59"/>
        <v>45</v>
      </c>
      <c r="K102" s="11">
        <f t="shared" si="59"/>
        <v>19</v>
      </c>
      <c r="L102" s="11">
        <f t="shared" si="59"/>
        <v>64</v>
      </c>
      <c r="M102" s="11">
        <f t="shared" si="59"/>
        <v>14</v>
      </c>
      <c r="N102" s="11">
        <f t="shared" si="59"/>
        <v>5</v>
      </c>
      <c r="O102" s="11">
        <f t="shared" si="59"/>
        <v>83</v>
      </c>
      <c r="P102" s="11">
        <f t="shared" si="59"/>
        <v>13</v>
      </c>
      <c r="Q102" s="11">
        <f t="shared" si="59"/>
        <v>96</v>
      </c>
      <c r="R102" s="11">
        <f t="shared" si="59"/>
        <v>1</v>
      </c>
      <c r="S102" s="11">
        <f t="shared" si="59"/>
        <v>0</v>
      </c>
      <c r="T102" s="11">
        <f t="shared" si="59"/>
        <v>1</v>
      </c>
      <c r="U102" s="11">
        <f t="shared" si="59"/>
        <v>0</v>
      </c>
      <c r="V102" s="11">
        <f t="shared" si="59"/>
        <v>3</v>
      </c>
      <c r="W102" s="11">
        <f t="shared" si="59"/>
        <v>0</v>
      </c>
      <c r="X102" s="11">
        <f t="shared" si="59"/>
        <v>0</v>
      </c>
      <c r="Y102" s="11">
        <f t="shared" si="59"/>
        <v>0</v>
      </c>
      <c r="Z102" s="11">
        <f t="shared" si="59"/>
        <v>5</v>
      </c>
      <c r="AA102" s="2"/>
      <c r="AB102" s="2"/>
      <c r="AC102" s="2"/>
    </row>
    <row r="103" spans="1:29">
      <c r="A103" s="73"/>
      <c r="B103" s="73"/>
      <c r="C103" s="75" t="s">
        <v>8</v>
      </c>
      <c r="D103" s="19" t="s">
        <v>3</v>
      </c>
      <c r="E103" s="19">
        <v>1</v>
      </c>
      <c r="F103" s="5">
        <v>3</v>
      </c>
      <c r="G103" s="5">
        <v>3</v>
      </c>
      <c r="H103" s="5">
        <v>3</v>
      </c>
      <c r="I103" s="5">
        <v>1</v>
      </c>
      <c r="J103" s="5">
        <v>10</v>
      </c>
      <c r="K103" s="5">
        <v>0</v>
      </c>
      <c r="L103" s="5">
        <v>10</v>
      </c>
      <c r="M103" s="5">
        <v>4</v>
      </c>
      <c r="N103" s="5">
        <v>0</v>
      </c>
      <c r="O103" s="5">
        <v>14</v>
      </c>
      <c r="P103" s="5">
        <v>3</v>
      </c>
      <c r="Q103" s="5">
        <v>17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f t="shared" ref="Z103:Z104" si="60">SUM(R103:Y103)</f>
        <v>0</v>
      </c>
      <c r="AA103" s="2"/>
      <c r="AB103" s="2"/>
      <c r="AC103" s="2"/>
    </row>
    <row r="104" spans="1:29">
      <c r="A104" s="73"/>
      <c r="B104" s="73"/>
      <c r="C104" s="76"/>
      <c r="D104" s="19" t="s">
        <v>9</v>
      </c>
      <c r="E104" s="19">
        <v>1</v>
      </c>
      <c r="F104" s="5">
        <v>4</v>
      </c>
      <c r="G104" s="5">
        <v>4</v>
      </c>
      <c r="H104" s="5">
        <v>5</v>
      </c>
      <c r="I104" s="5">
        <v>0</v>
      </c>
      <c r="J104" s="5">
        <v>13</v>
      </c>
      <c r="K104" s="5">
        <v>2</v>
      </c>
      <c r="L104" s="5">
        <v>15</v>
      </c>
      <c r="M104" s="5">
        <v>5</v>
      </c>
      <c r="N104" s="5">
        <v>0</v>
      </c>
      <c r="O104" s="5">
        <v>20</v>
      </c>
      <c r="P104" s="5">
        <v>3</v>
      </c>
      <c r="Q104" s="5">
        <v>23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f t="shared" si="60"/>
        <v>0</v>
      </c>
      <c r="AA104" s="2"/>
      <c r="AB104" s="2"/>
      <c r="AC104" s="2"/>
    </row>
    <row r="105" spans="1:29">
      <c r="A105" s="73"/>
      <c r="B105" s="73"/>
      <c r="C105" s="76"/>
      <c r="D105" s="19" t="s">
        <v>29</v>
      </c>
      <c r="E105" s="19">
        <v>1</v>
      </c>
      <c r="F105" s="5">
        <v>4</v>
      </c>
      <c r="G105" s="5">
        <v>4</v>
      </c>
      <c r="H105" s="5">
        <v>5</v>
      </c>
      <c r="I105" s="5">
        <v>1</v>
      </c>
      <c r="J105" s="5">
        <v>14</v>
      </c>
      <c r="K105" s="5">
        <v>0</v>
      </c>
      <c r="L105" s="5">
        <v>14</v>
      </c>
      <c r="M105" s="5">
        <v>7</v>
      </c>
      <c r="N105" s="5">
        <v>1</v>
      </c>
      <c r="O105" s="5">
        <v>22</v>
      </c>
      <c r="P105" s="5">
        <v>7</v>
      </c>
      <c r="Q105" s="5">
        <v>29</v>
      </c>
      <c r="R105" s="71">
        <v>1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f>SUM(R105:Y105)</f>
        <v>1</v>
      </c>
      <c r="AA105" s="2"/>
      <c r="AB105" s="2"/>
      <c r="AC105" s="2"/>
    </row>
    <row r="106" spans="1:29">
      <c r="A106" s="73"/>
      <c r="B106" s="73"/>
      <c r="C106" s="77"/>
      <c r="D106" s="4" t="s">
        <v>6</v>
      </c>
      <c r="E106" s="4">
        <f t="shared" ref="E106:Y106" si="61">SUM(E103:E105)</f>
        <v>3</v>
      </c>
      <c r="F106" s="4">
        <f t="shared" si="61"/>
        <v>11</v>
      </c>
      <c r="G106" s="4">
        <f t="shared" si="61"/>
        <v>11</v>
      </c>
      <c r="H106" s="4">
        <f t="shared" si="61"/>
        <v>13</v>
      </c>
      <c r="I106" s="4">
        <f t="shared" si="61"/>
        <v>2</v>
      </c>
      <c r="J106" s="4">
        <f t="shared" si="61"/>
        <v>37</v>
      </c>
      <c r="K106" s="4">
        <f t="shared" si="61"/>
        <v>2</v>
      </c>
      <c r="L106" s="4">
        <f t="shared" si="61"/>
        <v>39</v>
      </c>
      <c r="M106" s="4">
        <f t="shared" si="61"/>
        <v>16</v>
      </c>
      <c r="N106" s="4">
        <f t="shared" si="61"/>
        <v>1</v>
      </c>
      <c r="O106" s="4">
        <f t="shared" si="61"/>
        <v>56</v>
      </c>
      <c r="P106" s="4">
        <f t="shared" si="61"/>
        <v>13</v>
      </c>
      <c r="Q106" s="4">
        <f t="shared" si="61"/>
        <v>69</v>
      </c>
      <c r="R106" s="4">
        <f t="shared" si="61"/>
        <v>1</v>
      </c>
      <c r="S106" s="4">
        <f t="shared" si="61"/>
        <v>0</v>
      </c>
      <c r="T106" s="4">
        <f t="shared" si="61"/>
        <v>0</v>
      </c>
      <c r="U106" s="4">
        <f t="shared" si="61"/>
        <v>0</v>
      </c>
      <c r="V106" s="4">
        <f t="shared" si="61"/>
        <v>0</v>
      </c>
      <c r="W106" s="4">
        <f t="shared" si="61"/>
        <v>0</v>
      </c>
      <c r="X106" s="4">
        <f t="shared" si="61"/>
        <v>0</v>
      </c>
      <c r="Y106" s="4">
        <f t="shared" si="61"/>
        <v>0</v>
      </c>
      <c r="Z106" s="4">
        <f t="shared" ref="Z106:Z107" si="62">SUM(R106:Y106)</f>
        <v>1</v>
      </c>
      <c r="AA106" s="2"/>
      <c r="AB106" s="2"/>
      <c r="AC106" s="2"/>
    </row>
    <row r="107" spans="1:29">
      <c r="A107" s="74"/>
      <c r="B107" s="74"/>
      <c r="C107" s="64" t="s">
        <v>10</v>
      </c>
      <c r="D107" s="3" t="s">
        <v>49</v>
      </c>
      <c r="E107" s="3">
        <f t="shared" ref="E107:Y107" si="63">E98+E102+E106</f>
        <v>11</v>
      </c>
      <c r="F107" s="3">
        <f t="shared" si="63"/>
        <v>38</v>
      </c>
      <c r="G107" s="3">
        <f t="shared" si="63"/>
        <v>47</v>
      </c>
      <c r="H107" s="3">
        <f t="shared" si="63"/>
        <v>40</v>
      </c>
      <c r="I107" s="3">
        <f t="shared" si="63"/>
        <v>22</v>
      </c>
      <c r="J107" s="3">
        <f t="shared" si="63"/>
        <v>145</v>
      </c>
      <c r="K107" s="3">
        <f t="shared" si="63"/>
        <v>41</v>
      </c>
      <c r="L107" s="3">
        <f t="shared" si="63"/>
        <v>186</v>
      </c>
      <c r="M107" s="3">
        <f t="shared" si="63"/>
        <v>37</v>
      </c>
      <c r="N107" s="3">
        <f t="shared" si="63"/>
        <v>16</v>
      </c>
      <c r="O107" s="3">
        <f t="shared" si="63"/>
        <v>238</v>
      </c>
      <c r="P107" s="3">
        <f t="shared" si="63"/>
        <v>57</v>
      </c>
      <c r="Q107" s="3">
        <f t="shared" si="63"/>
        <v>295</v>
      </c>
      <c r="R107" s="12">
        <f t="shared" si="63"/>
        <v>7</v>
      </c>
      <c r="S107" s="13">
        <f t="shared" si="63"/>
        <v>0</v>
      </c>
      <c r="T107" s="14">
        <f t="shared" si="63"/>
        <v>1</v>
      </c>
      <c r="U107" s="15">
        <f t="shared" si="63"/>
        <v>0</v>
      </c>
      <c r="V107" s="12">
        <f t="shared" si="63"/>
        <v>5</v>
      </c>
      <c r="W107" s="13">
        <f t="shared" si="63"/>
        <v>3</v>
      </c>
      <c r="X107" s="14">
        <f t="shared" si="63"/>
        <v>0</v>
      </c>
      <c r="Y107" s="10">
        <f t="shared" si="63"/>
        <v>0</v>
      </c>
      <c r="Z107" s="16">
        <f t="shared" si="62"/>
        <v>16</v>
      </c>
      <c r="AA107" s="2"/>
      <c r="AB107" s="2"/>
      <c r="AC107" s="2"/>
    </row>
    <row r="108" spans="1:29">
      <c r="A108" s="65" t="s">
        <v>48</v>
      </c>
      <c r="B108" s="65" t="s">
        <v>50</v>
      </c>
      <c r="C108" s="65" t="s">
        <v>34</v>
      </c>
      <c r="D108" s="65" t="s">
        <v>39</v>
      </c>
      <c r="E108" s="66" t="s">
        <v>73</v>
      </c>
      <c r="F108" s="67" t="s">
        <v>77</v>
      </c>
      <c r="G108" s="68" t="s">
        <v>78</v>
      </c>
      <c r="H108" s="68" t="s">
        <v>79</v>
      </c>
      <c r="I108" s="68" t="s">
        <v>80</v>
      </c>
      <c r="J108" s="68" t="s">
        <v>82</v>
      </c>
      <c r="K108" s="68" t="s">
        <v>81</v>
      </c>
      <c r="L108" s="68" t="s">
        <v>40</v>
      </c>
      <c r="M108" s="68" t="s">
        <v>47</v>
      </c>
      <c r="N108" s="68" t="s">
        <v>41</v>
      </c>
      <c r="O108" s="68" t="s">
        <v>42</v>
      </c>
      <c r="P108" s="68" t="s">
        <v>83</v>
      </c>
      <c r="Q108" s="68" t="s">
        <v>43</v>
      </c>
      <c r="R108" s="12" t="s">
        <v>44</v>
      </c>
      <c r="S108" s="13" t="s">
        <v>74</v>
      </c>
      <c r="T108" s="14" t="s">
        <v>75</v>
      </c>
      <c r="U108" s="15" t="s">
        <v>76</v>
      </c>
      <c r="V108" s="12" t="s">
        <v>44</v>
      </c>
      <c r="W108" s="13" t="s">
        <v>74</v>
      </c>
      <c r="X108" s="14" t="s">
        <v>75</v>
      </c>
      <c r="Y108" s="24" t="s">
        <v>45</v>
      </c>
      <c r="Z108" s="16" t="s">
        <v>46</v>
      </c>
      <c r="AA108" s="2"/>
      <c r="AB108" s="2"/>
      <c r="AC108" s="2"/>
    </row>
    <row r="109" spans="1:29" ht="17" customHeight="1">
      <c r="A109" s="72">
        <v>44248</v>
      </c>
      <c r="B109" s="72" t="s">
        <v>10</v>
      </c>
      <c r="C109" s="75" t="s">
        <v>4</v>
      </c>
      <c r="D109" s="19" t="s">
        <v>0</v>
      </c>
      <c r="E109" s="19">
        <v>1</v>
      </c>
      <c r="F109" s="5">
        <v>3</v>
      </c>
      <c r="G109" s="5">
        <v>3</v>
      </c>
      <c r="H109" s="5">
        <v>2</v>
      </c>
      <c r="I109" s="5">
        <v>2</v>
      </c>
      <c r="J109" s="5">
        <v>10</v>
      </c>
      <c r="K109" s="5">
        <v>2</v>
      </c>
      <c r="L109" s="5">
        <v>12</v>
      </c>
      <c r="M109" s="5">
        <v>2</v>
      </c>
      <c r="N109" s="5">
        <v>3</v>
      </c>
      <c r="O109" s="5">
        <v>17</v>
      </c>
      <c r="P109" s="5">
        <v>13</v>
      </c>
      <c r="Q109" s="5">
        <v>30</v>
      </c>
      <c r="R109" s="71">
        <v>1</v>
      </c>
      <c r="S109" s="5">
        <v>0</v>
      </c>
      <c r="T109" s="5">
        <v>0</v>
      </c>
      <c r="U109" s="5">
        <v>0</v>
      </c>
      <c r="V109" s="71">
        <v>2</v>
      </c>
      <c r="W109" s="5">
        <v>0</v>
      </c>
      <c r="X109" s="5">
        <v>0</v>
      </c>
      <c r="Y109" s="5">
        <v>0</v>
      </c>
      <c r="Z109" s="5">
        <f>SUM(R109:Y109)</f>
        <v>3</v>
      </c>
      <c r="AA109" s="2"/>
      <c r="AB109" s="2"/>
      <c r="AC109" s="2"/>
    </row>
    <row r="110" spans="1:29">
      <c r="A110" s="73"/>
      <c r="B110" s="73"/>
      <c r="C110" s="76"/>
      <c r="D110" s="13" t="s">
        <v>27</v>
      </c>
      <c r="E110" s="19">
        <v>1</v>
      </c>
      <c r="F110" s="5">
        <v>3</v>
      </c>
      <c r="G110" s="5">
        <v>4</v>
      </c>
      <c r="H110" s="5">
        <v>2</v>
      </c>
      <c r="I110" s="5">
        <v>3</v>
      </c>
      <c r="J110" s="5">
        <v>12</v>
      </c>
      <c r="K110" s="5">
        <v>4</v>
      </c>
      <c r="L110" s="5">
        <v>16</v>
      </c>
      <c r="M110" s="5">
        <v>1</v>
      </c>
      <c r="N110" s="5">
        <v>1</v>
      </c>
      <c r="O110" s="5">
        <v>18</v>
      </c>
      <c r="P110" s="5">
        <v>13</v>
      </c>
      <c r="Q110" s="5">
        <v>31</v>
      </c>
      <c r="R110" s="5">
        <v>0</v>
      </c>
      <c r="S110" s="13">
        <v>1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f t="shared" ref="Z110:Z113" si="64">SUM(R110:Y110)</f>
        <v>1</v>
      </c>
      <c r="AA110" s="2"/>
      <c r="AB110" s="2"/>
      <c r="AC110" s="2"/>
    </row>
    <row r="111" spans="1:29">
      <c r="A111" s="73"/>
      <c r="B111" s="73"/>
      <c r="C111" s="76"/>
      <c r="D111" s="19" t="s">
        <v>122</v>
      </c>
      <c r="E111" s="19">
        <v>1</v>
      </c>
      <c r="F111" s="5">
        <v>3</v>
      </c>
      <c r="G111" s="5">
        <v>5</v>
      </c>
      <c r="H111" s="5">
        <v>3</v>
      </c>
      <c r="I111" s="5">
        <v>3</v>
      </c>
      <c r="J111" s="5">
        <v>14</v>
      </c>
      <c r="K111" s="5">
        <v>8</v>
      </c>
      <c r="L111" s="5">
        <v>22</v>
      </c>
      <c r="M111" s="5">
        <v>2</v>
      </c>
      <c r="N111" s="5">
        <v>0</v>
      </c>
      <c r="O111" s="5">
        <v>24</v>
      </c>
      <c r="P111" s="5">
        <v>2</v>
      </c>
      <c r="Q111" s="5">
        <v>26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f t="shared" si="64"/>
        <v>0</v>
      </c>
      <c r="AA111" s="27" t="s">
        <v>123</v>
      </c>
      <c r="AB111" s="2"/>
      <c r="AC111" s="2"/>
    </row>
    <row r="112" spans="1:29">
      <c r="A112" s="73"/>
      <c r="B112" s="73"/>
      <c r="C112" s="76"/>
      <c r="D112" s="19" t="s">
        <v>2</v>
      </c>
      <c r="E112" s="19">
        <v>1</v>
      </c>
      <c r="F112" s="5">
        <v>3</v>
      </c>
      <c r="G112" s="5">
        <v>6</v>
      </c>
      <c r="H112" s="5">
        <v>4</v>
      </c>
      <c r="I112" s="5">
        <v>2</v>
      </c>
      <c r="J112" s="5">
        <v>15</v>
      </c>
      <c r="K112" s="5">
        <v>4</v>
      </c>
      <c r="L112" s="5">
        <v>19</v>
      </c>
      <c r="M112" s="5">
        <v>1</v>
      </c>
      <c r="N112" s="5">
        <v>0</v>
      </c>
      <c r="O112" s="5">
        <v>20</v>
      </c>
      <c r="P112" s="5">
        <v>2</v>
      </c>
      <c r="Q112" s="5">
        <v>22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f t="shared" si="64"/>
        <v>0</v>
      </c>
      <c r="AA112" s="2"/>
      <c r="AB112" s="2"/>
      <c r="AC112" s="2"/>
    </row>
    <row r="113" spans="1:29">
      <c r="A113" s="73"/>
      <c r="B113" s="73"/>
      <c r="C113" s="76"/>
      <c r="D113" s="19" t="s">
        <v>28</v>
      </c>
      <c r="E113" s="19">
        <v>1</v>
      </c>
      <c r="F113" s="5">
        <v>3</v>
      </c>
      <c r="G113" s="5">
        <v>5</v>
      </c>
      <c r="H113" s="5">
        <v>4</v>
      </c>
      <c r="I113" s="5">
        <v>2</v>
      </c>
      <c r="J113" s="5">
        <v>14</v>
      </c>
      <c r="K113" s="5">
        <v>5</v>
      </c>
      <c r="L113" s="5">
        <v>19</v>
      </c>
      <c r="M113" s="5">
        <v>1</v>
      </c>
      <c r="N113" s="5">
        <v>0</v>
      </c>
      <c r="O113" s="5">
        <v>20</v>
      </c>
      <c r="P113" s="5">
        <v>1</v>
      </c>
      <c r="Q113" s="5">
        <v>21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f t="shared" si="64"/>
        <v>0</v>
      </c>
      <c r="AA113" s="2"/>
      <c r="AB113" s="2"/>
      <c r="AC113" s="2"/>
    </row>
    <row r="114" spans="1:29">
      <c r="A114" s="73"/>
      <c r="B114" s="73"/>
      <c r="C114" s="77"/>
      <c r="D114" s="4" t="s">
        <v>26</v>
      </c>
      <c r="E114" s="11">
        <f t="shared" ref="E114:F114" si="65">SUM(E109:E113)</f>
        <v>5</v>
      </c>
      <c r="F114" s="11">
        <f t="shared" si="65"/>
        <v>15</v>
      </c>
      <c r="G114" s="11">
        <f>SUM(G109:G113)</f>
        <v>23</v>
      </c>
      <c r="H114" s="11">
        <f t="shared" ref="H114:Q114" si="66">SUM(H109:H113)</f>
        <v>15</v>
      </c>
      <c r="I114" s="11">
        <f t="shared" si="66"/>
        <v>12</v>
      </c>
      <c r="J114" s="11">
        <f t="shared" si="66"/>
        <v>65</v>
      </c>
      <c r="K114" s="11">
        <f t="shared" si="66"/>
        <v>23</v>
      </c>
      <c r="L114" s="11">
        <f t="shared" si="66"/>
        <v>88</v>
      </c>
      <c r="M114" s="11">
        <f t="shared" si="66"/>
        <v>7</v>
      </c>
      <c r="N114" s="11">
        <f t="shared" si="66"/>
        <v>4</v>
      </c>
      <c r="O114" s="11">
        <f t="shared" si="66"/>
        <v>99</v>
      </c>
      <c r="P114" s="11">
        <f t="shared" si="66"/>
        <v>31</v>
      </c>
      <c r="Q114" s="11">
        <f t="shared" si="66"/>
        <v>130</v>
      </c>
      <c r="R114" s="11">
        <f>SUM(R109:R113)</f>
        <v>1</v>
      </c>
      <c r="S114" s="11">
        <f t="shared" ref="S114:Z114" si="67">SUM(S109:S113)</f>
        <v>1</v>
      </c>
      <c r="T114" s="11">
        <f t="shared" si="67"/>
        <v>0</v>
      </c>
      <c r="U114" s="11">
        <f t="shared" si="67"/>
        <v>0</v>
      </c>
      <c r="V114" s="11">
        <f t="shared" si="67"/>
        <v>2</v>
      </c>
      <c r="W114" s="11">
        <f t="shared" si="67"/>
        <v>0</v>
      </c>
      <c r="X114" s="11">
        <f t="shared" si="67"/>
        <v>0</v>
      </c>
      <c r="Y114" s="11">
        <f t="shared" si="67"/>
        <v>0</v>
      </c>
      <c r="Z114" s="11">
        <f t="shared" si="67"/>
        <v>4</v>
      </c>
      <c r="AA114" s="2"/>
      <c r="AB114" s="2"/>
      <c r="AC114" s="2"/>
    </row>
    <row r="115" spans="1:29" ht="17" customHeight="1">
      <c r="A115" s="73"/>
      <c r="B115" s="73"/>
      <c r="C115" s="75" t="s">
        <v>25</v>
      </c>
      <c r="D115" s="19" t="s">
        <v>1</v>
      </c>
      <c r="E115" s="19">
        <v>1</v>
      </c>
      <c r="F115" s="5">
        <v>4</v>
      </c>
      <c r="G115" s="5">
        <v>5</v>
      </c>
      <c r="H115" s="5">
        <v>5</v>
      </c>
      <c r="I115" s="5">
        <v>1</v>
      </c>
      <c r="J115" s="5">
        <v>14</v>
      </c>
      <c r="K115" s="5">
        <v>8</v>
      </c>
      <c r="L115" s="5">
        <v>22</v>
      </c>
      <c r="M115" s="5">
        <v>3</v>
      </c>
      <c r="N115" s="5">
        <v>2</v>
      </c>
      <c r="O115" s="5">
        <v>27</v>
      </c>
      <c r="P115" s="5">
        <v>4</v>
      </c>
      <c r="Q115" s="5">
        <v>31</v>
      </c>
      <c r="R115" s="71">
        <v>1</v>
      </c>
      <c r="S115" s="5">
        <v>0</v>
      </c>
      <c r="T115" s="5">
        <v>0</v>
      </c>
      <c r="U115" s="5">
        <v>0</v>
      </c>
      <c r="V115" s="71">
        <v>1</v>
      </c>
      <c r="W115" s="5">
        <v>0</v>
      </c>
      <c r="X115" s="5">
        <v>0</v>
      </c>
      <c r="Y115" s="5">
        <v>0</v>
      </c>
      <c r="Z115" s="5">
        <f>SUM(R115:Y115)</f>
        <v>2</v>
      </c>
      <c r="AA115" s="2"/>
      <c r="AB115" s="2"/>
      <c r="AC115" s="2"/>
    </row>
    <row r="116" spans="1:29">
      <c r="A116" s="73"/>
      <c r="B116" s="73"/>
      <c r="C116" s="76"/>
      <c r="D116" s="19" t="s">
        <v>24</v>
      </c>
      <c r="E116" s="19">
        <v>1</v>
      </c>
      <c r="F116" s="5">
        <v>5</v>
      </c>
      <c r="G116" s="5">
        <v>5</v>
      </c>
      <c r="H116" s="5">
        <v>4</v>
      </c>
      <c r="I116" s="5">
        <v>5</v>
      </c>
      <c r="J116" s="5">
        <v>19</v>
      </c>
      <c r="K116" s="5">
        <v>7</v>
      </c>
      <c r="L116" s="5">
        <v>26</v>
      </c>
      <c r="M116" s="5">
        <v>7</v>
      </c>
      <c r="N116" s="5">
        <v>0</v>
      </c>
      <c r="O116" s="5">
        <v>33</v>
      </c>
      <c r="P116" s="5">
        <v>4</v>
      </c>
      <c r="Q116" s="5">
        <v>37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f>SUM(R116:Y116)</f>
        <v>0</v>
      </c>
      <c r="AA116" s="2"/>
      <c r="AB116" s="2"/>
      <c r="AC116" s="2"/>
    </row>
    <row r="117" spans="1:29">
      <c r="A117" s="73"/>
      <c r="B117" s="73"/>
      <c r="C117" s="76"/>
      <c r="D117" s="15" t="s">
        <v>7</v>
      </c>
      <c r="E117" s="19">
        <v>1</v>
      </c>
      <c r="F117" s="5">
        <v>3</v>
      </c>
      <c r="G117" s="5">
        <v>4</v>
      </c>
      <c r="H117" s="5">
        <v>4</v>
      </c>
      <c r="I117" s="5">
        <v>2</v>
      </c>
      <c r="J117" s="5">
        <v>12</v>
      </c>
      <c r="K117" s="5">
        <v>4</v>
      </c>
      <c r="L117" s="5">
        <v>16</v>
      </c>
      <c r="M117" s="5">
        <v>4</v>
      </c>
      <c r="N117" s="5">
        <v>3</v>
      </c>
      <c r="O117" s="5">
        <v>23</v>
      </c>
      <c r="P117" s="5">
        <v>4</v>
      </c>
      <c r="Q117" s="5">
        <v>27</v>
      </c>
      <c r="R117" s="5"/>
      <c r="S117" s="5">
        <v>0</v>
      </c>
      <c r="T117" s="5">
        <v>0</v>
      </c>
      <c r="U117" s="15">
        <v>1</v>
      </c>
      <c r="V117" s="71">
        <v>2</v>
      </c>
      <c r="W117" s="5">
        <v>0</v>
      </c>
      <c r="X117" s="5">
        <v>0</v>
      </c>
      <c r="Y117" s="5">
        <v>0</v>
      </c>
      <c r="Z117" s="5">
        <f>SUM(R117:Y117)</f>
        <v>3</v>
      </c>
      <c r="AA117" s="2"/>
      <c r="AB117" s="2"/>
      <c r="AC117" s="2"/>
    </row>
    <row r="118" spans="1:29">
      <c r="A118" s="73"/>
      <c r="B118" s="73"/>
      <c r="C118" s="77"/>
      <c r="D118" s="4" t="s">
        <v>5</v>
      </c>
      <c r="E118" s="11">
        <f>SUM(E115:E117)</f>
        <v>3</v>
      </c>
      <c r="F118" s="11">
        <f t="shared" ref="F118:Z118" si="68">SUM(F115:F117)</f>
        <v>12</v>
      </c>
      <c r="G118" s="11">
        <f t="shared" si="68"/>
        <v>14</v>
      </c>
      <c r="H118" s="11">
        <f t="shared" si="68"/>
        <v>13</v>
      </c>
      <c r="I118" s="11">
        <f t="shared" si="68"/>
        <v>8</v>
      </c>
      <c r="J118" s="11">
        <f t="shared" si="68"/>
        <v>45</v>
      </c>
      <c r="K118" s="11">
        <f t="shared" si="68"/>
        <v>19</v>
      </c>
      <c r="L118" s="11">
        <f t="shared" si="68"/>
        <v>64</v>
      </c>
      <c r="M118" s="11">
        <f t="shared" si="68"/>
        <v>14</v>
      </c>
      <c r="N118" s="11">
        <f t="shared" si="68"/>
        <v>5</v>
      </c>
      <c r="O118" s="11">
        <f t="shared" si="68"/>
        <v>83</v>
      </c>
      <c r="P118" s="11">
        <f t="shared" si="68"/>
        <v>12</v>
      </c>
      <c r="Q118" s="11">
        <f t="shared" si="68"/>
        <v>95</v>
      </c>
      <c r="R118" s="11">
        <f t="shared" si="68"/>
        <v>1</v>
      </c>
      <c r="S118" s="11">
        <f t="shared" si="68"/>
        <v>0</v>
      </c>
      <c r="T118" s="11">
        <f t="shared" si="68"/>
        <v>0</v>
      </c>
      <c r="U118" s="11">
        <f t="shared" si="68"/>
        <v>1</v>
      </c>
      <c r="V118" s="11">
        <f t="shared" si="68"/>
        <v>3</v>
      </c>
      <c r="W118" s="11">
        <f t="shared" si="68"/>
        <v>0</v>
      </c>
      <c r="X118" s="11">
        <f t="shared" si="68"/>
        <v>0</v>
      </c>
      <c r="Y118" s="11">
        <f t="shared" si="68"/>
        <v>0</v>
      </c>
      <c r="Z118" s="11">
        <f t="shared" si="68"/>
        <v>5</v>
      </c>
      <c r="AA118" s="2"/>
      <c r="AB118" s="2"/>
      <c r="AC118" s="2"/>
    </row>
    <row r="119" spans="1:29">
      <c r="A119" s="73"/>
      <c r="B119" s="73"/>
      <c r="C119" s="75" t="s">
        <v>8</v>
      </c>
      <c r="D119" s="19" t="s">
        <v>3</v>
      </c>
      <c r="E119" s="19">
        <v>1</v>
      </c>
      <c r="F119" s="5">
        <v>3</v>
      </c>
      <c r="G119" s="5">
        <v>3</v>
      </c>
      <c r="H119" s="5">
        <v>2</v>
      </c>
      <c r="I119" s="5">
        <v>1</v>
      </c>
      <c r="J119" s="5">
        <v>9</v>
      </c>
      <c r="K119" s="5">
        <v>0</v>
      </c>
      <c r="L119" s="5">
        <v>9</v>
      </c>
      <c r="M119" s="5">
        <v>4</v>
      </c>
      <c r="N119" s="5">
        <v>1</v>
      </c>
      <c r="O119" s="5">
        <v>14</v>
      </c>
      <c r="P119" s="5">
        <v>3</v>
      </c>
      <c r="Q119" s="5">
        <v>17</v>
      </c>
      <c r="R119" s="71">
        <v>1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f t="shared" ref="Z119" si="69">SUM(R119:Y119)</f>
        <v>1</v>
      </c>
      <c r="AA119" s="2"/>
      <c r="AB119" s="2"/>
      <c r="AC119" s="2"/>
    </row>
    <row r="120" spans="1:29">
      <c r="A120" s="73"/>
      <c r="B120" s="73"/>
      <c r="C120" s="76"/>
      <c r="D120" s="19" t="s">
        <v>29</v>
      </c>
      <c r="E120" s="19">
        <v>1</v>
      </c>
      <c r="F120" s="5">
        <v>4</v>
      </c>
      <c r="G120" s="5">
        <v>5</v>
      </c>
      <c r="H120" s="5">
        <v>6</v>
      </c>
      <c r="I120" s="5">
        <v>1</v>
      </c>
      <c r="J120" s="5">
        <v>16</v>
      </c>
      <c r="K120" s="5">
        <v>0</v>
      </c>
      <c r="L120" s="5">
        <v>16</v>
      </c>
      <c r="M120" s="5">
        <v>7</v>
      </c>
      <c r="N120" s="5">
        <v>0</v>
      </c>
      <c r="O120" s="5">
        <v>23</v>
      </c>
      <c r="P120" s="5">
        <v>7</v>
      </c>
      <c r="Q120" s="5">
        <v>30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f>SUM(R120:Y120)</f>
        <v>0</v>
      </c>
      <c r="AA120" s="2"/>
      <c r="AB120" s="2"/>
      <c r="AC120" s="2"/>
    </row>
    <row r="121" spans="1:29">
      <c r="A121" s="73"/>
      <c r="B121" s="73"/>
      <c r="C121" s="76"/>
      <c r="D121" s="19" t="s">
        <v>9</v>
      </c>
      <c r="E121" s="19">
        <v>1</v>
      </c>
      <c r="F121" s="5">
        <v>3</v>
      </c>
      <c r="G121" s="5">
        <v>4</v>
      </c>
      <c r="H121" s="5">
        <v>5</v>
      </c>
      <c r="I121" s="5">
        <v>0</v>
      </c>
      <c r="J121" s="5">
        <v>12</v>
      </c>
      <c r="K121" s="5">
        <v>0</v>
      </c>
      <c r="L121" s="5">
        <v>12</v>
      </c>
      <c r="M121" s="5">
        <v>5</v>
      </c>
      <c r="N121" s="5">
        <v>0</v>
      </c>
      <c r="O121" s="5">
        <v>17</v>
      </c>
      <c r="P121" s="5">
        <v>3</v>
      </c>
      <c r="Q121" s="5">
        <v>20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f t="shared" ref="Z121" si="70">SUM(R121:Y121)</f>
        <v>0</v>
      </c>
      <c r="AA121" s="2"/>
      <c r="AB121" s="2"/>
      <c r="AC121" s="2"/>
    </row>
    <row r="122" spans="1:29">
      <c r="A122" s="73"/>
      <c r="B122" s="73"/>
      <c r="C122" s="77"/>
      <c r="D122" s="4" t="s">
        <v>6</v>
      </c>
      <c r="E122" s="4">
        <f>SUM(E119:E121)</f>
        <v>3</v>
      </c>
      <c r="F122" s="4">
        <f t="shared" ref="F122:Z122" si="71">SUM(F119:F121)</f>
        <v>10</v>
      </c>
      <c r="G122" s="4">
        <f t="shared" si="71"/>
        <v>12</v>
      </c>
      <c r="H122" s="4">
        <f t="shared" si="71"/>
        <v>13</v>
      </c>
      <c r="I122" s="4">
        <f t="shared" si="71"/>
        <v>2</v>
      </c>
      <c r="J122" s="4">
        <f t="shared" si="71"/>
        <v>37</v>
      </c>
      <c r="K122" s="4">
        <f t="shared" si="71"/>
        <v>0</v>
      </c>
      <c r="L122" s="4">
        <f t="shared" si="71"/>
        <v>37</v>
      </c>
      <c r="M122" s="4">
        <f t="shared" si="71"/>
        <v>16</v>
      </c>
      <c r="N122" s="4">
        <f t="shared" si="71"/>
        <v>1</v>
      </c>
      <c r="O122" s="4">
        <f t="shared" si="71"/>
        <v>54</v>
      </c>
      <c r="P122" s="4">
        <f t="shared" si="71"/>
        <v>13</v>
      </c>
      <c r="Q122" s="4">
        <f t="shared" si="71"/>
        <v>67</v>
      </c>
      <c r="R122" s="4">
        <f t="shared" si="71"/>
        <v>1</v>
      </c>
      <c r="S122" s="4">
        <f t="shared" si="71"/>
        <v>0</v>
      </c>
      <c r="T122" s="4">
        <f t="shared" si="71"/>
        <v>0</v>
      </c>
      <c r="U122" s="4">
        <f t="shared" si="71"/>
        <v>0</v>
      </c>
      <c r="V122" s="4">
        <f t="shared" si="71"/>
        <v>0</v>
      </c>
      <c r="W122" s="4">
        <f t="shared" si="71"/>
        <v>0</v>
      </c>
      <c r="X122" s="4">
        <f t="shared" si="71"/>
        <v>0</v>
      </c>
      <c r="Y122" s="4">
        <f t="shared" si="71"/>
        <v>0</v>
      </c>
      <c r="Z122" s="4">
        <f t="shared" si="71"/>
        <v>1</v>
      </c>
      <c r="AA122" s="2"/>
      <c r="AB122" s="2"/>
      <c r="AC122" s="2"/>
    </row>
    <row r="123" spans="1:29">
      <c r="A123" s="74"/>
      <c r="B123" s="74"/>
      <c r="C123" s="70" t="s">
        <v>10</v>
      </c>
      <c r="D123" s="3" t="s">
        <v>49</v>
      </c>
      <c r="E123" s="3">
        <f>E114+E118+E122</f>
        <v>11</v>
      </c>
      <c r="F123" s="3">
        <f t="shared" ref="F123:Z123" si="72">F114+F118+F122</f>
        <v>37</v>
      </c>
      <c r="G123" s="3">
        <f t="shared" si="72"/>
        <v>49</v>
      </c>
      <c r="H123" s="3">
        <f t="shared" si="72"/>
        <v>41</v>
      </c>
      <c r="I123" s="3">
        <f t="shared" si="72"/>
        <v>22</v>
      </c>
      <c r="J123" s="3">
        <f t="shared" si="72"/>
        <v>147</v>
      </c>
      <c r="K123" s="3">
        <f t="shared" si="72"/>
        <v>42</v>
      </c>
      <c r="L123" s="3">
        <f t="shared" si="72"/>
        <v>189</v>
      </c>
      <c r="M123" s="3">
        <f t="shared" si="72"/>
        <v>37</v>
      </c>
      <c r="N123" s="3">
        <f t="shared" si="72"/>
        <v>10</v>
      </c>
      <c r="O123" s="3">
        <f t="shared" si="72"/>
        <v>236</v>
      </c>
      <c r="P123" s="3">
        <f t="shared" si="72"/>
        <v>56</v>
      </c>
      <c r="Q123" s="3">
        <f t="shared" si="72"/>
        <v>292</v>
      </c>
      <c r="R123" s="3">
        <f t="shared" si="72"/>
        <v>3</v>
      </c>
      <c r="S123" s="3">
        <f t="shared" si="72"/>
        <v>1</v>
      </c>
      <c r="T123" s="3">
        <f t="shared" si="72"/>
        <v>0</v>
      </c>
      <c r="U123" s="3">
        <f t="shared" si="72"/>
        <v>1</v>
      </c>
      <c r="V123" s="3">
        <f t="shared" si="72"/>
        <v>5</v>
      </c>
      <c r="W123" s="3">
        <f t="shared" si="72"/>
        <v>0</v>
      </c>
      <c r="X123" s="3">
        <f t="shared" si="72"/>
        <v>0</v>
      </c>
      <c r="Y123" s="3">
        <f t="shared" si="72"/>
        <v>0</v>
      </c>
      <c r="Z123" s="3">
        <f t="shared" si="72"/>
        <v>10</v>
      </c>
      <c r="AA123" s="2"/>
      <c r="AB123" s="2"/>
      <c r="AC123" s="2"/>
    </row>
    <row r="124" spans="1:29">
      <c r="A124" s="65" t="s">
        <v>48</v>
      </c>
      <c r="B124" s="65" t="s">
        <v>50</v>
      </c>
      <c r="C124" s="65" t="s">
        <v>34</v>
      </c>
      <c r="D124" s="65" t="s">
        <v>39</v>
      </c>
      <c r="E124" s="66" t="s">
        <v>73</v>
      </c>
      <c r="F124" s="67" t="s">
        <v>77</v>
      </c>
      <c r="G124" s="68" t="s">
        <v>78</v>
      </c>
      <c r="H124" s="68" t="s">
        <v>79</v>
      </c>
      <c r="I124" s="68" t="s">
        <v>80</v>
      </c>
      <c r="J124" s="68" t="s">
        <v>82</v>
      </c>
      <c r="K124" s="68" t="s">
        <v>81</v>
      </c>
      <c r="L124" s="68" t="s">
        <v>40</v>
      </c>
      <c r="M124" s="68" t="s">
        <v>47</v>
      </c>
      <c r="N124" s="68" t="s">
        <v>41</v>
      </c>
      <c r="O124" s="68" t="s">
        <v>42</v>
      </c>
      <c r="P124" s="68" t="s">
        <v>83</v>
      </c>
      <c r="Q124" s="68" t="s">
        <v>43</v>
      </c>
      <c r="R124" s="12" t="s">
        <v>44</v>
      </c>
      <c r="S124" s="13" t="s">
        <v>74</v>
      </c>
      <c r="T124" s="14" t="s">
        <v>75</v>
      </c>
      <c r="U124" s="15" t="s">
        <v>76</v>
      </c>
      <c r="V124" s="12" t="s">
        <v>44</v>
      </c>
      <c r="W124" s="13" t="s">
        <v>74</v>
      </c>
      <c r="X124" s="14" t="s">
        <v>75</v>
      </c>
      <c r="Y124" s="24" t="s">
        <v>45</v>
      </c>
      <c r="Z124" s="16" t="s">
        <v>46</v>
      </c>
      <c r="AA124" s="2"/>
      <c r="AB124" s="2"/>
      <c r="AC124" s="2"/>
    </row>
    <row r="125" spans="1:29" s="63" customFormat="1">
      <c r="A125" s="2"/>
      <c r="B125" s="57"/>
      <c r="C125" s="58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60"/>
      <c r="S125" s="60"/>
      <c r="T125" s="60"/>
      <c r="U125" s="60"/>
      <c r="V125" s="60"/>
      <c r="W125" s="60"/>
      <c r="X125" s="60"/>
      <c r="Y125" s="61"/>
      <c r="Z125" s="60"/>
      <c r="AA125" s="62"/>
      <c r="AB125" s="62"/>
      <c r="AC125" s="62"/>
    </row>
    <row r="127" spans="1:29">
      <c r="A127" s="8"/>
      <c r="C127" s="2" t="s">
        <v>56</v>
      </c>
      <c r="D127" s="34" t="s">
        <v>69</v>
      </c>
      <c r="E127" s="34" t="s">
        <v>71</v>
      </c>
      <c r="F127" s="35" t="s">
        <v>70</v>
      </c>
      <c r="G127" s="35" t="s">
        <v>72</v>
      </c>
      <c r="H127" s="35" t="s">
        <v>70</v>
      </c>
      <c r="I127" s="35" t="s">
        <v>72</v>
      </c>
      <c r="J127" s="35" t="s">
        <v>70</v>
      </c>
      <c r="K127" s="35" t="s">
        <v>72</v>
      </c>
      <c r="L127" s="35" t="s">
        <v>70</v>
      </c>
      <c r="M127" s="35" t="s">
        <v>72</v>
      </c>
      <c r="N127" s="35" t="s">
        <v>70</v>
      </c>
      <c r="O127" s="35" t="s">
        <v>72</v>
      </c>
      <c r="P127" s="35" t="s">
        <v>70</v>
      </c>
      <c r="Q127" s="35" t="s">
        <v>72</v>
      </c>
      <c r="R127" s="35" t="s">
        <v>70</v>
      </c>
      <c r="S127" s="35" t="s">
        <v>72</v>
      </c>
      <c r="T127" s="35" t="s">
        <v>11</v>
      </c>
      <c r="U127" s="35" t="s">
        <v>12</v>
      </c>
      <c r="V127" s="35"/>
      <c r="W127" s="35"/>
      <c r="Z127" s="2"/>
    </row>
    <row r="128" spans="1:29">
      <c r="A128" s="8"/>
      <c r="D128" s="80" t="s">
        <v>103</v>
      </c>
      <c r="E128" s="82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Z128" s="2"/>
    </row>
    <row r="129" spans="1:26">
      <c r="A129" s="8"/>
      <c r="C129" s="27" t="s">
        <v>121</v>
      </c>
      <c r="D129" s="36" t="s">
        <v>99</v>
      </c>
      <c r="E129" s="36" t="s">
        <v>101</v>
      </c>
      <c r="F129" s="80" t="s">
        <v>102</v>
      </c>
      <c r="G129" s="82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Z129" s="2"/>
    </row>
    <row r="130" spans="1:26">
      <c r="A130" s="8" t="s">
        <v>13</v>
      </c>
      <c r="B130" s="2" t="s">
        <v>60</v>
      </c>
      <c r="C130" s="27" t="s">
        <v>32</v>
      </c>
      <c r="D130" s="35">
        <v>3</v>
      </c>
      <c r="E130" s="35">
        <v>6</v>
      </c>
      <c r="F130" s="36" t="s">
        <v>99</v>
      </c>
      <c r="G130" s="36" t="s">
        <v>101</v>
      </c>
      <c r="H130" s="80" t="s">
        <v>104</v>
      </c>
      <c r="I130" s="81"/>
      <c r="J130" s="35"/>
      <c r="K130" s="35"/>
      <c r="L130" s="35"/>
      <c r="M130" s="35"/>
      <c r="N130" s="35"/>
      <c r="O130" s="35"/>
      <c r="P130" s="2"/>
      <c r="Q130" s="2"/>
      <c r="T130" s="37">
        <v>3</v>
      </c>
      <c r="U130" s="37">
        <v>6</v>
      </c>
      <c r="V130" s="35" t="s">
        <v>14</v>
      </c>
      <c r="W130" s="35" t="s">
        <v>13</v>
      </c>
      <c r="Z130" s="2"/>
    </row>
    <row r="131" spans="1:26">
      <c r="A131" s="8" t="s">
        <v>15</v>
      </c>
      <c r="B131" s="2" t="s">
        <v>61</v>
      </c>
      <c r="C131" s="27" t="s">
        <v>33</v>
      </c>
      <c r="D131" s="35">
        <v>3</v>
      </c>
      <c r="E131" s="35">
        <v>6</v>
      </c>
      <c r="F131" s="35">
        <v>3</v>
      </c>
      <c r="G131" s="35">
        <v>6</v>
      </c>
      <c r="H131" s="38" t="s">
        <v>98</v>
      </c>
      <c r="I131" s="39" t="s">
        <v>100</v>
      </c>
      <c r="J131" s="80" t="s">
        <v>105</v>
      </c>
      <c r="K131" s="81"/>
      <c r="L131" s="35"/>
      <c r="M131" s="35"/>
      <c r="N131" s="35"/>
      <c r="O131" s="35"/>
      <c r="P131" s="2"/>
      <c r="Q131" s="2"/>
      <c r="T131" s="37">
        <f>D131*F131</f>
        <v>9</v>
      </c>
      <c r="U131" s="37">
        <f>E131*G131</f>
        <v>36</v>
      </c>
      <c r="V131" s="35" t="s">
        <v>16</v>
      </c>
      <c r="W131" s="35" t="s">
        <v>15</v>
      </c>
      <c r="Z131" s="2"/>
    </row>
    <row r="132" spans="1:26" s="56" customFormat="1">
      <c r="A132" s="50" t="s">
        <v>17</v>
      </c>
      <c r="B132" s="51" t="s">
        <v>62</v>
      </c>
      <c r="C132" s="51" t="s">
        <v>34</v>
      </c>
      <c r="D132" s="52">
        <v>3</v>
      </c>
      <c r="E132" s="52">
        <v>6</v>
      </c>
      <c r="F132" s="52">
        <v>3</v>
      </c>
      <c r="G132" s="52">
        <v>6</v>
      </c>
      <c r="H132" s="52">
        <v>3</v>
      </c>
      <c r="I132" s="52">
        <v>6</v>
      </c>
      <c r="J132" s="53" t="s">
        <v>98</v>
      </c>
      <c r="K132" s="54" t="s">
        <v>100</v>
      </c>
      <c r="L132" s="83" t="s">
        <v>113</v>
      </c>
      <c r="M132" s="84"/>
      <c r="N132" s="52"/>
      <c r="O132" s="52"/>
      <c r="P132" s="51"/>
      <c r="Q132" s="51"/>
      <c r="R132" s="51"/>
      <c r="S132" s="51"/>
      <c r="T132" s="55">
        <f>D132*F132*H132</f>
        <v>27</v>
      </c>
      <c r="U132" s="55">
        <f>E132*G132*I132</f>
        <v>216</v>
      </c>
      <c r="V132" s="52" t="s">
        <v>18</v>
      </c>
      <c r="W132" s="52" t="s">
        <v>17</v>
      </c>
      <c r="X132" s="52" t="s">
        <v>31</v>
      </c>
      <c r="Y132" s="51"/>
      <c r="Z132" s="51"/>
    </row>
    <row r="133" spans="1:26" s="28" customFormat="1">
      <c r="A133" s="26" t="s">
        <v>19</v>
      </c>
      <c r="B133" s="27" t="s">
        <v>63</v>
      </c>
      <c r="C133" s="27" t="s">
        <v>35</v>
      </c>
      <c r="D133" s="40">
        <v>3</v>
      </c>
      <c r="E133" s="40">
        <v>6</v>
      </c>
      <c r="F133" s="40">
        <v>3</v>
      </c>
      <c r="G133" s="40">
        <v>6</v>
      </c>
      <c r="H133" s="40">
        <v>3</v>
      </c>
      <c r="I133" s="40">
        <v>6</v>
      </c>
      <c r="J133" s="40">
        <v>3</v>
      </c>
      <c r="K133" s="40">
        <v>6</v>
      </c>
      <c r="L133" s="38" t="s">
        <v>98</v>
      </c>
      <c r="M133" s="39" t="s">
        <v>100</v>
      </c>
      <c r="N133" s="80" t="s">
        <v>114</v>
      </c>
      <c r="O133" s="81"/>
      <c r="P133" s="27"/>
      <c r="Q133" s="27"/>
      <c r="R133" s="27"/>
      <c r="S133" s="27"/>
      <c r="T133" s="41">
        <f>D133*F133*H133*J133</f>
        <v>81</v>
      </c>
      <c r="U133" s="41">
        <f>E133*G133*I133*K133</f>
        <v>1296</v>
      </c>
      <c r="V133" s="40" t="s">
        <v>20</v>
      </c>
      <c r="W133" s="40" t="s">
        <v>19</v>
      </c>
      <c r="X133" s="40" t="s">
        <v>30</v>
      </c>
      <c r="Y133" s="27"/>
      <c r="Z133" s="27"/>
    </row>
    <row r="134" spans="1:26">
      <c r="A134" s="8" t="s">
        <v>21</v>
      </c>
      <c r="B134" s="2" t="s">
        <v>109</v>
      </c>
      <c r="C134" s="27" t="s">
        <v>111</v>
      </c>
      <c r="D134" s="35">
        <v>3</v>
      </c>
      <c r="E134" s="35">
        <v>6</v>
      </c>
      <c r="F134" s="35">
        <v>3</v>
      </c>
      <c r="G134" s="35">
        <v>6</v>
      </c>
      <c r="H134" s="35">
        <v>3</v>
      </c>
      <c r="I134" s="35">
        <v>6</v>
      </c>
      <c r="J134" s="35">
        <v>3</v>
      </c>
      <c r="K134" s="35">
        <v>6</v>
      </c>
      <c r="L134" s="35">
        <v>3</v>
      </c>
      <c r="M134" s="35">
        <v>6</v>
      </c>
      <c r="N134" s="38" t="s">
        <v>98</v>
      </c>
      <c r="O134" s="39" t="s">
        <v>100</v>
      </c>
      <c r="P134" s="2"/>
      <c r="Q134" s="2"/>
      <c r="T134" s="37">
        <f>D134*F134*H134*J134*L134</f>
        <v>243</v>
      </c>
      <c r="U134" s="37">
        <f>E134*G134*I134*K134*M134</f>
        <v>7776</v>
      </c>
      <c r="V134" s="35" t="s">
        <v>54</v>
      </c>
      <c r="W134" s="35" t="s">
        <v>21</v>
      </c>
      <c r="Z134" s="2"/>
    </row>
    <row r="135" spans="1:26">
      <c r="A135" s="8" t="s">
        <v>22</v>
      </c>
      <c r="B135" s="2" t="s">
        <v>110</v>
      </c>
      <c r="C135" s="27" t="s">
        <v>112</v>
      </c>
      <c r="D135" s="35">
        <v>3</v>
      </c>
      <c r="E135" s="35">
        <v>6</v>
      </c>
      <c r="F135" s="35">
        <v>3</v>
      </c>
      <c r="G135" s="35">
        <v>6</v>
      </c>
      <c r="H135" s="35">
        <v>3</v>
      </c>
      <c r="I135" s="35">
        <v>6</v>
      </c>
      <c r="J135" s="35">
        <v>3</v>
      </c>
      <c r="K135" s="35">
        <v>6</v>
      </c>
      <c r="L135" s="35">
        <v>3</v>
      </c>
      <c r="M135" s="35">
        <v>6</v>
      </c>
      <c r="N135" s="35">
        <v>3</v>
      </c>
      <c r="O135" s="35">
        <v>6</v>
      </c>
      <c r="P135" s="2"/>
      <c r="Q135" s="2"/>
      <c r="T135" s="37">
        <f>D135*F135*H135*J135*L135*N135</f>
        <v>729</v>
      </c>
      <c r="U135" s="41">
        <f>E135*G135*I135*K135*M135*O135</f>
        <v>46656</v>
      </c>
      <c r="V135" s="35" t="s">
        <v>55</v>
      </c>
      <c r="W135" s="35" t="s">
        <v>22</v>
      </c>
      <c r="X135" s="29">
        <v>46500</v>
      </c>
      <c r="Y135" s="19" t="s">
        <v>115</v>
      </c>
      <c r="Z135" s="2"/>
    </row>
    <row r="136" spans="1:26">
      <c r="A136" s="8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7"/>
      <c r="S136" s="37"/>
      <c r="T136" s="37"/>
      <c r="U136" s="37"/>
      <c r="W136" s="37"/>
      <c r="X136" s="30">
        <v>45600</v>
      </c>
      <c r="Y136" s="19" t="s">
        <v>116</v>
      </c>
      <c r="Z136" s="2"/>
    </row>
    <row r="137" spans="1:26">
      <c r="G137" s="35"/>
      <c r="H137" s="35"/>
      <c r="I137" s="2"/>
      <c r="J137" s="35"/>
      <c r="K137" s="35"/>
      <c r="L137" s="35"/>
      <c r="M137" s="35"/>
      <c r="N137" s="35"/>
      <c r="O137" s="35"/>
      <c r="P137" s="35"/>
      <c r="Q137" s="2"/>
      <c r="S137" s="37"/>
      <c r="T137" s="37"/>
      <c r="Z137" s="2"/>
    </row>
    <row r="138" spans="1:26">
      <c r="A138" s="8"/>
      <c r="C138" s="2" t="s">
        <v>56</v>
      </c>
      <c r="D138" s="34" t="s">
        <v>69</v>
      </c>
      <c r="E138" s="34" t="s">
        <v>71</v>
      </c>
      <c r="F138" s="35" t="s">
        <v>70</v>
      </c>
      <c r="G138" s="35" t="s">
        <v>72</v>
      </c>
      <c r="H138" s="35" t="s">
        <v>70</v>
      </c>
      <c r="I138" s="35" t="s">
        <v>72</v>
      </c>
      <c r="J138" s="35" t="s">
        <v>70</v>
      </c>
      <c r="K138" s="35" t="s">
        <v>72</v>
      </c>
      <c r="L138" s="35" t="s">
        <v>70</v>
      </c>
      <c r="M138" s="35" t="s">
        <v>72</v>
      </c>
      <c r="N138" s="35" t="s">
        <v>70</v>
      </c>
      <c r="O138" s="35" t="s">
        <v>72</v>
      </c>
      <c r="P138" s="35" t="s">
        <v>70</v>
      </c>
      <c r="Q138" s="35" t="s">
        <v>72</v>
      </c>
      <c r="R138" s="35" t="s">
        <v>70</v>
      </c>
      <c r="S138" s="35" t="s">
        <v>72</v>
      </c>
      <c r="T138" s="35" t="s">
        <v>11</v>
      </c>
      <c r="U138" s="35" t="s">
        <v>12</v>
      </c>
      <c r="V138" s="35"/>
      <c r="W138" s="35"/>
      <c r="Z138" s="2"/>
    </row>
    <row r="139" spans="1:26">
      <c r="A139" s="8"/>
      <c r="D139" s="80" t="s">
        <v>103</v>
      </c>
      <c r="E139" s="82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Z139" s="2"/>
    </row>
    <row r="140" spans="1:26">
      <c r="A140" s="8"/>
      <c r="C140" s="27" t="s">
        <v>121</v>
      </c>
      <c r="D140" s="36" t="s">
        <v>99</v>
      </c>
      <c r="E140" s="36" t="s">
        <v>101</v>
      </c>
      <c r="F140" s="80" t="s">
        <v>102</v>
      </c>
      <c r="G140" s="82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Z140" s="2"/>
    </row>
    <row r="141" spans="1:26">
      <c r="A141" s="8" t="s">
        <v>13</v>
      </c>
      <c r="B141" s="2" t="s">
        <v>60</v>
      </c>
      <c r="C141" s="27" t="s">
        <v>32</v>
      </c>
      <c r="D141" s="35">
        <v>3</v>
      </c>
      <c r="E141" s="35">
        <v>6</v>
      </c>
      <c r="F141" s="36" t="s">
        <v>99</v>
      </c>
      <c r="G141" s="36" t="s">
        <v>101</v>
      </c>
      <c r="H141" s="80" t="s">
        <v>104</v>
      </c>
      <c r="I141" s="81"/>
      <c r="J141" s="35"/>
      <c r="K141" s="35"/>
      <c r="L141" s="35"/>
      <c r="M141" s="35"/>
      <c r="N141" s="35"/>
      <c r="O141" s="35"/>
      <c r="P141" s="2"/>
      <c r="Q141" s="2"/>
      <c r="T141" s="37">
        <v>3</v>
      </c>
      <c r="U141" s="37">
        <v>6</v>
      </c>
      <c r="V141" s="35" t="s">
        <v>14</v>
      </c>
      <c r="W141" s="35" t="s">
        <v>13</v>
      </c>
      <c r="Z141" s="2"/>
    </row>
    <row r="142" spans="1:26">
      <c r="A142" s="8" t="s">
        <v>15</v>
      </c>
      <c r="B142" s="2" t="s">
        <v>61</v>
      </c>
      <c r="C142" s="27" t="s">
        <v>33</v>
      </c>
      <c r="D142" s="35">
        <v>3</v>
      </c>
      <c r="E142" s="35">
        <v>6</v>
      </c>
      <c r="F142" s="35">
        <v>3</v>
      </c>
      <c r="G142" s="35">
        <v>6</v>
      </c>
      <c r="H142" s="38" t="s">
        <v>98</v>
      </c>
      <c r="I142" s="39" t="s">
        <v>100</v>
      </c>
      <c r="J142" s="80" t="s">
        <v>105</v>
      </c>
      <c r="K142" s="81"/>
      <c r="L142" s="35"/>
      <c r="M142" s="35"/>
      <c r="N142" s="35"/>
      <c r="O142" s="35"/>
      <c r="P142" s="2"/>
      <c r="Q142" s="2"/>
      <c r="T142" s="37">
        <f>D142*F142</f>
        <v>9</v>
      </c>
      <c r="U142" s="37">
        <f>E142*G142</f>
        <v>36</v>
      </c>
      <c r="V142" s="35" t="s">
        <v>16</v>
      </c>
      <c r="W142" s="35" t="s">
        <v>15</v>
      </c>
      <c r="Z142" s="2"/>
    </row>
    <row r="143" spans="1:26">
      <c r="A143" s="8" t="s">
        <v>17</v>
      </c>
      <c r="B143" s="2" t="s">
        <v>62</v>
      </c>
      <c r="C143" s="27" t="s">
        <v>34</v>
      </c>
      <c r="D143" s="35">
        <v>3</v>
      </c>
      <c r="E143" s="35">
        <v>6</v>
      </c>
      <c r="F143" s="35">
        <v>3</v>
      </c>
      <c r="G143" s="35">
        <v>6</v>
      </c>
      <c r="H143" s="35">
        <v>3</v>
      </c>
      <c r="I143" s="35">
        <v>6</v>
      </c>
      <c r="J143" s="38" t="s">
        <v>98</v>
      </c>
      <c r="K143" s="39" t="s">
        <v>100</v>
      </c>
      <c r="L143" s="80" t="s">
        <v>106</v>
      </c>
      <c r="M143" s="81"/>
      <c r="N143" s="35"/>
      <c r="O143" s="35"/>
      <c r="P143" s="2"/>
      <c r="Q143" s="2"/>
      <c r="T143" s="37">
        <f>D143*F143*H143</f>
        <v>27</v>
      </c>
      <c r="U143" s="37">
        <f>E143*G143*I143</f>
        <v>216</v>
      </c>
      <c r="V143" s="35" t="s">
        <v>18</v>
      </c>
      <c r="W143" s="35" t="s">
        <v>17</v>
      </c>
      <c r="X143" s="35" t="s">
        <v>31</v>
      </c>
      <c r="Z143" s="2"/>
    </row>
    <row r="144" spans="1:26">
      <c r="A144" s="26" t="s">
        <v>19</v>
      </c>
      <c r="B144" s="27" t="s">
        <v>63</v>
      </c>
      <c r="C144" s="27" t="s">
        <v>35</v>
      </c>
      <c r="D144" s="40">
        <v>3</v>
      </c>
      <c r="E144" s="40">
        <v>6</v>
      </c>
      <c r="F144" s="40">
        <v>3</v>
      </c>
      <c r="G144" s="40">
        <v>6</v>
      </c>
      <c r="H144" s="40">
        <v>3</v>
      </c>
      <c r="I144" s="40">
        <v>6</v>
      </c>
      <c r="J144" s="40">
        <v>3</v>
      </c>
      <c r="K144" s="40">
        <v>6</v>
      </c>
      <c r="L144" s="38" t="s">
        <v>98</v>
      </c>
      <c r="M144" s="39" t="s">
        <v>100</v>
      </c>
      <c r="N144" s="80" t="s">
        <v>107</v>
      </c>
      <c r="O144" s="81"/>
      <c r="P144" s="27"/>
      <c r="Q144" s="27"/>
      <c r="R144" s="27"/>
      <c r="S144" s="27"/>
      <c r="T144" s="41">
        <f>D144*F144*H144*J144</f>
        <v>81</v>
      </c>
      <c r="U144" s="41">
        <f>E144*G144*I144*K144</f>
        <v>1296</v>
      </c>
      <c r="V144" s="40" t="s">
        <v>20</v>
      </c>
      <c r="W144" s="40" t="s">
        <v>19</v>
      </c>
      <c r="X144" s="40" t="s">
        <v>30</v>
      </c>
      <c r="Y144" s="27"/>
      <c r="Z144" s="2"/>
    </row>
    <row r="145" spans="1:26">
      <c r="A145" s="8" t="s">
        <v>21</v>
      </c>
      <c r="B145" s="2" t="s">
        <v>66</v>
      </c>
      <c r="C145" s="27" t="s">
        <v>58</v>
      </c>
      <c r="D145" s="35">
        <v>3</v>
      </c>
      <c r="E145" s="35">
        <v>6</v>
      </c>
      <c r="F145" s="35">
        <v>3</v>
      </c>
      <c r="G145" s="35">
        <v>6</v>
      </c>
      <c r="H145" s="35">
        <v>3</v>
      </c>
      <c r="I145" s="35">
        <v>6</v>
      </c>
      <c r="J145" s="35">
        <v>3</v>
      </c>
      <c r="K145" s="35">
        <v>6</v>
      </c>
      <c r="L145" s="35">
        <v>3</v>
      </c>
      <c r="M145" s="35">
        <v>6</v>
      </c>
      <c r="N145" s="38" t="s">
        <v>98</v>
      </c>
      <c r="O145" s="39" t="s">
        <v>100</v>
      </c>
      <c r="P145" s="80" t="s">
        <v>108</v>
      </c>
      <c r="Q145" s="81"/>
      <c r="T145" s="37">
        <f>D145*F145*H145*J145*L145</f>
        <v>243</v>
      </c>
      <c r="U145" s="37">
        <f>E145*G145*I145*K145*M145</f>
        <v>7776</v>
      </c>
      <c r="V145" s="35" t="s">
        <v>54</v>
      </c>
      <c r="W145" s="35" t="s">
        <v>21</v>
      </c>
      <c r="Z145" s="2"/>
    </row>
    <row r="146" spans="1:26">
      <c r="A146" s="8" t="s">
        <v>22</v>
      </c>
      <c r="B146" s="2" t="s">
        <v>64</v>
      </c>
      <c r="C146" s="27" t="s">
        <v>57</v>
      </c>
      <c r="D146" s="35">
        <v>3</v>
      </c>
      <c r="E146" s="35">
        <v>6</v>
      </c>
      <c r="F146" s="35">
        <v>3</v>
      </c>
      <c r="G146" s="35">
        <v>6</v>
      </c>
      <c r="H146" s="35">
        <v>3</v>
      </c>
      <c r="I146" s="35">
        <v>6</v>
      </c>
      <c r="J146" s="35">
        <v>3</v>
      </c>
      <c r="K146" s="35">
        <v>6</v>
      </c>
      <c r="L146" s="35">
        <v>3</v>
      </c>
      <c r="M146" s="35">
        <v>6</v>
      </c>
      <c r="N146" s="35">
        <v>3</v>
      </c>
      <c r="O146" s="35">
        <v>6</v>
      </c>
      <c r="P146" s="38" t="s">
        <v>98</v>
      </c>
      <c r="Q146" s="39" t="s">
        <v>100</v>
      </c>
      <c r="R146" s="80" t="s">
        <v>108</v>
      </c>
      <c r="S146" s="81"/>
      <c r="T146" s="37">
        <f>D146*F146*H146*J146*L146*N146</f>
        <v>729</v>
      </c>
      <c r="U146" s="37">
        <f>E146*G146*I146*K146*M146*O146</f>
        <v>46656</v>
      </c>
      <c r="V146" s="35" t="s">
        <v>55</v>
      </c>
      <c r="W146" s="35" t="s">
        <v>22</v>
      </c>
      <c r="X146" s="19" t="s">
        <v>119</v>
      </c>
      <c r="Y146" s="19"/>
      <c r="Z146" s="19" t="s">
        <v>120</v>
      </c>
    </row>
    <row r="147" spans="1:26">
      <c r="A147" s="8" t="s">
        <v>51</v>
      </c>
      <c r="B147" s="2" t="s">
        <v>67</v>
      </c>
      <c r="C147" s="27" t="s">
        <v>68</v>
      </c>
      <c r="D147" s="35">
        <v>3</v>
      </c>
      <c r="E147" s="35">
        <v>6</v>
      </c>
      <c r="F147" s="35">
        <v>3</v>
      </c>
      <c r="G147" s="35">
        <v>6</v>
      </c>
      <c r="H147" s="35">
        <v>3</v>
      </c>
      <c r="I147" s="35">
        <v>6</v>
      </c>
      <c r="J147" s="35">
        <v>3</v>
      </c>
      <c r="K147" s="35">
        <v>6</v>
      </c>
      <c r="L147" s="35">
        <v>3</v>
      </c>
      <c r="M147" s="35">
        <v>6</v>
      </c>
      <c r="N147" s="35">
        <v>3</v>
      </c>
      <c r="O147" s="35">
        <v>6</v>
      </c>
      <c r="P147" s="35">
        <v>3</v>
      </c>
      <c r="Q147" s="37">
        <v>6</v>
      </c>
      <c r="R147" s="38" t="s">
        <v>98</v>
      </c>
      <c r="S147" s="39" t="s">
        <v>100</v>
      </c>
      <c r="T147" s="37">
        <f>D147*F147*H147*J147*L147*N147*P147</f>
        <v>2187</v>
      </c>
      <c r="U147" s="41">
        <f>E147*G147*I147*K147*M147*O147*Q147</f>
        <v>279936</v>
      </c>
      <c r="V147" s="35" t="s">
        <v>23</v>
      </c>
      <c r="W147" s="35" t="s">
        <v>51</v>
      </c>
      <c r="X147" s="30">
        <v>603550</v>
      </c>
      <c r="Y147" s="19" t="s">
        <v>118</v>
      </c>
      <c r="Z147" s="42">
        <v>50296</v>
      </c>
    </row>
    <row r="148" spans="1:26">
      <c r="A148" s="8" t="s">
        <v>52</v>
      </c>
      <c r="B148" s="2" t="s">
        <v>65</v>
      </c>
      <c r="C148" s="27" t="s">
        <v>59</v>
      </c>
      <c r="D148" s="35">
        <v>3</v>
      </c>
      <c r="E148" s="35">
        <v>6</v>
      </c>
      <c r="F148" s="35">
        <v>3</v>
      </c>
      <c r="G148" s="35">
        <v>6</v>
      </c>
      <c r="H148" s="35">
        <v>3</v>
      </c>
      <c r="I148" s="35">
        <v>6</v>
      </c>
      <c r="J148" s="35">
        <v>3</v>
      </c>
      <c r="K148" s="35">
        <v>6</v>
      </c>
      <c r="L148" s="35">
        <v>3</v>
      </c>
      <c r="M148" s="35">
        <v>6</v>
      </c>
      <c r="N148" s="35">
        <v>3</v>
      </c>
      <c r="O148" s="35">
        <v>6</v>
      </c>
      <c r="P148" s="35">
        <v>3</v>
      </c>
      <c r="Q148" s="37">
        <v>6</v>
      </c>
      <c r="R148" s="37">
        <v>3</v>
      </c>
      <c r="S148" s="37">
        <v>6</v>
      </c>
      <c r="T148" s="37">
        <f>D148*F148*H148*J148*L148*N148*P148*R148</f>
        <v>6561</v>
      </c>
      <c r="U148" s="37">
        <f>E148*G148*I148*K148*M148*O148*Q148*S148</f>
        <v>1679616</v>
      </c>
      <c r="V148" s="2" t="s">
        <v>53</v>
      </c>
      <c r="W148" s="2" t="s">
        <v>52</v>
      </c>
      <c r="X148" s="42">
        <v>601730</v>
      </c>
      <c r="Y148" s="19" t="s">
        <v>117</v>
      </c>
      <c r="Z148" s="42">
        <v>50144</v>
      </c>
    </row>
    <row r="149" spans="1:26">
      <c r="A149" s="7"/>
      <c r="B149" s="7"/>
      <c r="C149" s="7"/>
      <c r="D149" s="6"/>
      <c r="E149" s="6"/>
    </row>
    <row r="150" spans="1:26">
      <c r="A150" s="7"/>
      <c r="B150" s="7"/>
      <c r="C150" s="7"/>
      <c r="D150" s="6"/>
      <c r="E150" s="6"/>
    </row>
    <row r="151" spans="1:26">
      <c r="R151" s="1"/>
      <c r="S151" s="1"/>
      <c r="T151" s="1"/>
      <c r="U151" s="1"/>
      <c r="V151" s="1"/>
    </row>
    <row r="152" spans="1:26">
      <c r="R152" s="1"/>
      <c r="S152" s="1"/>
      <c r="T152" s="1"/>
      <c r="U152" s="1"/>
      <c r="V152" s="1"/>
    </row>
    <row r="153" spans="1:26">
      <c r="R153" s="1"/>
      <c r="S153" s="1"/>
      <c r="T153" s="1"/>
      <c r="U153" s="1"/>
      <c r="V153" s="1"/>
    </row>
    <row r="154" spans="1:26">
      <c r="R154" s="1"/>
      <c r="S154" s="1"/>
      <c r="T154" s="1"/>
      <c r="U154" s="1"/>
      <c r="V154" s="1"/>
    </row>
    <row r="155" spans="1:26">
      <c r="R155" s="1"/>
      <c r="S155" s="1"/>
      <c r="T155" s="1"/>
      <c r="U155" s="1"/>
      <c r="V155" s="1"/>
    </row>
    <row r="156" spans="1:26">
      <c r="R156" s="1"/>
      <c r="S156" s="1"/>
      <c r="T156" s="1"/>
      <c r="U156" s="1"/>
      <c r="V156" s="1"/>
    </row>
    <row r="157" spans="1:26">
      <c r="R157" s="1"/>
      <c r="S157" s="1"/>
      <c r="T157" s="1"/>
      <c r="U157" s="1"/>
      <c r="V157" s="1"/>
    </row>
  </sheetData>
  <mergeCells count="57">
    <mergeCell ref="A109:A123"/>
    <mergeCell ref="B109:B123"/>
    <mergeCell ref="C109:C114"/>
    <mergeCell ref="C115:C118"/>
    <mergeCell ref="C119:C122"/>
    <mergeCell ref="A93:A107"/>
    <mergeCell ref="B93:B107"/>
    <mergeCell ref="C93:C98"/>
    <mergeCell ref="C99:C102"/>
    <mergeCell ref="C103:C106"/>
    <mergeCell ref="A78:A92"/>
    <mergeCell ref="B78:B92"/>
    <mergeCell ref="C78:C83"/>
    <mergeCell ref="C84:C87"/>
    <mergeCell ref="C88:C91"/>
    <mergeCell ref="A19:A32"/>
    <mergeCell ref="B19:B32"/>
    <mergeCell ref="C19:C23"/>
    <mergeCell ref="C24:C27"/>
    <mergeCell ref="C28:C31"/>
    <mergeCell ref="R146:S146"/>
    <mergeCell ref="H141:I141"/>
    <mergeCell ref="J142:K142"/>
    <mergeCell ref="L143:M143"/>
    <mergeCell ref="N144:O144"/>
    <mergeCell ref="P145:Q145"/>
    <mergeCell ref="N133:O133"/>
    <mergeCell ref="D139:E139"/>
    <mergeCell ref="F140:G140"/>
    <mergeCell ref="D128:E128"/>
    <mergeCell ref="F129:G129"/>
    <mergeCell ref="H130:I130"/>
    <mergeCell ref="J131:K131"/>
    <mergeCell ref="L132:M132"/>
    <mergeCell ref="A1:Z1"/>
    <mergeCell ref="A5:A18"/>
    <mergeCell ref="B5:B18"/>
    <mergeCell ref="C5:C9"/>
    <mergeCell ref="C10:C13"/>
    <mergeCell ref="C14:C17"/>
    <mergeCell ref="R3:U3"/>
    <mergeCell ref="V3:Y3"/>
    <mergeCell ref="A33:A46"/>
    <mergeCell ref="B33:B46"/>
    <mergeCell ref="C33:C37"/>
    <mergeCell ref="C38:C41"/>
    <mergeCell ref="C42:C45"/>
    <mergeCell ref="A47:A61"/>
    <mergeCell ref="B47:B61"/>
    <mergeCell ref="C47:C52"/>
    <mergeCell ref="C53:C56"/>
    <mergeCell ref="C57:C60"/>
    <mergeCell ref="A62:A76"/>
    <mergeCell ref="B62:B76"/>
    <mergeCell ref="C62:C67"/>
    <mergeCell ref="C68:C71"/>
    <mergeCell ref="C72:C75"/>
  </mergeCells>
  <phoneticPr fontId="9" type="noConversion"/>
  <pageMargins left="0.7" right="0.7" top="0.75" bottom="0.75" header="0.3" footer="0.3"/>
  <pageSetup paperSize="9" orientation="portrait" horizontalDpi="0" verticalDpi="0"/>
  <ignoredErrors>
    <ignoredError sqref="Z7:Z8 Z10:Z11 Z12 Z14:Z16 Z109:Z117 Z119:Z121" formulaRange="1"/>
    <ignoredError sqref="Z9 Z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2019-09-25T14:58:00Z</dcterms:created>
  <dcterms:modified xsi:type="dcterms:W3CDTF">2021-02-23T08:59:30Z</dcterms:modified>
</cp:coreProperties>
</file>