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바탕화면\3-1\디서치\8주차\"/>
    </mc:Choice>
  </mc:AlternateContent>
  <xr:revisionPtr revIDLastSave="0" documentId="8_{97554C81-32EA-4A4B-999C-09BB76B5E743}" xr6:coauthVersionLast="47" xr6:coauthVersionMax="47" xr10:uidLastSave="{00000000-0000-0000-0000-000000000000}"/>
  <bookViews>
    <workbookView xWindow="312" yWindow="0" windowWidth="17280" windowHeight="12360" xr2:uid="{162FDE01-531D-42F3-8FA1-B9460AD73612}"/>
  </bookViews>
  <sheets>
    <sheet name="필드리서치" sheetId="1" r:id="rId1"/>
    <sheet name="로드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8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  <c r="M2" i="1"/>
  <c r="M4" i="1"/>
  <c r="M5" i="1"/>
  <c r="M7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23" i="1"/>
  <c r="M24" i="1"/>
  <c r="M26" i="1"/>
  <c r="M27" i="1"/>
  <c r="M29" i="1"/>
  <c r="M30" i="1"/>
  <c r="M31" i="1"/>
  <c r="M32" i="1"/>
  <c r="M33" i="1"/>
  <c r="M34" i="1"/>
  <c r="M35" i="1"/>
  <c r="M37" i="1"/>
  <c r="M38" i="1"/>
  <c r="M39" i="1"/>
  <c r="M40" i="1"/>
  <c r="M41" i="1"/>
  <c r="M43" i="1"/>
  <c r="M44" i="1"/>
  <c r="M45" i="1"/>
  <c r="M46" i="1"/>
  <c r="M48" i="1"/>
  <c r="M49" i="1"/>
  <c r="M51" i="1"/>
  <c r="E22" i="2"/>
  <c r="E11" i="2"/>
  <c r="E12" i="2"/>
  <c r="E13" i="2"/>
  <c r="E17" i="2"/>
  <c r="E9" i="2"/>
  <c r="E7" i="2"/>
  <c r="J56" i="1"/>
  <c r="J55" i="1"/>
  <c r="J54" i="1"/>
  <c r="J53" i="1"/>
  <c r="I57" i="1"/>
  <c r="I56" i="1"/>
  <c r="I55" i="1"/>
  <c r="I54" i="1"/>
  <c r="I53" i="1"/>
  <c r="H56" i="1"/>
  <c r="H55" i="1"/>
  <c r="H54" i="1"/>
  <c r="H53" i="1"/>
  <c r="H58" i="1" s="1"/>
  <c r="G55" i="1"/>
  <c r="G54" i="1"/>
  <c r="G53" i="1"/>
  <c r="F55" i="1"/>
  <c r="F54" i="1"/>
  <c r="F53" i="1"/>
  <c r="F58" i="1" s="1"/>
  <c r="E53" i="1"/>
  <c r="D53" i="1"/>
  <c r="C53" i="1"/>
  <c r="B53" i="1"/>
  <c r="M53" i="1" l="1"/>
  <c r="M54" i="1" s="1"/>
  <c r="J58" i="1"/>
  <c r="G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tc={B0159500-A9FF-423F-894E-61A1D222B487}</author>
    <author>tc={9C15BD8E-547B-4713-B108-99DE78FE4495}</author>
    <author>tc={81DBA7BD-1DEF-4B46-8E1F-F1E636D669BA}</author>
    <author>tc={7EDFCB4B-F502-4F46-BA26-8ED8CF311D7B}</author>
    <author>tc={3D79F183-8EF7-4164-ABAB-B294B1309EB0}</author>
  </authors>
  <commentList>
    <comment ref="F1" authorId="0" shapeId="0" xr:uid="{B0159500-A9FF-423F-894E-61A1D222B48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1: 소 2: 중 3: 대</t>
      </text>
    </comment>
    <comment ref="G1" authorId="1" shapeId="0" xr:uid="{9C15BD8E-547B-4713-B108-99DE78FE449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1: 하 2: 중 3: 상</t>
      </text>
    </comment>
    <comment ref="H1" authorId="2" shapeId="0" xr:uid="{81DBA7BD-1DEF-4B46-8E1F-F1E636D669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1: 상업성 홍보, 2: 정치 선전, 3: 종교 전도, 4: 목적 파악 불가</t>
      </text>
    </comment>
    <comment ref="I1" authorId="3" shapeId="0" xr:uid="{7EDFCB4B-F502-4F46-BA26-8ED8CF311D7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1: 광고 대상, 2: 연락처, 3: 그래픽, 4: 공익, 5:기타</t>
      </text>
    </comment>
    <comment ref="J1" authorId="4" shapeId="0" xr:uid="{3D79F183-8EF7-4164-ABAB-B294B1309E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0: 단독, 1: 동일 업종 군집, 2:동일광고 군집, 3: 상이 업종 군집</t>
      </text>
    </comment>
  </commentList>
</comments>
</file>

<file path=xl/sharedStrings.xml><?xml version="1.0" encoding="utf-8"?>
<sst xmlns="http://schemas.openxmlformats.org/spreadsheetml/2006/main" count="34" uniqueCount="24">
  <si>
    <t>규격</t>
    <phoneticPr fontId="1" type="noConversion"/>
  </si>
  <si>
    <t>높이</t>
    <phoneticPr fontId="1" type="noConversion"/>
  </si>
  <si>
    <t>목적</t>
    <phoneticPr fontId="1" type="noConversion"/>
  </si>
  <si>
    <t>비중 있는 내용</t>
    <phoneticPr fontId="1" type="noConversion"/>
  </si>
  <si>
    <t>군집 형태</t>
    <phoneticPr fontId="1" type="noConversion"/>
  </si>
  <si>
    <t>글자 시인성</t>
    <phoneticPr fontId="1" type="noConversion"/>
  </si>
  <si>
    <t>글자 비율 왜곡</t>
    <phoneticPr fontId="1" type="noConversion"/>
  </si>
  <si>
    <t>볼드한 서체</t>
    <phoneticPr fontId="1" type="noConversion"/>
  </si>
  <si>
    <t>블록형 디자인</t>
    <phoneticPr fontId="1" type="noConversion"/>
  </si>
  <si>
    <t>글자 시인성(총 글자)</t>
    <phoneticPr fontId="1" type="noConversion"/>
  </si>
  <si>
    <t>글자 시인성(인식한 글자)</t>
    <phoneticPr fontId="1" type="noConversion"/>
  </si>
  <si>
    <t>vehicle</t>
    <phoneticPr fontId="1" type="noConversion"/>
  </si>
  <si>
    <t>window</t>
    <phoneticPr fontId="1" type="noConversion"/>
  </si>
  <si>
    <t>box</t>
    <phoneticPr fontId="1" type="noConversion"/>
  </si>
  <si>
    <t>원색 사용</t>
    <phoneticPr fontId="1" type="noConversion"/>
  </si>
  <si>
    <t>N</t>
    <phoneticPr fontId="1" type="noConversion"/>
  </si>
  <si>
    <t>번호</t>
    <phoneticPr fontId="1" type="noConversion"/>
  </si>
  <si>
    <t>인식</t>
    <phoneticPr fontId="1" type="noConversion"/>
  </si>
  <si>
    <t>개수</t>
    <phoneticPr fontId="1" type="noConversion"/>
  </si>
  <si>
    <t>화면 상 총 개수</t>
    <phoneticPr fontId="1" type="noConversion"/>
  </si>
  <si>
    <t>인식률</t>
    <phoneticPr fontId="1" type="noConversion"/>
  </si>
  <si>
    <t>인식에 실패했다면 달리는 태그</t>
    <phoneticPr fontId="1" type="noConversion"/>
  </si>
  <si>
    <t>라벨링</t>
    <phoneticPr fontId="1" type="noConversion"/>
  </si>
  <si>
    <t>총합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</si>
</sst>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8"/>
      <color rgb="FFFFFFFF"/>
      <name val="Ubuntu Mono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180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박세정" id="{197DB3E9-75BE-47A0-A9F9-E8C4F31B3A3D}" userId="S::tpwjd1355@seoul.ac.kr::3b5f5669-ef5e-47f8-878f-c3cddeaa0a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3-05-02T15:35:58.17" personId="{197DB3E9-75BE-47A0-A9F9-E8C4F31B3A3D}" id="{B0159500-A9FF-423F-894E-61A1D222B487}">
    <text>1: 소 2: 중 3: 대</text>
  </threadedComment>
  <threadedComment ref="G1" dT="2023-05-02T15:37:06.68" personId="{197DB3E9-75BE-47A0-A9F9-E8C4F31B3A3D}" id="{9C15BD8E-547B-4713-B108-99DE78FE4495}">
    <text>1: 하 2: 중 3: 상</text>
  </threadedComment>
  <threadedComment ref="H1" dT="2023-05-02T15:36:18.59" personId="{197DB3E9-75BE-47A0-A9F9-E8C4F31B3A3D}" id="{81DBA7BD-1DEF-4B46-8E1F-F1E636D669BA}">
    <text>1: 상업성 홍보, 2: 정치 선전, 3: 종교 전도, 4: 목적 파악 불가</text>
  </threadedComment>
  <threadedComment ref="I1" dT="2023-05-02T15:38:20.84" personId="{197DB3E9-75BE-47A0-A9F9-E8C4F31B3A3D}" id="{7EDFCB4B-F502-4F46-BA26-8ED8CF311D7B}">
    <text>1: 광고 대상, 2: 연락처, 3: 그래픽, 4: 공익, 5:기타</text>
  </threadedComment>
  <threadedComment ref="J1" dT="2023-05-02T15:38:47.94" personId="{197DB3E9-75BE-47A0-A9F9-E8C4F31B3A3D}" id="{3D79F183-8EF7-4164-ABAB-B294B1309EB0}">
    <text>0: 단독, 1: 동일 업종 군집, 2:동일광고 군집, 3: 상이 업종 군집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50E8F-69FF-4B22-85F7-B6BD36D1D7C8}">
  <sheetPr codeName="Sheet1"/>
  <dimension ref="A1:Q58"/>
  <sheetViews>
    <sheetView tabSelected="1" zoomScale="85" zoomScaleNormal="85" workbookViewId="0">
      <selection activeCell="N53" sqref="N53"/>
    </sheetView>
  </sheetViews>
  <sheetFormatPr defaultRowHeight="17.399999999999999" x14ac:dyDescent="0.4"/>
  <cols>
    <col min="5" max="5" width="12" customWidth="1"/>
    <col min="7" max="7" width="8.8984375" customWidth="1"/>
    <col min="9" max="9" width="13.19921875" customWidth="1"/>
    <col min="10" max="10" width="12.5" customWidth="1"/>
    <col min="11" max="11" width="12" customWidth="1"/>
    <col min="13" max="13" width="8.796875" style="4"/>
    <col min="14" max="14" width="17.5" customWidth="1"/>
  </cols>
  <sheetData>
    <row r="1" spans="1:17" x14ac:dyDescent="0.4">
      <c r="A1" t="s">
        <v>16</v>
      </c>
      <c r="B1" t="s">
        <v>14</v>
      </c>
      <c r="C1" t="s">
        <v>8</v>
      </c>
      <c r="D1" t="s">
        <v>7</v>
      </c>
      <c r="E1" t="s">
        <v>6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9</v>
      </c>
      <c r="L1" t="s">
        <v>10</v>
      </c>
      <c r="M1" s="4" t="s">
        <v>5</v>
      </c>
      <c r="N1" t="s">
        <v>22</v>
      </c>
    </row>
    <row r="2" spans="1:17" x14ac:dyDescent="0.4">
      <c r="A2">
        <v>1</v>
      </c>
      <c r="B2">
        <v>1</v>
      </c>
      <c r="C2">
        <v>0</v>
      </c>
      <c r="D2">
        <v>0</v>
      </c>
      <c r="E2">
        <v>1</v>
      </c>
      <c r="F2">
        <v>2</v>
      </c>
      <c r="G2">
        <v>2</v>
      </c>
      <c r="H2">
        <v>2</v>
      </c>
      <c r="I2">
        <v>3</v>
      </c>
      <c r="J2">
        <v>2</v>
      </c>
      <c r="K2">
        <v>56</v>
      </c>
      <c r="L2">
        <v>56</v>
      </c>
      <c r="M2" s="4">
        <f>L2/K2*100</f>
        <v>100</v>
      </c>
      <c r="N2" t="str">
        <f>TEXT(B2,"0")&amp;TEXT(C2,"0")&amp;TEXT(D2,"0")&amp;TEXT(E2,"0")&amp;TEXT(F2,"0")&amp;TEXT(G2,"0")&amp;TEXT(H2,"0")&amp;TEXT(I2,"0")&amp;TEXT(J2,"0")&amp;"-"&amp;TEXT(M2,"0")</f>
        <v>100122232-100</v>
      </c>
    </row>
    <row r="3" spans="1:17" x14ac:dyDescent="0.4">
      <c r="A3">
        <v>2</v>
      </c>
      <c r="B3">
        <v>0</v>
      </c>
      <c r="C3">
        <v>0</v>
      </c>
      <c r="D3">
        <v>0</v>
      </c>
      <c r="E3">
        <v>0</v>
      </c>
      <c r="F3">
        <v>1</v>
      </c>
      <c r="G3">
        <v>2</v>
      </c>
      <c r="H3">
        <v>4</v>
      </c>
      <c r="I3">
        <v>5</v>
      </c>
      <c r="J3">
        <v>3</v>
      </c>
      <c r="M3" s="4" t="s">
        <v>15</v>
      </c>
      <c r="N3" t="str">
        <f t="shared" ref="N3:N51" si="0">TEXT(B3,"0")&amp;TEXT(C3,"0")&amp;TEXT(D3,"0")&amp;TEXT(E3,"0")&amp;TEXT(F3,"0")&amp;TEXT(G3,"0")&amp;TEXT(H3,"0")&amp;TEXT(I3,"0")&amp;TEXT(J3,"0")&amp;"-"&amp;TEXT(M3,"0")</f>
        <v>000012453-N</v>
      </c>
      <c r="P3" s="1">
        <v>0</v>
      </c>
      <c r="Q3" s="1">
        <v>0</v>
      </c>
    </row>
    <row r="4" spans="1:17" x14ac:dyDescent="0.4">
      <c r="A4">
        <v>3</v>
      </c>
      <c r="B4">
        <v>1</v>
      </c>
      <c r="C4">
        <v>0</v>
      </c>
      <c r="D4">
        <v>1</v>
      </c>
      <c r="E4">
        <v>0</v>
      </c>
      <c r="F4">
        <v>2</v>
      </c>
      <c r="G4">
        <v>2</v>
      </c>
      <c r="H4">
        <v>4</v>
      </c>
      <c r="I4">
        <v>5</v>
      </c>
      <c r="J4">
        <v>3</v>
      </c>
      <c r="K4">
        <v>9</v>
      </c>
      <c r="L4">
        <v>8</v>
      </c>
      <c r="M4" s="4">
        <f t="shared" ref="M4:M51" si="1">L4/K4*100</f>
        <v>88.888888888888886</v>
      </c>
      <c r="N4" t="str">
        <f t="shared" si="0"/>
        <v>101022453-89</v>
      </c>
    </row>
    <row r="5" spans="1:17" x14ac:dyDescent="0.4">
      <c r="A5">
        <v>4</v>
      </c>
      <c r="B5">
        <v>1</v>
      </c>
      <c r="C5">
        <v>0</v>
      </c>
      <c r="D5">
        <v>1</v>
      </c>
      <c r="E5">
        <v>0</v>
      </c>
      <c r="F5">
        <v>1</v>
      </c>
      <c r="G5">
        <v>2</v>
      </c>
      <c r="H5">
        <v>4</v>
      </c>
      <c r="I5">
        <v>5</v>
      </c>
      <c r="J5">
        <v>3</v>
      </c>
      <c r="K5">
        <v>5</v>
      </c>
      <c r="L5">
        <v>0</v>
      </c>
      <c r="M5" s="4">
        <f t="shared" si="1"/>
        <v>0</v>
      </c>
      <c r="N5" t="str">
        <f t="shared" si="0"/>
        <v>101012453-0</v>
      </c>
    </row>
    <row r="6" spans="1:17" x14ac:dyDescent="0.4">
      <c r="A6">
        <v>5</v>
      </c>
      <c r="B6">
        <v>0</v>
      </c>
      <c r="C6">
        <v>1</v>
      </c>
      <c r="D6">
        <v>1</v>
      </c>
      <c r="E6">
        <v>1</v>
      </c>
      <c r="F6">
        <v>2</v>
      </c>
      <c r="G6">
        <v>2</v>
      </c>
      <c r="H6">
        <v>1</v>
      </c>
      <c r="I6">
        <v>1</v>
      </c>
      <c r="J6">
        <v>1</v>
      </c>
      <c r="M6" s="4" t="s">
        <v>15</v>
      </c>
      <c r="N6" t="str">
        <f t="shared" si="0"/>
        <v>011122111-N</v>
      </c>
      <c r="P6" s="1">
        <v>19</v>
      </c>
      <c r="Q6" s="1">
        <v>19</v>
      </c>
    </row>
    <row r="7" spans="1:17" x14ac:dyDescent="0.4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2</v>
      </c>
      <c r="H7">
        <v>1</v>
      </c>
      <c r="I7">
        <v>1</v>
      </c>
      <c r="J7">
        <v>1</v>
      </c>
      <c r="K7">
        <v>35</v>
      </c>
      <c r="L7">
        <v>31</v>
      </c>
      <c r="M7" s="4">
        <f t="shared" si="1"/>
        <v>88.571428571428569</v>
      </c>
      <c r="N7" t="str">
        <f t="shared" si="0"/>
        <v>111112111-89</v>
      </c>
    </row>
    <row r="8" spans="1:17" x14ac:dyDescent="0.4">
      <c r="A8">
        <v>7</v>
      </c>
      <c r="B8">
        <v>0</v>
      </c>
      <c r="C8">
        <v>1</v>
      </c>
      <c r="D8">
        <v>1</v>
      </c>
      <c r="E8">
        <v>1</v>
      </c>
      <c r="F8">
        <v>3</v>
      </c>
      <c r="G8">
        <v>2</v>
      </c>
      <c r="H8">
        <v>4</v>
      </c>
      <c r="I8">
        <v>5</v>
      </c>
      <c r="J8">
        <v>0</v>
      </c>
      <c r="M8" s="4" t="s">
        <v>15</v>
      </c>
      <c r="N8" t="str">
        <f t="shared" si="0"/>
        <v>011132450-N</v>
      </c>
      <c r="P8" s="1">
        <v>10</v>
      </c>
      <c r="Q8" s="1">
        <v>7</v>
      </c>
    </row>
    <row r="9" spans="1:17" x14ac:dyDescent="0.4">
      <c r="A9">
        <v>8</v>
      </c>
      <c r="B9">
        <v>0</v>
      </c>
      <c r="C9">
        <v>1</v>
      </c>
      <c r="D9">
        <v>1</v>
      </c>
      <c r="E9">
        <v>0</v>
      </c>
      <c r="F9">
        <v>1</v>
      </c>
      <c r="G9">
        <v>2</v>
      </c>
      <c r="H9">
        <v>1</v>
      </c>
      <c r="I9">
        <v>1</v>
      </c>
      <c r="J9">
        <v>0</v>
      </c>
      <c r="K9">
        <v>19</v>
      </c>
      <c r="L9">
        <v>19</v>
      </c>
      <c r="M9" s="4">
        <f t="shared" si="1"/>
        <v>100</v>
      </c>
      <c r="N9" t="str">
        <f t="shared" si="0"/>
        <v>011012110-100</v>
      </c>
    </row>
    <row r="10" spans="1:17" x14ac:dyDescent="0.4">
      <c r="A10">
        <v>9</v>
      </c>
      <c r="B10">
        <v>1</v>
      </c>
      <c r="C10">
        <v>0</v>
      </c>
      <c r="D10">
        <v>1</v>
      </c>
      <c r="E10">
        <v>1</v>
      </c>
      <c r="F10">
        <v>2</v>
      </c>
      <c r="G10">
        <v>2</v>
      </c>
      <c r="H10">
        <v>1</v>
      </c>
      <c r="I10">
        <v>4</v>
      </c>
      <c r="J10">
        <v>0</v>
      </c>
      <c r="K10">
        <v>100</v>
      </c>
      <c r="L10">
        <v>100</v>
      </c>
      <c r="M10" s="4">
        <f t="shared" si="1"/>
        <v>100</v>
      </c>
      <c r="N10" t="str">
        <f t="shared" si="0"/>
        <v>101122140-100</v>
      </c>
    </row>
    <row r="11" spans="1:17" x14ac:dyDescent="0.4">
      <c r="A11">
        <v>10</v>
      </c>
      <c r="B11">
        <v>0</v>
      </c>
      <c r="C11">
        <v>1</v>
      </c>
      <c r="D11">
        <v>1</v>
      </c>
      <c r="E11">
        <v>1</v>
      </c>
      <c r="F11">
        <v>2</v>
      </c>
      <c r="G11">
        <v>2</v>
      </c>
      <c r="H11">
        <v>1</v>
      </c>
      <c r="I11">
        <v>4</v>
      </c>
      <c r="J11">
        <v>0</v>
      </c>
      <c r="K11">
        <v>55</v>
      </c>
      <c r="L11">
        <v>54</v>
      </c>
      <c r="M11" s="4">
        <f t="shared" si="1"/>
        <v>98.181818181818187</v>
      </c>
      <c r="N11" t="str">
        <f t="shared" si="0"/>
        <v>011122140-98</v>
      </c>
    </row>
    <row r="12" spans="1:17" x14ac:dyDescent="0.4">
      <c r="A12">
        <v>11</v>
      </c>
      <c r="B12">
        <v>1</v>
      </c>
      <c r="C12">
        <v>0</v>
      </c>
      <c r="D12">
        <v>1</v>
      </c>
      <c r="E12">
        <v>0</v>
      </c>
      <c r="F12">
        <v>2</v>
      </c>
      <c r="G12">
        <v>2</v>
      </c>
      <c r="H12">
        <v>2</v>
      </c>
      <c r="I12">
        <v>3</v>
      </c>
      <c r="J12">
        <v>0</v>
      </c>
      <c r="K12">
        <v>55</v>
      </c>
      <c r="L12">
        <v>52</v>
      </c>
      <c r="M12" s="4">
        <f t="shared" si="1"/>
        <v>94.545454545454547</v>
      </c>
      <c r="N12" t="str">
        <f t="shared" si="0"/>
        <v>101022230-95</v>
      </c>
    </row>
    <row r="13" spans="1:17" x14ac:dyDescent="0.4">
      <c r="A13">
        <v>12</v>
      </c>
      <c r="B13">
        <v>1</v>
      </c>
      <c r="C13">
        <v>1</v>
      </c>
      <c r="D13">
        <v>1</v>
      </c>
      <c r="E13">
        <v>0</v>
      </c>
      <c r="F13">
        <v>2</v>
      </c>
      <c r="G13">
        <v>2</v>
      </c>
      <c r="H13">
        <v>1</v>
      </c>
      <c r="I13">
        <v>1</v>
      </c>
      <c r="J13">
        <v>0</v>
      </c>
      <c r="K13">
        <v>57</v>
      </c>
      <c r="L13">
        <v>55</v>
      </c>
      <c r="M13" s="4">
        <f t="shared" si="1"/>
        <v>96.491228070175438</v>
      </c>
      <c r="N13" t="str">
        <f t="shared" si="0"/>
        <v>111022110-96</v>
      </c>
    </row>
    <row r="14" spans="1:17" x14ac:dyDescent="0.4">
      <c r="A14">
        <v>13</v>
      </c>
      <c r="B14">
        <v>0</v>
      </c>
      <c r="C14">
        <v>0</v>
      </c>
      <c r="D14">
        <v>1</v>
      </c>
      <c r="E14">
        <v>0</v>
      </c>
      <c r="F14">
        <v>2</v>
      </c>
      <c r="G14">
        <v>3</v>
      </c>
      <c r="H14">
        <v>4</v>
      </c>
      <c r="I14">
        <v>5</v>
      </c>
      <c r="J14">
        <v>0</v>
      </c>
      <c r="K14">
        <v>2</v>
      </c>
      <c r="L14">
        <v>0</v>
      </c>
      <c r="M14" s="4">
        <f t="shared" si="1"/>
        <v>0</v>
      </c>
      <c r="N14" t="str">
        <f t="shared" si="0"/>
        <v>001023450-0</v>
      </c>
    </row>
    <row r="15" spans="1:17" x14ac:dyDescent="0.4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2</v>
      </c>
      <c r="J15">
        <v>1</v>
      </c>
      <c r="K15">
        <v>33</v>
      </c>
      <c r="L15">
        <v>33</v>
      </c>
      <c r="M15" s="4">
        <f t="shared" si="1"/>
        <v>100</v>
      </c>
      <c r="N15" t="str">
        <f t="shared" si="0"/>
        <v>111111121-100</v>
      </c>
    </row>
    <row r="16" spans="1:17" x14ac:dyDescent="0.4">
      <c r="A16">
        <v>15</v>
      </c>
      <c r="B16">
        <v>0</v>
      </c>
      <c r="C16">
        <v>1</v>
      </c>
      <c r="D16">
        <v>1</v>
      </c>
      <c r="E16">
        <v>1</v>
      </c>
      <c r="F16">
        <v>1</v>
      </c>
      <c r="G16">
        <v>2</v>
      </c>
      <c r="H16">
        <v>1</v>
      </c>
      <c r="I16">
        <v>2</v>
      </c>
      <c r="J16">
        <v>1</v>
      </c>
      <c r="K16">
        <v>26</v>
      </c>
      <c r="L16">
        <v>25</v>
      </c>
      <c r="M16" s="4">
        <f t="shared" si="1"/>
        <v>96.15384615384616</v>
      </c>
      <c r="N16" t="str">
        <f t="shared" si="0"/>
        <v>011112121-96</v>
      </c>
    </row>
    <row r="17" spans="1:17" x14ac:dyDescent="0.4">
      <c r="A17">
        <v>16</v>
      </c>
      <c r="B17">
        <v>0</v>
      </c>
      <c r="C17">
        <v>1</v>
      </c>
      <c r="D17">
        <v>1</v>
      </c>
      <c r="E17">
        <v>1</v>
      </c>
      <c r="F17">
        <v>1</v>
      </c>
      <c r="G17">
        <v>2</v>
      </c>
      <c r="H17">
        <v>1</v>
      </c>
      <c r="I17">
        <v>2</v>
      </c>
      <c r="J17">
        <v>1</v>
      </c>
      <c r="K17">
        <v>26</v>
      </c>
      <c r="L17">
        <v>24</v>
      </c>
      <c r="M17" s="4">
        <f t="shared" si="1"/>
        <v>92.307692307692307</v>
      </c>
      <c r="N17" t="str">
        <f t="shared" si="0"/>
        <v>011112121-92</v>
      </c>
    </row>
    <row r="18" spans="1:17" x14ac:dyDescent="0.4">
      <c r="A18">
        <v>17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2</v>
      </c>
      <c r="J18">
        <v>1</v>
      </c>
      <c r="K18">
        <v>29</v>
      </c>
      <c r="L18">
        <v>29</v>
      </c>
      <c r="M18" s="4">
        <f t="shared" si="1"/>
        <v>100</v>
      </c>
      <c r="N18" t="str">
        <f t="shared" si="0"/>
        <v>011111121-100</v>
      </c>
    </row>
    <row r="19" spans="1:17" x14ac:dyDescent="0.4">
      <c r="A19">
        <v>18</v>
      </c>
      <c r="B19">
        <v>1</v>
      </c>
      <c r="C19">
        <v>1</v>
      </c>
      <c r="D19">
        <v>1</v>
      </c>
      <c r="E19">
        <v>0</v>
      </c>
      <c r="F19">
        <v>1</v>
      </c>
      <c r="G19">
        <v>2</v>
      </c>
      <c r="H19">
        <v>1</v>
      </c>
      <c r="I19">
        <v>2</v>
      </c>
      <c r="J19">
        <v>1</v>
      </c>
      <c r="M19" s="4" t="s">
        <v>15</v>
      </c>
      <c r="N19" t="str">
        <f t="shared" si="0"/>
        <v>111012121-N</v>
      </c>
      <c r="P19" s="1">
        <v>18</v>
      </c>
      <c r="Q19" s="1">
        <v>15</v>
      </c>
    </row>
    <row r="20" spans="1:17" x14ac:dyDescent="0.4">
      <c r="A20">
        <v>19</v>
      </c>
      <c r="B20">
        <v>1</v>
      </c>
      <c r="C20">
        <v>1</v>
      </c>
      <c r="D20">
        <v>1</v>
      </c>
      <c r="E20">
        <v>1</v>
      </c>
      <c r="F20">
        <v>3</v>
      </c>
      <c r="G20">
        <v>2</v>
      </c>
      <c r="H20">
        <v>2</v>
      </c>
      <c r="I20">
        <v>3</v>
      </c>
      <c r="J20">
        <v>3</v>
      </c>
      <c r="K20">
        <v>53</v>
      </c>
      <c r="L20">
        <v>53</v>
      </c>
      <c r="M20" s="4">
        <f t="shared" si="1"/>
        <v>100</v>
      </c>
      <c r="N20" t="str">
        <f t="shared" si="0"/>
        <v>111132233-100</v>
      </c>
    </row>
    <row r="21" spans="1:17" x14ac:dyDescent="0.4">
      <c r="A21">
        <v>20</v>
      </c>
      <c r="B21">
        <v>1</v>
      </c>
      <c r="C21">
        <v>1</v>
      </c>
      <c r="D21">
        <v>1</v>
      </c>
      <c r="E21">
        <v>0</v>
      </c>
      <c r="F21">
        <v>3</v>
      </c>
      <c r="G21">
        <v>2</v>
      </c>
      <c r="H21">
        <v>1</v>
      </c>
      <c r="I21">
        <v>1</v>
      </c>
      <c r="J21">
        <v>3</v>
      </c>
      <c r="K21">
        <v>35</v>
      </c>
      <c r="L21">
        <v>35</v>
      </c>
      <c r="M21" s="4">
        <f t="shared" si="1"/>
        <v>100</v>
      </c>
      <c r="N21" t="str">
        <f t="shared" si="0"/>
        <v>111032113-100</v>
      </c>
    </row>
    <row r="22" spans="1:17" x14ac:dyDescent="0.4">
      <c r="A22">
        <v>21</v>
      </c>
      <c r="B22">
        <v>0</v>
      </c>
      <c r="C22">
        <v>0</v>
      </c>
      <c r="D22">
        <v>0</v>
      </c>
      <c r="E22">
        <v>0</v>
      </c>
      <c r="F22">
        <v>3</v>
      </c>
      <c r="G22">
        <v>1</v>
      </c>
      <c r="H22">
        <v>4</v>
      </c>
      <c r="I22">
        <v>3</v>
      </c>
      <c r="J22">
        <v>3</v>
      </c>
      <c r="K22">
        <v>14</v>
      </c>
      <c r="L22">
        <v>14</v>
      </c>
      <c r="M22" s="4">
        <f t="shared" si="1"/>
        <v>100</v>
      </c>
      <c r="N22" t="str">
        <f t="shared" si="0"/>
        <v>000031433-100</v>
      </c>
    </row>
    <row r="23" spans="1:17" x14ac:dyDescent="0.4">
      <c r="A23">
        <v>22</v>
      </c>
      <c r="B23">
        <v>0</v>
      </c>
      <c r="C23">
        <v>0</v>
      </c>
      <c r="D23">
        <v>1</v>
      </c>
      <c r="E23">
        <v>0</v>
      </c>
      <c r="F23">
        <v>2</v>
      </c>
      <c r="G23">
        <v>2</v>
      </c>
      <c r="H23">
        <v>4</v>
      </c>
      <c r="I23">
        <v>3</v>
      </c>
      <c r="J23">
        <v>3</v>
      </c>
      <c r="K23">
        <v>10</v>
      </c>
      <c r="L23">
        <v>10</v>
      </c>
      <c r="M23" s="4">
        <f t="shared" si="1"/>
        <v>100</v>
      </c>
      <c r="N23" t="str">
        <f t="shared" si="0"/>
        <v>001022433-100</v>
      </c>
    </row>
    <row r="24" spans="1:17" x14ac:dyDescent="0.4">
      <c r="A24">
        <v>23</v>
      </c>
      <c r="B24">
        <v>0</v>
      </c>
      <c r="C24">
        <v>1</v>
      </c>
      <c r="D24">
        <v>1</v>
      </c>
      <c r="E24">
        <v>0</v>
      </c>
      <c r="F24">
        <v>1</v>
      </c>
      <c r="G24">
        <v>2</v>
      </c>
      <c r="H24">
        <v>1</v>
      </c>
      <c r="I24">
        <v>1</v>
      </c>
      <c r="J24">
        <v>3</v>
      </c>
      <c r="K24">
        <v>27</v>
      </c>
      <c r="L24">
        <v>26</v>
      </c>
      <c r="M24" s="4">
        <f t="shared" si="1"/>
        <v>96.296296296296291</v>
      </c>
      <c r="N24" t="str">
        <f t="shared" si="0"/>
        <v>011012113-96</v>
      </c>
    </row>
    <row r="25" spans="1:17" x14ac:dyDescent="0.4">
      <c r="A25">
        <v>24</v>
      </c>
      <c r="B25">
        <v>1</v>
      </c>
      <c r="C25">
        <v>0</v>
      </c>
      <c r="D25">
        <v>1</v>
      </c>
      <c r="E25">
        <v>0</v>
      </c>
      <c r="F25">
        <v>1</v>
      </c>
      <c r="G25">
        <v>2</v>
      </c>
      <c r="H25">
        <v>1</v>
      </c>
      <c r="I25">
        <v>2</v>
      </c>
      <c r="J25">
        <v>3</v>
      </c>
      <c r="M25" s="4" t="s">
        <v>15</v>
      </c>
      <c r="N25" t="str">
        <f t="shared" si="0"/>
        <v>101012123-N</v>
      </c>
      <c r="P25" s="1">
        <v>21</v>
      </c>
      <c r="Q25" s="1">
        <v>18</v>
      </c>
    </row>
    <row r="26" spans="1:17" x14ac:dyDescent="0.4">
      <c r="A26">
        <v>25</v>
      </c>
      <c r="B26">
        <v>1</v>
      </c>
      <c r="C26">
        <v>1</v>
      </c>
      <c r="D26">
        <v>1</v>
      </c>
      <c r="E26">
        <v>1</v>
      </c>
      <c r="F26">
        <v>3</v>
      </c>
      <c r="G26">
        <v>2</v>
      </c>
      <c r="H26">
        <v>1</v>
      </c>
      <c r="I26">
        <v>2</v>
      </c>
      <c r="J26">
        <v>3</v>
      </c>
      <c r="K26">
        <v>80</v>
      </c>
      <c r="L26">
        <v>78</v>
      </c>
      <c r="M26" s="4">
        <f t="shared" si="1"/>
        <v>97.5</v>
      </c>
      <c r="N26" t="str">
        <f t="shared" si="0"/>
        <v>111132123-98</v>
      </c>
    </row>
    <row r="27" spans="1:17" x14ac:dyDescent="0.4">
      <c r="A27">
        <v>26</v>
      </c>
      <c r="B27">
        <v>1</v>
      </c>
      <c r="C27">
        <v>1</v>
      </c>
      <c r="D27">
        <v>1</v>
      </c>
      <c r="E27">
        <v>1</v>
      </c>
      <c r="F27">
        <v>3</v>
      </c>
      <c r="G27">
        <v>1</v>
      </c>
      <c r="H27">
        <v>1</v>
      </c>
      <c r="I27">
        <v>1</v>
      </c>
      <c r="J27">
        <v>2</v>
      </c>
      <c r="K27">
        <v>43</v>
      </c>
      <c r="L27">
        <v>35</v>
      </c>
      <c r="M27" s="4">
        <f t="shared" si="1"/>
        <v>81.395348837209298</v>
      </c>
      <c r="N27" t="str">
        <f t="shared" si="0"/>
        <v>111131112-81</v>
      </c>
    </row>
    <row r="28" spans="1:17" x14ac:dyDescent="0.4">
      <c r="A28">
        <v>27</v>
      </c>
      <c r="B28">
        <v>1</v>
      </c>
      <c r="C28">
        <v>0</v>
      </c>
      <c r="D28">
        <v>0</v>
      </c>
      <c r="E28">
        <v>0</v>
      </c>
      <c r="F28">
        <v>3</v>
      </c>
      <c r="G28">
        <v>3</v>
      </c>
      <c r="H28">
        <v>4</v>
      </c>
      <c r="I28">
        <v>3</v>
      </c>
      <c r="J28">
        <v>3</v>
      </c>
      <c r="K28">
        <v>0</v>
      </c>
      <c r="L28">
        <v>0</v>
      </c>
      <c r="M28" s="4" t="s">
        <v>15</v>
      </c>
      <c r="N28" t="str">
        <f t="shared" si="0"/>
        <v>100033433-N</v>
      </c>
    </row>
    <row r="29" spans="1:17" x14ac:dyDescent="0.4">
      <c r="A29">
        <v>28</v>
      </c>
      <c r="B29">
        <v>0</v>
      </c>
      <c r="C29">
        <v>1</v>
      </c>
      <c r="D29">
        <v>1</v>
      </c>
      <c r="E29">
        <v>0</v>
      </c>
      <c r="F29">
        <v>3</v>
      </c>
      <c r="G29">
        <v>2</v>
      </c>
      <c r="H29">
        <v>1</v>
      </c>
      <c r="I29">
        <v>1</v>
      </c>
      <c r="J29">
        <v>3</v>
      </c>
      <c r="K29">
        <v>43</v>
      </c>
      <c r="L29">
        <v>43</v>
      </c>
      <c r="M29" s="4">
        <f t="shared" si="1"/>
        <v>100</v>
      </c>
      <c r="N29" t="str">
        <f t="shared" si="0"/>
        <v>011032113-100</v>
      </c>
    </row>
    <row r="30" spans="1:17" x14ac:dyDescent="0.4">
      <c r="A30">
        <v>29</v>
      </c>
      <c r="B30">
        <v>1</v>
      </c>
      <c r="C30">
        <v>0</v>
      </c>
      <c r="D30">
        <v>1</v>
      </c>
      <c r="E30">
        <v>0</v>
      </c>
      <c r="F30">
        <v>3</v>
      </c>
      <c r="G30">
        <v>2</v>
      </c>
      <c r="H30">
        <v>1</v>
      </c>
      <c r="I30">
        <v>1</v>
      </c>
      <c r="J30">
        <v>0</v>
      </c>
      <c r="K30">
        <v>40</v>
      </c>
      <c r="L30">
        <v>39</v>
      </c>
      <c r="M30" s="4">
        <f t="shared" si="1"/>
        <v>97.5</v>
      </c>
      <c r="N30" t="str">
        <f t="shared" si="0"/>
        <v>101032110-98</v>
      </c>
    </row>
    <row r="31" spans="1:17" x14ac:dyDescent="0.4">
      <c r="A31">
        <v>30</v>
      </c>
      <c r="B31">
        <v>0</v>
      </c>
      <c r="C31">
        <v>0</v>
      </c>
      <c r="D31">
        <v>1</v>
      </c>
      <c r="E31">
        <v>0</v>
      </c>
      <c r="F31">
        <v>1</v>
      </c>
      <c r="G31">
        <v>2</v>
      </c>
      <c r="H31">
        <v>4</v>
      </c>
      <c r="I31">
        <v>5</v>
      </c>
      <c r="J31">
        <v>0</v>
      </c>
      <c r="K31">
        <v>10</v>
      </c>
      <c r="L31">
        <v>10</v>
      </c>
      <c r="M31" s="4">
        <f t="shared" si="1"/>
        <v>100</v>
      </c>
      <c r="N31" t="str">
        <f t="shared" si="0"/>
        <v>001012450-100</v>
      </c>
    </row>
    <row r="32" spans="1:17" x14ac:dyDescent="0.4">
      <c r="A32">
        <v>31</v>
      </c>
      <c r="B32">
        <v>0</v>
      </c>
      <c r="C32">
        <v>0</v>
      </c>
      <c r="D32">
        <v>0</v>
      </c>
      <c r="E32">
        <v>0</v>
      </c>
      <c r="F32">
        <v>2</v>
      </c>
      <c r="G32">
        <v>2</v>
      </c>
      <c r="H32">
        <v>4</v>
      </c>
      <c r="I32">
        <v>3</v>
      </c>
      <c r="J32">
        <v>3</v>
      </c>
      <c r="K32">
        <v>17</v>
      </c>
      <c r="L32">
        <v>17</v>
      </c>
      <c r="M32" s="4">
        <f t="shared" si="1"/>
        <v>100</v>
      </c>
      <c r="N32" t="str">
        <f t="shared" si="0"/>
        <v>000022433-100</v>
      </c>
    </row>
    <row r="33" spans="1:17" x14ac:dyDescent="0.4">
      <c r="A33">
        <v>32</v>
      </c>
      <c r="B33">
        <v>1</v>
      </c>
      <c r="C33">
        <v>1</v>
      </c>
      <c r="D33">
        <v>1</v>
      </c>
      <c r="E33">
        <v>0</v>
      </c>
      <c r="F33">
        <v>1</v>
      </c>
      <c r="G33">
        <v>2</v>
      </c>
      <c r="H33">
        <v>1</v>
      </c>
      <c r="I33">
        <v>1</v>
      </c>
      <c r="J33">
        <v>3</v>
      </c>
      <c r="K33">
        <v>27</v>
      </c>
      <c r="L33">
        <v>22</v>
      </c>
      <c r="M33" s="4">
        <f t="shared" si="1"/>
        <v>81.481481481481481</v>
      </c>
      <c r="N33" t="str">
        <f t="shared" si="0"/>
        <v>111012113-81</v>
      </c>
    </row>
    <row r="34" spans="1:17" x14ac:dyDescent="0.4">
      <c r="A34">
        <v>33</v>
      </c>
      <c r="B34">
        <v>0</v>
      </c>
      <c r="C34">
        <v>0</v>
      </c>
      <c r="D34">
        <v>1</v>
      </c>
      <c r="E34">
        <v>0</v>
      </c>
      <c r="F34">
        <v>3</v>
      </c>
      <c r="G34">
        <v>2</v>
      </c>
      <c r="H34">
        <v>4</v>
      </c>
      <c r="I34">
        <v>5</v>
      </c>
      <c r="J34">
        <v>0</v>
      </c>
      <c r="K34">
        <v>14</v>
      </c>
      <c r="L34">
        <v>14</v>
      </c>
      <c r="M34" s="4">
        <f t="shared" si="1"/>
        <v>100</v>
      </c>
      <c r="N34" t="str">
        <f t="shared" si="0"/>
        <v>001032450-100</v>
      </c>
    </row>
    <row r="35" spans="1:17" x14ac:dyDescent="0.4">
      <c r="A35">
        <v>34</v>
      </c>
      <c r="B35">
        <v>0</v>
      </c>
      <c r="C35">
        <v>1</v>
      </c>
      <c r="D35">
        <v>1</v>
      </c>
      <c r="E35">
        <v>0</v>
      </c>
      <c r="F35">
        <v>3</v>
      </c>
      <c r="G35">
        <v>2</v>
      </c>
      <c r="H35">
        <v>4</v>
      </c>
      <c r="I35">
        <v>5</v>
      </c>
      <c r="J35">
        <v>0</v>
      </c>
      <c r="K35">
        <v>6</v>
      </c>
      <c r="L35">
        <v>5</v>
      </c>
      <c r="M35" s="4">
        <f t="shared" si="1"/>
        <v>83.333333333333343</v>
      </c>
      <c r="N35" t="str">
        <f t="shared" si="0"/>
        <v>011032450-83</v>
      </c>
    </row>
    <row r="36" spans="1:17" x14ac:dyDescent="0.4">
      <c r="A36">
        <v>35</v>
      </c>
      <c r="B36">
        <v>0</v>
      </c>
      <c r="C36">
        <v>0</v>
      </c>
      <c r="D36">
        <v>1</v>
      </c>
      <c r="E36">
        <v>1</v>
      </c>
      <c r="F36">
        <v>3</v>
      </c>
      <c r="G36">
        <v>1</v>
      </c>
      <c r="H36">
        <v>1</v>
      </c>
      <c r="I36">
        <v>1</v>
      </c>
      <c r="J36">
        <v>0</v>
      </c>
      <c r="M36" s="4" t="s">
        <v>15</v>
      </c>
      <c r="N36" t="str">
        <f t="shared" si="0"/>
        <v>001131110-N</v>
      </c>
      <c r="P36" s="1">
        <v>34</v>
      </c>
      <c r="Q36" s="1">
        <v>28</v>
      </c>
    </row>
    <row r="37" spans="1:17" x14ac:dyDescent="0.4">
      <c r="A37">
        <v>36</v>
      </c>
      <c r="B37">
        <v>0</v>
      </c>
      <c r="C37">
        <v>0</v>
      </c>
      <c r="D37">
        <v>1</v>
      </c>
      <c r="E37">
        <v>0</v>
      </c>
      <c r="F37">
        <v>1</v>
      </c>
      <c r="G37">
        <v>2</v>
      </c>
      <c r="H37">
        <v>3</v>
      </c>
      <c r="I37">
        <v>2</v>
      </c>
      <c r="J37">
        <v>0</v>
      </c>
      <c r="K37">
        <v>20</v>
      </c>
      <c r="L37">
        <v>20</v>
      </c>
      <c r="M37" s="4">
        <f t="shared" si="1"/>
        <v>100</v>
      </c>
      <c r="N37" t="str">
        <f t="shared" si="0"/>
        <v>001012320-100</v>
      </c>
    </row>
    <row r="38" spans="1:17" x14ac:dyDescent="0.4">
      <c r="A38">
        <v>37</v>
      </c>
      <c r="B38">
        <v>1</v>
      </c>
      <c r="C38">
        <v>1</v>
      </c>
      <c r="D38">
        <v>1</v>
      </c>
      <c r="E38">
        <v>1</v>
      </c>
      <c r="F38">
        <v>3</v>
      </c>
      <c r="G38">
        <v>3</v>
      </c>
      <c r="H38">
        <v>1</v>
      </c>
      <c r="I38">
        <v>1</v>
      </c>
      <c r="J38">
        <v>3</v>
      </c>
      <c r="K38">
        <v>39</v>
      </c>
      <c r="L38">
        <v>33</v>
      </c>
      <c r="M38" s="4">
        <f t="shared" si="1"/>
        <v>84.615384615384613</v>
      </c>
      <c r="N38" t="str">
        <f t="shared" si="0"/>
        <v>111133113-85</v>
      </c>
    </row>
    <row r="39" spans="1:17" x14ac:dyDescent="0.4">
      <c r="A39">
        <v>38</v>
      </c>
      <c r="B39">
        <v>0</v>
      </c>
      <c r="C39">
        <v>0</v>
      </c>
      <c r="D39">
        <v>1</v>
      </c>
      <c r="E39">
        <v>0</v>
      </c>
      <c r="F39">
        <v>1</v>
      </c>
      <c r="G39">
        <v>3</v>
      </c>
      <c r="H39">
        <v>4</v>
      </c>
      <c r="I39">
        <v>5</v>
      </c>
      <c r="J39">
        <v>3</v>
      </c>
      <c r="K39">
        <v>5</v>
      </c>
      <c r="L39">
        <v>5</v>
      </c>
      <c r="M39" s="4">
        <f t="shared" si="1"/>
        <v>100</v>
      </c>
      <c r="N39" t="str">
        <f t="shared" si="0"/>
        <v>001013453-100</v>
      </c>
    </row>
    <row r="40" spans="1:17" x14ac:dyDescent="0.4">
      <c r="A40">
        <v>39</v>
      </c>
      <c r="B40">
        <v>1</v>
      </c>
      <c r="C40">
        <v>0</v>
      </c>
      <c r="D40">
        <v>1</v>
      </c>
      <c r="E40">
        <v>1</v>
      </c>
      <c r="F40">
        <v>3</v>
      </c>
      <c r="G40">
        <v>2</v>
      </c>
      <c r="H40">
        <v>1</v>
      </c>
      <c r="I40">
        <v>4</v>
      </c>
      <c r="J40">
        <v>2</v>
      </c>
      <c r="K40">
        <v>84</v>
      </c>
      <c r="L40">
        <v>80</v>
      </c>
      <c r="M40" s="4">
        <f t="shared" si="1"/>
        <v>95.238095238095227</v>
      </c>
      <c r="N40" t="str">
        <f t="shared" si="0"/>
        <v>101132142-95</v>
      </c>
    </row>
    <row r="41" spans="1:17" x14ac:dyDescent="0.4">
      <c r="A41">
        <v>40</v>
      </c>
      <c r="B41">
        <v>1</v>
      </c>
      <c r="C41">
        <v>0</v>
      </c>
      <c r="D41">
        <v>1</v>
      </c>
      <c r="E41">
        <v>0</v>
      </c>
      <c r="F41">
        <v>2</v>
      </c>
      <c r="G41">
        <v>1</v>
      </c>
      <c r="H41">
        <v>1</v>
      </c>
      <c r="I41">
        <v>1</v>
      </c>
      <c r="J41">
        <v>2</v>
      </c>
      <c r="K41">
        <v>31</v>
      </c>
      <c r="L41">
        <v>30</v>
      </c>
      <c r="M41" s="4">
        <f t="shared" si="1"/>
        <v>96.774193548387103</v>
      </c>
      <c r="N41" t="str">
        <f t="shared" si="0"/>
        <v>101021112-97</v>
      </c>
    </row>
    <row r="42" spans="1:17" x14ac:dyDescent="0.4">
      <c r="A42">
        <v>41</v>
      </c>
      <c r="B42">
        <v>1</v>
      </c>
      <c r="C42">
        <v>0</v>
      </c>
      <c r="D42">
        <v>1</v>
      </c>
      <c r="E42">
        <v>0</v>
      </c>
      <c r="F42">
        <v>3</v>
      </c>
      <c r="G42">
        <v>3</v>
      </c>
      <c r="H42">
        <v>1</v>
      </c>
      <c r="I42">
        <v>1</v>
      </c>
      <c r="J42">
        <v>2</v>
      </c>
      <c r="M42" s="4" t="s">
        <v>15</v>
      </c>
      <c r="N42" t="str">
        <f t="shared" si="0"/>
        <v>101033112-N</v>
      </c>
      <c r="P42" s="1">
        <v>52</v>
      </c>
      <c r="Q42" s="1">
        <v>49</v>
      </c>
    </row>
    <row r="43" spans="1:17" x14ac:dyDescent="0.4">
      <c r="A43">
        <v>42</v>
      </c>
      <c r="B43">
        <v>1</v>
      </c>
      <c r="C43">
        <v>0</v>
      </c>
      <c r="D43">
        <v>1</v>
      </c>
      <c r="E43">
        <v>0</v>
      </c>
      <c r="F43">
        <v>2</v>
      </c>
      <c r="G43">
        <v>2</v>
      </c>
      <c r="H43">
        <v>1</v>
      </c>
      <c r="I43">
        <v>1</v>
      </c>
      <c r="J43">
        <v>2</v>
      </c>
      <c r="K43">
        <v>44</v>
      </c>
      <c r="L43">
        <v>44</v>
      </c>
      <c r="M43" s="4">
        <f t="shared" si="1"/>
        <v>100</v>
      </c>
      <c r="N43" t="str">
        <f t="shared" si="0"/>
        <v>101022112-100</v>
      </c>
    </row>
    <row r="44" spans="1:17" x14ac:dyDescent="0.4">
      <c r="A44">
        <v>43</v>
      </c>
      <c r="B44">
        <v>1</v>
      </c>
      <c r="C44">
        <v>1</v>
      </c>
      <c r="D44">
        <v>1</v>
      </c>
      <c r="E44">
        <v>1</v>
      </c>
      <c r="F44">
        <v>2</v>
      </c>
      <c r="G44">
        <v>2</v>
      </c>
      <c r="H44">
        <v>1</v>
      </c>
      <c r="I44">
        <v>1</v>
      </c>
      <c r="J44">
        <v>2</v>
      </c>
      <c r="K44">
        <v>33</v>
      </c>
      <c r="L44">
        <v>33</v>
      </c>
      <c r="M44" s="4">
        <f t="shared" si="1"/>
        <v>100</v>
      </c>
      <c r="N44" t="str">
        <f t="shared" si="0"/>
        <v>111122112-100</v>
      </c>
    </row>
    <row r="45" spans="1:17" x14ac:dyDescent="0.4">
      <c r="A45">
        <v>44</v>
      </c>
      <c r="B45">
        <v>1</v>
      </c>
      <c r="C45">
        <v>1</v>
      </c>
      <c r="D45">
        <v>1</v>
      </c>
      <c r="E45">
        <v>1</v>
      </c>
      <c r="F45">
        <v>2</v>
      </c>
      <c r="G45">
        <v>1</v>
      </c>
      <c r="H45">
        <v>1</v>
      </c>
      <c r="I45">
        <v>1</v>
      </c>
      <c r="J45">
        <v>2</v>
      </c>
      <c r="K45">
        <v>48</v>
      </c>
      <c r="L45">
        <v>40</v>
      </c>
      <c r="M45" s="4">
        <f t="shared" si="1"/>
        <v>83.333333333333343</v>
      </c>
      <c r="N45" t="str">
        <f t="shared" si="0"/>
        <v>111121112-83</v>
      </c>
    </row>
    <row r="46" spans="1:17" x14ac:dyDescent="0.4">
      <c r="A46">
        <v>45</v>
      </c>
      <c r="B46">
        <v>1</v>
      </c>
      <c r="C46">
        <v>1</v>
      </c>
      <c r="D46">
        <v>1</v>
      </c>
      <c r="E46">
        <v>1</v>
      </c>
      <c r="F46">
        <v>3</v>
      </c>
      <c r="G46">
        <v>2</v>
      </c>
      <c r="H46">
        <v>1</v>
      </c>
      <c r="I46">
        <v>1</v>
      </c>
      <c r="J46">
        <v>0</v>
      </c>
      <c r="K46" s="2">
        <v>43</v>
      </c>
      <c r="L46" s="2">
        <v>36</v>
      </c>
      <c r="M46" s="4">
        <f t="shared" si="1"/>
        <v>83.720930232558146</v>
      </c>
      <c r="N46" t="str">
        <f t="shared" si="0"/>
        <v>111132110-84</v>
      </c>
    </row>
    <row r="47" spans="1:17" x14ac:dyDescent="0.4">
      <c r="A47">
        <v>46</v>
      </c>
      <c r="B47">
        <v>0</v>
      </c>
      <c r="C47">
        <v>1</v>
      </c>
      <c r="D47">
        <v>1</v>
      </c>
      <c r="E47">
        <v>0</v>
      </c>
      <c r="F47">
        <v>3</v>
      </c>
      <c r="G47">
        <v>2</v>
      </c>
      <c r="H47">
        <v>4</v>
      </c>
      <c r="I47">
        <v>5</v>
      </c>
      <c r="J47">
        <v>0</v>
      </c>
      <c r="M47" s="4" t="s">
        <v>15</v>
      </c>
      <c r="N47" t="str">
        <f t="shared" si="0"/>
        <v>011032450-N</v>
      </c>
      <c r="P47" s="1">
        <v>12</v>
      </c>
      <c r="Q47" s="1">
        <v>2</v>
      </c>
    </row>
    <row r="48" spans="1:17" x14ac:dyDescent="0.4">
      <c r="A48">
        <v>47</v>
      </c>
      <c r="B48">
        <v>0</v>
      </c>
      <c r="C48">
        <v>1</v>
      </c>
      <c r="D48">
        <v>1</v>
      </c>
      <c r="E48">
        <v>1</v>
      </c>
      <c r="F48">
        <v>2</v>
      </c>
      <c r="G48">
        <v>1</v>
      </c>
      <c r="H48">
        <v>1</v>
      </c>
      <c r="I48">
        <v>1</v>
      </c>
      <c r="J48">
        <v>0</v>
      </c>
      <c r="K48">
        <v>19</v>
      </c>
      <c r="L48">
        <v>17</v>
      </c>
      <c r="M48" s="4">
        <f t="shared" si="1"/>
        <v>89.473684210526315</v>
      </c>
      <c r="N48" t="str">
        <f t="shared" si="0"/>
        <v>011121110-89</v>
      </c>
    </row>
    <row r="49" spans="1:17" x14ac:dyDescent="0.4">
      <c r="A49">
        <v>48</v>
      </c>
      <c r="B49">
        <v>1</v>
      </c>
      <c r="C49">
        <v>1</v>
      </c>
      <c r="D49">
        <v>1</v>
      </c>
      <c r="E49">
        <v>1</v>
      </c>
      <c r="F49">
        <v>3</v>
      </c>
      <c r="G49">
        <v>2</v>
      </c>
      <c r="H49">
        <v>1</v>
      </c>
      <c r="I49">
        <v>1</v>
      </c>
      <c r="J49">
        <v>2</v>
      </c>
      <c r="K49">
        <v>28</v>
      </c>
      <c r="L49">
        <v>24</v>
      </c>
      <c r="M49" s="4">
        <f t="shared" si="1"/>
        <v>85.714285714285708</v>
      </c>
      <c r="N49" t="str">
        <f t="shared" si="0"/>
        <v>111132112-86</v>
      </c>
    </row>
    <row r="50" spans="1:17" x14ac:dyDescent="0.4">
      <c r="A50">
        <v>49</v>
      </c>
      <c r="B50">
        <v>0</v>
      </c>
      <c r="C50">
        <v>0</v>
      </c>
      <c r="D50">
        <v>0</v>
      </c>
      <c r="E50">
        <v>0</v>
      </c>
      <c r="F50">
        <v>1</v>
      </c>
      <c r="G50">
        <v>3</v>
      </c>
      <c r="H50">
        <v>3</v>
      </c>
      <c r="I50">
        <v>2</v>
      </c>
      <c r="J50">
        <v>0</v>
      </c>
      <c r="M50" s="4" t="s">
        <v>15</v>
      </c>
      <c r="N50" t="str">
        <f t="shared" si="0"/>
        <v>000013320-N</v>
      </c>
      <c r="P50" s="1">
        <v>70</v>
      </c>
      <c r="Q50" s="1">
        <v>63</v>
      </c>
    </row>
    <row r="51" spans="1:17" x14ac:dyDescent="0.4">
      <c r="A51">
        <v>50</v>
      </c>
      <c r="B51">
        <v>1</v>
      </c>
      <c r="C51">
        <v>1</v>
      </c>
      <c r="D51">
        <v>1</v>
      </c>
      <c r="E51">
        <v>0</v>
      </c>
      <c r="F51">
        <v>3</v>
      </c>
      <c r="G51">
        <v>3</v>
      </c>
      <c r="H51">
        <v>1</v>
      </c>
      <c r="I51">
        <v>1</v>
      </c>
      <c r="J51">
        <v>2</v>
      </c>
      <c r="K51">
        <v>69</v>
      </c>
      <c r="L51">
        <v>69</v>
      </c>
      <c r="M51" s="4">
        <f t="shared" si="1"/>
        <v>100</v>
      </c>
      <c r="N51" t="str">
        <f t="shared" si="0"/>
        <v>111033112-100</v>
      </c>
    </row>
    <row r="53" spans="1:17" x14ac:dyDescent="0.4">
      <c r="A53" t="s">
        <v>23</v>
      </c>
      <c r="B53">
        <f>COUNTIF(B2:B51,1)</f>
        <v>27</v>
      </c>
      <c r="C53">
        <f>COUNTIF(C2:C51,1)</f>
        <v>27</v>
      </c>
      <c r="D53">
        <f>COUNTIF(D2:D51,1)</f>
        <v>44</v>
      </c>
      <c r="E53">
        <f>COUNTIF(E2:E51,1)</f>
        <v>21</v>
      </c>
      <c r="F53">
        <f>COUNTIF(F2:F51,1)</f>
        <v>16</v>
      </c>
      <c r="G53">
        <f>COUNTIF(G2:G51,1)</f>
        <v>8</v>
      </c>
      <c r="H53">
        <f>COUNTIF(H2:H51,1)</f>
        <v>31</v>
      </c>
      <c r="I53">
        <f>COUNTIF(I2:I51,1)</f>
        <v>21</v>
      </c>
      <c r="J53">
        <f>COUNTIF(J2:J51,0)</f>
        <v>17</v>
      </c>
      <c r="L53" s="3"/>
      <c r="M53" s="4">
        <f>SUMIF(M2:M51,"&lt;&gt;#DIV/0!")</f>
        <v>3611.5167235601953</v>
      </c>
    </row>
    <row r="54" spans="1:17" x14ac:dyDescent="0.4">
      <c r="F54">
        <f>COUNTIF(F2:F51,2)</f>
        <v>15</v>
      </c>
      <c r="G54">
        <f>COUNTIF(G2:G51,2)</f>
        <v>35</v>
      </c>
      <c r="H54">
        <f>COUNTIF(H2:H51,2)</f>
        <v>3</v>
      </c>
      <c r="I54">
        <f>COUNTIF(I2:I51,2)</f>
        <v>9</v>
      </c>
      <c r="J54">
        <f>COUNTIF(J2:J51,1)</f>
        <v>7</v>
      </c>
      <c r="M54" s="4">
        <f>(M53/41)</f>
        <v>88.085773745370616</v>
      </c>
      <c r="Q54">
        <v>9</v>
      </c>
    </row>
    <row r="55" spans="1:17" x14ac:dyDescent="0.4">
      <c r="F55">
        <f>COUNTIF(F2:F51,3)</f>
        <v>19</v>
      </c>
      <c r="G55">
        <f>COUNTIF(G2:G51,3)</f>
        <v>7</v>
      </c>
      <c r="H55">
        <f>COUNTIF(H2:H51,3)</f>
        <v>2</v>
      </c>
      <c r="I55">
        <f>COUNTIF(I2:I51,3)</f>
        <v>7</v>
      </c>
      <c r="J55">
        <f>COUNTIF(J2:J51,2)</f>
        <v>10</v>
      </c>
    </row>
    <row r="56" spans="1:17" x14ac:dyDescent="0.4">
      <c r="H56">
        <f>COUNTIF(H2:H51,4)</f>
        <v>14</v>
      </c>
      <c r="I56">
        <f>COUNTIF(I2:I51,4)</f>
        <v>3</v>
      </c>
      <c r="J56">
        <f>COUNTIF(J2:J51,3)</f>
        <v>16</v>
      </c>
    </row>
    <row r="57" spans="1:17" x14ac:dyDescent="0.4">
      <c r="I57">
        <f>COUNTIF(I2:I51,5)</f>
        <v>10</v>
      </c>
    </row>
    <row r="58" spans="1:17" x14ac:dyDescent="0.4">
      <c r="F58">
        <f>SUM(F53:F55)</f>
        <v>50</v>
      </c>
      <c r="G58">
        <f>SUM(G53:G55)</f>
        <v>50</v>
      </c>
      <c r="H58">
        <f>SUM(H53:H56)</f>
        <v>50</v>
      </c>
      <c r="I58">
        <f>SUM(I53:I57)</f>
        <v>50</v>
      </c>
      <c r="J58">
        <f>SUM(J53:J56)</f>
        <v>50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2C4B4-8E12-4C90-85A1-3FF84095B69D}">
  <dimension ref="A1:F22"/>
  <sheetViews>
    <sheetView workbookViewId="0">
      <selection activeCell="H8" sqref="H8"/>
    </sheetView>
  </sheetViews>
  <sheetFormatPr defaultRowHeight="17.399999999999999" x14ac:dyDescent="0.4"/>
  <cols>
    <col min="1" max="1" width="9.59765625" bestFit="1" customWidth="1"/>
    <col min="4" max="4" width="8.796875" style="4"/>
  </cols>
  <sheetData>
    <row r="1" spans="1:6" x14ac:dyDescent="0.4">
      <c r="A1" t="s">
        <v>16</v>
      </c>
      <c r="B1" t="s">
        <v>17</v>
      </c>
      <c r="C1" t="s">
        <v>18</v>
      </c>
      <c r="D1" s="4" t="s">
        <v>19</v>
      </c>
      <c r="E1" t="s">
        <v>20</v>
      </c>
      <c r="F1" t="s">
        <v>21</v>
      </c>
    </row>
    <row r="2" spans="1:6" x14ac:dyDescent="0.4">
      <c r="A2">
        <v>1</v>
      </c>
      <c r="B2">
        <v>0</v>
      </c>
      <c r="D2"/>
      <c r="E2" s="4"/>
    </row>
    <row r="3" spans="1:6" x14ac:dyDescent="0.4">
      <c r="A3">
        <v>2</v>
      </c>
      <c r="B3">
        <v>0</v>
      </c>
      <c r="D3"/>
      <c r="E3" s="4"/>
    </row>
    <row r="4" spans="1:6" x14ac:dyDescent="0.4">
      <c r="A4">
        <v>3</v>
      </c>
      <c r="B4">
        <v>0</v>
      </c>
      <c r="D4"/>
      <c r="E4" s="4"/>
    </row>
    <row r="5" spans="1:6" x14ac:dyDescent="0.4">
      <c r="A5">
        <v>4</v>
      </c>
      <c r="B5">
        <v>0</v>
      </c>
      <c r="D5"/>
      <c r="E5" s="4"/>
    </row>
    <row r="6" spans="1:6" x14ac:dyDescent="0.4">
      <c r="A6">
        <v>5</v>
      </c>
      <c r="B6">
        <v>0</v>
      </c>
      <c r="D6"/>
      <c r="E6" s="4"/>
    </row>
    <row r="7" spans="1:6" x14ac:dyDescent="0.4">
      <c r="A7">
        <v>6</v>
      </c>
      <c r="B7">
        <v>1</v>
      </c>
      <c r="C7">
        <v>2</v>
      </c>
      <c r="D7">
        <v>5</v>
      </c>
      <c r="E7" s="4">
        <f>C7/D7*100</f>
        <v>40</v>
      </c>
    </row>
    <row r="8" spans="1:6" x14ac:dyDescent="0.4">
      <c r="A8">
        <v>7</v>
      </c>
      <c r="B8">
        <v>0</v>
      </c>
      <c r="D8"/>
      <c r="E8" s="4"/>
    </row>
    <row r="9" spans="1:6" x14ac:dyDescent="0.4">
      <c r="A9">
        <v>8</v>
      </c>
      <c r="B9">
        <v>1</v>
      </c>
      <c r="C9">
        <v>1</v>
      </c>
      <c r="D9">
        <v>1</v>
      </c>
      <c r="E9" s="4">
        <f>C9/D9*100</f>
        <v>100</v>
      </c>
    </row>
    <row r="10" spans="1:6" x14ac:dyDescent="0.4">
      <c r="A10">
        <v>9</v>
      </c>
      <c r="B10">
        <v>0</v>
      </c>
      <c r="D10"/>
      <c r="E10" s="4"/>
    </row>
    <row r="11" spans="1:6" x14ac:dyDescent="0.4">
      <c r="A11">
        <v>10</v>
      </c>
      <c r="B11">
        <v>1</v>
      </c>
      <c r="C11">
        <v>2</v>
      </c>
      <c r="D11">
        <v>3</v>
      </c>
      <c r="E11" s="4">
        <f t="shared" ref="E10:E21" si="0">C11/D11*100</f>
        <v>66.666666666666657</v>
      </c>
      <c r="F11" t="s">
        <v>11</v>
      </c>
    </row>
    <row r="12" spans="1:6" x14ac:dyDescent="0.4">
      <c r="A12">
        <v>11</v>
      </c>
      <c r="B12">
        <v>1</v>
      </c>
      <c r="C12">
        <v>1</v>
      </c>
      <c r="D12">
        <v>3</v>
      </c>
      <c r="E12" s="4">
        <f t="shared" si="0"/>
        <v>33.333333333333329</v>
      </c>
      <c r="F12" t="s">
        <v>12</v>
      </c>
    </row>
    <row r="13" spans="1:6" x14ac:dyDescent="0.4">
      <c r="A13">
        <v>12</v>
      </c>
      <c r="B13">
        <v>1</v>
      </c>
      <c r="C13">
        <v>1</v>
      </c>
      <c r="D13">
        <v>6</v>
      </c>
      <c r="E13" s="4">
        <f t="shared" si="0"/>
        <v>16.666666666666664</v>
      </c>
    </row>
    <row r="14" spans="1:6" x14ac:dyDescent="0.4">
      <c r="A14">
        <v>13</v>
      </c>
      <c r="B14">
        <v>0</v>
      </c>
      <c r="D14"/>
      <c r="E14" s="4"/>
    </row>
    <row r="15" spans="1:6" x14ac:dyDescent="0.4">
      <c r="A15">
        <v>14</v>
      </c>
      <c r="B15">
        <v>0</v>
      </c>
      <c r="D15"/>
      <c r="E15" s="4"/>
    </row>
    <row r="16" spans="1:6" x14ac:dyDescent="0.4">
      <c r="A16">
        <v>15</v>
      </c>
      <c r="B16">
        <v>0</v>
      </c>
      <c r="D16"/>
      <c r="E16" s="4"/>
    </row>
    <row r="17" spans="1:6" x14ac:dyDescent="0.4">
      <c r="A17">
        <v>16</v>
      </c>
      <c r="B17">
        <v>1</v>
      </c>
      <c r="C17">
        <v>0</v>
      </c>
      <c r="D17">
        <v>2</v>
      </c>
      <c r="E17" s="4">
        <f t="shared" si="0"/>
        <v>0</v>
      </c>
      <c r="F17" t="s">
        <v>13</v>
      </c>
    </row>
    <row r="18" spans="1:6" x14ac:dyDescent="0.4">
      <c r="A18">
        <v>17</v>
      </c>
      <c r="B18">
        <v>0</v>
      </c>
      <c r="D18"/>
      <c r="E18" s="4"/>
    </row>
    <row r="19" spans="1:6" x14ac:dyDescent="0.4">
      <c r="A19">
        <v>18</v>
      </c>
      <c r="B19">
        <v>0</v>
      </c>
      <c r="D19"/>
      <c r="E19" s="4"/>
    </row>
    <row r="20" spans="1:6" x14ac:dyDescent="0.4">
      <c r="A20">
        <v>19</v>
      </c>
      <c r="B20">
        <v>0</v>
      </c>
      <c r="D20"/>
      <c r="E20" s="4"/>
    </row>
    <row r="21" spans="1:6" x14ac:dyDescent="0.4">
      <c r="A21">
        <v>20</v>
      </c>
      <c r="B21">
        <v>0</v>
      </c>
      <c r="D21"/>
      <c r="E21" s="4"/>
    </row>
    <row r="22" spans="1:6" x14ac:dyDescent="0.4">
      <c r="B22" s="5">
        <v>0.25</v>
      </c>
      <c r="D22"/>
      <c r="E22" s="4">
        <f>AVERAGE(E7,E9,E11,E12,E13,E17)</f>
        <v>42.777777777777779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필드리서치</vt:lpstr>
      <vt:lpstr>로드뷰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박세정</dc:creator>
  <cp:lastModifiedBy>박세정</cp:lastModifiedBy>
  <dcterms:created xsi:type="dcterms:W3CDTF">2023-05-02T14:59:10Z</dcterms:created>
  <dcterms:modified xsi:type="dcterms:W3CDTF">2023-05-02T21:00:17Z</dcterms:modified>
</cp:coreProperties>
</file>