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<sst xmlns="http://schemas.openxmlformats.org/spreadsheetml/2006/main" count="21" uniqueCount="21">
  <si>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序号</t>
  </si>
  <si>
    <t>唱词名</t>
  </si>
  <si>
    <t>分析数量</t>
  </si>
  <si>
    <t>main role 的 role空缺</t>
  </si>
  <si>
    <t>role 错误</t>
  </si>
  <si>
    <t>有效behavior数量</t>
  </si>
  <si>
    <t>behavior错误备注</t>
  </si>
  <si>
    <t>main role 数量</t>
  </si>
  <si>
    <t>role type 数量</t>
  </si>
  <si>
    <t>扒肝孝母</t>
  </si>
  <si>
    <t>白鹦鸽盗桃</t>
  </si>
  <si>
    <t>曾参啮指痛心</t>
  </si>
  <si>
    <t>二郎神劈山救母</t>
  </si>
  <si>
    <t>郭巨埋儿</t>
  </si>
  <si>
    <t>韩湘子卖袍</t>
  </si>
  <si>
    <t>黄香扇枕温衾</t>
  </si>
  <si>
    <t>路不平害娘</t>
  </si>
  <si>
    <t>孟宗哭竹生笋</t>
  </si>
  <si>
    <t>目连僧救母</t>
  </si>
  <si>
    <t>三子分财</t>
  </si>
  <si>
    <t>杨小娃拉柳笆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</si>
</sst>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zoomScale="76" zoomScaleNormal="76" workbookViewId="0">
      <selection activeCell="H31" sqref="H31"/>
    </sheetView>
  </sheetViews>
  <sheetFormatPr defaultColWidth="9" defaultRowHeight="14.25"/>
  <cols>
    <col min="2" max="2" width="14.3333333333333" customWidth="1"/>
    <col min="3" max="3" width="16.5583333333333" customWidth="1"/>
    <col min="4" max="4" width="23.3333333333333" customWidth="1"/>
    <col min="5" max="5" width="15.775" customWidth="1"/>
    <col min="6" max="6" width="23.8916666666667" customWidth="1"/>
    <col min="7" max="7" width="18" customWidth="1"/>
    <col min="8" max="8" width="20.775" customWidth="1"/>
    <col min="9" max="9" width="14.2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462</v>
      </c>
      <c r="D2">
        <f>1+6+1+1+5+1+2+1+1</f>
        <v>19</v>
      </c>
      <c r="E2">
        <f>2+2+1</f>
        <v>5</v>
      </c>
      <c r="F2">
        <f>463-173</f>
        <v>290</v>
      </c>
      <c r="G2">
        <f>5+5+6+2+9+4</f>
        <v>31</v>
      </c>
      <c r="H2">
        <v>7</v>
      </c>
      <c r="I2">
        <v>6</v>
      </c>
    </row>
    <row r="3" spans="1:9">
      <c r="A3">
        <v>2</v>
      </c>
      <c r="B3" t="s">
        <v>10</v>
      </c>
      <c r="C3">
        <v>700</v>
      </c>
      <c r="D3">
        <f>1+3+2+1+1</f>
        <v>8</v>
      </c>
      <c r="E3">
        <v>2</v>
      </c>
      <c r="F3">
        <f>700-387</f>
        <v>313</v>
      </c>
      <c r="G3">
        <f>4+21+7+1+2</f>
        <v>35</v>
      </c>
      <c r="H3">
        <v>7</v>
      </c>
      <c r="I3">
        <v>5</v>
      </c>
    </row>
    <row r="4" spans="1:9">
      <c r="A4">
        <v>3</v>
      </c>
      <c r="B4" t="s">
        <v>11</v>
      </c>
      <c r="C4">
        <v>53</v>
      </c>
      <c r="D4">
        <v>0</v>
      </c>
      <c r="E4">
        <v>0</v>
      </c>
      <c r="F4">
        <f>53-28</f>
        <v>25</v>
      </c>
      <c r="G4">
        <v>9</v>
      </c>
      <c r="H4">
        <v>4</v>
      </c>
      <c r="I4">
        <v>4</v>
      </c>
    </row>
    <row r="5" spans="1:9">
      <c r="A5">
        <v>4</v>
      </c>
      <c r="B5" t="s">
        <v>12</v>
      </c>
      <c r="C5">
        <v>224</v>
      </c>
      <c r="D5">
        <v>1</v>
      </c>
      <c r="E5">
        <v>3</v>
      </c>
      <c r="F5">
        <f>224-70</f>
        <v>154</v>
      </c>
      <c r="G5">
        <v>32</v>
      </c>
      <c r="H5">
        <v>6</v>
      </c>
      <c r="I5">
        <v>6</v>
      </c>
    </row>
    <row r="6" spans="1:9">
      <c r="A6">
        <v>5</v>
      </c>
      <c r="B6" t="s">
        <v>13</v>
      </c>
      <c r="C6">
        <v>734</v>
      </c>
      <c r="D6">
        <v>23</v>
      </c>
      <c r="E6">
        <v>11</v>
      </c>
      <c r="F6">
        <f>734-267</f>
        <v>467</v>
      </c>
      <c r="G6">
        <v>35</v>
      </c>
      <c r="H6">
        <v>7</v>
      </c>
      <c r="I6">
        <v>7</v>
      </c>
    </row>
    <row r="7" spans="1:9">
      <c r="A7">
        <v>6</v>
      </c>
      <c r="B7" t="s">
        <v>14</v>
      </c>
      <c r="C7">
        <v>174</v>
      </c>
      <c r="D7">
        <v>5</v>
      </c>
      <c r="E7">
        <v>0</v>
      </c>
      <c r="F7">
        <f>174-33</f>
        <v>141</v>
      </c>
      <c r="G7">
        <v>2</v>
      </c>
      <c r="H7">
        <v>13</v>
      </c>
      <c r="I7">
        <v>5</v>
      </c>
    </row>
    <row r="8" spans="1:9">
      <c r="A8">
        <v>7</v>
      </c>
      <c r="B8" t="s">
        <v>15</v>
      </c>
      <c r="C8">
        <v>81</v>
      </c>
      <c r="D8">
        <v>2</v>
      </c>
      <c r="E8">
        <v>1</v>
      </c>
      <c r="F8">
        <f>81-38</f>
        <v>43</v>
      </c>
      <c r="G8">
        <v>9</v>
      </c>
      <c r="H8">
        <v>3</v>
      </c>
      <c r="I8">
        <v>3</v>
      </c>
    </row>
    <row r="9" spans="1:9">
      <c r="A9">
        <v>8</v>
      </c>
      <c r="B9" t="s">
        <v>16</v>
      </c>
      <c r="C9">
        <v>869</v>
      </c>
      <c r="D9">
        <v>38</v>
      </c>
      <c r="E9">
        <v>3</v>
      </c>
      <c r="F9">
        <f>869-422</f>
        <v>447</v>
      </c>
      <c r="G9">
        <v>89</v>
      </c>
      <c r="H9">
        <v>6</v>
      </c>
      <c r="I9">
        <v>6</v>
      </c>
    </row>
    <row r="10" spans="1:9">
      <c r="A10">
        <v>9</v>
      </c>
      <c r="B10" t="s">
        <v>17</v>
      </c>
      <c r="C10">
        <v>100</v>
      </c>
      <c r="D10">
        <v>6</v>
      </c>
      <c r="E10">
        <v>0</v>
      </c>
      <c r="F10">
        <f>100-38</f>
        <v>62</v>
      </c>
      <c r="G10">
        <v>5</v>
      </c>
      <c r="H10">
        <v>4</v>
      </c>
      <c r="I10">
        <v>4</v>
      </c>
    </row>
    <row r="11" spans="1:9">
      <c r="A11">
        <v>10</v>
      </c>
      <c r="B11" t="s">
        <v>18</v>
      </c>
      <c r="C11">
        <v>71</v>
      </c>
      <c r="D11">
        <v>0</v>
      </c>
      <c r="E11">
        <v>0</v>
      </c>
      <c r="F11">
        <v>11</v>
      </c>
      <c r="G11">
        <v>2</v>
      </c>
      <c r="H11">
        <v>2</v>
      </c>
      <c r="I11">
        <v>2</v>
      </c>
    </row>
    <row r="12" spans="1:9">
      <c r="A12">
        <v>11</v>
      </c>
      <c r="B12" t="s">
        <v>19</v>
      </c>
      <c r="C12">
        <v>339</v>
      </c>
      <c r="D12">
        <v>53</v>
      </c>
      <c r="E12">
        <v>3</v>
      </c>
      <c r="F12">
        <f>339-281</f>
        <v>58</v>
      </c>
      <c r="G12">
        <v>8</v>
      </c>
      <c r="H12">
        <v>6</v>
      </c>
      <c r="I12">
        <v>3</v>
      </c>
    </row>
    <row r="13" spans="1:9">
      <c r="A13">
        <v>12</v>
      </c>
      <c r="B13" t="s">
        <v>20</v>
      </c>
      <c r="C13">
        <v>327</v>
      </c>
      <c r="D13">
        <v>28</v>
      </c>
      <c r="E13">
        <v>4</v>
      </c>
      <c r="F13">
        <f>327-65</f>
        <v>262</v>
      </c>
      <c r="G13">
        <v>18</v>
      </c>
      <c r="H13">
        <v>5</v>
      </c>
      <c r="I13">
        <v>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1470245415@qq.com</dc:creator>
  <cp:lastModifiedBy>一土木林</cp:lastModifiedBy>
  <dcterms:created xsi:type="dcterms:W3CDTF">2025-07-15T09:28:00Z</dcterms:created>
  <dcterms:modified xsi:type="dcterms:W3CDTF">2025-07-26T01:01:13Z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919D8995D1D54AC491D80CB96887238E_13</vt:lpwstr>
  </property>
  <property fmtid="{D5CDD505-2E9C-101B-9397-08002B2CF9AE}" pid="3" name="KSOProductBuildVer">
    <vt:lpwstr>2052-12.1.0.21915</vt:lpwstr>
  </property>
</Properties>
</file>