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3" activeTab="21"/>
  </bookViews>
  <sheets>
    <sheet name="Randon-System-VMCL" sheetId="20" r:id="rId1"/>
    <sheet name="LBSA vs ELBSA" sheetId="21" r:id="rId2"/>
    <sheet name="SAs" sheetId="13" r:id="rId3"/>
    <sheet name="P33" sheetId="14" r:id="rId4"/>
    <sheet name="P17" sheetId="19" r:id="rId5"/>
    <sheet name="SSA TSHACO" sheetId="15" r:id="rId6"/>
    <sheet name="MAS" sheetId="22" r:id="rId7"/>
    <sheet name="ACE" sheetId="10" r:id="rId8"/>
    <sheet name="TSACO" sheetId="2" r:id="rId9"/>
    <sheet name="ESACO" sheetId="18" r:id="rId10"/>
    <sheet name="HMMA" sheetId="9" r:id="rId11"/>
    <sheet name="ga" sheetId="3" r:id="rId12"/>
    <sheet name="DMRSA GSAACSPSO(HGA)" sheetId="7" r:id="rId13"/>
    <sheet name="Set-PSO" sheetId="23" r:id="rId14"/>
    <sheet name="BCO" sheetId="17" r:id="rId15"/>
    <sheet name="DBA and IDCS" sheetId="1" r:id="rId16"/>
    <sheet name="DCS" sheetId="12" r:id="rId17"/>
    <sheet name="IDBA" sheetId="11" r:id="rId18"/>
    <sheet name="immune(IA-EDA)" sheetId="4" r:id="rId19"/>
    <sheet name="weed(DIWO)" sheetId="6" r:id="rId20"/>
    <sheet name="buffalo(ABO)" sheetId="5" r:id="rId21"/>
    <sheet name="DSOS" sheetId="16" r:id="rId22"/>
  </sheets>
  <calcPr calcId="125725"/>
</workbook>
</file>

<file path=xl/calcChain.xml><?xml version="1.0" encoding="utf-8"?>
<calcChain xmlns="http://schemas.openxmlformats.org/spreadsheetml/2006/main">
  <c r="F19" i="17"/>
  <c r="E19"/>
  <c r="H38" i="20"/>
  <c r="I38"/>
  <c r="J38"/>
  <c r="K38"/>
  <c r="O37"/>
  <c r="P37"/>
  <c r="T37"/>
  <c r="U37"/>
  <c r="N37"/>
  <c r="S37"/>
  <c r="L35" i="21"/>
  <c r="K35"/>
  <c r="J35"/>
  <c r="I35"/>
  <c r="H35"/>
  <c r="G35"/>
  <c r="F35"/>
  <c r="E35"/>
  <c r="D35"/>
  <c r="C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J19" i="17"/>
  <c r="J16" i="16"/>
  <c r="J16" i="6"/>
  <c r="J33" i="12"/>
  <c r="H17" i="3"/>
  <c r="J15" i="9"/>
  <c r="J14" i="18"/>
  <c r="E12" i="2"/>
  <c r="I18" i="10"/>
  <c r="C27" i="22"/>
  <c r="F22" i="19"/>
  <c r="P6"/>
  <c r="P7"/>
  <c r="P8"/>
  <c r="P9"/>
  <c r="P10"/>
  <c r="P11"/>
  <c r="P12"/>
  <c r="P13"/>
  <c r="P14"/>
  <c r="P15"/>
  <c r="P16"/>
  <c r="P17"/>
  <c r="P18"/>
  <c r="P19"/>
  <c r="P20"/>
  <c r="P21"/>
  <c r="P5"/>
  <c r="D46"/>
  <c r="H46"/>
  <c r="J18" i="5" l="1"/>
  <c r="F18"/>
  <c r="I13" i="11"/>
  <c r="G12" i="23"/>
  <c r="H12"/>
  <c r="I12"/>
  <c r="F12"/>
  <c r="L4"/>
  <c r="L5"/>
  <c r="L6"/>
  <c r="L7"/>
  <c r="L8"/>
  <c r="L9"/>
  <c r="L10"/>
  <c r="L11"/>
  <c r="L3"/>
  <c r="K4"/>
  <c r="K5"/>
  <c r="K6"/>
  <c r="K7"/>
  <c r="K8"/>
  <c r="K9"/>
  <c r="K10"/>
  <c r="K11"/>
  <c r="K3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H3"/>
  <c r="F3"/>
  <c r="D3"/>
  <c r="L18" i="7" l="1"/>
  <c r="E3" i="10"/>
  <c r="E4"/>
  <c r="E5"/>
  <c r="E6"/>
  <c r="E7"/>
  <c r="E8"/>
  <c r="E9"/>
  <c r="E10"/>
  <c r="E11"/>
  <c r="E12"/>
  <c r="E13"/>
  <c r="E14"/>
  <c r="E15"/>
  <c r="E16"/>
  <c r="E17"/>
  <c r="E3" i="2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G29" i="15" l="1"/>
  <c r="H29"/>
  <c r="F2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"/>
  <c r="J38" i="14"/>
  <c r="I38"/>
  <c r="H38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5"/>
  <c r="O6" i="13" l="1"/>
  <c r="O7"/>
  <c r="O8"/>
  <c r="O9"/>
  <c r="O10"/>
  <c r="O11"/>
  <c r="O12"/>
  <c r="O13"/>
  <c r="O14"/>
  <c r="O15"/>
  <c r="O16"/>
  <c r="O17"/>
  <c r="O18"/>
  <c r="O19"/>
  <c r="O20"/>
  <c r="O21"/>
  <c r="O5"/>
  <c r="L6"/>
  <c r="L7"/>
  <c r="L8"/>
  <c r="L9"/>
  <c r="L10"/>
  <c r="L11"/>
  <c r="L12"/>
  <c r="L13"/>
  <c r="L14"/>
  <c r="L15"/>
  <c r="L16"/>
  <c r="L17"/>
  <c r="L18"/>
  <c r="L19"/>
  <c r="L20"/>
  <c r="L21"/>
  <c r="L5"/>
  <c r="U6" i="20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5"/>
  <c r="L38"/>
  <c r="G38"/>
  <c r="F38"/>
  <c r="E38"/>
  <c r="D38"/>
  <c r="F3" i="9"/>
  <c r="F4"/>
  <c r="F5"/>
  <c r="F6"/>
  <c r="F7"/>
  <c r="F8"/>
  <c r="F9"/>
  <c r="F10"/>
  <c r="F11"/>
  <c r="F12"/>
  <c r="F13"/>
  <c r="F14"/>
  <c r="N4" i="4"/>
  <c r="N5"/>
  <c r="N6"/>
  <c r="N7"/>
  <c r="N8"/>
  <c r="N9"/>
  <c r="N10"/>
  <c r="N11"/>
  <c r="N12"/>
  <c r="N13"/>
  <c r="N14"/>
  <c r="N15"/>
  <c r="N16"/>
  <c r="N3"/>
  <c r="J30" i="19"/>
  <c r="J31"/>
  <c r="J32"/>
  <c r="J33"/>
  <c r="J34"/>
  <c r="J35"/>
  <c r="J36"/>
  <c r="J37"/>
  <c r="J38"/>
  <c r="J39"/>
  <c r="J40"/>
  <c r="J41"/>
  <c r="J42"/>
  <c r="J43"/>
  <c r="J44"/>
  <c r="J45"/>
  <c r="J29"/>
  <c r="O6"/>
  <c r="O7"/>
  <c r="O8"/>
  <c r="O9"/>
  <c r="O10"/>
  <c r="O11"/>
  <c r="O12"/>
  <c r="O13"/>
  <c r="O14"/>
  <c r="O15"/>
  <c r="O16"/>
  <c r="O17"/>
  <c r="O18"/>
  <c r="O19"/>
  <c r="O20"/>
  <c r="O21"/>
  <c r="O5"/>
  <c r="O28" i="13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27"/>
  <c r="H22"/>
  <c r="I22"/>
  <c r="D3" i="18"/>
  <c r="D4"/>
  <c r="E4" s="1"/>
  <c r="L4" s="1"/>
  <c r="D5"/>
  <c r="E5" s="1"/>
  <c r="L5" s="1"/>
  <c r="D6"/>
  <c r="E6" s="1"/>
  <c r="L6" s="1"/>
  <c r="D7"/>
  <c r="D8"/>
  <c r="E8" s="1"/>
  <c r="L8" s="1"/>
  <c r="D9"/>
  <c r="E9" s="1"/>
  <c r="L9" s="1"/>
  <c r="D10"/>
  <c r="E10" s="1"/>
  <c r="L10" s="1"/>
  <c r="D11"/>
  <c r="D12"/>
  <c r="E12" s="1"/>
  <c r="L12" s="1"/>
  <c r="D13"/>
  <c r="E13" s="1"/>
  <c r="L13" s="1"/>
  <c r="E3"/>
  <c r="L3" s="1"/>
  <c r="E7"/>
  <c r="L7" s="1"/>
  <c r="E11"/>
  <c r="L11" s="1"/>
  <c r="N6" i="1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5"/>
  <c r="F3" i="5"/>
  <c r="L3" s="1"/>
  <c r="E3"/>
  <c r="F17"/>
  <c r="L17" s="1"/>
  <c r="E17"/>
  <c r="F16"/>
  <c r="L16" s="1"/>
  <c r="E16"/>
  <c r="F15"/>
  <c r="L15" s="1"/>
  <c r="E15"/>
  <c r="F14"/>
  <c r="L14" s="1"/>
  <c r="E14"/>
  <c r="F13"/>
  <c r="L13" s="1"/>
  <c r="E13"/>
  <c r="F12"/>
  <c r="L12" s="1"/>
  <c r="E12"/>
  <c r="F11"/>
  <c r="L11" s="1"/>
  <c r="E11"/>
  <c r="F10"/>
  <c r="L10" s="1"/>
  <c r="E10"/>
  <c r="F9"/>
  <c r="L9" s="1"/>
  <c r="E9"/>
  <c r="F8"/>
  <c r="L8" s="1"/>
  <c r="E8"/>
  <c r="F7"/>
  <c r="L7" s="1"/>
  <c r="E7"/>
  <c r="F6"/>
  <c r="L6" s="1"/>
  <c r="E6"/>
  <c r="F5"/>
  <c r="L5" s="1"/>
  <c r="E5"/>
  <c r="F4"/>
  <c r="L4" s="1"/>
  <c r="E4"/>
  <c r="L4" i="17"/>
  <c r="L5"/>
  <c r="L6"/>
  <c r="L7"/>
  <c r="L8"/>
  <c r="L9"/>
  <c r="L10"/>
  <c r="L11"/>
  <c r="L12"/>
  <c r="L13"/>
  <c r="L14"/>
  <c r="L15"/>
  <c r="L16"/>
  <c r="L17"/>
  <c r="L18"/>
  <c r="L3"/>
  <c r="J3" i="3"/>
  <c r="J4"/>
  <c r="J5"/>
  <c r="J6"/>
  <c r="J7"/>
  <c r="J8"/>
  <c r="J9"/>
  <c r="J10"/>
  <c r="J11"/>
  <c r="J12"/>
  <c r="J13"/>
  <c r="J14"/>
  <c r="J15"/>
  <c r="J16"/>
  <c r="L3" i="16"/>
  <c r="L4"/>
  <c r="L5"/>
  <c r="L6"/>
  <c r="L7"/>
  <c r="L8"/>
  <c r="L9"/>
  <c r="L10"/>
  <c r="L11"/>
  <c r="L12"/>
  <c r="L13"/>
  <c r="L14"/>
  <c r="L15"/>
  <c r="O3" i="6"/>
  <c r="O4"/>
  <c r="O5"/>
  <c r="O6"/>
  <c r="O7"/>
  <c r="O8"/>
  <c r="O9"/>
  <c r="O10"/>
  <c r="O11"/>
  <c r="O12"/>
  <c r="O13"/>
  <c r="O14"/>
  <c r="O15"/>
  <c r="P3" i="7"/>
  <c r="P4"/>
  <c r="P5"/>
  <c r="P6"/>
  <c r="P7"/>
  <c r="P8"/>
  <c r="P9"/>
  <c r="P10"/>
  <c r="P11"/>
  <c r="P12"/>
  <c r="P13"/>
  <c r="P14"/>
  <c r="P15"/>
  <c r="P16"/>
  <c r="P17"/>
  <c r="N3"/>
  <c r="N4"/>
  <c r="N5"/>
  <c r="N6"/>
  <c r="N7"/>
  <c r="N8"/>
  <c r="N9"/>
  <c r="N10"/>
  <c r="N11"/>
  <c r="N12"/>
  <c r="N13"/>
  <c r="N14"/>
  <c r="N15"/>
  <c r="N16"/>
  <c r="N17"/>
  <c r="Q4" i="1" l="1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3"/>
  <c r="L24"/>
  <c r="M24"/>
  <c r="K24"/>
  <c r="E38" i="14"/>
  <c r="F38"/>
  <c r="G38"/>
  <c r="D38"/>
  <c r="K38"/>
  <c r="E22" i="13"/>
  <c r="F22"/>
  <c r="G22"/>
  <c r="D22"/>
  <c r="H47"/>
  <c r="I47"/>
  <c r="E47"/>
  <c r="F47"/>
  <c r="G47"/>
  <c r="D47"/>
  <c r="E3" i="11" l="1"/>
  <c r="K3" s="1"/>
  <c r="E4"/>
  <c r="K4" s="1"/>
  <c r="E5"/>
  <c r="K5" s="1"/>
  <c r="E6"/>
  <c r="K6" s="1"/>
  <c r="E7"/>
  <c r="K7" s="1"/>
  <c r="E8"/>
  <c r="K8" s="1"/>
  <c r="E9"/>
  <c r="K9" s="1"/>
  <c r="E10"/>
  <c r="K10" s="1"/>
  <c r="E11"/>
  <c r="K11" s="1"/>
  <c r="E12"/>
  <c r="K12" s="1"/>
  <c r="F3" i="12"/>
  <c r="O3" s="1"/>
  <c r="F4"/>
  <c r="O4" s="1"/>
  <c r="F5"/>
  <c r="O5" s="1"/>
  <c r="F6"/>
  <c r="O6" s="1"/>
  <c r="F7"/>
  <c r="O7" s="1"/>
  <c r="F8"/>
  <c r="O8" s="1"/>
  <c r="F9"/>
  <c r="O9" s="1"/>
  <c r="F10"/>
  <c r="O10" s="1"/>
  <c r="F11"/>
  <c r="O11" s="1"/>
  <c r="F12"/>
  <c r="O12" s="1"/>
  <c r="F13"/>
  <c r="O13" s="1"/>
  <c r="F14"/>
  <c r="O14" s="1"/>
  <c r="F15"/>
  <c r="O15" s="1"/>
  <c r="F16"/>
  <c r="O16" s="1"/>
  <c r="F17"/>
  <c r="O17" s="1"/>
  <c r="F18"/>
  <c r="O18" s="1"/>
  <c r="F19"/>
  <c r="O19" s="1"/>
  <c r="F20"/>
  <c r="O20" s="1"/>
  <c r="F21"/>
  <c r="O21" s="1"/>
  <c r="F22"/>
  <c r="O22" s="1"/>
  <c r="F23"/>
  <c r="O23" s="1"/>
  <c r="F24"/>
  <c r="O24" s="1"/>
  <c r="F25"/>
  <c r="O25" s="1"/>
  <c r="F26"/>
  <c r="O26" s="1"/>
  <c r="F27"/>
  <c r="O27" s="1"/>
  <c r="F35"/>
  <c r="O35" s="1"/>
  <c r="F28"/>
  <c r="O28" s="1"/>
  <c r="F29"/>
  <c r="O29" s="1"/>
  <c r="F30"/>
  <c r="O30" s="1"/>
  <c r="F31"/>
  <c r="O31" s="1"/>
  <c r="F32"/>
  <c r="O32" s="1"/>
  <c r="O3" i="9"/>
  <c r="O4"/>
  <c r="O5"/>
  <c r="O6"/>
  <c r="O7"/>
  <c r="O8"/>
  <c r="O9"/>
  <c r="O10"/>
  <c r="O11"/>
  <c r="O12"/>
  <c r="O13"/>
  <c r="O14"/>
  <c r="F15"/>
  <c r="K3" i="10"/>
  <c r="K4"/>
  <c r="K5"/>
  <c r="K6"/>
  <c r="K7"/>
  <c r="K8"/>
  <c r="K9"/>
  <c r="K10"/>
  <c r="K11"/>
  <c r="K12"/>
  <c r="K13"/>
  <c r="K14"/>
  <c r="K15"/>
  <c r="K16"/>
  <c r="K17"/>
  <c r="C17" i="4" l="1"/>
  <c r="E17"/>
  <c r="F18" i="7"/>
  <c r="I18"/>
  <c r="C17" i="3"/>
  <c r="D17"/>
  <c r="E24" i="1"/>
  <c r="I24"/>
  <c r="D3" i="2" l="1"/>
  <c r="G3" s="1"/>
  <c r="D4"/>
  <c r="G4" s="1"/>
  <c r="D5"/>
  <c r="G5" s="1"/>
  <c r="D6"/>
  <c r="G6" s="1"/>
  <c r="D7"/>
  <c r="G7" s="1"/>
  <c r="D8"/>
  <c r="G8" s="1"/>
  <c r="D9"/>
  <c r="G9" s="1"/>
  <c r="D10"/>
  <c r="G10" s="1"/>
  <c r="D11"/>
  <c r="G11" s="1"/>
</calcChain>
</file>

<file path=xl/sharedStrings.xml><?xml version="1.0" encoding="utf-8"?>
<sst xmlns="http://schemas.openxmlformats.org/spreadsheetml/2006/main" count="613" uniqueCount="320">
  <si>
    <t>pr107</t>
  </si>
  <si>
    <t>pr124</t>
  </si>
  <si>
    <t>pr136</t>
  </si>
  <si>
    <t>pr144</t>
  </si>
  <si>
    <t>pr152</t>
  </si>
  <si>
    <t>rat195</t>
  </si>
  <si>
    <t>d198</t>
  </si>
  <si>
    <t>ts225</t>
  </si>
  <si>
    <t>tsp225</t>
  </si>
  <si>
    <t>pr226</t>
  </si>
  <si>
    <t>gil262</t>
  </si>
  <si>
    <t>pr264</t>
  </si>
  <si>
    <t>a280</t>
  </si>
  <si>
    <t>pr299</t>
  </si>
  <si>
    <t>rd400</t>
  </si>
  <si>
    <t>fl417</t>
  </si>
  <si>
    <t>pr439</t>
  </si>
  <si>
    <t>rat575</t>
  </si>
  <si>
    <t>rat783</t>
  </si>
  <si>
    <t>pr1002</t>
  </si>
  <si>
    <t>nrw1379</t>
  </si>
  <si>
    <t>DBA</t>
    <phoneticPr fontId="1" type="noConversion"/>
  </si>
  <si>
    <t>IDCS</t>
    <phoneticPr fontId="1" type="noConversion"/>
  </si>
  <si>
    <t>BEST</t>
    <phoneticPr fontId="1" type="noConversion"/>
  </si>
  <si>
    <t>WORST</t>
    <phoneticPr fontId="1" type="noConversion"/>
  </si>
  <si>
    <t>Pdav</t>
    <phoneticPr fontId="1" type="noConversion"/>
  </si>
  <si>
    <t>Std</t>
    <phoneticPr fontId="1" type="noConversion"/>
  </si>
  <si>
    <t>LIN105</t>
    <phoneticPr fontId="1" type="noConversion"/>
  </si>
  <si>
    <t>D198</t>
    <phoneticPr fontId="1" type="noConversion"/>
  </si>
  <si>
    <t>LIN318</t>
    <phoneticPr fontId="1" type="noConversion"/>
  </si>
  <si>
    <t>PCB442</t>
    <phoneticPr fontId="1" type="noConversion"/>
  </si>
  <si>
    <t>ATT532</t>
    <phoneticPr fontId="1" type="noConversion"/>
  </si>
  <si>
    <t>RAT783</t>
    <phoneticPr fontId="1" type="noConversion"/>
  </si>
  <si>
    <t>PR1002</t>
    <phoneticPr fontId="1" type="noConversion"/>
  </si>
  <si>
    <t>FL1577</t>
    <phoneticPr fontId="1" type="noConversion"/>
  </si>
  <si>
    <t>PR2392</t>
    <phoneticPr fontId="1" type="noConversion"/>
  </si>
  <si>
    <t>AVERAGE</t>
    <phoneticPr fontId="1" type="noConversion"/>
  </si>
  <si>
    <t>lin318</t>
  </si>
  <si>
    <t>d493</t>
  </si>
  <si>
    <t>d657</t>
  </si>
  <si>
    <t>u724</t>
  </si>
  <si>
    <t>fl1577</t>
  </si>
  <si>
    <t>d2103</t>
  </si>
  <si>
    <t>fnl4461</t>
  </si>
  <si>
    <t>rl5915</t>
  </si>
  <si>
    <t>rl11849</t>
  </si>
  <si>
    <t>brd14051</t>
  </si>
  <si>
    <t>d15112</t>
  </si>
  <si>
    <t>d18512</t>
  </si>
  <si>
    <t>PE</t>
    <phoneticPr fontId="1" type="noConversion"/>
  </si>
  <si>
    <t>PEwr</t>
    <phoneticPr fontId="1" type="noConversion"/>
  </si>
  <si>
    <t>GA</t>
    <phoneticPr fontId="1" type="noConversion"/>
  </si>
  <si>
    <t>D-CLPSO</t>
    <phoneticPr fontId="1" type="noConversion"/>
  </si>
  <si>
    <t>07pr107.txt</t>
  </si>
  <si>
    <t>08pr136.txt</t>
  </si>
  <si>
    <t>10kroA150.txt</t>
  </si>
  <si>
    <t>11kroB150.txt</t>
  </si>
  <si>
    <t>12d198.txt</t>
  </si>
  <si>
    <t>13tsp225.txt</t>
  </si>
  <si>
    <t>14pr226.txt</t>
  </si>
  <si>
    <t>15a280.txt</t>
  </si>
  <si>
    <t>16rd400.txt</t>
  </si>
  <si>
    <t>17pcb442.txt</t>
  </si>
  <si>
    <t>19pr1002.txt</t>
  </si>
  <si>
    <t>20pr2392.txt</t>
  </si>
  <si>
    <t>Eil101</t>
  </si>
  <si>
    <t>Lin105</t>
  </si>
  <si>
    <t>Pr107</t>
  </si>
  <si>
    <t>Pr124</t>
  </si>
  <si>
    <t>Bier127</t>
  </si>
  <si>
    <t>Pr136</t>
  </si>
  <si>
    <t>Pr152</t>
  </si>
  <si>
    <t>Rat195</t>
  </si>
  <si>
    <t>KroA200</t>
  </si>
  <si>
    <t>Lin318</t>
  </si>
  <si>
    <t>Pcb442</t>
  </si>
  <si>
    <t>Att532</t>
  </si>
  <si>
    <t>Ja9847</t>
  </si>
  <si>
    <t>Mona-lisa</t>
  </si>
  <si>
    <t>PDM</t>
  </si>
  <si>
    <t>PDB</t>
  </si>
  <si>
    <t>Time</t>
  </si>
  <si>
    <t>Generation</t>
  </si>
  <si>
    <t>immune, pop=50</t>
  </si>
  <si>
    <t>13eil101.txt</t>
  </si>
  <si>
    <t>eil101</t>
  </si>
  <si>
    <t>bier127</t>
  </si>
  <si>
    <t>ch130</t>
  </si>
  <si>
    <t>ch150</t>
  </si>
  <si>
    <t>lin105</t>
  </si>
  <si>
    <t>kroA150</t>
  </si>
  <si>
    <t>kroA200</t>
  </si>
  <si>
    <t>kroB150</t>
  </si>
  <si>
    <t>kroB200</t>
  </si>
  <si>
    <t>rl1323</t>
  </si>
  <si>
    <t>fl1400</t>
  </si>
  <si>
    <t>d1655</t>
  </si>
  <si>
    <t>BFO</t>
  </si>
  <si>
    <t>DMRSA</t>
  </si>
  <si>
    <t>11eil101.txt</t>
  </si>
  <si>
    <t>12lin105.txt</t>
  </si>
  <si>
    <t>13kro124p.txt</t>
  </si>
  <si>
    <t>14ch130.txt</t>
  </si>
  <si>
    <t>15gr137.txt</t>
  </si>
  <si>
    <t>16ch150.txt</t>
  </si>
  <si>
    <t>17pr152.txt</t>
  </si>
  <si>
    <t>18u159.txt</t>
  </si>
  <si>
    <t>19ftv170.txt</t>
  </si>
  <si>
    <t>20d198.txt</t>
  </si>
  <si>
    <t>21gil262.txt</t>
  </si>
  <si>
    <t>22gr431.txt</t>
  </si>
  <si>
    <t>23D493.txt</t>
  </si>
  <si>
    <t>24rat783.txt</t>
  </si>
  <si>
    <t>25fl1400.txt</t>
  </si>
  <si>
    <t>ACE</t>
  </si>
  <si>
    <t>OPT</t>
  </si>
  <si>
    <t>07lin105.txt</t>
  </si>
  <si>
    <t>08bier127.txt</t>
  </si>
  <si>
    <t>09ch130.txt</t>
  </si>
  <si>
    <t>10ch150.txt</t>
  </si>
  <si>
    <t>11kroA150.txt</t>
  </si>
  <si>
    <t>12kroB150.txt</t>
  </si>
  <si>
    <t>13rat783.txt</t>
  </si>
  <si>
    <t>14fl1400.txt</t>
  </si>
  <si>
    <t>15kroA200.txt</t>
  </si>
  <si>
    <t>16kroB200.txt</t>
  </si>
  <si>
    <t>17lin318.txt</t>
  </si>
  <si>
    <t>18rat575.txt</t>
  </si>
  <si>
    <t>opt</t>
  </si>
  <si>
    <t>HMMA</t>
  </si>
  <si>
    <t>14pr107.txt</t>
  </si>
  <si>
    <t>15pr124.txt</t>
  </si>
  <si>
    <t>16pr136.txt</t>
  </si>
  <si>
    <t>17pr144.txt</t>
  </si>
  <si>
    <t>18pr152.txt</t>
  </si>
  <si>
    <t>19pr264.txt</t>
  </si>
  <si>
    <t>20pr299.txt</t>
  </si>
  <si>
    <t>21pr439.txt</t>
  </si>
  <si>
    <t>22pr1002.txt</t>
  </si>
  <si>
    <t>idba</t>
  </si>
  <si>
    <t>03bier127.txt</t>
  </si>
  <si>
    <t>04ch130.txt</t>
  </si>
  <si>
    <t>05pr136.txt</t>
  </si>
  <si>
    <t>06chn144.txt</t>
  </si>
  <si>
    <t>07pr144.txt</t>
  </si>
  <si>
    <t>08kroA150.txt</t>
  </si>
  <si>
    <t>09kroB150.txt</t>
  </si>
  <si>
    <t>11pr152.txt</t>
  </si>
  <si>
    <t>12u159.txt</t>
  </si>
  <si>
    <t>13rat195.txt</t>
  </si>
  <si>
    <t>14d198.txt</t>
  </si>
  <si>
    <t>17ts225.txt</t>
  </si>
  <si>
    <t>18tsp225.txt</t>
  </si>
  <si>
    <t>19pr226.txt</t>
  </si>
  <si>
    <t>20pr264.txt</t>
  </si>
  <si>
    <t>21a280.txt</t>
  </si>
  <si>
    <t>22pr299.txt</t>
  </si>
  <si>
    <t>23lin318.txt</t>
  </si>
  <si>
    <t>24rd400.txt</t>
  </si>
  <si>
    <t>25fl417.txt</t>
  </si>
  <si>
    <t>26pr439.txt</t>
  </si>
  <si>
    <t>27pcb442.txt</t>
  </si>
  <si>
    <t>28att532.tsp.txt</t>
  </si>
  <si>
    <t>29rat575.txt</t>
  </si>
  <si>
    <t>30u724.txt</t>
  </si>
  <si>
    <t>31pr1002.txt</t>
  </si>
  <si>
    <t>32fl1400.txt</t>
  </si>
  <si>
    <t>33fl3795.txt</t>
  </si>
  <si>
    <t>DCS</t>
  </si>
  <si>
    <t>ELBSA</t>
    <phoneticPr fontId="1" type="noConversion"/>
  </si>
  <si>
    <t>Instance</t>
  </si>
  <si>
    <t>Pr1002</t>
  </si>
  <si>
    <t>Pcb1173</t>
  </si>
  <si>
    <t>D1291</t>
  </si>
  <si>
    <t>Rl1323</t>
  </si>
  <si>
    <t>Fl1400</t>
  </si>
  <si>
    <t>D1655</t>
  </si>
  <si>
    <t>Vm1748</t>
  </si>
  <si>
    <t>U2319</t>
  </si>
  <si>
    <t>Pcb3038</t>
  </si>
  <si>
    <t>Fnl4461</t>
  </si>
  <si>
    <t>Rl5934</t>
  </si>
  <si>
    <t>Pla7397</t>
  </si>
  <si>
    <t>Usa13509</t>
  </si>
  <si>
    <t>Brd14051</t>
  </si>
  <si>
    <t>D18512</t>
  </si>
  <si>
    <t>Pla33810</t>
  </si>
  <si>
    <t>Pla85900</t>
  </si>
  <si>
    <t>Time</t>
    <phoneticPr fontId="1" type="noConversion"/>
  </si>
  <si>
    <t>Dsj1000</t>
  </si>
  <si>
    <t>U1060</t>
  </si>
  <si>
    <t>Vm1084</t>
  </si>
  <si>
    <t>Rl1304</t>
  </si>
  <si>
    <t>Nrw1379</t>
  </si>
  <si>
    <t>U1432</t>
  </si>
  <si>
    <t>Fl1577</t>
  </si>
  <si>
    <t>U1817</t>
  </si>
  <si>
    <t>Rl1889</t>
  </si>
  <si>
    <t>D2103</t>
  </si>
  <si>
    <t>U2152</t>
  </si>
  <si>
    <t>Pr2392</t>
  </si>
  <si>
    <t>Fl3795</t>
  </si>
  <si>
    <t>Rl5915</t>
  </si>
  <si>
    <t>Rl11849</t>
  </si>
  <si>
    <t>D15112</t>
  </si>
  <si>
    <t>AHSA-TS</t>
    <phoneticPr fontId="1" type="noConversion"/>
  </si>
  <si>
    <t>Compare ELBSA with other SA algorithms on 17 TSP instances with float solution</t>
    <phoneticPr fontId="1" type="noConversion"/>
  </si>
  <si>
    <t>Compare ELBSA with other SA algorithms on 20 TSP instances with integer solution</t>
    <phoneticPr fontId="1" type="noConversion"/>
  </si>
  <si>
    <t>Times(s)</t>
    <phoneticPr fontId="1" type="noConversion"/>
  </si>
  <si>
    <t>PEav</t>
    <phoneticPr fontId="1" type="noConversion"/>
  </si>
  <si>
    <t>ASA-GS</t>
    <phoneticPr fontId="1" type="noConversion"/>
  </si>
  <si>
    <t>SOS-SA</t>
    <phoneticPr fontId="1" type="noConversion"/>
  </si>
  <si>
    <t>Compare ELBSA with other algorithms on 33 TSP instances with integer solution</t>
    <phoneticPr fontId="1" type="noConversion"/>
  </si>
  <si>
    <t>HBMO</t>
  </si>
  <si>
    <t>SOM</t>
    <phoneticPr fontId="1" type="noConversion"/>
  </si>
  <si>
    <t>ELBSA</t>
  </si>
  <si>
    <t>ELBSA</t>
    <phoneticPr fontId="1" type="noConversion"/>
  </si>
  <si>
    <t>DBA - ELBSA</t>
    <phoneticPr fontId="1" type="noConversion"/>
  </si>
  <si>
    <t>IDCS - ELBSA</t>
    <phoneticPr fontId="1" type="noConversion"/>
  </si>
  <si>
    <t>Ch130</t>
  </si>
  <si>
    <t>Pr144</t>
  </si>
  <si>
    <t>KroA150</t>
  </si>
  <si>
    <t>U159</t>
  </si>
  <si>
    <t>RroA200</t>
  </si>
  <si>
    <t>Gil262</t>
  </si>
  <si>
    <t>Pr299</t>
  </si>
  <si>
    <t>Rd400</t>
  </si>
  <si>
    <t>Rat575</t>
  </si>
  <si>
    <t>U724</t>
  </si>
  <si>
    <t>Rat783</t>
  </si>
  <si>
    <t>Nl4461</t>
  </si>
  <si>
    <t>f3-j3</t>
    <phoneticPr fontId="1" type="noConversion"/>
  </si>
  <si>
    <t>Pr264</t>
  </si>
  <si>
    <t>DSOS</t>
    <phoneticPr fontId="1" type="noConversion"/>
  </si>
  <si>
    <t>Chn144</t>
  </si>
  <si>
    <t>KroB150</t>
  </si>
  <si>
    <t>D198</t>
  </si>
  <si>
    <t>Tsp225</t>
  </si>
  <si>
    <t>Pr226</t>
  </si>
  <si>
    <t>A280</t>
  </si>
  <si>
    <t>09chn144.txt</t>
  </si>
  <si>
    <t>Weed(Att532 is not used)</t>
    <phoneticPr fontId="1" type="noConversion"/>
  </si>
  <si>
    <t>e3-j3</t>
    <phoneticPr fontId="1" type="noConversion"/>
  </si>
  <si>
    <t>f3-j3</t>
    <phoneticPr fontId="1" type="noConversion"/>
  </si>
  <si>
    <t>U574</t>
  </si>
  <si>
    <t>RAT575</t>
  </si>
  <si>
    <t>P654</t>
  </si>
  <si>
    <t>D657</t>
  </si>
  <si>
    <t>GR666</t>
  </si>
  <si>
    <t>RAT783</t>
  </si>
  <si>
    <t>PR1002</t>
  </si>
  <si>
    <t>SI1032</t>
  </si>
  <si>
    <t>VM1084</t>
  </si>
  <si>
    <t>PCB1173</t>
  </si>
  <si>
    <t>RL1304</t>
  </si>
  <si>
    <t>RL1323</t>
  </si>
  <si>
    <t>NRW1379</t>
  </si>
  <si>
    <t>BCO</t>
    <phoneticPr fontId="1" type="noConversion"/>
  </si>
  <si>
    <t>Mean</t>
    <phoneticPr fontId="1" type="noConversion"/>
  </si>
  <si>
    <t>F3-J3</t>
    <phoneticPr fontId="1" type="noConversion"/>
  </si>
  <si>
    <t>elbsa</t>
    <phoneticPr fontId="1" type="noConversion"/>
  </si>
  <si>
    <t>MAS</t>
    <phoneticPr fontId="1" type="noConversion"/>
  </si>
  <si>
    <t>HBMO-ELBSA</t>
    <phoneticPr fontId="1" type="noConversion"/>
  </si>
  <si>
    <t>SOM-ELBSA</t>
    <phoneticPr fontId="1" type="noConversion"/>
  </si>
  <si>
    <t>ELBSA</t>
    <phoneticPr fontId="1" type="noConversion"/>
  </si>
  <si>
    <t>d3-j3</t>
    <phoneticPr fontId="1" type="noConversion"/>
  </si>
  <si>
    <t>TSACO</t>
    <phoneticPr fontId="1" type="noConversion"/>
  </si>
  <si>
    <t>ESACO</t>
    <phoneticPr fontId="1" type="noConversion"/>
  </si>
  <si>
    <t>44pr1002.txt</t>
  </si>
  <si>
    <t>45fl1577.txt</t>
  </si>
  <si>
    <t>46fl3795.txt</t>
  </si>
  <si>
    <t>53fnl4461.txt</t>
  </si>
  <si>
    <t>54rl5915.txt</t>
  </si>
  <si>
    <t>55pla7397.txt</t>
  </si>
  <si>
    <t>55rl11849.txt</t>
  </si>
  <si>
    <t>56usa13509.txt</t>
  </si>
  <si>
    <t>57brd14051.txt</t>
  </si>
  <si>
    <t>58d15112.txt</t>
  </si>
  <si>
    <t>59d18512.txt</t>
  </si>
  <si>
    <t>Error</t>
    <phoneticPr fontId="1" type="noConversion"/>
  </si>
  <si>
    <t>PEav</t>
    <phoneticPr fontId="1" type="noConversion"/>
  </si>
  <si>
    <t>e3-j3</t>
    <phoneticPr fontId="1" type="noConversion"/>
  </si>
  <si>
    <t>ASA-GS - ELBSA</t>
    <phoneticPr fontId="1" type="noConversion"/>
  </si>
  <si>
    <t>SOS-SA - ELBSA</t>
    <phoneticPr fontId="1" type="noConversion"/>
  </si>
  <si>
    <t>MSA-IBS</t>
    <phoneticPr fontId="1" type="noConversion"/>
  </si>
  <si>
    <t>HDABC</t>
    <phoneticPr fontId="1" type="noConversion"/>
  </si>
  <si>
    <t>MSA-IBS - ELBSA</t>
    <phoneticPr fontId="1" type="noConversion"/>
  </si>
  <si>
    <t>ELBSA (Integer)</t>
    <phoneticPr fontId="1" type="noConversion"/>
  </si>
  <si>
    <t>c12-i12</t>
    <phoneticPr fontId="1" type="noConversion"/>
  </si>
  <si>
    <t>GSAACS-PSO</t>
    <phoneticPr fontId="1" type="noConversion"/>
  </si>
  <si>
    <t>Random Selection-Systematic Selection-Varaible MCL</t>
    <phoneticPr fontId="1" type="noConversion"/>
  </si>
  <si>
    <t>PE</t>
    <phoneticPr fontId="1" type="noConversion"/>
  </si>
  <si>
    <t>Time(s)</t>
    <phoneticPr fontId="1" type="noConversion"/>
  </si>
  <si>
    <t>ELBSA-RF</t>
    <phoneticPr fontId="1" type="noConversion"/>
  </si>
  <si>
    <t>ELBSA-SF</t>
    <phoneticPr fontId="1" type="noConversion"/>
  </si>
  <si>
    <t>PEav</t>
    <phoneticPr fontId="1" type="noConversion"/>
  </si>
  <si>
    <t>ELBSA-SF vs ELBSA</t>
    <phoneticPr fontId="1" type="noConversion"/>
  </si>
  <si>
    <t>ELBSARF vs ELBSA</t>
    <phoneticPr fontId="1" type="noConversion"/>
  </si>
  <si>
    <t>ELBSA-RF vs ELBSA</t>
    <phoneticPr fontId="1" type="noConversion"/>
  </si>
  <si>
    <t>PEav</t>
    <phoneticPr fontId="1" type="noConversion"/>
  </si>
  <si>
    <t>LBSA vs ELBSA</t>
    <phoneticPr fontId="1" type="noConversion"/>
  </si>
  <si>
    <t>PEbe</t>
    <phoneticPr fontId="1" type="noConversion"/>
  </si>
  <si>
    <t>PEwr</t>
    <phoneticPr fontId="1" type="noConversion"/>
  </si>
  <si>
    <t>PEav</t>
    <phoneticPr fontId="1" type="noConversion"/>
  </si>
  <si>
    <t>PEme</t>
    <phoneticPr fontId="1" type="noConversion"/>
  </si>
  <si>
    <t>Time</t>
    <phoneticPr fontId="1" type="noConversion"/>
  </si>
  <si>
    <t>DPIO</t>
    <phoneticPr fontId="1" type="noConversion"/>
  </si>
  <si>
    <t>Compare ELBSA with other algorithms on 17 TSP instances with float solution</t>
    <phoneticPr fontId="1" type="noConversion"/>
  </si>
  <si>
    <t>SSA</t>
    <phoneticPr fontId="1" type="noConversion"/>
  </si>
  <si>
    <t>F -H</t>
    <phoneticPr fontId="1" type="noConversion"/>
  </si>
  <si>
    <t>G-H</t>
    <phoneticPr fontId="1" type="noConversion"/>
  </si>
  <si>
    <t>TSHACO</t>
  </si>
  <si>
    <t>f3-l3</t>
    <phoneticPr fontId="1" type="noConversion"/>
  </si>
  <si>
    <t>i3-l3</t>
    <phoneticPr fontId="1" type="noConversion"/>
  </si>
  <si>
    <t>S-CLPSO</t>
    <phoneticPr fontId="15" type="noConversion"/>
  </si>
  <si>
    <t>S-CLPSO+gBest</t>
    <phoneticPr fontId="15" type="noConversion"/>
  </si>
  <si>
    <t>S-CLPSO+iBest</t>
    <phoneticPr fontId="15" type="noConversion"/>
  </si>
  <si>
    <t>D493</t>
  </si>
  <si>
    <t>EHS</t>
    <phoneticPr fontId="1" type="noConversion"/>
  </si>
  <si>
    <t>DPIO-ELBSA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</si>
</sst>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 "/>
    <numFmt numFmtId="178" formatCode="0.00_ "/>
    <numFmt numFmtId="179" formatCode="0.0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.5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</font>
    <font>
      <sz val="8"/>
      <color theme="1"/>
      <name val="SFRM0800"/>
      <family val="2"/>
    </font>
    <font>
      <sz val="8"/>
      <color theme="1"/>
      <name val="SFBX0800"/>
      <family val="2"/>
    </font>
    <font>
      <sz val="6.5"/>
      <color theme="1"/>
      <name val="AdvGulliv-R"/>
      <family val="2"/>
    </font>
    <font>
      <sz val="10"/>
      <color theme="1"/>
      <name val="Calibri"/>
      <family val="2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176" fontId="3" fillId="0" borderId="4" xfId="0" applyNumberFormat="1" applyFont="1" applyBorder="1" applyAlignment="1">
      <alignment horizontal="justify" vertical="top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2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4" fontId="0" fillId="0" borderId="0" xfId="0" applyNumberFormat="1" applyBorder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justify" vertical="top" wrapText="1"/>
    </xf>
    <xf numFmtId="0" fontId="10" fillId="0" borderId="4" xfId="0" applyFont="1" applyBorder="1" applyAlignment="1">
      <alignment horizontal="justify" vertical="top" wrapText="1"/>
    </xf>
    <xf numFmtId="0" fontId="11" fillId="0" borderId="4" xfId="0" applyFont="1" applyBorder="1" applyAlignment="1">
      <alignment horizontal="justify" vertical="top" wrapText="1"/>
    </xf>
    <xf numFmtId="0" fontId="10" fillId="0" borderId="0" xfId="0" applyFont="1" applyBorder="1" applyAlignment="1">
      <alignment horizontal="justify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justify" vertical="top" wrapText="1"/>
    </xf>
    <xf numFmtId="0" fontId="7" fillId="0" borderId="0" xfId="0" applyFont="1">
      <alignment vertical="center"/>
    </xf>
    <xf numFmtId="0" fontId="13" fillId="0" borderId="1" xfId="0" applyFont="1" applyBorder="1" applyAlignment="1">
      <alignment horizontal="justify" vertical="top" wrapText="1"/>
    </xf>
    <xf numFmtId="0" fontId="13" fillId="0" borderId="2" xfId="0" applyFont="1" applyBorder="1" applyAlignment="1">
      <alignment horizontal="justify" vertical="top" wrapText="1"/>
    </xf>
    <xf numFmtId="0" fontId="13" fillId="0" borderId="3" xfId="0" applyFont="1" applyBorder="1" applyAlignment="1">
      <alignment horizontal="justify" vertical="top" wrapText="1"/>
    </xf>
    <xf numFmtId="0" fontId="13" fillId="0" borderId="4" xfId="0" applyFont="1" applyBorder="1" applyAlignment="1">
      <alignment horizontal="justify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3" fillId="0" borderId="0" xfId="0" applyFo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top" wrapTex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/>
    <xf numFmtId="178" fontId="0" fillId="0" borderId="0" xfId="0" applyNumberFormat="1" applyAlignment="1"/>
    <xf numFmtId="0" fontId="16" fillId="0" borderId="1" xfId="0" applyFont="1" applyBorder="1" applyAlignment="1">
      <alignment horizontal="justify" vertical="top" wrapText="1"/>
    </xf>
    <xf numFmtId="0" fontId="16" fillId="0" borderId="2" xfId="0" applyFont="1" applyBorder="1" applyAlignment="1">
      <alignment horizontal="justify" vertical="top" wrapText="1"/>
    </xf>
    <xf numFmtId="11" fontId="16" fillId="0" borderId="2" xfId="0" applyNumberFormat="1" applyFont="1" applyBorder="1" applyAlignment="1">
      <alignment horizontal="justify" vertical="top" wrapText="1"/>
    </xf>
    <xf numFmtId="0" fontId="16" fillId="0" borderId="3" xfId="0" applyFont="1" applyBorder="1" applyAlignment="1">
      <alignment horizontal="justify" vertical="top" wrapText="1"/>
    </xf>
    <xf numFmtId="0" fontId="16" fillId="0" borderId="4" xfId="0" applyFont="1" applyBorder="1" applyAlignment="1">
      <alignment horizontal="justify" vertical="top" wrapText="1"/>
    </xf>
    <xf numFmtId="11" fontId="16" fillId="0" borderId="4" xfId="0" applyNumberFormat="1" applyFont="1" applyBorder="1" applyAlignment="1">
      <alignment horizontal="justify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8"/>
  <sheetViews>
    <sheetView topLeftCell="A13" workbookViewId="0">
      <selection activeCell="J42" sqref="J42"/>
    </sheetView>
  </sheetViews>
  <sheetFormatPr defaultRowHeight="13.5"/>
  <cols>
    <col min="4" max="4" width="9.375" bestFit="1" customWidth="1"/>
    <col min="5" max="5" width="10" customWidth="1"/>
    <col min="8" max="8" width="11.5" customWidth="1"/>
    <col min="14" max="14" width="11.625" customWidth="1"/>
    <col min="15" max="15" width="9.875" customWidth="1"/>
  </cols>
  <sheetData>
    <row r="1" spans="1:24">
      <c r="A1" s="13" t="s">
        <v>290</v>
      </c>
      <c r="B1" s="18"/>
      <c r="C1" s="18"/>
      <c r="D1" s="18"/>
      <c r="E1" s="18"/>
      <c r="F1" s="18"/>
      <c r="G1" s="1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">
      <c r="A2" s="19"/>
      <c r="B2" s="19"/>
      <c r="C2" s="19"/>
      <c r="D2" s="19"/>
      <c r="E2" s="19"/>
      <c r="F2" s="19"/>
      <c r="G2" s="19"/>
      <c r="H2" s="14"/>
      <c r="I2" s="14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>
      <c r="D3" s="45" t="s">
        <v>293</v>
      </c>
      <c r="G3" t="s">
        <v>294</v>
      </c>
      <c r="J3" t="s">
        <v>169</v>
      </c>
      <c r="N3" t="s">
        <v>299</v>
      </c>
      <c r="S3" t="s">
        <v>49</v>
      </c>
    </row>
    <row r="4" spans="1:24" ht="14.25" thickBot="1">
      <c r="D4" t="s">
        <v>291</v>
      </c>
      <c r="E4" t="s">
        <v>295</v>
      </c>
      <c r="F4" t="s">
        <v>292</v>
      </c>
      <c r="G4" t="s">
        <v>291</v>
      </c>
      <c r="H4" t="s">
        <v>295</v>
      </c>
      <c r="I4" t="s">
        <v>292</v>
      </c>
      <c r="J4" t="s">
        <v>291</v>
      </c>
      <c r="K4" t="s">
        <v>295</v>
      </c>
      <c r="L4" t="s">
        <v>292</v>
      </c>
      <c r="N4" t="s">
        <v>298</v>
      </c>
      <c r="O4" t="s">
        <v>297</v>
      </c>
      <c r="P4" t="s">
        <v>296</v>
      </c>
    </row>
    <row r="5" spans="1:24" ht="15.75" thickBot="1">
      <c r="A5" s="20">
        <v>1</v>
      </c>
      <c r="B5" s="21" t="s">
        <v>189</v>
      </c>
      <c r="C5" s="10">
        <v>18659688</v>
      </c>
      <c r="D5">
        <v>8.8999999999999996E-2</v>
      </c>
      <c r="E5">
        <v>0.33600000000000002</v>
      </c>
      <c r="F5" s="64">
        <v>17.471</v>
      </c>
      <c r="G5">
        <v>0.104</v>
      </c>
      <c r="H5">
        <v>0.34899999999999998</v>
      </c>
      <c r="I5" s="64">
        <v>16.678000000000001</v>
      </c>
      <c r="J5">
        <v>0.13700000000000001</v>
      </c>
      <c r="K5">
        <v>0.30399999999999999</v>
      </c>
      <c r="L5" s="64">
        <v>16.276</v>
      </c>
      <c r="N5">
        <f>E5-H5</f>
        <v>-1.2999999999999956E-2</v>
      </c>
      <c r="O5">
        <f>E5-K5</f>
        <v>3.2000000000000028E-2</v>
      </c>
      <c r="P5">
        <f>H5-K5</f>
        <v>4.4999999999999984E-2</v>
      </c>
      <c r="S5">
        <f>D5-G5</f>
        <v>-1.4999999999999999E-2</v>
      </c>
      <c r="T5">
        <f>D5-J5</f>
        <v>-4.8000000000000015E-2</v>
      </c>
      <c r="U5">
        <f>G5-J5</f>
        <v>-3.3000000000000015E-2</v>
      </c>
    </row>
    <row r="6" spans="1:24" ht="15.75" thickBot="1">
      <c r="A6" s="23">
        <v>2</v>
      </c>
      <c r="B6" s="24" t="s">
        <v>171</v>
      </c>
      <c r="C6" s="11">
        <v>259045</v>
      </c>
      <c r="D6">
        <v>0.51800000000000002</v>
      </c>
      <c r="E6">
        <v>0.65500000000000003</v>
      </c>
      <c r="F6" s="64">
        <v>14.603</v>
      </c>
      <c r="G6">
        <v>0.41399999999999998</v>
      </c>
      <c r="H6">
        <v>0.60599999999999998</v>
      </c>
      <c r="I6" s="64">
        <v>13.028</v>
      </c>
      <c r="J6">
        <v>0.25700000000000001</v>
      </c>
      <c r="K6">
        <v>0.58599999999999997</v>
      </c>
      <c r="L6" s="64">
        <v>12.843999999999999</v>
      </c>
      <c r="N6">
        <f t="shared" ref="N6:N37" si="0">E6-H6</f>
        <v>4.9000000000000044E-2</v>
      </c>
      <c r="O6">
        <f t="shared" ref="O6:O37" si="1">E6-K6</f>
        <v>6.9000000000000061E-2</v>
      </c>
      <c r="P6">
        <f t="shared" ref="P6:P37" si="2">H6-K6</f>
        <v>2.0000000000000018E-2</v>
      </c>
      <c r="S6">
        <f t="shared" ref="S6:S37" si="3">D6-G6</f>
        <v>0.10400000000000004</v>
      </c>
      <c r="T6">
        <f t="shared" ref="T6:T37" si="4">D6-J6</f>
        <v>0.26100000000000001</v>
      </c>
      <c r="U6">
        <f t="shared" ref="U6:U37" si="5">G6-J6</f>
        <v>0.15699999999999997</v>
      </c>
    </row>
    <row r="7" spans="1:24" ht="15.75" thickBot="1">
      <c r="A7" s="23">
        <v>3</v>
      </c>
      <c r="B7" s="24" t="s">
        <v>190</v>
      </c>
      <c r="C7" s="11">
        <v>224094</v>
      </c>
      <c r="D7">
        <v>0.14799999999999999</v>
      </c>
      <c r="E7">
        <v>0.35</v>
      </c>
      <c r="F7" s="64">
        <v>15.911</v>
      </c>
      <c r="G7">
        <v>0.23200000000000001</v>
      </c>
      <c r="H7">
        <v>0.40400000000000003</v>
      </c>
      <c r="I7" s="64">
        <v>14.247999999999999</v>
      </c>
      <c r="J7">
        <v>0.22500000000000001</v>
      </c>
      <c r="K7">
        <v>0.36299999999999999</v>
      </c>
      <c r="L7" s="64">
        <v>14.106999999999999</v>
      </c>
      <c r="N7">
        <f t="shared" si="0"/>
        <v>-5.4000000000000048E-2</v>
      </c>
      <c r="O7">
        <f t="shared" si="1"/>
        <v>-1.3000000000000012E-2</v>
      </c>
      <c r="P7">
        <f t="shared" si="2"/>
        <v>4.1000000000000036E-2</v>
      </c>
      <c r="S7">
        <f t="shared" si="3"/>
        <v>-8.4000000000000019E-2</v>
      </c>
      <c r="T7">
        <f t="shared" si="4"/>
        <v>-7.7000000000000013E-2</v>
      </c>
      <c r="U7">
        <f t="shared" si="5"/>
        <v>7.0000000000000062E-3</v>
      </c>
    </row>
    <row r="8" spans="1:24" ht="15.75" thickBot="1">
      <c r="A8" s="23">
        <v>4</v>
      </c>
      <c r="B8" s="24" t="s">
        <v>191</v>
      </c>
      <c r="C8" s="11">
        <v>239297</v>
      </c>
      <c r="D8">
        <v>7.0999999999999994E-2</v>
      </c>
      <c r="E8">
        <v>0.318</v>
      </c>
      <c r="F8" s="64">
        <v>18.597999999999999</v>
      </c>
      <c r="G8">
        <v>5.8999999999999997E-2</v>
      </c>
      <c r="H8">
        <v>0.28699999999999998</v>
      </c>
      <c r="I8" s="64">
        <v>17.128</v>
      </c>
      <c r="J8">
        <v>9.7000000000000003E-2</v>
      </c>
      <c r="K8">
        <v>0.21299999999999999</v>
      </c>
      <c r="L8" s="64">
        <v>16.829999999999998</v>
      </c>
      <c r="N8">
        <f t="shared" si="0"/>
        <v>3.1000000000000028E-2</v>
      </c>
      <c r="O8">
        <f t="shared" si="1"/>
        <v>0.10500000000000001</v>
      </c>
      <c r="P8">
        <f t="shared" si="2"/>
        <v>7.3999999999999982E-2</v>
      </c>
      <c r="S8">
        <f t="shared" si="3"/>
        <v>1.1999999999999997E-2</v>
      </c>
      <c r="T8">
        <f t="shared" si="4"/>
        <v>-2.6000000000000009E-2</v>
      </c>
      <c r="U8">
        <f t="shared" si="5"/>
        <v>-3.8000000000000006E-2</v>
      </c>
    </row>
    <row r="9" spans="1:24" ht="15.75" thickBot="1">
      <c r="A9" s="23">
        <v>5</v>
      </c>
      <c r="B9" s="24" t="s">
        <v>172</v>
      </c>
      <c r="C9" s="11">
        <v>56892</v>
      </c>
      <c r="D9">
        <v>0.23699999999999999</v>
      </c>
      <c r="E9">
        <v>0.53400000000000003</v>
      </c>
      <c r="F9" s="64">
        <v>18.815999999999999</v>
      </c>
      <c r="G9">
        <v>0.14799999999999999</v>
      </c>
      <c r="H9">
        <v>0.432</v>
      </c>
      <c r="I9" s="64">
        <v>16.731000000000002</v>
      </c>
      <c r="J9">
        <v>0.128</v>
      </c>
      <c r="K9">
        <v>0.42399999999999999</v>
      </c>
      <c r="L9" s="64">
        <v>16.524000000000001</v>
      </c>
      <c r="N9">
        <f t="shared" si="0"/>
        <v>0.10200000000000004</v>
      </c>
      <c r="O9">
        <f t="shared" si="1"/>
        <v>0.11000000000000004</v>
      </c>
      <c r="P9">
        <f t="shared" si="2"/>
        <v>8.0000000000000071E-3</v>
      </c>
      <c r="S9">
        <f t="shared" si="3"/>
        <v>8.8999999999999996E-2</v>
      </c>
      <c r="T9">
        <f t="shared" si="4"/>
        <v>0.10899999999999999</v>
      </c>
      <c r="U9">
        <f t="shared" si="5"/>
        <v>1.999999999999999E-2</v>
      </c>
    </row>
    <row r="10" spans="1:24" ht="15.75" thickBot="1">
      <c r="A10" s="23">
        <v>6</v>
      </c>
      <c r="B10" s="24" t="s">
        <v>173</v>
      </c>
      <c r="C10" s="11">
        <v>50801</v>
      </c>
      <c r="D10">
        <v>0.311</v>
      </c>
      <c r="E10">
        <v>0.50800000000000001</v>
      </c>
      <c r="F10" s="64">
        <v>20.751999999999999</v>
      </c>
      <c r="G10">
        <v>0.26400000000000001</v>
      </c>
      <c r="H10">
        <v>0.55000000000000004</v>
      </c>
      <c r="I10" s="64">
        <v>18.111999999999998</v>
      </c>
      <c r="J10">
        <v>0.23200000000000001</v>
      </c>
      <c r="K10">
        <v>0.57199999999999995</v>
      </c>
      <c r="L10" s="64">
        <v>17.658999999999999</v>
      </c>
      <c r="N10">
        <f t="shared" si="0"/>
        <v>-4.2000000000000037E-2</v>
      </c>
      <c r="O10">
        <f t="shared" si="1"/>
        <v>-6.3999999999999946E-2</v>
      </c>
      <c r="P10">
        <f t="shared" si="2"/>
        <v>-2.1999999999999909E-2</v>
      </c>
      <c r="S10">
        <f t="shared" si="3"/>
        <v>4.6999999999999986E-2</v>
      </c>
      <c r="T10">
        <f t="shared" si="4"/>
        <v>7.8999999999999987E-2</v>
      </c>
      <c r="U10">
        <f t="shared" si="5"/>
        <v>3.2000000000000001E-2</v>
      </c>
    </row>
    <row r="11" spans="1:24" ht="15.75" thickBot="1">
      <c r="A11" s="23">
        <v>7</v>
      </c>
      <c r="B11" s="24" t="s">
        <v>192</v>
      </c>
      <c r="C11" s="11">
        <v>252948</v>
      </c>
      <c r="D11">
        <v>3.9E-2</v>
      </c>
      <c r="E11">
        <v>0.315</v>
      </c>
      <c r="F11" s="64">
        <v>23.065999999999999</v>
      </c>
      <c r="G11">
        <v>5.7000000000000002E-2</v>
      </c>
      <c r="H11">
        <v>0.32900000000000001</v>
      </c>
      <c r="I11" s="64">
        <v>21.079000000000001</v>
      </c>
      <c r="J11">
        <v>0.02</v>
      </c>
      <c r="K11">
        <v>0.19500000000000001</v>
      </c>
      <c r="L11" s="64">
        <v>20.739000000000001</v>
      </c>
      <c r="N11">
        <f t="shared" si="0"/>
        <v>-1.4000000000000012E-2</v>
      </c>
      <c r="O11">
        <f t="shared" si="1"/>
        <v>0.12</v>
      </c>
      <c r="P11">
        <f t="shared" si="2"/>
        <v>0.13400000000000001</v>
      </c>
      <c r="S11">
        <f t="shared" si="3"/>
        <v>-1.8000000000000002E-2</v>
      </c>
      <c r="T11">
        <f t="shared" si="4"/>
        <v>1.9E-2</v>
      </c>
      <c r="U11">
        <f t="shared" si="5"/>
        <v>3.7000000000000005E-2</v>
      </c>
    </row>
    <row r="12" spans="1:24" ht="15.75" thickBot="1">
      <c r="A12" s="23">
        <v>8</v>
      </c>
      <c r="B12" s="24" t="s">
        <v>174</v>
      </c>
      <c r="C12" s="11">
        <v>270199</v>
      </c>
      <c r="D12">
        <v>0.12</v>
      </c>
      <c r="E12">
        <v>0.35299999999999998</v>
      </c>
      <c r="F12" s="64">
        <v>23.66</v>
      </c>
      <c r="G12">
        <v>5.2999999999999999E-2</v>
      </c>
      <c r="H12">
        <v>0.39300000000000002</v>
      </c>
      <c r="I12" s="64">
        <v>21.631</v>
      </c>
      <c r="J12">
        <v>0.125</v>
      </c>
      <c r="K12">
        <v>0.35399999999999998</v>
      </c>
      <c r="L12" s="64">
        <v>21.16</v>
      </c>
      <c r="N12">
        <f t="shared" si="0"/>
        <v>-4.0000000000000036E-2</v>
      </c>
      <c r="O12">
        <f t="shared" si="1"/>
        <v>-1.0000000000000009E-3</v>
      </c>
      <c r="P12">
        <f t="shared" si="2"/>
        <v>3.9000000000000035E-2</v>
      </c>
      <c r="S12">
        <f t="shared" si="3"/>
        <v>6.7000000000000004E-2</v>
      </c>
      <c r="T12">
        <f t="shared" si="4"/>
        <v>-5.0000000000000044E-3</v>
      </c>
      <c r="U12">
        <f t="shared" si="5"/>
        <v>-7.2000000000000008E-2</v>
      </c>
    </row>
    <row r="13" spans="1:24" ht="15.75" thickBot="1">
      <c r="A13" s="23">
        <v>9</v>
      </c>
      <c r="B13" s="24" t="s">
        <v>193</v>
      </c>
      <c r="C13" s="11">
        <v>56638</v>
      </c>
      <c r="D13">
        <v>0.33900000000000002</v>
      </c>
      <c r="E13">
        <v>0.45700000000000002</v>
      </c>
      <c r="F13" s="64">
        <v>24.936</v>
      </c>
      <c r="G13">
        <v>0.32500000000000001</v>
      </c>
      <c r="H13">
        <v>0.441</v>
      </c>
      <c r="I13" s="64">
        <v>22.529</v>
      </c>
      <c r="J13">
        <v>0.318</v>
      </c>
      <c r="K13">
        <v>0.41799999999999998</v>
      </c>
      <c r="L13" s="64">
        <v>22.295999999999999</v>
      </c>
      <c r="N13">
        <f t="shared" si="0"/>
        <v>1.6000000000000014E-2</v>
      </c>
      <c r="O13">
        <f t="shared" si="1"/>
        <v>3.9000000000000035E-2</v>
      </c>
      <c r="P13">
        <f t="shared" si="2"/>
        <v>2.300000000000002E-2</v>
      </c>
      <c r="S13">
        <f t="shared" si="3"/>
        <v>1.4000000000000012E-2</v>
      </c>
      <c r="T13">
        <f t="shared" si="4"/>
        <v>2.1000000000000019E-2</v>
      </c>
      <c r="U13">
        <f t="shared" si="5"/>
        <v>7.0000000000000062E-3</v>
      </c>
    </row>
    <row r="14" spans="1:24" ht="15.75" thickBot="1">
      <c r="A14" s="23">
        <v>10</v>
      </c>
      <c r="B14" s="24" t="s">
        <v>175</v>
      </c>
      <c r="C14" s="11">
        <v>20127</v>
      </c>
      <c r="D14">
        <v>5.0000000000000001E-3</v>
      </c>
      <c r="E14">
        <v>0.223</v>
      </c>
      <c r="F14" s="64">
        <v>26.312999999999999</v>
      </c>
      <c r="G14">
        <v>5.0000000000000001E-3</v>
      </c>
      <c r="H14">
        <v>0.24</v>
      </c>
      <c r="I14" s="64">
        <v>23.795000000000002</v>
      </c>
      <c r="J14">
        <v>1.4999999999999999E-2</v>
      </c>
      <c r="K14">
        <v>0.39500000000000002</v>
      </c>
      <c r="L14" s="64">
        <v>23.655999999999999</v>
      </c>
      <c r="N14">
        <f t="shared" si="0"/>
        <v>-1.6999999999999987E-2</v>
      </c>
      <c r="O14">
        <f t="shared" si="1"/>
        <v>-0.17200000000000001</v>
      </c>
      <c r="P14">
        <f t="shared" si="2"/>
        <v>-0.15500000000000003</v>
      </c>
      <c r="S14">
        <f t="shared" si="3"/>
        <v>0</v>
      </c>
      <c r="T14">
        <f t="shared" si="4"/>
        <v>-9.9999999999999985E-3</v>
      </c>
      <c r="U14">
        <f t="shared" si="5"/>
        <v>-9.9999999999999985E-3</v>
      </c>
    </row>
    <row r="15" spans="1:24" ht="15.75" thickBot="1">
      <c r="A15" s="23">
        <v>11</v>
      </c>
      <c r="B15" s="24" t="s">
        <v>194</v>
      </c>
      <c r="C15" s="11">
        <v>152270</v>
      </c>
      <c r="D15">
        <v>0.26500000000000001</v>
      </c>
      <c r="E15">
        <v>0.375</v>
      </c>
      <c r="F15" s="64">
        <v>25.684999999999999</v>
      </c>
      <c r="G15">
        <v>0.28199999999999997</v>
      </c>
      <c r="H15">
        <v>0.40200000000000002</v>
      </c>
      <c r="I15" s="64">
        <v>23.009</v>
      </c>
      <c r="J15">
        <v>0.29499999999999998</v>
      </c>
      <c r="K15">
        <v>0.38600000000000001</v>
      </c>
      <c r="L15" s="64">
        <v>22.992000000000001</v>
      </c>
      <c r="N15">
        <f t="shared" si="0"/>
        <v>-2.7000000000000024E-2</v>
      </c>
      <c r="O15">
        <f t="shared" si="1"/>
        <v>-1.100000000000001E-2</v>
      </c>
      <c r="P15">
        <f t="shared" si="2"/>
        <v>1.6000000000000014E-2</v>
      </c>
      <c r="S15">
        <f t="shared" si="3"/>
        <v>-1.699999999999996E-2</v>
      </c>
      <c r="T15">
        <f t="shared" si="4"/>
        <v>-2.9999999999999971E-2</v>
      </c>
      <c r="U15">
        <f t="shared" si="5"/>
        <v>-1.3000000000000012E-2</v>
      </c>
    </row>
    <row r="16" spans="1:24" ht="15.75" thickBot="1">
      <c r="A16" s="23">
        <v>12</v>
      </c>
      <c r="B16" s="24" t="s">
        <v>195</v>
      </c>
      <c r="C16" s="11">
        <v>22249</v>
      </c>
      <c r="D16">
        <v>0.13900000000000001</v>
      </c>
      <c r="E16">
        <v>0.23699999999999999</v>
      </c>
      <c r="F16" s="64">
        <v>28.26</v>
      </c>
      <c r="G16">
        <v>0.13</v>
      </c>
      <c r="H16">
        <v>0.218</v>
      </c>
      <c r="I16" s="64">
        <v>24.526</v>
      </c>
      <c r="J16">
        <v>0.13900000000000001</v>
      </c>
      <c r="K16">
        <v>0.21099999999999999</v>
      </c>
      <c r="L16" s="64">
        <v>24.22</v>
      </c>
      <c r="N16">
        <f t="shared" si="0"/>
        <v>1.8999999999999989E-2</v>
      </c>
      <c r="O16">
        <f t="shared" si="1"/>
        <v>2.5999999999999995E-2</v>
      </c>
      <c r="P16">
        <f t="shared" si="2"/>
        <v>7.0000000000000062E-3</v>
      </c>
      <c r="S16">
        <f t="shared" si="3"/>
        <v>9.000000000000008E-3</v>
      </c>
      <c r="T16">
        <f t="shared" si="4"/>
        <v>0</v>
      </c>
      <c r="U16">
        <f t="shared" si="5"/>
        <v>-9.000000000000008E-3</v>
      </c>
    </row>
    <row r="17" spans="1:21" ht="15.75" thickBot="1">
      <c r="A17" s="23">
        <v>13</v>
      </c>
      <c r="B17" s="24" t="s">
        <v>176</v>
      </c>
      <c r="C17" s="11">
        <v>62128</v>
      </c>
      <c r="D17">
        <v>0.46</v>
      </c>
      <c r="E17">
        <v>0.69599999999999995</v>
      </c>
      <c r="F17" s="64">
        <v>29.977</v>
      </c>
      <c r="G17">
        <v>0.246</v>
      </c>
      <c r="H17">
        <v>0.49</v>
      </c>
      <c r="I17" s="64">
        <v>26.247</v>
      </c>
      <c r="J17">
        <v>0.17100000000000001</v>
      </c>
      <c r="K17">
        <v>0.45</v>
      </c>
      <c r="L17" s="64">
        <v>25.75</v>
      </c>
      <c r="N17">
        <f t="shared" si="0"/>
        <v>0.20599999999999996</v>
      </c>
      <c r="O17">
        <f t="shared" si="1"/>
        <v>0.24599999999999994</v>
      </c>
      <c r="P17">
        <f t="shared" si="2"/>
        <v>3.999999999999998E-2</v>
      </c>
      <c r="S17">
        <f t="shared" si="3"/>
        <v>0.21400000000000002</v>
      </c>
      <c r="T17">
        <f t="shared" si="4"/>
        <v>0.28900000000000003</v>
      </c>
      <c r="U17">
        <f t="shared" si="5"/>
        <v>7.4999999999999983E-2</v>
      </c>
    </row>
    <row r="18" spans="1:21" ht="15.75" thickBot="1">
      <c r="A18" s="23">
        <v>14</v>
      </c>
      <c r="B18" s="24" t="s">
        <v>177</v>
      </c>
      <c r="C18" s="11">
        <v>336556</v>
      </c>
      <c r="D18">
        <v>0.27800000000000002</v>
      </c>
      <c r="E18">
        <v>0.47699999999999998</v>
      </c>
      <c r="F18" s="64">
        <v>37.698</v>
      </c>
      <c r="G18">
        <v>0.21</v>
      </c>
      <c r="H18">
        <v>0.38800000000000001</v>
      </c>
      <c r="I18" s="64">
        <v>35.03</v>
      </c>
      <c r="J18">
        <v>0.251</v>
      </c>
      <c r="K18">
        <v>0.41</v>
      </c>
      <c r="L18" s="64">
        <v>34.713999999999999</v>
      </c>
      <c r="N18">
        <f t="shared" si="0"/>
        <v>8.8999999999999968E-2</v>
      </c>
      <c r="O18">
        <f t="shared" si="1"/>
        <v>6.7000000000000004E-2</v>
      </c>
      <c r="P18">
        <f t="shared" si="2"/>
        <v>-2.1999999999999964E-2</v>
      </c>
      <c r="S18">
        <f t="shared" si="3"/>
        <v>6.8000000000000033E-2</v>
      </c>
      <c r="T18">
        <f t="shared" si="4"/>
        <v>2.7000000000000024E-2</v>
      </c>
      <c r="U18">
        <f t="shared" si="5"/>
        <v>-4.1000000000000009E-2</v>
      </c>
    </row>
    <row r="19" spans="1:21" ht="15.75" thickBot="1">
      <c r="A19" s="23">
        <v>15</v>
      </c>
      <c r="B19" s="24" t="s">
        <v>196</v>
      </c>
      <c r="C19" s="11">
        <v>57201</v>
      </c>
      <c r="D19">
        <v>0.49</v>
      </c>
      <c r="E19">
        <v>0.63</v>
      </c>
      <c r="F19" s="64">
        <v>33.786000000000001</v>
      </c>
      <c r="G19">
        <v>0.40400000000000003</v>
      </c>
      <c r="H19">
        <v>0.61299999999999999</v>
      </c>
      <c r="I19" s="64">
        <v>30.181000000000001</v>
      </c>
      <c r="J19">
        <v>0.372</v>
      </c>
      <c r="K19">
        <v>0.54800000000000004</v>
      </c>
      <c r="L19" s="64">
        <v>29.515999999999998</v>
      </c>
      <c r="N19">
        <f t="shared" si="0"/>
        <v>1.7000000000000015E-2</v>
      </c>
      <c r="O19">
        <f t="shared" si="1"/>
        <v>8.1999999999999962E-2</v>
      </c>
      <c r="P19">
        <f t="shared" si="2"/>
        <v>6.4999999999999947E-2</v>
      </c>
      <c r="S19">
        <f t="shared" si="3"/>
        <v>8.5999999999999965E-2</v>
      </c>
      <c r="T19">
        <f t="shared" si="4"/>
        <v>0.11799999999999999</v>
      </c>
      <c r="U19">
        <f t="shared" si="5"/>
        <v>3.2000000000000028E-2</v>
      </c>
    </row>
    <row r="20" spans="1:21" ht="15.75" thickBot="1">
      <c r="A20" s="23">
        <v>16</v>
      </c>
      <c r="B20" s="24" t="s">
        <v>197</v>
      </c>
      <c r="C20" s="11">
        <v>316536</v>
      </c>
      <c r="D20">
        <v>0.33300000000000002</v>
      </c>
      <c r="E20">
        <v>0.64700000000000002</v>
      </c>
      <c r="F20" s="64">
        <v>41.034999999999997</v>
      </c>
      <c r="G20">
        <v>5.2999999999999999E-2</v>
      </c>
      <c r="H20">
        <v>0.57199999999999995</v>
      </c>
      <c r="I20" s="64">
        <v>37.832999999999998</v>
      </c>
      <c r="J20">
        <v>0.17100000000000001</v>
      </c>
      <c r="K20">
        <v>0.51600000000000001</v>
      </c>
      <c r="L20" s="64">
        <v>37.194000000000003</v>
      </c>
      <c r="N20">
        <f t="shared" si="0"/>
        <v>7.5000000000000067E-2</v>
      </c>
      <c r="O20">
        <f t="shared" si="1"/>
        <v>0.13100000000000001</v>
      </c>
      <c r="P20">
        <f t="shared" si="2"/>
        <v>5.5999999999999939E-2</v>
      </c>
      <c r="S20">
        <f t="shared" si="3"/>
        <v>0.28000000000000003</v>
      </c>
      <c r="T20">
        <f t="shared" si="4"/>
        <v>0.16200000000000001</v>
      </c>
      <c r="U20">
        <f t="shared" si="5"/>
        <v>-0.11800000000000002</v>
      </c>
    </row>
    <row r="21" spans="1:21" ht="15.75" thickBot="1">
      <c r="A21" s="23">
        <v>17</v>
      </c>
      <c r="B21" s="24" t="s">
        <v>198</v>
      </c>
      <c r="C21" s="11">
        <v>80450</v>
      </c>
      <c r="D21">
        <v>2.7E-2</v>
      </c>
      <c r="E21">
        <v>0.153</v>
      </c>
      <c r="F21" s="64">
        <v>27.12</v>
      </c>
      <c r="G21">
        <v>5.8000000000000003E-2</v>
      </c>
      <c r="H21">
        <v>0.155</v>
      </c>
      <c r="I21" s="64">
        <v>24.120999999999999</v>
      </c>
      <c r="J21">
        <v>9.1999999999999998E-2</v>
      </c>
      <c r="K21">
        <v>0.14799999999999999</v>
      </c>
      <c r="L21" s="64">
        <v>23.318000000000001</v>
      </c>
      <c r="N21">
        <f t="shared" si="0"/>
        <v>-2.0000000000000018E-3</v>
      </c>
      <c r="O21">
        <f t="shared" si="1"/>
        <v>5.0000000000000044E-3</v>
      </c>
      <c r="P21">
        <f t="shared" si="2"/>
        <v>7.0000000000000062E-3</v>
      </c>
      <c r="S21">
        <f t="shared" si="3"/>
        <v>-3.1000000000000003E-2</v>
      </c>
      <c r="T21">
        <f t="shared" si="4"/>
        <v>-6.5000000000000002E-2</v>
      </c>
      <c r="U21">
        <f t="shared" si="5"/>
        <v>-3.3999999999999996E-2</v>
      </c>
    </row>
    <row r="22" spans="1:21" ht="15.75" thickBot="1">
      <c r="A22" s="23">
        <v>18</v>
      </c>
      <c r="B22" s="24" t="s">
        <v>199</v>
      </c>
      <c r="C22" s="11">
        <v>64253</v>
      </c>
      <c r="D22">
        <v>0.68899999999999995</v>
      </c>
      <c r="E22">
        <v>0.85699999999999998</v>
      </c>
      <c r="F22" s="64">
        <v>29.222999999999999</v>
      </c>
      <c r="G22">
        <v>0.52900000000000003</v>
      </c>
      <c r="H22">
        <v>0.81499999999999995</v>
      </c>
      <c r="I22" s="64">
        <v>26.073</v>
      </c>
      <c r="J22">
        <v>0.50900000000000001</v>
      </c>
      <c r="K22">
        <v>0.754</v>
      </c>
      <c r="L22" s="64">
        <v>25.702000000000002</v>
      </c>
      <c r="N22">
        <f t="shared" si="0"/>
        <v>4.2000000000000037E-2</v>
      </c>
      <c r="O22">
        <f t="shared" si="1"/>
        <v>0.10299999999999998</v>
      </c>
      <c r="P22">
        <f t="shared" si="2"/>
        <v>6.0999999999999943E-2</v>
      </c>
      <c r="S22">
        <f t="shared" si="3"/>
        <v>0.15999999999999992</v>
      </c>
      <c r="T22">
        <f t="shared" si="4"/>
        <v>0.17999999999999994</v>
      </c>
      <c r="U22">
        <f t="shared" si="5"/>
        <v>2.0000000000000018E-2</v>
      </c>
    </row>
    <row r="23" spans="1:21" ht="15.75" thickBot="1">
      <c r="A23" s="23">
        <v>19</v>
      </c>
      <c r="B23" s="24" t="s">
        <v>178</v>
      </c>
      <c r="C23" s="11">
        <v>234256</v>
      </c>
      <c r="D23">
        <v>0.47</v>
      </c>
      <c r="E23">
        <v>0.57999999999999996</v>
      </c>
      <c r="F23" s="64">
        <v>37.332999999999998</v>
      </c>
      <c r="G23">
        <v>0.47</v>
      </c>
      <c r="H23">
        <v>0.56599999999999995</v>
      </c>
      <c r="I23" s="64">
        <v>34.042000000000002</v>
      </c>
      <c r="J23">
        <v>0.495</v>
      </c>
      <c r="K23">
        <v>0.63100000000000001</v>
      </c>
      <c r="L23" s="64">
        <v>34.094999999999999</v>
      </c>
      <c r="N23">
        <f t="shared" si="0"/>
        <v>1.4000000000000012E-2</v>
      </c>
      <c r="O23">
        <f t="shared" si="1"/>
        <v>-5.1000000000000045E-2</v>
      </c>
      <c r="P23">
        <f t="shared" si="2"/>
        <v>-6.5000000000000058E-2</v>
      </c>
      <c r="S23">
        <f t="shared" si="3"/>
        <v>0</v>
      </c>
      <c r="T23">
        <f t="shared" si="4"/>
        <v>-2.5000000000000022E-2</v>
      </c>
      <c r="U23">
        <f t="shared" si="5"/>
        <v>-2.5000000000000022E-2</v>
      </c>
    </row>
    <row r="24" spans="1:21" ht="15.75" thickBot="1">
      <c r="A24" s="23">
        <v>20</v>
      </c>
      <c r="B24" s="24" t="s">
        <v>200</v>
      </c>
      <c r="C24" s="11">
        <v>378032</v>
      </c>
      <c r="D24">
        <v>0.64400000000000002</v>
      </c>
      <c r="E24">
        <v>0.85399999999999998</v>
      </c>
      <c r="F24" s="64">
        <v>34.249000000000002</v>
      </c>
      <c r="G24">
        <v>0.56100000000000005</v>
      </c>
      <c r="H24">
        <v>0.78400000000000003</v>
      </c>
      <c r="I24" s="64">
        <v>30.289000000000001</v>
      </c>
      <c r="J24">
        <v>0.51500000000000001</v>
      </c>
      <c r="K24">
        <v>0.72299999999999998</v>
      </c>
      <c r="L24" s="64">
        <v>29.704000000000001</v>
      </c>
      <c r="N24">
        <f t="shared" si="0"/>
        <v>6.9999999999999951E-2</v>
      </c>
      <c r="O24">
        <f t="shared" si="1"/>
        <v>0.13100000000000001</v>
      </c>
      <c r="P24">
        <f t="shared" si="2"/>
        <v>6.1000000000000054E-2</v>
      </c>
      <c r="S24">
        <f t="shared" si="3"/>
        <v>8.2999999999999963E-2</v>
      </c>
      <c r="T24">
        <f t="shared" si="4"/>
        <v>0.129</v>
      </c>
      <c r="U24">
        <f t="shared" si="5"/>
        <v>4.6000000000000041E-2</v>
      </c>
    </row>
    <row r="25" spans="1:21" ht="15.75" thickBot="1">
      <c r="A25" s="23">
        <v>21</v>
      </c>
      <c r="B25" s="24" t="s">
        <v>179</v>
      </c>
      <c r="C25" s="11">
        <v>137694</v>
      </c>
      <c r="D25">
        <v>0.49099999999999999</v>
      </c>
      <c r="E25">
        <v>0.70799999999999996</v>
      </c>
      <c r="F25" s="64">
        <v>51.9</v>
      </c>
      <c r="G25">
        <v>0.39400000000000002</v>
      </c>
      <c r="H25">
        <v>0.65800000000000003</v>
      </c>
      <c r="I25" s="64">
        <v>46.503999999999998</v>
      </c>
      <c r="J25">
        <v>0.44400000000000001</v>
      </c>
      <c r="K25">
        <v>0.59699999999999998</v>
      </c>
      <c r="L25" s="64">
        <v>45.68</v>
      </c>
      <c r="N25">
        <f t="shared" si="0"/>
        <v>4.9999999999999933E-2</v>
      </c>
      <c r="O25">
        <f t="shared" si="1"/>
        <v>0.11099999999999999</v>
      </c>
      <c r="P25">
        <f t="shared" si="2"/>
        <v>6.1000000000000054E-2</v>
      </c>
      <c r="S25">
        <f t="shared" si="3"/>
        <v>9.6999999999999975E-2</v>
      </c>
      <c r="T25">
        <f t="shared" si="4"/>
        <v>4.6999999999999986E-2</v>
      </c>
      <c r="U25">
        <f t="shared" si="5"/>
        <v>-4.9999999999999989E-2</v>
      </c>
    </row>
    <row r="26" spans="1:21" ht="15.75" thickBot="1">
      <c r="A26" s="23">
        <v>22</v>
      </c>
      <c r="B26" s="24" t="s">
        <v>201</v>
      </c>
      <c r="C26" s="11">
        <v>28772</v>
      </c>
      <c r="D26">
        <v>0.754</v>
      </c>
      <c r="E26">
        <v>1.45</v>
      </c>
      <c r="F26" s="64">
        <v>83.072999999999993</v>
      </c>
      <c r="G26">
        <v>0.33</v>
      </c>
      <c r="H26">
        <v>1.5049999999999999</v>
      </c>
      <c r="I26" s="64">
        <v>76.747</v>
      </c>
      <c r="J26">
        <v>0.77500000000000002</v>
      </c>
      <c r="K26">
        <v>1.5720000000000001</v>
      </c>
      <c r="L26" s="64">
        <v>75.432000000000002</v>
      </c>
      <c r="N26">
        <f t="shared" si="0"/>
        <v>-5.4999999999999938E-2</v>
      </c>
      <c r="O26">
        <f t="shared" si="1"/>
        <v>-0.12200000000000011</v>
      </c>
      <c r="P26">
        <f t="shared" si="2"/>
        <v>-6.7000000000000171E-2</v>
      </c>
      <c r="S26">
        <f t="shared" si="3"/>
        <v>0.42399999999999999</v>
      </c>
      <c r="T26">
        <f t="shared" si="4"/>
        <v>-2.1000000000000019E-2</v>
      </c>
      <c r="U26">
        <f t="shared" si="5"/>
        <v>-0.44500000000000001</v>
      </c>
    </row>
    <row r="27" spans="1:21" ht="15.75" thickBot="1">
      <c r="A27" s="23">
        <v>23</v>
      </c>
      <c r="B27" s="24" t="s">
        <v>180</v>
      </c>
      <c r="C27" s="11">
        <v>182566</v>
      </c>
      <c r="D27">
        <v>0.80500000000000005</v>
      </c>
      <c r="E27">
        <v>0.88800000000000001</v>
      </c>
      <c r="F27" s="64">
        <v>53.530999999999999</v>
      </c>
      <c r="G27">
        <v>0.73</v>
      </c>
      <c r="H27">
        <v>0.84699999999999998</v>
      </c>
      <c r="I27" s="64">
        <v>49.954000000000001</v>
      </c>
      <c r="J27">
        <v>0.56599999999999995</v>
      </c>
      <c r="K27">
        <v>0.78400000000000003</v>
      </c>
      <c r="L27" s="64">
        <v>49.386000000000003</v>
      </c>
      <c r="N27">
        <f t="shared" si="0"/>
        <v>4.1000000000000036E-2</v>
      </c>
      <c r="O27">
        <f t="shared" si="1"/>
        <v>0.10399999999999998</v>
      </c>
      <c r="P27">
        <f t="shared" si="2"/>
        <v>6.2999999999999945E-2</v>
      </c>
      <c r="S27">
        <f t="shared" si="3"/>
        <v>7.5000000000000067E-2</v>
      </c>
      <c r="T27">
        <f t="shared" si="4"/>
        <v>0.2390000000000001</v>
      </c>
      <c r="U27">
        <f t="shared" si="5"/>
        <v>0.16400000000000003</v>
      </c>
    </row>
    <row r="28" spans="1:21" ht="15.75" thickBot="1">
      <c r="A28" s="23">
        <v>24</v>
      </c>
      <c r="B28" s="24" t="s">
        <v>202</v>
      </c>
      <c r="C28" s="11">
        <v>565530</v>
      </c>
      <c r="D28">
        <v>0.752</v>
      </c>
      <c r="E28">
        <v>1.0880000000000001</v>
      </c>
      <c r="F28" s="64">
        <v>84.956000000000003</v>
      </c>
      <c r="G28">
        <v>0.63100000000000001</v>
      </c>
      <c r="H28">
        <v>1.0329999999999999</v>
      </c>
      <c r="I28" s="64">
        <v>82.575000000000003</v>
      </c>
      <c r="J28">
        <v>0.52300000000000002</v>
      </c>
      <c r="K28">
        <v>0.92900000000000005</v>
      </c>
      <c r="L28" s="64">
        <v>80.141999999999996</v>
      </c>
      <c r="N28">
        <f t="shared" si="0"/>
        <v>5.500000000000016E-2</v>
      </c>
      <c r="O28">
        <f t="shared" si="1"/>
        <v>0.15900000000000003</v>
      </c>
      <c r="P28">
        <f t="shared" si="2"/>
        <v>0.10399999999999987</v>
      </c>
      <c r="S28">
        <f t="shared" si="3"/>
        <v>0.121</v>
      </c>
      <c r="T28">
        <f t="shared" si="4"/>
        <v>0.22899999999999998</v>
      </c>
      <c r="U28">
        <f t="shared" si="5"/>
        <v>0.10799999999999998</v>
      </c>
    </row>
    <row r="29" spans="1:21" ht="15.75" thickBot="1">
      <c r="A29" s="23">
        <v>25</v>
      </c>
      <c r="B29" s="24" t="s">
        <v>181</v>
      </c>
      <c r="C29" s="11">
        <v>556045</v>
      </c>
      <c r="D29">
        <v>0.78100000000000003</v>
      </c>
      <c r="E29">
        <v>1.0229999999999999</v>
      </c>
      <c r="F29" s="64">
        <v>91.531999999999996</v>
      </c>
      <c r="G29">
        <v>0.59</v>
      </c>
      <c r="H29">
        <v>0.98599999999999999</v>
      </c>
      <c r="I29" s="64">
        <v>87.46</v>
      </c>
      <c r="J29">
        <v>0.70499999999999996</v>
      </c>
      <c r="K29">
        <v>0.97399999999999998</v>
      </c>
      <c r="L29" s="64">
        <v>85.204999999999998</v>
      </c>
      <c r="N29">
        <f t="shared" si="0"/>
        <v>3.6999999999999922E-2</v>
      </c>
      <c r="O29">
        <f t="shared" si="1"/>
        <v>4.8999999999999932E-2</v>
      </c>
      <c r="P29">
        <f t="shared" si="2"/>
        <v>1.2000000000000011E-2</v>
      </c>
      <c r="S29">
        <f t="shared" si="3"/>
        <v>0.19100000000000006</v>
      </c>
      <c r="T29">
        <f t="shared" si="4"/>
        <v>7.6000000000000068E-2</v>
      </c>
      <c r="U29">
        <f t="shared" si="5"/>
        <v>-0.11499999999999999</v>
      </c>
    </row>
    <row r="30" spans="1:21" ht="15.75" thickBot="1">
      <c r="A30" s="23">
        <v>26</v>
      </c>
      <c r="B30" s="24" t="s">
        <v>182</v>
      </c>
      <c r="C30" s="11">
        <v>23260728</v>
      </c>
      <c r="D30">
        <v>0.879</v>
      </c>
      <c r="E30">
        <v>1.226</v>
      </c>
      <c r="F30" s="64">
        <v>132.64400000000001</v>
      </c>
      <c r="G30">
        <v>0.876</v>
      </c>
      <c r="H30">
        <v>1.1859999999999999</v>
      </c>
      <c r="I30" s="64">
        <v>127.547</v>
      </c>
      <c r="J30">
        <v>0.83099999999999996</v>
      </c>
      <c r="K30">
        <v>1.268</v>
      </c>
      <c r="L30" s="64">
        <v>126.58799999999999</v>
      </c>
      <c r="N30">
        <f t="shared" si="0"/>
        <v>4.0000000000000036E-2</v>
      </c>
      <c r="O30">
        <f t="shared" si="1"/>
        <v>-4.2000000000000037E-2</v>
      </c>
      <c r="P30">
        <f t="shared" si="2"/>
        <v>-8.2000000000000073E-2</v>
      </c>
      <c r="S30">
        <f t="shared" si="3"/>
        <v>3.0000000000000027E-3</v>
      </c>
      <c r="T30">
        <f t="shared" si="4"/>
        <v>4.8000000000000043E-2</v>
      </c>
      <c r="U30">
        <f t="shared" si="5"/>
        <v>4.500000000000004E-2</v>
      </c>
    </row>
    <row r="31" spans="1:21" ht="15.75" thickBot="1">
      <c r="A31" s="23">
        <v>27</v>
      </c>
      <c r="B31" s="24" t="s">
        <v>203</v>
      </c>
      <c r="C31" s="11">
        <v>923288</v>
      </c>
      <c r="D31">
        <v>0.86699999999999999</v>
      </c>
      <c r="E31">
        <v>1.0249999999999999</v>
      </c>
      <c r="F31" s="64">
        <v>453.10899999999998</v>
      </c>
      <c r="G31">
        <v>0.79300000000000004</v>
      </c>
      <c r="H31">
        <v>1.002</v>
      </c>
      <c r="I31" s="64">
        <v>458.714</v>
      </c>
      <c r="J31">
        <v>0.81699999999999995</v>
      </c>
      <c r="K31">
        <v>0.94299999999999995</v>
      </c>
      <c r="L31" s="64">
        <v>438.39400000000001</v>
      </c>
      <c r="N31">
        <f t="shared" si="0"/>
        <v>2.2999999999999909E-2</v>
      </c>
      <c r="O31">
        <f t="shared" si="1"/>
        <v>8.1999999999999962E-2</v>
      </c>
      <c r="P31">
        <f t="shared" si="2"/>
        <v>5.9000000000000052E-2</v>
      </c>
      <c r="S31">
        <f t="shared" si="3"/>
        <v>7.3999999999999955E-2</v>
      </c>
      <c r="T31">
        <f t="shared" si="4"/>
        <v>5.0000000000000044E-2</v>
      </c>
      <c r="U31">
        <f t="shared" si="5"/>
        <v>-2.399999999999991E-2</v>
      </c>
    </row>
    <row r="32" spans="1:21" ht="15.75" thickBot="1">
      <c r="A32" s="23">
        <v>28</v>
      </c>
      <c r="B32" s="24" t="s">
        <v>183</v>
      </c>
      <c r="C32" s="11">
        <v>19982859</v>
      </c>
      <c r="D32">
        <v>0.90300000000000002</v>
      </c>
      <c r="E32">
        <v>1.0169999999999999</v>
      </c>
      <c r="F32" s="64">
        <v>450.26</v>
      </c>
      <c r="G32">
        <v>0.873</v>
      </c>
      <c r="H32">
        <v>0.98</v>
      </c>
      <c r="I32" s="64">
        <v>431.71</v>
      </c>
      <c r="J32">
        <v>0.82099999999999995</v>
      </c>
      <c r="K32">
        <v>0.93899999999999995</v>
      </c>
      <c r="L32" s="64">
        <v>422.18400000000003</v>
      </c>
      <c r="N32">
        <f t="shared" si="0"/>
        <v>3.6999999999999922E-2</v>
      </c>
      <c r="O32">
        <f t="shared" si="1"/>
        <v>7.7999999999999958E-2</v>
      </c>
      <c r="P32">
        <f t="shared" si="2"/>
        <v>4.1000000000000036E-2</v>
      </c>
      <c r="S32">
        <f t="shared" si="3"/>
        <v>3.0000000000000027E-2</v>
      </c>
      <c r="T32">
        <f t="shared" si="4"/>
        <v>8.2000000000000073E-2</v>
      </c>
      <c r="U32">
        <f t="shared" si="5"/>
        <v>5.2000000000000046E-2</v>
      </c>
    </row>
    <row r="33" spans="1:21" ht="15.75" thickBot="1">
      <c r="A33" s="23">
        <v>29</v>
      </c>
      <c r="B33" s="24" t="s">
        <v>184</v>
      </c>
      <c r="C33" s="11">
        <v>469388</v>
      </c>
      <c r="D33">
        <v>0.93600000000000005</v>
      </c>
      <c r="E33">
        <v>1</v>
      </c>
      <c r="F33" s="64">
        <v>493.55200000000002</v>
      </c>
      <c r="G33">
        <v>0.90800000000000003</v>
      </c>
      <c r="H33">
        <v>0.98599999999999999</v>
      </c>
      <c r="I33" s="64">
        <v>474.22300000000001</v>
      </c>
      <c r="J33">
        <v>0.81499999999999995</v>
      </c>
      <c r="K33">
        <v>0.90200000000000002</v>
      </c>
      <c r="L33" s="64">
        <v>459.05599999999998</v>
      </c>
      <c r="N33">
        <f t="shared" si="0"/>
        <v>1.4000000000000012E-2</v>
      </c>
      <c r="O33">
        <f t="shared" si="1"/>
        <v>9.7999999999999976E-2</v>
      </c>
      <c r="P33">
        <f t="shared" si="2"/>
        <v>8.3999999999999964E-2</v>
      </c>
      <c r="S33">
        <f t="shared" si="3"/>
        <v>2.8000000000000025E-2</v>
      </c>
      <c r="T33">
        <f t="shared" si="4"/>
        <v>0.12100000000000011</v>
      </c>
      <c r="U33">
        <f t="shared" si="5"/>
        <v>9.3000000000000083E-2</v>
      </c>
    </row>
    <row r="34" spans="1:21" ht="15.75" thickBot="1">
      <c r="A34" s="23">
        <v>30</v>
      </c>
      <c r="B34" s="24" t="s">
        <v>204</v>
      </c>
      <c r="C34" s="11">
        <v>1573084</v>
      </c>
      <c r="D34">
        <v>0.84</v>
      </c>
      <c r="E34">
        <v>0.93899999999999995</v>
      </c>
      <c r="F34" s="64">
        <v>734.43299999999999</v>
      </c>
      <c r="G34">
        <v>0.81799999999999995</v>
      </c>
      <c r="H34">
        <v>0.90700000000000003</v>
      </c>
      <c r="I34" s="64">
        <v>735.64200000000005</v>
      </c>
      <c r="J34">
        <v>0.73899999999999999</v>
      </c>
      <c r="K34">
        <v>0.81299999999999994</v>
      </c>
      <c r="L34" s="64">
        <v>715.72400000000005</v>
      </c>
      <c r="N34">
        <f t="shared" si="0"/>
        <v>3.1999999999999917E-2</v>
      </c>
      <c r="O34">
        <f t="shared" si="1"/>
        <v>0.126</v>
      </c>
      <c r="P34">
        <f t="shared" si="2"/>
        <v>9.4000000000000083E-2</v>
      </c>
      <c r="S34">
        <f t="shared" si="3"/>
        <v>2.200000000000002E-2</v>
      </c>
      <c r="T34">
        <f t="shared" si="4"/>
        <v>0.10099999999999998</v>
      </c>
      <c r="U34">
        <f t="shared" si="5"/>
        <v>7.8999999999999959E-2</v>
      </c>
    </row>
    <row r="35" spans="1:21" ht="15.75" thickBot="1">
      <c r="A35" s="23">
        <v>31</v>
      </c>
      <c r="B35" s="24" t="s">
        <v>185</v>
      </c>
      <c r="C35" s="11">
        <v>645244</v>
      </c>
      <c r="D35">
        <v>0.92800000000000005</v>
      </c>
      <c r="E35">
        <v>0.99</v>
      </c>
      <c r="F35" s="64">
        <v>823.96600000000001</v>
      </c>
      <c r="G35">
        <v>0.90400000000000003</v>
      </c>
      <c r="H35">
        <v>0.96499999999999997</v>
      </c>
      <c r="I35" s="64">
        <v>790.23699999999997</v>
      </c>
      <c r="J35">
        <v>0.84599999999999997</v>
      </c>
      <c r="K35">
        <v>0.88600000000000001</v>
      </c>
      <c r="L35" s="64">
        <v>769.65899999999999</v>
      </c>
      <c r="N35">
        <f t="shared" si="0"/>
        <v>2.5000000000000022E-2</v>
      </c>
      <c r="O35">
        <f t="shared" si="1"/>
        <v>0.10399999999999998</v>
      </c>
      <c r="P35">
        <f t="shared" si="2"/>
        <v>7.8999999999999959E-2</v>
      </c>
      <c r="S35">
        <f t="shared" si="3"/>
        <v>2.4000000000000021E-2</v>
      </c>
      <c r="T35">
        <f t="shared" si="4"/>
        <v>8.2000000000000073E-2</v>
      </c>
      <c r="U35">
        <f t="shared" si="5"/>
        <v>5.8000000000000052E-2</v>
      </c>
    </row>
    <row r="36" spans="1:21" ht="15.75" thickBot="1">
      <c r="A36" s="23">
        <v>32</v>
      </c>
      <c r="B36" s="24" t="s">
        <v>186</v>
      </c>
      <c r="C36" s="11">
        <v>66050535</v>
      </c>
      <c r="D36">
        <v>1.524</v>
      </c>
      <c r="E36">
        <v>1.71</v>
      </c>
      <c r="F36" s="64">
        <v>2038.231</v>
      </c>
      <c r="G36">
        <v>1.5149999999999999</v>
      </c>
      <c r="H36">
        <v>1.661</v>
      </c>
      <c r="I36" s="64">
        <v>1930.373</v>
      </c>
      <c r="J36">
        <v>1.355</v>
      </c>
      <c r="K36">
        <v>1.5389999999999999</v>
      </c>
      <c r="L36" s="64">
        <v>1902.999</v>
      </c>
      <c r="N36">
        <f t="shared" si="0"/>
        <v>4.8999999999999932E-2</v>
      </c>
      <c r="O36">
        <f t="shared" si="1"/>
        <v>0.17100000000000004</v>
      </c>
      <c r="P36">
        <f t="shared" si="2"/>
        <v>0.12200000000000011</v>
      </c>
      <c r="S36">
        <f t="shared" si="3"/>
        <v>9.000000000000119E-3</v>
      </c>
      <c r="T36">
        <f t="shared" si="4"/>
        <v>0.16900000000000004</v>
      </c>
      <c r="U36">
        <f t="shared" si="5"/>
        <v>0.15999999999999992</v>
      </c>
    </row>
    <row r="37" spans="1:21" ht="15.75" thickBot="1">
      <c r="A37" s="27">
        <v>33</v>
      </c>
      <c r="B37" s="28" t="s">
        <v>187</v>
      </c>
      <c r="C37" s="11">
        <v>142383704</v>
      </c>
      <c r="D37">
        <v>1.365</v>
      </c>
      <c r="E37">
        <v>1.458</v>
      </c>
      <c r="F37">
        <v>4060.6</v>
      </c>
      <c r="G37">
        <v>1.3129999999999999</v>
      </c>
      <c r="H37">
        <v>1.4410000000000001</v>
      </c>
      <c r="I37">
        <v>3795.7379999999998</v>
      </c>
      <c r="J37">
        <v>1.3420000000000001</v>
      </c>
      <c r="K37">
        <v>1.456</v>
      </c>
      <c r="L37" s="29">
        <v>3827.1709999999998</v>
      </c>
      <c r="N37">
        <f t="shared" si="0"/>
        <v>1.6999999999999904E-2</v>
      </c>
      <c r="O37">
        <f t="shared" si="1"/>
        <v>2.0000000000000018E-3</v>
      </c>
      <c r="P37">
        <f t="shared" si="2"/>
        <v>-1.4999999999999902E-2</v>
      </c>
      <c r="S37">
        <f t="shared" si="3"/>
        <v>5.2000000000000046E-2</v>
      </c>
      <c r="T37">
        <f t="shared" si="4"/>
        <v>2.2999999999999909E-2</v>
      </c>
      <c r="U37">
        <f t="shared" si="5"/>
        <v>-2.9000000000000137E-2</v>
      </c>
    </row>
    <row r="38" spans="1:21">
      <c r="D38">
        <f>ROUND(AVERAGE(D5:D37),3)</f>
        <v>0.53</v>
      </c>
      <c r="E38">
        <f t="shared" ref="E38:K38" si="6">ROUND(AVERAGE(E5:E37),3)</f>
        <v>0.73</v>
      </c>
      <c r="F38">
        <f t="shared" si="6"/>
        <v>305.46300000000002</v>
      </c>
      <c r="G38">
        <f t="shared" si="6"/>
        <v>0.46300000000000002</v>
      </c>
      <c r="H38">
        <f t="shared" si="6"/>
        <v>0.70299999999999996</v>
      </c>
      <c r="I38">
        <f t="shared" si="6"/>
        <v>289.81</v>
      </c>
      <c r="J38">
        <f t="shared" si="6"/>
        <v>0.45900000000000002</v>
      </c>
      <c r="K38">
        <f t="shared" si="6"/>
        <v>0.67300000000000004</v>
      </c>
      <c r="L38">
        <f t="shared" ref="L38" si="7">ROUND(AVERAGE(L5:L37),2)</f>
        <v>286.88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J15" sqref="J15"/>
    </sheetView>
  </sheetViews>
  <sheetFormatPr defaultRowHeight="13.5"/>
  <cols>
    <col min="3" max="3" width="10" customWidth="1"/>
    <col min="5" max="5" width="12.875" customWidth="1"/>
  </cols>
  <sheetData>
    <row r="1" spans="1:12">
      <c r="C1" t="s">
        <v>267</v>
      </c>
      <c r="H1" t="s">
        <v>216</v>
      </c>
    </row>
    <row r="2" spans="1:12">
      <c r="C2" t="s">
        <v>36</v>
      </c>
      <c r="D2" t="s">
        <v>279</v>
      </c>
      <c r="E2" t="s">
        <v>280</v>
      </c>
      <c r="L2" t="s">
        <v>281</v>
      </c>
    </row>
    <row r="3" spans="1:12">
      <c r="A3" t="s">
        <v>268</v>
      </c>
      <c r="B3">
        <v>259045</v>
      </c>
      <c r="C3">
        <v>259509</v>
      </c>
      <c r="D3">
        <f t="shared" ref="D3:D13" si="0">C3-B3</f>
        <v>464</v>
      </c>
      <c r="E3">
        <f t="shared" ref="E3:E13" si="1">ROUND(D3/B3*100,3)</f>
        <v>0.17899999999999999</v>
      </c>
      <c r="F3">
        <v>35.82</v>
      </c>
      <c r="H3">
        <v>0.32</v>
      </c>
      <c r="I3">
        <v>0.76900000000000002</v>
      </c>
      <c r="J3">
        <v>0.58399999999999996</v>
      </c>
      <c r="L3">
        <f t="shared" ref="L3:L13" si="2">E3-J3</f>
        <v>-0.40499999999999997</v>
      </c>
    </row>
    <row r="4" spans="1:12">
      <c r="A4" t="s">
        <v>269</v>
      </c>
      <c r="B4">
        <v>22249</v>
      </c>
      <c r="C4">
        <v>22292.799999999999</v>
      </c>
      <c r="D4">
        <f t="shared" si="0"/>
        <v>43.799999999999272</v>
      </c>
      <c r="E4">
        <f t="shared" si="1"/>
        <v>0.19700000000000001</v>
      </c>
      <c r="F4">
        <v>46.44</v>
      </c>
      <c r="H4">
        <v>0.14799999999999999</v>
      </c>
      <c r="I4">
        <v>0.38700000000000001</v>
      </c>
      <c r="J4">
        <v>0.21099999999999999</v>
      </c>
      <c r="L4">
        <f t="shared" si="2"/>
        <v>-1.3999999999999985E-2</v>
      </c>
    </row>
    <row r="5" spans="1:12">
      <c r="A5" t="s">
        <v>270</v>
      </c>
      <c r="B5">
        <v>28772</v>
      </c>
      <c r="C5">
        <v>28883.5</v>
      </c>
      <c r="D5">
        <f t="shared" si="0"/>
        <v>111.5</v>
      </c>
      <c r="E5">
        <f t="shared" si="1"/>
        <v>0.38800000000000001</v>
      </c>
      <c r="F5">
        <v>119.33</v>
      </c>
      <c r="H5">
        <v>0.64</v>
      </c>
      <c r="I5">
        <v>2.847</v>
      </c>
      <c r="J5">
        <v>1.3720000000000001</v>
      </c>
      <c r="L5">
        <f t="shared" si="2"/>
        <v>-0.9840000000000001</v>
      </c>
    </row>
    <row r="6" spans="1:12">
      <c r="A6" t="s">
        <v>271</v>
      </c>
      <c r="B6">
        <v>182566</v>
      </c>
      <c r="C6">
        <v>183446</v>
      </c>
      <c r="D6">
        <f t="shared" si="0"/>
        <v>880</v>
      </c>
      <c r="E6">
        <f t="shared" si="1"/>
        <v>0.48199999999999998</v>
      </c>
      <c r="F6">
        <v>192.62</v>
      </c>
      <c r="H6">
        <v>0.68700000000000006</v>
      </c>
      <c r="I6">
        <v>0.90500000000000003</v>
      </c>
      <c r="J6">
        <v>0.77900000000000003</v>
      </c>
      <c r="L6">
        <f t="shared" si="2"/>
        <v>-0.29700000000000004</v>
      </c>
    </row>
    <row r="7" spans="1:12">
      <c r="A7" t="s">
        <v>272</v>
      </c>
      <c r="B7">
        <v>565530</v>
      </c>
      <c r="C7">
        <v>568935</v>
      </c>
      <c r="D7">
        <f t="shared" si="0"/>
        <v>3405</v>
      </c>
      <c r="E7">
        <f t="shared" si="1"/>
        <v>0.60199999999999998</v>
      </c>
      <c r="F7">
        <v>216.93</v>
      </c>
      <c r="H7">
        <v>0.67600000000000005</v>
      </c>
      <c r="I7">
        <v>1.1830000000000001</v>
      </c>
      <c r="J7">
        <v>0.96399999999999997</v>
      </c>
      <c r="L7">
        <f t="shared" si="2"/>
        <v>-0.36199999999999999</v>
      </c>
    </row>
    <row r="8" spans="1:12">
      <c r="A8" t="s">
        <v>273</v>
      </c>
      <c r="B8" s="62">
        <v>23260728</v>
      </c>
      <c r="C8">
        <v>23389341</v>
      </c>
      <c r="D8">
        <f t="shared" si="0"/>
        <v>128613</v>
      </c>
      <c r="E8">
        <f t="shared" si="1"/>
        <v>0.55300000000000005</v>
      </c>
      <c r="F8">
        <v>213.93</v>
      </c>
      <c r="H8">
        <v>0.85199999999999998</v>
      </c>
      <c r="I8">
        <v>1.9379999999999999</v>
      </c>
      <c r="J8">
        <v>1.2330000000000001</v>
      </c>
      <c r="L8">
        <f t="shared" si="2"/>
        <v>-0.68</v>
      </c>
    </row>
    <row r="9" spans="1:12">
      <c r="A9" t="s">
        <v>274</v>
      </c>
      <c r="B9">
        <v>923288</v>
      </c>
      <c r="C9">
        <v>930338</v>
      </c>
      <c r="D9">
        <f t="shared" si="0"/>
        <v>7050</v>
      </c>
      <c r="E9">
        <f t="shared" si="1"/>
        <v>0.76400000000000001</v>
      </c>
      <c r="F9">
        <v>575.80999999999995</v>
      </c>
      <c r="H9">
        <v>0.79200000000000004</v>
      </c>
      <c r="I9">
        <v>1.0940000000000001</v>
      </c>
      <c r="J9">
        <v>0.93700000000000006</v>
      </c>
      <c r="L9">
        <f t="shared" si="2"/>
        <v>-0.17300000000000004</v>
      </c>
    </row>
    <row r="10" spans="1:12">
      <c r="A10" t="s">
        <v>275</v>
      </c>
      <c r="B10" s="62">
        <v>19982859</v>
      </c>
      <c r="C10">
        <v>20195089</v>
      </c>
      <c r="D10">
        <f t="shared" si="0"/>
        <v>212230</v>
      </c>
      <c r="E10">
        <f t="shared" si="1"/>
        <v>1.0620000000000001</v>
      </c>
      <c r="F10">
        <v>914.21</v>
      </c>
      <c r="H10">
        <v>0.82099999999999995</v>
      </c>
      <c r="I10">
        <v>1.079</v>
      </c>
      <c r="J10">
        <v>0.93899999999999995</v>
      </c>
      <c r="L10">
        <f t="shared" si="2"/>
        <v>0.12300000000000011</v>
      </c>
    </row>
    <row r="11" spans="1:12">
      <c r="A11" t="s">
        <v>276</v>
      </c>
      <c r="B11">
        <v>468385</v>
      </c>
      <c r="C11">
        <v>474087</v>
      </c>
      <c r="D11">
        <f t="shared" si="0"/>
        <v>5702</v>
      </c>
      <c r="E11">
        <f t="shared" si="1"/>
        <v>1.2170000000000001</v>
      </c>
      <c r="F11">
        <v>682.49</v>
      </c>
      <c r="H11">
        <v>0.81499999999999995</v>
      </c>
      <c r="I11">
        <v>1.099</v>
      </c>
      <c r="J11">
        <v>0.90200000000000002</v>
      </c>
      <c r="L11">
        <f t="shared" si="2"/>
        <v>0.31500000000000006</v>
      </c>
    </row>
    <row r="12" spans="1:12">
      <c r="A12" t="s">
        <v>277</v>
      </c>
      <c r="B12">
        <v>1573084</v>
      </c>
      <c r="C12">
        <v>1589288</v>
      </c>
      <c r="D12">
        <f t="shared" si="0"/>
        <v>16204</v>
      </c>
      <c r="E12">
        <f t="shared" si="1"/>
        <v>1.03</v>
      </c>
      <c r="F12">
        <v>776.73</v>
      </c>
      <c r="H12">
        <v>0.73899999999999999</v>
      </c>
      <c r="I12">
        <v>0.90200000000000002</v>
      </c>
      <c r="J12">
        <v>0.81299999999999994</v>
      </c>
      <c r="L12">
        <f t="shared" si="2"/>
        <v>0.21700000000000008</v>
      </c>
    </row>
    <row r="13" spans="1:12">
      <c r="A13" t="s">
        <v>278</v>
      </c>
      <c r="B13">
        <v>645238</v>
      </c>
      <c r="C13">
        <v>653154</v>
      </c>
      <c r="D13">
        <f t="shared" si="0"/>
        <v>7916</v>
      </c>
      <c r="E13">
        <f t="shared" si="1"/>
        <v>1.2270000000000001</v>
      </c>
      <c r="F13">
        <v>684.44</v>
      </c>
      <c r="H13">
        <v>0.84599999999999997</v>
      </c>
      <c r="I13">
        <v>0.92400000000000004</v>
      </c>
      <c r="J13">
        <v>0.88600000000000001</v>
      </c>
      <c r="L13">
        <f t="shared" si="2"/>
        <v>0.34100000000000008</v>
      </c>
    </row>
    <row r="14" spans="1:12">
      <c r="J14">
        <f>AVERAGE(J3:J13)</f>
        <v>0.87454545454545451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J3" sqref="J3:J14"/>
    </sheetView>
  </sheetViews>
  <sheetFormatPr defaultRowHeight="13.5"/>
  <cols>
    <col min="1" max="1" width="16" customWidth="1"/>
    <col min="6" max="6" width="10.125" customWidth="1"/>
  </cols>
  <sheetData>
    <row r="1" spans="1:15">
      <c r="C1" t="s">
        <v>129</v>
      </c>
      <c r="H1" t="s">
        <v>216</v>
      </c>
    </row>
    <row r="2" spans="1:15">
      <c r="B2" t="s">
        <v>128</v>
      </c>
      <c r="O2" t="s">
        <v>231</v>
      </c>
    </row>
    <row r="3" spans="1:15">
      <c r="A3" t="s">
        <v>116</v>
      </c>
      <c r="B3">
        <v>14379</v>
      </c>
      <c r="E3">
        <v>14564.47</v>
      </c>
      <c r="F3">
        <f t="shared" ref="F3:F14" si="0">ROUND((E3-B3)/B3*100,3)</f>
        <v>1.29</v>
      </c>
      <c r="H3">
        <v>2.8000000000000001E-2</v>
      </c>
      <c r="I3">
        <v>2.8000000000000001E-2</v>
      </c>
      <c r="J3">
        <v>2.8000000000000001E-2</v>
      </c>
      <c r="K3">
        <v>25</v>
      </c>
      <c r="L3">
        <v>384</v>
      </c>
      <c r="M3">
        <v>0.996</v>
      </c>
      <c r="O3">
        <f t="shared" ref="O3:O14" si="1">F3-J3</f>
        <v>1.262</v>
      </c>
    </row>
    <row r="4" spans="1:15">
      <c r="A4" t="s">
        <v>117</v>
      </c>
      <c r="B4">
        <v>118282</v>
      </c>
      <c r="E4">
        <v>120934.05</v>
      </c>
      <c r="F4">
        <f t="shared" si="0"/>
        <v>2.242</v>
      </c>
      <c r="H4">
        <v>0.01</v>
      </c>
      <c r="I4">
        <v>1.0960000000000001</v>
      </c>
      <c r="J4">
        <v>0.26600000000000001</v>
      </c>
      <c r="K4">
        <v>22</v>
      </c>
      <c r="L4">
        <v>583</v>
      </c>
      <c r="M4">
        <v>1.2549999999999999</v>
      </c>
      <c r="O4">
        <f t="shared" si="1"/>
        <v>1.976</v>
      </c>
    </row>
    <row r="5" spans="1:15">
      <c r="A5" t="s">
        <v>118</v>
      </c>
      <c r="B5">
        <v>6110</v>
      </c>
      <c r="E5">
        <v>6316.91</v>
      </c>
      <c r="F5">
        <f t="shared" si="0"/>
        <v>3.3860000000000001</v>
      </c>
      <c r="H5">
        <v>1.2E-2</v>
      </c>
      <c r="I5">
        <v>1.2E-2</v>
      </c>
      <c r="J5">
        <v>1.2E-2</v>
      </c>
      <c r="K5">
        <v>25</v>
      </c>
      <c r="L5">
        <v>463</v>
      </c>
      <c r="M5">
        <v>1.268</v>
      </c>
      <c r="O5">
        <f t="shared" si="1"/>
        <v>3.3740000000000001</v>
      </c>
    </row>
    <row r="6" spans="1:15">
      <c r="A6" t="s">
        <v>119</v>
      </c>
      <c r="B6">
        <v>6528</v>
      </c>
      <c r="E6">
        <v>6749.52</v>
      </c>
      <c r="F6">
        <f t="shared" si="0"/>
        <v>3.3929999999999998</v>
      </c>
      <c r="H6">
        <v>0.372</v>
      </c>
      <c r="I6">
        <v>0.57299999999999995</v>
      </c>
      <c r="J6">
        <v>0.41699999999999998</v>
      </c>
      <c r="K6">
        <v>25</v>
      </c>
      <c r="L6">
        <v>520</v>
      </c>
      <c r="M6">
        <v>1.4890000000000001</v>
      </c>
      <c r="O6">
        <f t="shared" si="1"/>
        <v>2.976</v>
      </c>
    </row>
    <row r="7" spans="1:15">
      <c r="A7" t="s">
        <v>120</v>
      </c>
      <c r="B7">
        <v>26524</v>
      </c>
      <c r="E7">
        <v>27846.35</v>
      </c>
      <c r="F7">
        <f t="shared" si="0"/>
        <v>4.9850000000000003</v>
      </c>
      <c r="H7">
        <v>3.0000000000000001E-3</v>
      </c>
      <c r="I7">
        <v>0.308</v>
      </c>
      <c r="J7">
        <v>3.5999999999999997E-2</v>
      </c>
      <c r="K7">
        <v>25</v>
      </c>
      <c r="L7">
        <v>479</v>
      </c>
      <c r="M7">
        <v>1.4870000000000001</v>
      </c>
      <c r="O7">
        <f t="shared" si="1"/>
        <v>4.9490000000000007</v>
      </c>
    </row>
    <row r="8" spans="1:15">
      <c r="A8" t="s">
        <v>121</v>
      </c>
      <c r="B8">
        <v>26130</v>
      </c>
      <c r="E8">
        <v>26971.91</v>
      </c>
      <c r="F8">
        <f t="shared" si="0"/>
        <v>3.222</v>
      </c>
      <c r="H8">
        <v>-8.9999999999999993E-3</v>
      </c>
      <c r="I8">
        <v>0.23799999999999999</v>
      </c>
      <c r="J8">
        <v>3.5000000000000003E-2</v>
      </c>
      <c r="K8">
        <v>25</v>
      </c>
      <c r="L8">
        <v>553</v>
      </c>
      <c r="M8">
        <v>1.4910000000000001</v>
      </c>
      <c r="O8">
        <f t="shared" si="1"/>
        <v>3.1869999999999998</v>
      </c>
    </row>
    <row r="9" spans="1:15">
      <c r="A9" t="s">
        <v>124</v>
      </c>
      <c r="B9">
        <v>29368</v>
      </c>
      <c r="E9">
        <v>31405.69</v>
      </c>
      <c r="F9">
        <f t="shared" si="0"/>
        <v>6.9379999999999997</v>
      </c>
      <c r="H9">
        <v>5.0000000000000001E-3</v>
      </c>
      <c r="I9">
        <v>0.11899999999999999</v>
      </c>
      <c r="J9">
        <v>4.9000000000000002E-2</v>
      </c>
      <c r="K9">
        <v>25</v>
      </c>
      <c r="L9">
        <v>530</v>
      </c>
      <c r="M9">
        <v>2.024</v>
      </c>
      <c r="O9">
        <f t="shared" si="1"/>
        <v>6.8889999999999993</v>
      </c>
    </row>
    <row r="10" spans="1:15">
      <c r="A10" t="s">
        <v>125</v>
      </c>
      <c r="B10">
        <v>29437</v>
      </c>
      <c r="E10">
        <v>31763.34</v>
      </c>
      <c r="F10">
        <f t="shared" si="0"/>
        <v>7.9029999999999996</v>
      </c>
      <c r="H10">
        <v>3.6999999999999998E-2</v>
      </c>
      <c r="I10">
        <v>0.40899999999999997</v>
      </c>
      <c r="J10">
        <v>0.127</v>
      </c>
      <c r="K10">
        <v>25</v>
      </c>
      <c r="L10">
        <v>492</v>
      </c>
      <c r="M10">
        <v>1.992</v>
      </c>
      <c r="O10">
        <f t="shared" si="1"/>
        <v>7.7759999999999998</v>
      </c>
    </row>
    <row r="11" spans="1:15">
      <c r="A11" t="s">
        <v>126</v>
      </c>
      <c r="B11">
        <v>42029</v>
      </c>
      <c r="E11">
        <v>46205.17</v>
      </c>
      <c r="F11">
        <f t="shared" si="0"/>
        <v>9.9359999999999999</v>
      </c>
      <c r="H11">
        <v>3.2000000000000001E-2</v>
      </c>
      <c r="I11">
        <v>0.34399999999999997</v>
      </c>
      <c r="J11">
        <v>9.7000000000000003E-2</v>
      </c>
      <c r="K11">
        <v>25</v>
      </c>
      <c r="L11">
        <v>718</v>
      </c>
      <c r="M11">
        <v>3.3519999999999999</v>
      </c>
      <c r="O11">
        <f t="shared" si="1"/>
        <v>9.8390000000000004</v>
      </c>
    </row>
    <row r="12" spans="1:15">
      <c r="A12" t="s">
        <v>127</v>
      </c>
      <c r="B12">
        <v>6773</v>
      </c>
      <c r="E12">
        <v>7763.41</v>
      </c>
      <c r="F12">
        <f t="shared" si="0"/>
        <v>14.622999999999999</v>
      </c>
      <c r="H12">
        <v>0.47699999999999998</v>
      </c>
      <c r="I12">
        <v>0.80500000000000005</v>
      </c>
      <c r="J12">
        <v>0.58699999999999997</v>
      </c>
      <c r="K12">
        <v>25</v>
      </c>
      <c r="L12">
        <v>840</v>
      </c>
      <c r="M12">
        <v>7.7370000000000001</v>
      </c>
      <c r="O12">
        <f t="shared" si="1"/>
        <v>14.036</v>
      </c>
    </row>
    <row r="13" spans="1:15">
      <c r="A13" t="s">
        <v>122</v>
      </c>
      <c r="B13">
        <v>8806</v>
      </c>
      <c r="E13">
        <v>10256.23</v>
      </c>
      <c r="F13">
        <f t="shared" si="0"/>
        <v>16.469000000000001</v>
      </c>
      <c r="H13">
        <v>0.52200000000000002</v>
      </c>
      <c r="I13">
        <v>0.82399999999999995</v>
      </c>
      <c r="J13">
        <v>0.65500000000000003</v>
      </c>
      <c r="K13">
        <v>25</v>
      </c>
      <c r="L13">
        <v>830</v>
      </c>
      <c r="M13">
        <v>12.664</v>
      </c>
      <c r="O13">
        <f t="shared" si="1"/>
        <v>15.814000000000002</v>
      </c>
    </row>
    <row r="14" spans="1:15">
      <c r="A14" t="s">
        <v>123</v>
      </c>
      <c r="B14">
        <v>20127</v>
      </c>
      <c r="E14">
        <v>23752.240000000002</v>
      </c>
      <c r="F14">
        <f t="shared" si="0"/>
        <v>18.012</v>
      </c>
      <c r="H14">
        <v>0.84499999999999997</v>
      </c>
      <c r="I14">
        <v>1.823</v>
      </c>
      <c r="J14">
        <v>1.1599999999999999</v>
      </c>
      <c r="K14">
        <v>7</v>
      </c>
      <c r="L14">
        <v>984</v>
      </c>
      <c r="M14">
        <v>19.556999999999999</v>
      </c>
      <c r="O14">
        <f t="shared" si="1"/>
        <v>16.852</v>
      </c>
    </row>
    <row r="15" spans="1:15">
      <c r="F15">
        <f>AVERAGE(F3:F14)</f>
        <v>7.6999166666666667</v>
      </c>
      <c r="J15">
        <f>AVERAGE(J3:J14)</f>
        <v>0.28908333333333336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18" sqref="H18"/>
    </sheetView>
  </sheetViews>
  <sheetFormatPr defaultRowHeight="13.5"/>
  <cols>
    <col min="2" max="2" width="10.25" bestFit="1" customWidth="1"/>
  </cols>
  <sheetData>
    <row r="1" spans="1:10">
      <c r="C1" t="s">
        <v>51</v>
      </c>
      <c r="F1" t="s">
        <v>216</v>
      </c>
    </row>
    <row r="2" spans="1:10">
      <c r="C2" t="s">
        <v>49</v>
      </c>
      <c r="D2" t="s">
        <v>50</v>
      </c>
    </row>
    <row r="3" spans="1:10" ht="15.75" thickBot="1">
      <c r="A3" s="7" t="s">
        <v>8</v>
      </c>
      <c r="B3" s="9">
        <v>3916</v>
      </c>
      <c r="C3" s="7">
        <v>0.94</v>
      </c>
      <c r="D3" s="8">
        <v>3.23</v>
      </c>
      <c r="F3">
        <v>0</v>
      </c>
      <c r="G3">
        <v>1.226</v>
      </c>
      <c r="H3">
        <v>0.66</v>
      </c>
      <c r="J3">
        <f t="shared" ref="J3:J16" si="0">C3-F3</f>
        <v>0.94</v>
      </c>
    </row>
    <row r="4" spans="1:10" ht="15.75" thickBot="1">
      <c r="A4" s="7" t="s">
        <v>37</v>
      </c>
      <c r="B4" s="9">
        <v>42029</v>
      </c>
      <c r="C4" s="7">
        <v>1.1299999999999999</v>
      </c>
      <c r="D4" s="8">
        <v>3.21</v>
      </c>
      <c r="F4">
        <v>0</v>
      </c>
      <c r="G4">
        <v>0.40400000000000003</v>
      </c>
      <c r="H4">
        <v>5.7000000000000002E-2</v>
      </c>
      <c r="J4">
        <f t="shared" si="0"/>
        <v>1.1299999999999999</v>
      </c>
    </row>
    <row r="5" spans="1:10" ht="15.75" thickBot="1">
      <c r="A5" s="7" t="s">
        <v>38</v>
      </c>
      <c r="B5" s="9">
        <v>35002</v>
      </c>
      <c r="C5" s="7">
        <v>1.1599999999999999</v>
      </c>
      <c r="D5" s="8">
        <v>2.57</v>
      </c>
      <c r="F5">
        <v>8.5999999999999993E-2</v>
      </c>
      <c r="G5">
        <v>0.51100000000000001</v>
      </c>
      <c r="H5">
        <v>0.28299999999999997</v>
      </c>
      <c r="J5">
        <f t="shared" si="0"/>
        <v>1.0739999999999998</v>
      </c>
    </row>
    <row r="6" spans="1:10" ht="15.75" thickBot="1">
      <c r="A6" s="7" t="s">
        <v>39</v>
      </c>
      <c r="B6" s="9">
        <v>48912</v>
      </c>
      <c r="C6" s="7">
        <v>1.3</v>
      </c>
      <c r="D6" s="8">
        <v>2.0699999999999998</v>
      </c>
      <c r="F6">
        <v>0.1</v>
      </c>
      <c r="G6">
        <v>0.38800000000000001</v>
      </c>
      <c r="H6">
        <v>0.23400000000000001</v>
      </c>
      <c r="J6">
        <f t="shared" si="0"/>
        <v>1.2</v>
      </c>
    </row>
    <row r="7" spans="1:10" ht="15.75" thickBot="1">
      <c r="A7" s="7" t="s">
        <v>40</v>
      </c>
      <c r="B7" s="9">
        <v>41910</v>
      </c>
      <c r="C7" s="7">
        <v>2.88</v>
      </c>
      <c r="D7" s="8">
        <v>5.22</v>
      </c>
      <c r="F7">
        <v>0.14299999999999999</v>
      </c>
      <c r="G7">
        <v>0.36499999999999999</v>
      </c>
      <c r="H7">
        <v>0.23899999999999999</v>
      </c>
      <c r="J7">
        <f t="shared" si="0"/>
        <v>2.7370000000000001</v>
      </c>
    </row>
    <row r="8" spans="1:10" ht="15.75" thickBot="1">
      <c r="A8" s="7" t="s">
        <v>18</v>
      </c>
      <c r="B8" s="9">
        <v>8806</v>
      </c>
      <c r="C8" s="7">
        <v>1.31</v>
      </c>
      <c r="D8" s="8">
        <v>1.71</v>
      </c>
      <c r="F8">
        <v>4.4999999999999998E-2</v>
      </c>
      <c r="G8">
        <v>0.34100000000000003</v>
      </c>
      <c r="H8">
        <v>0.214</v>
      </c>
      <c r="J8">
        <f t="shared" si="0"/>
        <v>1.2650000000000001</v>
      </c>
    </row>
    <row r="9" spans="1:10" ht="15.75" thickBot="1">
      <c r="A9" s="7" t="s">
        <v>41</v>
      </c>
      <c r="B9" s="9">
        <v>22249</v>
      </c>
      <c r="C9" s="7">
        <v>4.7</v>
      </c>
      <c r="D9" s="8">
        <v>6.03</v>
      </c>
      <c r="F9">
        <v>0.13900000000000001</v>
      </c>
      <c r="G9">
        <v>0.44500000000000001</v>
      </c>
      <c r="H9">
        <v>0.21099999999999999</v>
      </c>
      <c r="J9">
        <f t="shared" si="0"/>
        <v>4.5609999999999999</v>
      </c>
    </row>
    <row r="10" spans="1:10" ht="15.75" thickBot="1">
      <c r="A10" s="7" t="s">
        <v>42</v>
      </c>
      <c r="B10" s="9">
        <v>80450</v>
      </c>
      <c r="C10" s="7">
        <v>4.3</v>
      </c>
      <c r="D10" s="8">
        <v>5.17</v>
      </c>
      <c r="F10">
        <v>9.1999999999999998E-2</v>
      </c>
      <c r="G10">
        <v>0.30499999999999999</v>
      </c>
      <c r="H10">
        <v>0.14799999999999999</v>
      </c>
      <c r="J10">
        <f t="shared" si="0"/>
        <v>4.2080000000000002</v>
      </c>
    </row>
    <row r="11" spans="1:10" ht="15.75" thickBot="1">
      <c r="A11" s="7" t="s">
        <v>43</v>
      </c>
      <c r="B11" s="9">
        <v>182566</v>
      </c>
      <c r="C11" s="7">
        <v>5.91</v>
      </c>
      <c r="D11" s="8">
        <v>7.97</v>
      </c>
      <c r="F11">
        <v>0.56599999999999995</v>
      </c>
      <c r="G11">
        <v>0.88</v>
      </c>
      <c r="H11">
        <v>0.78400000000000003</v>
      </c>
      <c r="J11">
        <f t="shared" si="0"/>
        <v>5.3440000000000003</v>
      </c>
    </row>
    <row r="12" spans="1:10" ht="15.75" thickBot="1">
      <c r="A12" s="7" t="s">
        <v>44</v>
      </c>
      <c r="B12" s="9">
        <v>565530</v>
      </c>
      <c r="C12" s="7">
        <v>5.62</v>
      </c>
      <c r="D12" s="8">
        <v>6.78</v>
      </c>
      <c r="F12">
        <v>0.52300000000000002</v>
      </c>
      <c r="G12">
        <v>1.1000000000000001</v>
      </c>
      <c r="H12">
        <v>0.92900000000000005</v>
      </c>
      <c r="J12">
        <f t="shared" si="0"/>
        <v>5.0970000000000004</v>
      </c>
    </row>
    <row r="13" spans="1:10" ht="15.75" thickBot="1">
      <c r="A13" s="7" t="s">
        <v>45</v>
      </c>
      <c r="B13" s="9">
        <v>923288</v>
      </c>
      <c r="C13" s="7">
        <v>6.93</v>
      </c>
      <c r="D13" s="8">
        <v>9.8800000000000008</v>
      </c>
      <c r="F13">
        <v>0.81699999999999995</v>
      </c>
      <c r="G13">
        <v>1.0820000000000001</v>
      </c>
      <c r="H13">
        <v>0.94299999999999995</v>
      </c>
      <c r="J13">
        <f t="shared" si="0"/>
        <v>6.1129999999999995</v>
      </c>
    </row>
    <row r="14" spans="1:10" ht="15.75" thickBot="1">
      <c r="A14" s="7" t="s">
        <v>46</v>
      </c>
      <c r="B14" s="9">
        <v>469385</v>
      </c>
      <c r="C14" s="7">
        <v>7.47</v>
      </c>
      <c r="D14" s="8">
        <v>9.67</v>
      </c>
      <c r="F14">
        <v>0.81499999999999995</v>
      </c>
      <c r="G14">
        <v>1.099</v>
      </c>
      <c r="H14">
        <v>0.90200000000000002</v>
      </c>
      <c r="J14">
        <f t="shared" si="0"/>
        <v>6.6549999999999994</v>
      </c>
    </row>
    <row r="15" spans="1:10" ht="15.75" thickBot="1">
      <c r="A15" s="7" t="s">
        <v>47</v>
      </c>
      <c r="B15" s="9">
        <v>1573084</v>
      </c>
      <c r="C15" s="7">
        <v>7.02</v>
      </c>
      <c r="D15" s="8">
        <v>8.19</v>
      </c>
      <c r="F15">
        <v>0.73899999999999999</v>
      </c>
      <c r="G15">
        <v>0.90200000000000002</v>
      </c>
      <c r="H15">
        <v>0.81299999999999994</v>
      </c>
      <c r="J15">
        <f t="shared" si="0"/>
        <v>6.2809999999999997</v>
      </c>
    </row>
    <row r="16" spans="1:10" ht="15.75" thickBot="1">
      <c r="A16" s="7" t="s">
        <v>48</v>
      </c>
      <c r="B16" s="9">
        <v>645238</v>
      </c>
      <c r="C16" s="7">
        <v>9.91</v>
      </c>
      <c r="D16" s="8">
        <v>10.81</v>
      </c>
      <c r="F16">
        <v>0.84599999999999997</v>
      </c>
      <c r="G16">
        <v>0.92400000000000004</v>
      </c>
      <c r="H16">
        <v>0.88600000000000001</v>
      </c>
      <c r="J16">
        <f t="shared" si="0"/>
        <v>9.0640000000000001</v>
      </c>
    </row>
    <row r="17" spans="3:8">
      <c r="C17">
        <f>AVERAGE(C3:C16)</f>
        <v>4.3271428571428574</v>
      </c>
      <c r="D17">
        <f>AVERAGE(D3:D16)</f>
        <v>5.8935714285714287</v>
      </c>
      <c r="H17">
        <f>AVERAGE(H3:H16)</f>
        <v>0.52164285714285719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8"/>
  <sheetViews>
    <sheetView topLeftCell="B1" workbookViewId="0">
      <selection activeCell="I28" sqref="I28"/>
    </sheetView>
  </sheetViews>
  <sheetFormatPr defaultRowHeight="13.5"/>
  <sheetData>
    <row r="1" spans="1:16">
      <c r="D1" t="s">
        <v>289</v>
      </c>
      <c r="G1" t="s">
        <v>98</v>
      </c>
      <c r="J1" t="s">
        <v>216</v>
      </c>
      <c r="N1" t="s">
        <v>312</v>
      </c>
      <c r="P1" t="s">
        <v>313</v>
      </c>
    </row>
    <row r="3" spans="1:16">
      <c r="A3">
        <v>3</v>
      </c>
      <c r="B3" t="s">
        <v>85</v>
      </c>
      <c r="C3">
        <v>629</v>
      </c>
      <c r="D3">
        <v>630</v>
      </c>
      <c r="E3">
        <v>635.23</v>
      </c>
      <c r="F3">
        <v>0.99</v>
      </c>
      <c r="G3">
        <v>629</v>
      </c>
      <c r="H3">
        <v>630.98</v>
      </c>
      <c r="I3">
        <v>0.31</v>
      </c>
      <c r="J3">
        <v>0</v>
      </c>
      <c r="K3">
        <v>0.318</v>
      </c>
      <c r="L3">
        <v>2.5000000000000001E-2</v>
      </c>
      <c r="N3">
        <f t="shared" ref="N3:N17" si="0">F3-L3</f>
        <v>0.96499999999999997</v>
      </c>
      <c r="P3">
        <f t="shared" ref="P3:P17" si="1">I3-L3</f>
        <v>0.28499999999999998</v>
      </c>
    </row>
    <row r="4" spans="1:16">
      <c r="A4">
        <v>5</v>
      </c>
      <c r="B4" t="s">
        <v>86</v>
      </c>
      <c r="C4">
        <v>118282</v>
      </c>
      <c r="D4">
        <v>118282</v>
      </c>
      <c r="E4">
        <v>119421.83</v>
      </c>
      <c r="F4">
        <v>0.96</v>
      </c>
      <c r="G4">
        <v>118282</v>
      </c>
      <c r="H4">
        <v>118435.63</v>
      </c>
      <c r="I4">
        <v>0.13</v>
      </c>
      <c r="J4">
        <v>0</v>
      </c>
      <c r="K4">
        <v>0.30199999999999999</v>
      </c>
      <c r="L4">
        <v>0.14399999999999999</v>
      </c>
      <c r="N4">
        <f t="shared" si="0"/>
        <v>0.81599999999999995</v>
      </c>
      <c r="P4">
        <f t="shared" si="1"/>
        <v>-1.3999999999999985E-2</v>
      </c>
    </row>
    <row r="5" spans="1:16">
      <c r="A5">
        <v>6</v>
      </c>
      <c r="B5" t="s">
        <v>87</v>
      </c>
      <c r="C5">
        <v>6110</v>
      </c>
      <c r="D5">
        <v>6141</v>
      </c>
      <c r="E5">
        <v>6205.63</v>
      </c>
      <c r="F5">
        <v>1.57</v>
      </c>
      <c r="G5">
        <v>6110</v>
      </c>
      <c r="H5">
        <v>6120.36</v>
      </c>
      <c r="I5">
        <v>0.17</v>
      </c>
      <c r="J5">
        <v>0</v>
      </c>
      <c r="K5">
        <v>0.29499999999999998</v>
      </c>
      <c r="L5">
        <v>2.4E-2</v>
      </c>
      <c r="N5">
        <f t="shared" si="0"/>
        <v>1.546</v>
      </c>
      <c r="P5">
        <f t="shared" si="1"/>
        <v>0.14600000000000002</v>
      </c>
    </row>
    <row r="6" spans="1:16">
      <c r="A6">
        <v>7</v>
      </c>
      <c r="B6" t="s">
        <v>88</v>
      </c>
      <c r="C6">
        <v>6528</v>
      </c>
      <c r="D6">
        <v>6528</v>
      </c>
      <c r="E6">
        <v>6563.7</v>
      </c>
      <c r="F6">
        <v>0.55000000000000004</v>
      </c>
      <c r="G6">
        <v>6528</v>
      </c>
      <c r="H6">
        <v>6547.28</v>
      </c>
      <c r="I6">
        <v>0.3</v>
      </c>
      <c r="J6">
        <v>0.32200000000000001</v>
      </c>
      <c r="K6">
        <v>0.44400000000000001</v>
      </c>
      <c r="L6">
        <v>0.34699999999999998</v>
      </c>
      <c r="N6">
        <f t="shared" si="0"/>
        <v>0.20300000000000007</v>
      </c>
      <c r="P6">
        <f t="shared" si="1"/>
        <v>-4.6999999999999986E-2</v>
      </c>
    </row>
    <row r="7" spans="1:16">
      <c r="A7">
        <v>9</v>
      </c>
      <c r="B7" t="s">
        <v>89</v>
      </c>
      <c r="C7">
        <v>14379</v>
      </c>
      <c r="D7">
        <v>14379</v>
      </c>
      <c r="E7">
        <v>14406.37</v>
      </c>
      <c r="F7">
        <v>0.19</v>
      </c>
      <c r="G7">
        <v>14379</v>
      </c>
      <c r="H7">
        <v>14379</v>
      </c>
      <c r="I7">
        <v>0</v>
      </c>
      <c r="J7">
        <v>0</v>
      </c>
      <c r="K7">
        <v>0</v>
      </c>
      <c r="L7">
        <v>0</v>
      </c>
      <c r="N7">
        <f t="shared" si="0"/>
        <v>0.19</v>
      </c>
      <c r="P7">
        <f t="shared" si="1"/>
        <v>0</v>
      </c>
    </row>
    <row r="8" spans="1:16">
      <c r="A8">
        <v>10</v>
      </c>
      <c r="B8" t="s">
        <v>37</v>
      </c>
      <c r="C8">
        <v>42029</v>
      </c>
      <c r="D8">
        <v>42487</v>
      </c>
      <c r="E8">
        <v>43002.9</v>
      </c>
      <c r="F8">
        <v>2.3199999999999998</v>
      </c>
      <c r="G8">
        <v>42040</v>
      </c>
      <c r="H8">
        <v>42232.04</v>
      </c>
      <c r="I8">
        <v>0.48</v>
      </c>
      <c r="J8">
        <v>0</v>
      </c>
      <c r="K8">
        <v>0.378</v>
      </c>
      <c r="L8">
        <v>4.7E-2</v>
      </c>
      <c r="N8">
        <f t="shared" si="0"/>
        <v>2.2729999999999997</v>
      </c>
      <c r="P8">
        <f t="shared" si="1"/>
        <v>0.433</v>
      </c>
    </row>
    <row r="9" spans="1:16">
      <c r="A9">
        <v>12</v>
      </c>
      <c r="B9" t="s">
        <v>90</v>
      </c>
      <c r="C9">
        <v>26524</v>
      </c>
      <c r="D9">
        <v>26524</v>
      </c>
      <c r="E9">
        <v>26899.200000000001</v>
      </c>
      <c r="F9">
        <v>1.41</v>
      </c>
      <c r="G9">
        <v>26524</v>
      </c>
      <c r="H9">
        <v>26568.67</v>
      </c>
      <c r="I9">
        <v>0.17</v>
      </c>
      <c r="J9">
        <v>0</v>
      </c>
      <c r="K9">
        <v>4.0000000000000001E-3</v>
      </c>
      <c r="L9">
        <v>2E-3</v>
      </c>
      <c r="N9">
        <f t="shared" si="0"/>
        <v>1.4079999999999999</v>
      </c>
      <c r="P9">
        <f t="shared" si="1"/>
        <v>0.16800000000000001</v>
      </c>
    </row>
    <row r="10" spans="1:16">
      <c r="A10">
        <v>13</v>
      </c>
      <c r="B10" t="s">
        <v>91</v>
      </c>
      <c r="C10">
        <v>29368</v>
      </c>
      <c r="D10">
        <v>29383</v>
      </c>
      <c r="E10">
        <v>29738.73</v>
      </c>
      <c r="F10">
        <v>1.26</v>
      </c>
      <c r="G10">
        <v>29368</v>
      </c>
      <c r="H10">
        <v>29439.08</v>
      </c>
      <c r="I10">
        <v>0.24</v>
      </c>
      <c r="J10">
        <v>0</v>
      </c>
      <c r="K10">
        <v>0.317</v>
      </c>
      <c r="L10">
        <v>5.5E-2</v>
      </c>
      <c r="N10">
        <f t="shared" si="0"/>
        <v>1.2050000000000001</v>
      </c>
      <c r="P10">
        <f t="shared" si="1"/>
        <v>0.185</v>
      </c>
    </row>
    <row r="11" spans="1:16">
      <c r="A11">
        <v>15</v>
      </c>
      <c r="B11" t="s">
        <v>92</v>
      </c>
      <c r="C11">
        <v>26130</v>
      </c>
      <c r="D11">
        <v>26130</v>
      </c>
      <c r="E11">
        <v>26448.33</v>
      </c>
      <c r="F11">
        <v>1.22</v>
      </c>
      <c r="G11">
        <v>26130</v>
      </c>
      <c r="H11">
        <v>26144.85</v>
      </c>
      <c r="I11">
        <v>0.06</v>
      </c>
      <c r="J11">
        <v>8.0000000000000002E-3</v>
      </c>
      <c r="K11">
        <v>7.6999999999999999E-2</v>
      </c>
      <c r="L11">
        <v>2.7E-2</v>
      </c>
      <c r="N11">
        <f t="shared" si="0"/>
        <v>1.1930000000000001</v>
      </c>
      <c r="P11">
        <f t="shared" si="1"/>
        <v>3.3000000000000002E-2</v>
      </c>
    </row>
    <row r="12" spans="1:16">
      <c r="A12">
        <v>16</v>
      </c>
      <c r="B12" t="s">
        <v>93</v>
      </c>
      <c r="C12">
        <v>29437</v>
      </c>
      <c r="D12">
        <v>29541</v>
      </c>
      <c r="E12">
        <v>30035.23</v>
      </c>
      <c r="F12">
        <v>2.0299999999999998</v>
      </c>
      <c r="G12">
        <v>29438</v>
      </c>
      <c r="H12">
        <v>29578.44</v>
      </c>
      <c r="I12">
        <v>0.48</v>
      </c>
      <c r="J12">
        <v>0</v>
      </c>
      <c r="K12">
        <v>0.316</v>
      </c>
      <c r="L12">
        <v>9.9000000000000005E-2</v>
      </c>
      <c r="N12">
        <f t="shared" si="0"/>
        <v>1.9309999999999998</v>
      </c>
      <c r="P12">
        <f t="shared" si="1"/>
        <v>0.38100000000000001</v>
      </c>
    </row>
    <row r="13" spans="1:16">
      <c r="A13">
        <v>20</v>
      </c>
      <c r="B13" t="s">
        <v>17</v>
      </c>
      <c r="C13">
        <v>6773</v>
      </c>
      <c r="D13">
        <v>6891</v>
      </c>
      <c r="E13">
        <v>6933.87</v>
      </c>
      <c r="F13">
        <v>2.38</v>
      </c>
      <c r="G13">
        <v>6909</v>
      </c>
      <c r="H13">
        <v>6953.2250000000004</v>
      </c>
      <c r="I13">
        <v>2.66</v>
      </c>
      <c r="J13">
        <v>0.16200000000000001</v>
      </c>
      <c r="K13">
        <v>0.38400000000000001</v>
      </c>
      <c r="L13">
        <v>0.23400000000000001</v>
      </c>
      <c r="N13">
        <f t="shared" si="0"/>
        <v>2.1459999999999999</v>
      </c>
      <c r="P13">
        <f t="shared" si="1"/>
        <v>2.4260000000000002</v>
      </c>
    </row>
    <row r="14" spans="1:16">
      <c r="A14">
        <v>21</v>
      </c>
      <c r="B14" t="s">
        <v>18</v>
      </c>
      <c r="C14">
        <v>8806</v>
      </c>
      <c r="D14">
        <v>8988</v>
      </c>
      <c r="E14">
        <v>9079.23</v>
      </c>
      <c r="F14">
        <v>3.1</v>
      </c>
      <c r="G14">
        <v>9031</v>
      </c>
      <c r="H14">
        <v>9090.3700000000008</v>
      </c>
      <c r="I14">
        <v>3.23</v>
      </c>
      <c r="J14">
        <v>0.13600000000000001</v>
      </c>
      <c r="K14">
        <v>0.38600000000000001</v>
      </c>
      <c r="L14">
        <v>0.20499999999999999</v>
      </c>
      <c r="N14">
        <f t="shared" si="0"/>
        <v>2.895</v>
      </c>
      <c r="P14">
        <f t="shared" si="1"/>
        <v>3.0249999999999999</v>
      </c>
    </row>
    <row r="15" spans="1:16">
      <c r="A15">
        <v>22</v>
      </c>
      <c r="B15" t="s">
        <v>94</v>
      </c>
      <c r="C15">
        <v>270199</v>
      </c>
      <c r="D15">
        <v>277642</v>
      </c>
      <c r="E15">
        <v>280181.46999999997</v>
      </c>
      <c r="F15">
        <v>3.69</v>
      </c>
      <c r="G15">
        <v>271640</v>
      </c>
      <c r="H15">
        <v>274083.42</v>
      </c>
      <c r="I15">
        <v>1.44</v>
      </c>
      <c r="J15">
        <v>0.125</v>
      </c>
      <c r="K15">
        <v>0.52200000000000002</v>
      </c>
      <c r="L15">
        <v>0.35399999999999998</v>
      </c>
      <c r="N15">
        <f t="shared" si="0"/>
        <v>3.3359999999999999</v>
      </c>
      <c r="P15">
        <f t="shared" si="1"/>
        <v>1.0859999999999999</v>
      </c>
    </row>
    <row r="16" spans="1:16">
      <c r="A16">
        <v>23</v>
      </c>
      <c r="B16" t="s">
        <v>95</v>
      </c>
      <c r="C16">
        <v>20127</v>
      </c>
      <c r="D16">
        <v>20593</v>
      </c>
      <c r="E16">
        <v>21349.63</v>
      </c>
      <c r="F16">
        <v>6.07</v>
      </c>
      <c r="G16">
        <v>20348</v>
      </c>
      <c r="H16">
        <v>20464.310000000001</v>
      </c>
      <c r="I16">
        <v>1.68</v>
      </c>
      <c r="J16">
        <v>1.4999999999999999E-2</v>
      </c>
      <c r="K16">
        <v>1.4059999999999999</v>
      </c>
      <c r="L16">
        <v>0.39500000000000002</v>
      </c>
      <c r="N16">
        <f t="shared" si="0"/>
        <v>5.6750000000000007</v>
      </c>
      <c r="P16">
        <f t="shared" si="1"/>
        <v>1.2849999999999999</v>
      </c>
    </row>
    <row r="17" spans="1:16">
      <c r="A17">
        <v>24</v>
      </c>
      <c r="B17" t="s">
        <v>96</v>
      </c>
      <c r="C17">
        <v>62128</v>
      </c>
      <c r="D17">
        <v>64151</v>
      </c>
      <c r="E17">
        <v>65621.13</v>
      </c>
      <c r="F17">
        <v>5.62</v>
      </c>
      <c r="G17">
        <v>63847</v>
      </c>
      <c r="H17">
        <v>64202.7</v>
      </c>
      <c r="I17">
        <v>3.34</v>
      </c>
      <c r="J17">
        <v>0.17100000000000001</v>
      </c>
      <c r="K17">
        <v>0.69699999999999995</v>
      </c>
      <c r="L17">
        <v>0.45</v>
      </c>
      <c r="N17">
        <f t="shared" si="0"/>
        <v>5.17</v>
      </c>
      <c r="P17">
        <f t="shared" si="1"/>
        <v>2.8899999999999997</v>
      </c>
    </row>
    <row r="18" spans="1:16">
      <c r="F18">
        <f>AVERAGE(F3:F17)</f>
        <v>2.2239999999999998</v>
      </c>
      <c r="I18">
        <f>AVERAGE(I3:I17)</f>
        <v>0.97933333333333328</v>
      </c>
      <c r="L18">
        <f>AVERAGE(L3:L17)</f>
        <v>0.16053333333333336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H18" sqref="H18"/>
    </sheetView>
  </sheetViews>
  <sheetFormatPr defaultRowHeight="13.5"/>
  <cols>
    <col min="6" max="6" width="9.125" bestFit="1" customWidth="1"/>
    <col min="7" max="7" width="10.5" bestFit="1" customWidth="1"/>
    <col min="8" max="9" width="9.125" bestFit="1" customWidth="1"/>
  </cols>
  <sheetData>
    <row r="1" spans="1:12">
      <c r="A1" s="73"/>
      <c r="B1" s="73"/>
      <c r="C1" s="73" t="s">
        <v>314</v>
      </c>
      <c r="D1" s="73"/>
      <c r="E1" s="73" t="s">
        <v>315</v>
      </c>
      <c r="F1" s="73"/>
      <c r="G1" s="73" t="s">
        <v>316</v>
      </c>
      <c r="H1" s="73"/>
      <c r="I1" t="s">
        <v>169</v>
      </c>
    </row>
    <row r="2" spans="1:12">
      <c r="A2" s="73"/>
      <c r="B2" s="73"/>
      <c r="C2" s="73"/>
      <c r="D2" s="73"/>
      <c r="E2" s="73"/>
      <c r="F2" s="73"/>
      <c r="G2" s="73"/>
      <c r="H2" s="73"/>
    </row>
    <row r="3" spans="1:12">
      <c r="A3" s="73" t="s">
        <v>236</v>
      </c>
      <c r="B3" s="73">
        <v>15780</v>
      </c>
      <c r="C3" s="73"/>
      <c r="D3" s="73">
        <f>ROUND((C3-B3)/B3*100,2)</f>
        <v>-100</v>
      </c>
      <c r="E3" s="73">
        <v>16014</v>
      </c>
      <c r="F3" s="73">
        <f>ROUND((E3-B3)/B3*100,2)</f>
        <v>1.48</v>
      </c>
      <c r="G3" s="73">
        <v>15780</v>
      </c>
      <c r="H3" s="73">
        <f>ROUND((G3-B3)/B3*100,2)</f>
        <v>0</v>
      </c>
      <c r="I3" s="71">
        <v>8.3000000000000004E-2</v>
      </c>
      <c r="K3" s="71">
        <f>F3-I3</f>
        <v>1.397</v>
      </c>
      <c r="L3" s="71">
        <f>H3-I3</f>
        <v>-8.3000000000000004E-2</v>
      </c>
    </row>
    <row r="4" spans="1:12">
      <c r="A4" s="73" t="s">
        <v>74</v>
      </c>
      <c r="B4" s="73">
        <v>42029</v>
      </c>
      <c r="C4" s="73"/>
      <c r="D4" s="73">
        <f t="shared" ref="D4:D11" si="0">ROUND((C4-B4)/B4*100,2)</f>
        <v>-100</v>
      </c>
      <c r="E4" s="73">
        <v>42861</v>
      </c>
      <c r="F4" s="73">
        <f t="shared" ref="F4:F11" si="1">ROUND((E4-B4)/B4*100,2)</f>
        <v>1.98</v>
      </c>
      <c r="G4" s="73">
        <v>42130</v>
      </c>
      <c r="H4" s="73">
        <f t="shared" ref="H4:H11" si="2">ROUND((G4-B4)/B4*100,2)</f>
        <v>0.24</v>
      </c>
      <c r="I4" s="71">
        <v>8.3000000000000004E-2</v>
      </c>
      <c r="K4" s="71">
        <f t="shared" ref="K4:K11" si="3">F4-I4</f>
        <v>1.897</v>
      </c>
      <c r="L4" s="71">
        <f t="shared" ref="L4:L11" si="4">H4-I4</f>
        <v>0.15699999999999997</v>
      </c>
    </row>
    <row r="5" spans="1:12">
      <c r="A5" s="73" t="s">
        <v>317</v>
      </c>
      <c r="B5" s="73">
        <v>35002</v>
      </c>
      <c r="C5" s="73">
        <v>37028.83</v>
      </c>
      <c r="D5" s="73">
        <f t="shared" si="0"/>
        <v>5.79</v>
      </c>
      <c r="E5" s="73">
        <v>36087</v>
      </c>
      <c r="F5" s="73">
        <f t="shared" si="1"/>
        <v>3.1</v>
      </c>
      <c r="G5" s="73">
        <v>35075</v>
      </c>
      <c r="H5" s="73">
        <f t="shared" si="2"/>
        <v>0.21</v>
      </c>
      <c r="I5" s="71">
        <v>0.23799999999999999</v>
      </c>
      <c r="K5" s="71">
        <f t="shared" si="3"/>
        <v>2.8620000000000001</v>
      </c>
      <c r="L5" s="71">
        <f t="shared" si="4"/>
        <v>-2.7999999999999997E-2</v>
      </c>
    </row>
    <row r="6" spans="1:12">
      <c r="A6" s="73" t="s">
        <v>247</v>
      </c>
      <c r="B6" s="73">
        <v>48912</v>
      </c>
      <c r="C6" s="73">
        <v>51799.53</v>
      </c>
      <c r="D6" s="73">
        <f t="shared" si="0"/>
        <v>5.9</v>
      </c>
      <c r="E6" s="73">
        <v>50729</v>
      </c>
      <c r="F6" s="73">
        <f t="shared" si="1"/>
        <v>3.71</v>
      </c>
      <c r="G6" s="73">
        <v>48956</v>
      </c>
      <c r="H6" s="73">
        <f t="shared" si="2"/>
        <v>0.09</v>
      </c>
      <c r="I6" s="71">
        <v>0.24099999999999999</v>
      </c>
      <c r="K6" s="71">
        <f t="shared" si="3"/>
        <v>3.4689999999999999</v>
      </c>
      <c r="L6" s="71">
        <f t="shared" si="4"/>
        <v>-0.151</v>
      </c>
    </row>
    <row r="7" spans="1:12">
      <c r="A7" s="73" t="s">
        <v>228</v>
      </c>
      <c r="B7" s="73">
        <v>41910</v>
      </c>
      <c r="C7" s="73">
        <v>43373.3</v>
      </c>
      <c r="D7" s="73">
        <f t="shared" si="0"/>
        <v>3.49</v>
      </c>
      <c r="E7" s="73">
        <v>42972</v>
      </c>
      <c r="F7" s="73">
        <f t="shared" si="1"/>
        <v>2.5299999999999998</v>
      </c>
      <c r="G7" s="73">
        <v>41950</v>
      </c>
      <c r="H7" s="73">
        <f t="shared" si="2"/>
        <v>0.1</v>
      </c>
      <c r="I7" s="71">
        <v>0.25800000000000001</v>
      </c>
      <c r="K7" s="71">
        <f t="shared" si="3"/>
        <v>2.2719999999999998</v>
      </c>
      <c r="L7" s="71">
        <f t="shared" si="4"/>
        <v>-0.158</v>
      </c>
    </row>
    <row r="8" spans="1:12">
      <c r="A8" s="73" t="s">
        <v>229</v>
      </c>
      <c r="B8" s="73">
        <v>8806</v>
      </c>
      <c r="C8" s="73"/>
      <c r="D8" s="73">
        <f t="shared" si="0"/>
        <v>-100</v>
      </c>
      <c r="E8" s="73">
        <v>9095</v>
      </c>
      <c r="F8" s="73">
        <f t="shared" si="1"/>
        <v>3.28</v>
      </c>
      <c r="G8" s="73">
        <v>8826</v>
      </c>
      <c r="H8" s="73">
        <f t="shared" si="2"/>
        <v>0.23</v>
      </c>
      <c r="I8" s="71">
        <v>0.23100000000000001</v>
      </c>
      <c r="K8" s="71">
        <f t="shared" si="3"/>
        <v>3.0489999999999999</v>
      </c>
      <c r="L8" s="71">
        <f t="shared" si="4"/>
        <v>-1.0000000000000009E-3</v>
      </c>
    </row>
    <row r="9" spans="1:12">
      <c r="A9" s="73" t="s">
        <v>173</v>
      </c>
      <c r="B9" s="73">
        <v>50801</v>
      </c>
      <c r="C9" s="73">
        <v>52353.1</v>
      </c>
      <c r="D9" s="73">
        <f t="shared" si="0"/>
        <v>3.06</v>
      </c>
      <c r="E9" s="73">
        <v>51756</v>
      </c>
      <c r="F9" s="73">
        <f t="shared" si="1"/>
        <v>1.88</v>
      </c>
      <c r="G9" s="73">
        <v>50859</v>
      </c>
      <c r="H9" s="73">
        <f t="shared" si="2"/>
        <v>0.11</v>
      </c>
      <c r="I9" s="71">
        <v>0.57499999999999996</v>
      </c>
      <c r="K9" s="71">
        <f t="shared" si="3"/>
        <v>1.3049999999999999</v>
      </c>
      <c r="L9" s="71">
        <f t="shared" si="4"/>
        <v>-0.46499999999999997</v>
      </c>
    </row>
    <row r="10" spans="1:12">
      <c r="A10" s="73" t="s">
        <v>175</v>
      </c>
      <c r="B10" s="73">
        <v>20127</v>
      </c>
      <c r="C10" s="73">
        <v>22025.200000000001</v>
      </c>
      <c r="D10" s="73">
        <f t="shared" si="0"/>
        <v>9.43</v>
      </c>
      <c r="E10" s="73">
        <v>20937</v>
      </c>
      <c r="F10" s="73">
        <f t="shared" si="1"/>
        <v>4.0199999999999996</v>
      </c>
      <c r="G10" s="73">
        <v>20138</v>
      </c>
      <c r="H10" s="73">
        <f t="shared" si="2"/>
        <v>0.05</v>
      </c>
      <c r="I10" s="71">
        <v>0.29199999999999998</v>
      </c>
      <c r="K10" s="71">
        <f t="shared" si="3"/>
        <v>3.7279999999999998</v>
      </c>
      <c r="L10" s="71">
        <f t="shared" si="4"/>
        <v>-0.24199999999999999</v>
      </c>
    </row>
    <row r="11" spans="1:12">
      <c r="A11" s="73" t="s">
        <v>195</v>
      </c>
      <c r="B11" s="73">
        <v>22249</v>
      </c>
      <c r="C11" s="73">
        <v>23038.400000000001</v>
      </c>
      <c r="D11" s="73">
        <f t="shared" si="0"/>
        <v>3.55</v>
      </c>
      <c r="E11" s="73">
        <v>22821</v>
      </c>
      <c r="F11" s="73">
        <f t="shared" si="1"/>
        <v>2.57</v>
      </c>
      <c r="G11" s="73">
        <v>22255</v>
      </c>
      <c r="H11" s="73">
        <f t="shared" si="2"/>
        <v>0.03</v>
      </c>
      <c r="I11" s="71">
        <v>0.26900000000000002</v>
      </c>
      <c r="K11" s="71">
        <f t="shared" si="3"/>
        <v>2.3009999999999997</v>
      </c>
      <c r="L11" s="71">
        <f t="shared" si="4"/>
        <v>-0.23900000000000002</v>
      </c>
    </row>
    <row r="12" spans="1:12">
      <c r="F12" s="74">
        <f>AVERAGE(F3:F11)</f>
        <v>2.7277777777777774</v>
      </c>
      <c r="G12" s="74">
        <f t="shared" ref="G12:I12" si="5">AVERAGE(G3:G11)</f>
        <v>31774.333333333332</v>
      </c>
      <c r="H12" s="74">
        <f t="shared" si="5"/>
        <v>0.11777777777777776</v>
      </c>
      <c r="I12" s="74">
        <f t="shared" si="5"/>
        <v>0.25222222222222224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E19" sqref="E19:F19"/>
    </sheetView>
  </sheetViews>
  <sheetFormatPr defaultRowHeight="13.5"/>
  <sheetData>
    <row r="1" spans="1:12">
      <c r="D1" t="s">
        <v>257</v>
      </c>
      <c r="H1" t="s">
        <v>169</v>
      </c>
    </row>
    <row r="2" spans="1:12" ht="14.25" thickBot="1">
      <c r="D2" t="s">
        <v>258</v>
      </c>
      <c r="L2" t="s">
        <v>243</v>
      </c>
    </row>
    <row r="3" spans="1:12" ht="15">
      <c r="A3" s="55">
        <v>1</v>
      </c>
      <c r="B3" s="21" t="s">
        <v>244</v>
      </c>
      <c r="C3" s="22">
        <v>36905</v>
      </c>
      <c r="D3" s="22">
        <v>37165.199999999997</v>
      </c>
      <c r="E3" s="22">
        <v>0.42</v>
      </c>
      <c r="F3" s="22">
        <v>0.71</v>
      </c>
      <c r="H3">
        <v>8.1000000000000003E-2</v>
      </c>
      <c r="I3">
        <v>0.379</v>
      </c>
      <c r="J3">
        <v>0.23400000000000001</v>
      </c>
      <c r="L3">
        <f>F3-J3</f>
        <v>0.47599999999999998</v>
      </c>
    </row>
    <row r="4" spans="1:12" ht="15">
      <c r="A4" s="56">
        <v>2</v>
      </c>
      <c r="B4" s="24" t="s">
        <v>245</v>
      </c>
      <c r="C4" s="25">
        <v>6773</v>
      </c>
      <c r="D4" s="25">
        <v>6813.8</v>
      </c>
      <c r="E4" s="25">
        <v>0.25</v>
      </c>
      <c r="F4" s="25">
        <v>0.6</v>
      </c>
      <c r="H4">
        <v>0.14799999999999999</v>
      </c>
      <c r="I4">
        <v>0.42799999999999999</v>
      </c>
      <c r="J4">
        <v>0.25700000000000001</v>
      </c>
      <c r="L4">
        <f t="shared" ref="L4:L18" si="0">F4-J4</f>
        <v>0.34299999999999997</v>
      </c>
    </row>
    <row r="5" spans="1:12" ht="15">
      <c r="A5" s="56">
        <v>3</v>
      </c>
      <c r="B5" s="24" t="s">
        <v>246</v>
      </c>
      <c r="C5" s="25">
        <v>34643</v>
      </c>
      <c r="D5" s="25">
        <v>34708.800000000003</v>
      </c>
      <c r="E5" s="25">
        <v>0.1</v>
      </c>
      <c r="F5" s="25">
        <v>0.19</v>
      </c>
      <c r="H5">
        <v>2.9000000000000001E-2</v>
      </c>
      <c r="I5">
        <v>6.9000000000000006E-2</v>
      </c>
      <c r="J5">
        <v>5.1999999999999998E-2</v>
      </c>
      <c r="L5">
        <f t="shared" si="0"/>
        <v>0.13800000000000001</v>
      </c>
    </row>
    <row r="6" spans="1:12" ht="15">
      <c r="A6" s="56">
        <v>4</v>
      </c>
      <c r="B6" s="24" t="s">
        <v>247</v>
      </c>
      <c r="C6" s="25">
        <v>48912</v>
      </c>
      <c r="D6" s="25">
        <v>49181.4</v>
      </c>
      <c r="E6" s="25">
        <v>0.44</v>
      </c>
      <c r="F6" s="25">
        <v>0.55000000000000004</v>
      </c>
      <c r="H6">
        <v>0.108</v>
      </c>
      <c r="I6">
        <v>0.40100000000000002</v>
      </c>
      <c r="J6">
        <v>0.24099999999999999</v>
      </c>
      <c r="L6">
        <f t="shared" si="0"/>
        <v>0.30900000000000005</v>
      </c>
    </row>
    <row r="7" spans="1:12" ht="15">
      <c r="A7" s="56">
        <v>5</v>
      </c>
      <c r="B7" s="24" t="s">
        <v>248</v>
      </c>
      <c r="C7" s="25">
        <v>294358</v>
      </c>
      <c r="D7" s="25">
        <v>296355.59999999998</v>
      </c>
      <c r="E7" s="25">
        <v>0.43</v>
      </c>
      <c r="F7" s="25">
        <v>0.68</v>
      </c>
      <c r="H7">
        <v>0.16900000000000001</v>
      </c>
      <c r="I7">
        <v>0.503</v>
      </c>
      <c r="J7">
        <v>0.33100000000000002</v>
      </c>
      <c r="L7">
        <f t="shared" si="0"/>
        <v>0.34900000000000003</v>
      </c>
    </row>
    <row r="8" spans="1:12" ht="15">
      <c r="A8" s="56">
        <v>6</v>
      </c>
      <c r="B8" s="24" t="s">
        <v>228</v>
      </c>
      <c r="C8" s="25">
        <v>41910</v>
      </c>
      <c r="D8" s="25">
        <v>42118.2</v>
      </c>
      <c r="E8" s="25">
        <v>0.37</v>
      </c>
      <c r="F8" s="25">
        <v>0.5</v>
      </c>
      <c r="H8">
        <v>0.16500000000000001</v>
      </c>
      <c r="I8">
        <v>0.36</v>
      </c>
      <c r="J8">
        <v>0.252</v>
      </c>
      <c r="L8">
        <f t="shared" si="0"/>
        <v>0.248</v>
      </c>
    </row>
    <row r="9" spans="1:12" ht="15">
      <c r="A9" s="56">
        <v>7</v>
      </c>
      <c r="B9" s="24" t="s">
        <v>249</v>
      </c>
      <c r="C9" s="25">
        <v>8806</v>
      </c>
      <c r="D9" s="25">
        <v>8872.7999999999993</v>
      </c>
      <c r="E9" s="25">
        <v>0.28000000000000003</v>
      </c>
      <c r="F9" s="25">
        <v>0.76</v>
      </c>
      <c r="H9">
        <v>4.4999999999999998E-2</v>
      </c>
      <c r="I9">
        <v>0.443</v>
      </c>
      <c r="J9">
        <v>0.185</v>
      </c>
      <c r="L9">
        <f t="shared" si="0"/>
        <v>0.57499999999999996</v>
      </c>
    </row>
    <row r="10" spans="1:12" ht="15">
      <c r="A10" s="56">
        <v>8</v>
      </c>
      <c r="B10" s="24" t="s">
        <v>250</v>
      </c>
      <c r="C10" s="25">
        <v>259045</v>
      </c>
      <c r="D10" s="25">
        <v>261344.2</v>
      </c>
      <c r="E10" s="25">
        <v>0.54</v>
      </c>
      <c r="F10" s="25">
        <v>0.89</v>
      </c>
      <c r="H10">
        <v>0.25700000000000001</v>
      </c>
      <c r="I10">
        <v>0.76200000000000001</v>
      </c>
      <c r="J10">
        <v>0.58599999999999997</v>
      </c>
      <c r="L10">
        <f t="shared" si="0"/>
        <v>0.30400000000000005</v>
      </c>
    </row>
    <row r="11" spans="1:12" ht="15">
      <c r="A11" s="56">
        <v>9</v>
      </c>
      <c r="B11" s="24" t="s">
        <v>251</v>
      </c>
      <c r="C11" s="25">
        <v>92650</v>
      </c>
      <c r="D11" s="25">
        <v>92651.8</v>
      </c>
      <c r="E11" s="25">
        <v>0</v>
      </c>
      <c r="F11" s="26">
        <v>0</v>
      </c>
      <c r="H11">
        <v>0</v>
      </c>
      <c r="I11">
        <v>0.10299999999999999</v>
      </c>
      <c r="J11">
        <v>2.4E-2</v>
      </c>
      <c r="L11">
        <f t="shared" si="0"/>
        <v>-2.4E-2</v>
      </c>
    </row>
    <row r="12" spans="1:12" ht="15">
      <c r="A12" s="56">
        <v>10</v>
      </c>
      <c r="B12" s="24" t="s">
        <v>190</v>
      </c>
      <c r="C12" s="25">
        <v>224094</v>
      </c>
      <c r="D12" s="25">
        <v>226925.4</v>
      </c>
      <c r="E12" s="25">
        <v>1.05</v>
      </c>
      <c r="F12" s="25">
        <v>1.26</v>
      </c>
      <c r="H12">
        <v>0.22500000000000001</v>
      </c>
      <c r="I12">
        <v>0.57799999999999996</v>
      </c>
      <c r="J12">
        <v>0.36299999999999999</v>
      </c>
      <c r="L12">
        <f t="shared" si="0"/>
        <v>0.89700000000000002</v>
      </c>
    </row>
    <row r="13" spans="1:12" ht="15">
      <c r="A13" s="56">
        <v>11</v>
      </c>
      <c r="B13" s="24" t="s">
        <v>252</v>
      </c>
      <c r="C13" s="25">
        <v>239297</v>
      </c>
      <c r="D13" s="25">
        <v>246309.6</v>
      </c>
      <c r="E13" s="25">
        <v>2.62</v>
      </c>
      <c r="F13" s="25">
        <v>2.93</v>
      </c>
      <c r="H13">
        <v>9.7000000000000003E-2</v>
      </c>
      <c r="I13">
        <v>0.499</v>
      </c>
      <c r="J13">
        <v>0.21299999999999999</v>
      </c>
      <c r="L13">
        <f t="shared" si="0"/>
        <v>2.7170000000000001</v>
      </c>
    </row>
    <row r="14" spans="1:12" ht="15">
      <c r="A14" s="56">
        <v>12</v>
      </c>
      <c r="B14" s="24" t="s">
        <v>253</v>
      </c>
      <c r="C14" s="25">
        <v>56892</v>
      </c>
      <c r="D14" s="25">
        <v>58629.2</v>
      </c>
      <c r="E14" s="25">
        <v>2.76</v>
      </c>
      <c r="F14" s="25">
        <v>3.05</v>
      </c>
      <c r="H14">
        <v>0.128</v>
      </c>
      <c r="I14">
        <v>0.68400000000000005</v>
      </c>
      <c r="J14">
        <v>0.42399999999999999</v>
      </c>
      <c r="L14">
        <f t="shared" si="0"/>
        <v>2.6259999999999999</v>
      </c>
    </row>
    <row r="15" spans="1:12" ht="15">
      <c r="A15" s="56">
        <v>13</v>
      </c>
      <c r="B15" s="24" t="s">
        <v>173</v>
      </c>
      <c r="C15" s="25">
        <v>50801</v>
      </c>
      <c r="D15" s="25">
        <v>51271.6</v>
      </c>
      <c r="E15" s="25">
        <v>0.82</v>
      </c>
      <c r="F15" s="25">
        <v>0.93</v>
      </c>
      <c r="H15">
        <v>0.23200000000000001</v>
      </c>
      <c r="I15">
        <v>1.161</v>
      </c>
      <c r="J15">
        <v>0.57199999999999995</v>
      </c>
      <c r="L15">
        <f t="shared" si="0"/>
        <v>0.3580000000000001</v>
      </c>
    </row>
    <row r="16" spans="1:12" ht="15">
      <c r="A16" s="56">
        <v>14</v>
      </c>
      <c r="B16" s="24" t="s">
        <v>254</v>
      </c>
      <c r="C16" s="25">
        <v>252948</v>
      </c>
      <c r="D16" s="25">
        <v>260421.4</v>
      </c>
      <c r="E16" s="25">
        <v>2.34</v>
      </c>
      <c r="F16" s="25">
        <v>2.95</v>
      </c>
      <c r="H16">
        <v>0.02</v>
      </c>
      <c r="I16">
        <v>0.442</v>
      </c>
      <c r="J16">
        <v>0.19500000000000001</v>
      </c>
      <c r="L16">
        <f t="shared" si="0"/>
        <v>2.7550000000000003</v>
      </c>
    </row>
    <row r="17" spans="1:12" ht="15">
      <c r="A17" s="56">
        <v>15</v>
      </c>
      <c r="B17" s="24" t="s">
        <v>255</v>
      </c>
      <c r="C17" s="25">
        <v>270199</v>
      </c>
      <c r="D17" s="25">
        <v>276171.8</v>
      </c>
      <c r="E17" s="25">
        <v>2.15</v>
      </c>
      <c r="F17" s="25">
        <v>2.21</v>
      </c>
      <c r="H17">
        <v>0.125</v>
      </c>
      <c r="I17">
        <v>0.52200000000000002</v>
      </c>
      <c r="J17">
        <v>0.35399999999999998</v>
      </c>
      <c r="L17">
        <f t="shared" si="0"/>
        <v>1.8559999999999999</v>
      </c>
    </row>
    <row r="18" spans="1:12" ht="15.75" thickBot="1">
      <c r="A18" s="58">
        <v>16</v>
      </c>
      <c r="B18" s="28" t="s">
        <v>256</v>
      </c>
      <c r="C18" s="29">
        <v>56638</v>
      </c>
      <c r="D18" s="29">
        <v>59008.2</v>
      </c>
      <c r="E18" s="29">
        <v>4.05</v>
      </c>
      <c r="F18" s="29">
        <v>4.18</v>
      </c>
      <c r="H18">
        <v>0.318</v>
      </c>
      <c r="I18">
        <v>0.51700000000000002</v>
      </c>
      <c r="J18">
        <v>0.41799999999999998</v>
      </c>
      <c r="L18">
        <f t="shared" si="0"/>
        <v>3.7619999999999996</v>
      </c>
    </row>
    <row r="19" spans="1:12">
      <c r="E19">
        <f>AVERAGE(E3:E18)</f>
        <v>1.1637500000000001</v>
      </c>
      <c r="F19">
        <f>AVERAGE(F3:F18)</f>
        <v>1.399375</v>
      </c>
      <c r="J19">
        <f>AVERAGE(J3:J18)</f>
        <v>0.29381249999999998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Q3" sqref="Q3:Q23"/>
    </sheetView>
  </sheetViews>
  <sheetFormatPr defaultRowHeight="13.5"/>
  <cols>
    <col min="5" max="5" width="8.375" customWidth="1"/>
    <col min="14" max="14" width="6.125" customWidth="1"/>
    <col min="16" max="16" width="6.625" customWidth="1"/>
  </cols>
  <sheetData>
    <row r="1" spans="1:17">
      <c r="C1" t="s">
        <v>21</v>
      </c>
      <c r="G1" t="s">
        <v>22</v>
      </c>
      <c r="K1" t="s">
        <v>216</v>
      </c>
      <c r="O1" t="s">
        <v>217</v>
      </c>
      <c r="Q1" t="s">
        <v>218</v>
      </c>
    </row>
    <row r="2" spans="1:17" ht="14.25" thickBot="1">
      <c r="C2" t="s">
        <v>23</v>
      </c>
      <c r="D2" t="s">
        <v>24</v>
      </c>
      <c r="E2" t="s">
        <v>25</v>
      </c>
      <c r="F2" t="s">
        <v>26</v>
      </c>
    </row>
    <row r="3" spans="1:17" ht="14.25" thickBot="1">
      <c r="A3" s="1" t="s">
        <v>0</v>
      </c>
      <c r="B3" s="2">
        <v>44303</v>
      </c>
      <c r="C3" s="2">
        <v>44303</v>
      </c>
      <c r="D3" s="2">
        <v>44482</v>
      </c>
      <c r="E3" s="2">
        <v>0.13</v>
      </c>
      <c r="F3" s="2">
        <v>56.57</v>
      </c>
      <c r="G3" s="2">
        <v>44303</v>
      </c>
      <c r="H3" s="2">
        <v>44358</v>
      </c>
      <c r="I3" s="2">
        <v>0</v>
      </c>
      <c r="J3" s="2">
        <v>12.9</v>
      </c>
      <c r="K3">
        <v>0</v>
      </c>
      <c r="L3">
        <v>0.40400000000000003</v>
      </c>
      <c r="M3">
        <v>3.5999999999999997E-2</v>
      </c>
      <c r="O3">
        <f>E3-M3</f>
        <v>9.4E-2</v>
      </c>
      <c r="Q3">
        <f>I3-M3</f>
        <v>-3.5999999999999997E-2</v>
      </c>
    </row>
    <row r="4" spans="1:17" ht="14.25" thickBot="1">
      <c r="A4" s="3" t="s">
        <v>1</v>
      </c>
      <c r="B4" s="4">
        <v>59030</v>
      </c>
      <c r="C4" s="4">
        <v>59030</v>
      </c>
      <c r="D4" s="4">
        <v>59076</v>
      </c>
      <c r="E4" s="4">
        <v>1.2E-2</v>
      </c>
      <c r="F4" s="4">
        <v>17.14</v>
      </c>
      <c r="G4" s="4">
        <v>59030</v>
      </c>
      <c r="H4" s="4">
        <v>59030</v>
      </c>
      <c r="I4" s="4">
        <v>0</v>
      </c>
      <c r="J4" s="4">
        <v>0</v>
      </c>
      <c r="K4">
        <v>0</v>
      </c>
      <c r="L4">
        <v>7.8E-2</v>
      </c>
      <c r="M4">
        <v>3.0000000000000001E-3</v>
      </c>
      <c r="O4">
        <f t="shared" ref="O4:O23" si="0">E4-M4</f>
        <v>9.0000000000000011E-3</v>
      </c>
      <c r="Q4">
        <f t="shared" ref="Q4:Q23" si="1">I4-M4</f>
        <v>-3.0000000000000001E-3</v>
      </c>
    </row>
    <row r="5" spans="1:17" ht="14.25" thickBot="1">
      <c r="A5" s="3" t="s">
        <v>2</v>
      </c>
      <c r="B5" s="4">
        <v>96772</v>
      </c>
      <c r="C5" s="4">
        <v>96772</v>
      </c>
      <c r="D5" s="4">
        <v>97468</v>
      </c>
      <c r="E5" s="4">
        <v>0.23</v>
      </c>
      <c r="F5" s="4">
        <v>202.54</v>
      </c>
      <c r="G5" s="4">
        <v>96790</v>
      </c>
      <c r="H5" s="4">
        <v>97318</v>
      </c>
      <c r="I5" s="4">
        <v>0.24</v>
      </c>
      <c r="J5" s="4">
        <v>134.43</v>
      </c>
      <c r="K5">
        <v>0</v>
      </c>
      <c r="L5">
        <v>8.9999999999999993E-3</v>
      </c>
      <c r="M5">
        <v>0</v>
      </c>
      <c r="O5">
        <f t="shared" si="0"/>
        <v>0.23</v>
      </c>
      <c r="Q5">
        <f t="shared" si="1"/>
        <v>0.24</v>
      </c>
    </row>
    <row r="6" spans="1:17" ht="14.25" thickBot="1">
      <c r="A6" s="3" t="s">
        <v>3</v>
      </c>
      <c r="B6" s="4">
        <v>58537</v>
      </c>
      <c r="C6" s="4">
        <v>58537</v>
      </c>
      <c r="D6" s="4">
        <v>58537</v>
      </c>
      <c r="E6" s="4">
        <v>0</v>
      </c>
      <c r="F6" s="4">
        <v>0</v>
      </c>
      <c r="G6" s="4">
        <v>58537</v>
      </c>
      <c r="H6" s="4">
        <v>58537</v>
      </c>
      <c r="I6" s="4">
        <v>0</v>
      </c>
      <c r="J6" s="4">
        <v>0</v>
      </c>
      <c r="K6">
        <v>0</v>
      </c>
      <c r="L6">
        <v>5.6000000000000001E-2</v>
      </c>
      <c r="M6">
        <v>0.01</v>
      </c>
      <c r="O6">
        <f t="shared" si="0"/>
        <v>-0.01</v>
      </c>
      <c r="Q6">
        <f t="shared" si="1"/>
        <v>-0.01</v>
      </c>
    </row>
    <row r="7" spans="1:17" ht="14.25" thickBot="1">
      <c r="A7" s="3" t="s">
        <v>4</v>
      </c>
      <c r="B7" s="4">
        <v>73682</v>
      </c>
      <c r="C7" s="4">
        <v>73682</v>
      </c>
      <c r="D7" s="4">
        <v>73818</v>
      </c>
      <c r="E7" s="4">
        <v>0.1</v>
      </c>
      <c r="F7" s="4">
        <v>67.39</v>
      </c>
      <c r="G7" s="4">
        <v>73682</v>
      </c>
      <c r="H7" s="4">
        <v>73682</v>
      </c>
      <c r="I7" s="4">
        <v>0</v>
      </c>
      <c r="J7" s="4">
        <v>0</v>
      </c>
      <c r="K7">
        <v>0</v>
      </c>
      <c r="L7">
        <v>0.185</v>
      </c>
      <c r="M7">
        <v>7.0000000000000001E-3</v>
      </c>
      <c r="O7">
        <f t="shared" si="0"/>
        <v>9.2999999999999999E-2</v>
      </c>
      <c r="Q7">
        <f t="shared" si="1"/>
        <v>-7.0000000000000001E-3</v>
      </c>
    </row>
    <row r="8" spans="1:17" ht="14.25" thickBot="1">
      <c r="A8" s="3" t="s">
        <v>5</v>
      </c>
      <c r="B8" s="4">
        <v>2323</v>
      </c>
      <c r="C8" s="4">
        <v>2324</v>
      </c>
      <c r="D8" s="4">
        <v>2360</v>
      </c>
      <c r="E8" s="4">
        <v>0.76</v>
      </c>
      <c r="F8" s="4">
        <v>8.0399999999999991</v>
      </c>
      <c r="G8" s="4">
        <v>2324</v>
      </c>
      <c r="H8" s="4">
        <v>2357</v>
      </c>
      <c r="I8" s="4">
        <v>0.81</v>
      </c>
      <c r="J8" s="4">
        <v>8.49</v>
      </c>
      <c r="K8">
        <v>0.215</v>
      </c>
      <c r="L8">
        <v>0.47399999999999998</v>
      </c>
      <c r="M8">
        <v>0.372</v>
      </c>
      <c r="O8">
        <f t="shared" si="0"/>
        <v>0.38800000000000001</v>
      </c>
      <c r="Q8">
        <f t="shared" si="1"/>
        <v>0.43800000000000006</v>
      </c>
    </row>
    <row r="9" spans="1:17" ht="14.25" thickBot="1">
      <c r="A9" s="3" t="s">
        <v>6</v>
      </c>
      <c r="B9" s="4">
        <v>15780</v>
      </c>
      <c r="C9" s="4">
        <v>15780</v>
      </c>
      <c r="D9" s="4">
        <v>15870</v>
      </c>
      <c r="E9" s="4">
        <v>0.14000000000000001</v>
      </c>
      <c r="F9" s="4">
        <v>21.31</v>
      </c>
      <c r="G9" s="4">
        <v>15781</v>
      </c>
      <c r="H9" s="4">
        <v>15852</v>
      </c>
      <c r="I9" s="4">
        <v>0.17</v>
      </c>
      <c r="J9" s="4">
        <v>17.02</v>
      </c>
      <c r="K9">
        <v>6.0000000000000001E-3</v>
      </c>
      <c r="L9">
        <v>0.22800000000000001</v>
      </c>
      <c r="M9">
        <v>0.1</v>
      </c>
      <c r="O9">
        <f t="shared" si="0"/>
        <v>4.0000000000000008E-2</v>
      </c>
      <c r="Q9">
        <f t="shared" si="1"/>
        <v>7.0000000000000007E-2</v>
      </c>
    </row>
    <row r="10" spans="1:17" ht="14.25" thickBot="1">
      <c r="A10" s="3" t="s">
        <v>7</v>
      </c>
      <c r="B10" s="4">
        <v>126643</v>
      </c>
      <c r="C10" s="4">
        <v>126643</v>
      </c>
      <c r="D10" s="4">
        <v>126643</v>
      </c>
      <c r="E10" s="4">
        <v>0</v>
      </c>
      <c r="F10" s="4">
        <v>0</v>
      </c>
      <c r="G10" s="4">
        <v>126643</v>
      </c>
      <c r="H10" s="4">
        <v>126810</v>
      </c>
      <c r="I10" s="4">
        <v>0.01</v>
      </c>
      <c r="J10" s="4">
        <v>44.59</v>
      </c>
      <c r="K10">
        <v>0</v>
      </c>
      <c r="L10">
        <v>0</v>
      </c>
      <c r="M10">
        <v>0</v>
      </c>
      <c r="O10">
        <f t="shared" si="0"/>
        <v>0</v>
      </c>
      <c r="Q10">
        <f t="shared" si="1"/>
        <v>0.01</v>
      </c>
    </row>
    <row r="11" spans="1:17" ht="14.25" thickBot="1">
      <c r="A11" s="3" t="s">
        <v>8</v>
      </c>
      <c r="B11" s="4">
        <v>3916</v>
      </c>
      <c r="C11" s="4">
        <v>3916</v>
      </c>
      <c r="D11" s="4">
        <v>3990</v>
      </c>
      <c r="E11" s="4">
        <v>0.73</v>
      </c>
      <c r="F11" s="4">
        <v>19.8</v>
      </c>
      <c r="G11" s="4">
        <v>3916</v>
      </c>
      <c r="H11" s="4">
        <v>3997</v>
      </c>
      <c r="I11" s="4">
        <v>1.0900000000000001</v>
      </c>
      <c r="J11" s="4">
        <v>20.73</v>
      </c>
      <c r="K11">
        <v>0</v>
      </c>
      <c r="L11">
        <v>1.149</v>
      </c>
      <c r="M11">
        <v>0.504</v>
      </c>
      <c r="O11">
        <f t="shared" si="0"/>
        <v>0.22599999999999998</v>
      </c>
      <c r="Q11">
        <f t="shared" si="1"/>
        <v>0.58600000000000008</v>
      </c>
    </row>
    <row r="12" spans="1:17" ht="14.25" thickBot="1">
      <c r="A12" s="3" t="s">
        <v>9</v>
      </c>
      <c r="B12" s="4">
        <v>80369</v>
      </c>
      <c r="C12" s="4">
        <v>80369</v>
      </c>
      <c r="D12" s="4">
        <v>80770</v>
      </c>
      <c r="E12" s="4">
        <v>0.04</v>
      </c>
      <c r="F12" s="4">
        <v>93.49</v>
      </c>
      <c r="G12" s="4">
        <v>80369</v>
      </c>
      <c r="H12" s="4">
        <v>80620</v>
      </c>
      <c r="I12" s="4">
        <v>0.02</v>
      </c>
      <c r="J12" s="4">
        <v>60.31</v>
      </c>
      <c r="K12">
        <v>0</v>
      </c>
      <c r="L12">
        <v>0.45300000000000001</v>
      </c>
      <c r="M12">
        <v>0.02</v>
      </c>
      <c r="O12">
        <f t="shared" si="0"/>
        <v>0.02</v>
      </c>
      <c r="Q12">
        <f t="shared" si="1"/>
        <v>0</v>
      </c>
    </row>
    <row r="13" spans="1:17" ht="14.25" thickBot="1">
      <c r="A13" s="3" t="s">
        <v>10</v>
      </c>
      <c r="B13" s="4">
        <v>2378</v>
      </c>
      <c r="C13" s="4">
        <v>2380</v>
      </c>
      <c r="D13" s="4">
        <v>2410</v>
      </c>
      <c r="E13" s="4">
        <v>0.53</v>
      </c>
      <c r="F13" s="4">
        <v>9.1999999999999993</v>
      </c>
      <c r="G13" s="4">
        <v>2382</v>
      </c>
      <c r="H13" s="4">
        <v>2418</v>
      </c>
      <c r="I13" s="4">
        <v>0.68</v>
      </c>
      <c r="J13" s="4">
        <v>9.56</v>
      </c>
      <c r="K13">
        <v>0</v>
      </c>
      <c r="L13">
        <v>0.16800000000000001</v>
      </c>
      <c r="M13">
        <v>4.3999999999999997E-2</v>
      </c>
      <c r="O13">
        <f t="shared" si="0"/>
        <v>0.48600000000000004</v>
      </c>
      <c r="Q13">
        <f t="shared" si="1"/>
        <v>0.63600000000000001</v>
      </c>
    </row>
    <row r="14" spans="1:17" ht="14.25" thickBot="1">
      <c r="A14" s="3" t="s">
        <v>11</v>
      </c>
      <c r="B14" s="4">
        <v>49135</v>
      </c>
      <c r="C14" s="4">
        <v>49135</v>
      </c>
      <c r="D14" s="4">
        <v>49378</v>
      </c>
      <c r="E14" s="4">
        <v>0.06</v>
      </c>
      <c r="F14" s="4">
        <v>73.78</v>
      </c>
      <c r="G14" s="4">
        <v>49135</v>
      </c>
      <c r="H14" s="4">
        <v>49692</v>
      </c>
      <c r="I14" s="4">
        <v>0.24</v>
      </c>
      <c r="J14" s="4">
        <v>159.97999999999999</v>
      </c>
      <c r="K14">
        <v>0</v>
      </c>
      <c r="L14">
        <v>0</v>
      </c>
      <c r="M14">
        <v>0</v>
      </c>
      <c r="O14">
        <f t="shared" si="0"/>
        <v>0.06</v>
      </c>
      <c r="Q14">
        <f t="shared" si="1"/>
        <v>0.24</v>
      </c>
    </row>
    <row r="15" spans="1:17" ht="14.25" thickBot="1">
      <c r="A15" s="3" t="s">
        <v>12</v>
      </c>
      <c r="B15" s="4">
        <v>2579</v>
      </c>
      <c r="C15" s="4">
        <v>2579</v>
      </c>
      <c r="D15" s="4">
        <v>2611</v>
      </c>
      <c r="E15" s="4">
        <v>0.3</v>
      </c>
      <c r="F15" s="4">
        <v>8.94</v>
      </c>
      <c r="G15" s="4">
        <v>2579</v>
      </c>
      <c r="H15" s="4">
        <v>2623</v>
      </c>
      <c r="I15" s="4">
        <v>0.51</v>
      </c>
      <c r="J15" s="4">
        <v>11.86</v>
      </c>
      <c r="K15">
        <v>0</v>
      </c>
      <c r="L15">
        <v>0.27100000000000002</v>
      </c>
      <c r="M15">
        <v>7.8E-2</v>
      </c>
      <c r="O15">
        <f t="shared" si="0"/>
        <v>0.22199999999999998</v>
      </c>
      <c r="Q15">
        <f t="shared" si="1"/>
        <v>0.432</v>
      </c>
    </row>
    <row r="16" spans="1:17" ht="14.25" thickBot="1">
      <c r="A16" s="3" t="s">
        <v>13</v>
      </c>
      <c r="B16" s="4">
        <v>48191</v>
      </c>
      <c r="C16" s="4">
        <v>48191</v>
      </c>
      <c r="D16" s="4">
        <v>48552</v>
      </c>
      <c r="E16" s="4">
        <v>0.25</v>
      </c>
      <c r="F16" s="4">
        <v>82.73</v>
      </c>
      <c r="G16" s="4">
        <v>48207</v>
      </c>
      <c r="H16" s="4">
        <v>48753</v>
      </c>
      <c r="I16" s="4">
        <v>0.57999999999999996</v>
      </c>
      <c r="J16" s="4">
        <v>131.79</v>
      </c>
      <c r="K16">
        <v>0</v>
      </c>
      <c r="L16">
        <v>0.19500000000000001</v>
      </c>
      <c r="M16">
        <v>4.5999999999999999E-2</v>
      </c>
      <c r="O16">
        <f t="shared" si="0"/>
        <v>0.20400000000000001</v>
      </c>
      <c r="Q16">
        <f t="shared" si="1"/>
        <v>0.53399999999999992</v>
      </c>
    </row>
    <row r="17" spans="1:17" ht="14.25" thickBot="1">
      <c r="A17" s="3" t="s">
        <v>14</v>
      </c>
      <c r="B17" s="4">
        <v>15281</v>
      </c>
      <c r="C17" s="4">
        <v>15336</v>
      </c>
      <c r="D17" s="4">
        <v>15574</v>
      </c>
      <c r="E17" s="4">
        <v>1.2</v>
      </c>
      <c r="F17" s="4">
        <v>51.78</v>
      </c>
      <c r="G17" s="4">
        <v>15447</v>
      </c>
      <c r="H17" s="4">
        <v>15704</v>
      </c>
      <c r="I17" s="4">
        <v>1.65</v>
      </c>
      <c r="J17" s="4">
        <v>60.56</v>
      </c>
      <c r="K17">
        <v>1.2999999999999999E-2</v>
      </c>
      <c r="L17">
        <v>0.13700000000000001</v>
      </c>
      <c r="M17">
        <v>5.7000000000000002E-2</v>
      </c>
      <c r="O17">
        <f t="shared" si="0"/>
        <v>1.143</v>
      </c>
      <c r="Q17">
        <f t="shared" si="1"/>
        <v>1.593</v>
      </c>
    </row>
    <row r="18" spans="1:17" ht="14.25" thickBot="1">
      <c r="A18" s="3" t="s">
        <v>15</v>
      </c>
      <c r="B18" s="4">
        <v>11861</v>
      </c>
      <c r="C18" s="4">
        <v>11865</v>
      </c>
      <c r="D18" s="4">
        <v>11921</v>
      </c>
      <c r="E18" s="4">
        <v>0.19</v>
      </c>
      <c r="F18" s="4">
        <v>10.41</v>
      </c>
      <c r="G18" s="4">
        <v>11873</v>
      </c>
      <c r="H18" s="4">
        <v>11975</v>
      </c>
      <c r="I18" s="4">
        <v>0.41</v>
      </c>
      <c r="J18" s="4">
        <v>20.45</v>
      </c>
      <c r="K18">
        <v>0.42199999999999999</v>
      </c>
      <c r="L18">
        <v>0.53100000000000003</v>
      </c>
      <c r="M18">
        <v>0.433</v>
      </c>
      <c r="O18">
        <f t="shared" si="0"/>
        <v>-0.24299999999999999</v>
      </c>
      <c r="Q18">
        <f t="shared" si="1"/>
        <v>-2.300000000000002E-2</v>
      </c>
    </row>
    <row r="19" spans="1:17" ht="14.25" thickBot="1">
      <c r="A19" s="3" t="s">
        <v>16</v>
      </c>
      <c r="B19" s="4">
        <v>107217</v>
      </c>
      <c r="C19" s="4">
        <v>107291</v>
      </c>
      <c r="D19" s="4">
        <v>108775</v>
      </c>
      <c r="E19" s="4">
        <v>0.43</v>
      </c>
      <c r="F19" s="4">
        <v>351.44</v>
      </c>
      <c r="G19" s="4">
        <v>107447</v>
      </c>
      <c r="H19" s="4">
        <v>109013</v>
      </c>
      <c r="I19" s="4">
        <v>0.69</v>
      </c>
      <c r="J19" s="4">
        <v>438.15</v>
      </c>
      <c r="K19">
        <v>7.0000000000000007E-2</v>
      </c>
      <c r="L19">
        <v>0.95599999999999996</v>
      </c>
      <c r="M19">
        <v>0.125</v>
      </c>
      <c r="O19">
        <f t="shared" si="0"/>
        <v>0.30499999999999999</v>
      </c>
      <c r="Q19">
        <f t="shared" si="1"/>
        <v>0.56499999999999995</v>
      </c>
    </row>
    <row r="20" spans="1:17" ht="14.25" thickBot="1">
      <c r="A20" s="3" t="s">
        <v>17</v>
      </c>
      <c r="B20" s="4">
        <v>6773</v>
      </c>
      <c r="C20" s="4">
        <v>6862</v>
      </c>
      <c r="D20" s="4">
        <v>6952</v>
      </c>
      <c r="E20" s="4">
        <v>1.93</v>
      </c>
      <c r="F20" s="4">
        <v>22.73</v>
      </c>
      <c r="G20" s="4">
        <v>6896</v>
      </c>
      <c r="H20" s="4">
        <v>7039</v>
      </c>
      <c r="I20" s="4">
        <v>2.71</v>
      </c>
      <c r="J20" s="4">
        <v>35.74</v>
      </c>
      <c r="K20">
        <v>0.11799999999999999</v>
      </c>
      <c r="L20">
        <v>0.47199999999999998</v>
      </c>
      <c r="M20">
        <v>0.245</v>
      </c>
      <c r="O20">
        <f t="shared" si="0"/>
        <v>1.6850000000000001</v>
      </c>
      <c r="Q20">
        <f t="shared" si="1"/>
        <v>2.4649999999999999</v>
      </c>
    </row>
    <row r="21" spans="1:17" ht="14.25" thickBot="1">
      <c r="A21" s="3" t="s">
        <v>18</v>
      </c>
      <c r="B21" s="4">
        <v>8806</v>
      </c>
      <c r="C21" s="4">
        <v>8948</v>
      </c>
      <c r="D21" s="4">
        <v>9056</v>
      </c>
      <c r="E21" s="4">
        <v>2.3199999999999998</v>
      </c>
      <c r="F21" s="4">
        <v>27.72</v>
      </c>
      <c r="G21" s="4">
        <v>9043</v>
      </c>
      <c r="H21" s="4">
        <v>9171</v>
      </c>
      <c r="I21" s="4">
        <v>3.44</v>
      </c>
      <c r="J21" s="4">
        <v>38.090000000000003</v>
      </c>
      <c r="K21">
        <v>9.0999999999999998E-2</v>
      </c>
      <c r="L21">
        <v>0.36299999999999999</v>
      </c>
      <c r="M21">
        <v>0.21099999999999999</v>
      </c>
      <c r="O21">
        <f t="shared" si="0"/>
        <v>2.109</v>
      </c>
      <c r="Q21">
        <f t="shared" si="1"/>
        <v>3.2290000000000001</v>
      </c>
    </row>
    <row r="22" spans="1:17" ht="14.25" thickBot="1">
      <c r="A22" s="3" t="s">
        <v>19</v>
      </c>
      <c r="B22" s="4">
        <v>259045</v>
      </c>
      <c r="C22" s="4">
        <v>266146</v>
      </c>
      <c r="D22" s="4">
        <v>266505</v>
      </c>
      <c r="E22" s="4">
        <v>2.84</v>
      </c>
      <c r="F22" s="4">
        <v>82.58</v>
      </c>
      <c r="G22" s="4">
        <v>266508</v>
      </c>
      <c r="H22" s="4">
        <v>271660</v>
      </c>
      <c r="I22" s="4">
        <v>3.7</v>
      </c>
      <c r="J22" s="4">
        <v>1126.8599999999999</v>
      </c>
      <c r="K22">
        <v>0.25700000000000001</v>
      </c>
      <c r="L22">
        <v>0.76200000000000001</v>
      </c>
      <c r="M22">
        <v>0.58599999999999997</v>
      </c>
      <c r="O22">
        <f t="shared" si="0"/>
        <v>2.254</v>
      </c>
      <c r="Q22">
        <f t="shared" si="1"/>
        <v>3.1140000000000003</v>
      </c>
    </row>
    <row r="23" spans="1:17" ht="14.25" thickBot="1">
      <c r="A23" s="5" t="s">
        <v>20</v>
      </c>
      <c r="B23" s="6">
        <v>56638</v>
      </c>
      <c r="C23" s="6">
        <v>58188</v>
      </c>
      <c r="D23" s="6">
        <v>58404</v>
      </c>
      <c r="E23" s="6">
        <v>2.93</v>
      </c>
      <c r="F23" s="6">
        <v>76.97</v>
      </c>
      <c r="G23" s="6">
        <v>58951</v>
      </c>
      <c r="H23" s="6">
        <v>59837</v>
      </c>
      <c r="I23" s="6">
        <v>4.78</v>
      </c>
      <c r="J23" s="6">
        <v>213.89</v>
      </c>
      <c r="K23">
        <v>0.318</v>
      </c>
      <c r="L23">
        <v>0.51700000000000002</v>
      </c>
      <c r="M23">
        <v>0.41799999999999998</v>
      </c>
      <c r="O23">
        <f t="shared" si="0"/>
        <v>2.512</v>
      </c>
      <c r="Q23">
        <f t="shared" si="1"/>
        <v>4.3620000000000001</v>
      </c>
    </row>
    <row r="24" spans="1:17">
      <c r="E24">
        <f>AVERAGE(E3:E23)</f>
        <v>0.72009523809523801</v>
      </c>
      <c r="I24">
        <f>AVERAGE(I3:I23)</f>
        <v>1.0347619047619048</v>
      </c>
      <c r="K24">
        <f>AVERAGE(K3:K23)</f>
        <v>7.1904761904761902E-2</v>
      </c>
      <c r="L24">
        <f t="shared" ref="L24:M24" si="2">AVERAGE(L3:L23)</f>
        <v>0.35276190476190478</v>
      </c>
      <c r="M24">
        <f t="shared" si="2"/>
        <v>0.15690476190476191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5"/>
  <sheetViews>
    <sheetView topLeftCell="A13" workbookViewId="0">
      <selection activeCell="J34" sqref="J34"/>
    </sheetView>
  </sheetViews>
  <sheetFormatPr defaultRowHeight="13.5"/>
  <cols>
    <col min="1" max="1" width="12.375" customWidth="1"/>
    <col min="4" max="4" width="13.125" customWidth="1"/>
  </cols>
  <sheetData>
    <row r="1" spans="1:15">
      <c r="C1" t="s">
        <v>168</v>
      </c>
      <c r="H1" t="s">
        <v>215</v>
      </c>
    </row>
    <row r="2" spans="1:15">
      <c r="B2" t="s">
        <v>128</v>
      </c>
      <c r="O2" t="s">
        <v>231</v>
      </c>
    </row>
    <row r="3" spans="1:15">
      <c r="A3" t="s">
        <v>140</v>
      </c>
      <c r="B3">
        <v>118282</v>
      </c>
      <c r="D3" s="12">
        <v>118500.4047</v>
      </c>
      <c r="E3">
        <v>118835.9</v>
      </c>
      <c r="F3">
        <f t="shared" ref="F3:F32" si="0">ROUND((E3-B3)/B3*100,2)</f>
        <v>0.47</v>
      </c>
      <c r="H3">
        <v>0.01</v>
      </c>
      <c r="I3">
        <v>0.432</v>
      </c>
      <c r="J3">
        <v>0.19500000000000001</v>
      </c>
      <c r="K3">
        <v>25</v>
      </c>
      <c r="L3">
        <v>611</v>
      </c>
      <c r="M3">
        <v>1.2989999999999999</v>
      </c>
      <c r="O3">
        <f t="shared" ref="O3:O32" si="1">F3-J3</f>
        <v>0.27499999999999997</v>
      </c>
    </row>
    <row r="4" spans="1:15">
      <c r="A4" t="s">
        <v>141</v>
      </c>
      <c r="B4">
        <v>6110</v>
      </c>
      <c r="D4" s="12">
        <v>6126.9008999999996</v>
      </c>
      <c r="E4">
        <v>6164.6</v>
      </c>
      <c r="F4">
        <f t="shared" si="0"/>
        <v>0.89</v>
      </c>
      <c r="H4">
        <v>1.2E-2</v>
      </c>
      <c r="I4">
        <v>0.29399999999999998</v>
      </c>
      <c r="J4">
        <v>4.1000000000000002E-2</v>
      </c>
      <c r="K4">
        <v>25</v>
      </c>
      <c r="L4">
        <v>471</v>
      </c>
      <c r="M4">
        <v>1.329</v>
      </c>
      <c r="O4">
        <f t="shared" si="1"/>
        <v>0.84899999999999998</v>
      </c>
    </row>
    <row r="5" spans="1:15">
      <c r="A5" t="s">
        <v>142</v>
      </c>
      <c r="B5">
        <v>96772</v>
      </c>
      <c r="D5" s="12">
        <v>96800.814700000003</v>
      </c>
      <c r="E5">
        <v>97632.964999999997</v>
      </c>
      <c r="F5">
        <f t="shared" si="0"/>
        <v>0.89</v>
      </c>
      <c r="H5">
        <v>-1E-3</v>
      </c>
      <c r="I5">
        <v>1.4E-2</v>
      </c>
      <c r="J5">
        <v>1E-3</v>
      </c>
      <c r="K5">
        <v>25</v>
      </c>
      <c r="L5">
        <v>425</v>
      </c>
      <c r="M5">
        <v>1.371</v>
      </c>
      <c r="O5">
        <f t="shared" si="1"/>
        <v>0.88900000000000001</v>
      </c>
    </row>
    <row r="6" spans="1:15">
      <c r="A6" t="s">
        <v>143</v>
      </c>
      <c r="B6">
        <v>30353</v>
      </c>
      <c r="D6" s="12">
        <v>30386.37</v>
      </c>
      <c r="E6">
        <v>30497.68</v>
      </c>
      <c r="F6">
        <f t="shared" si="0"/>
        <v>0.48</v>
      </c>
      <c r="H6">
        <v>1.2999999999999999E-2</v>
      </c>
      <c r="I6">
        <v>0.112</v>
      </c>
      <c r="J6">
        <v>7.1999999999999995E-2</v>
      </c>
      <c r="K6">
        <v>25</v>
      </c>
      <c r="L6">
        <v>457</v>
      </c>
      <c r="M6">
        <v>1.43</v>
      </c>
      <c r="O6">
        <f t="shared" si="1"/>
        <v>0.40799999999999997</v>
      </c>
    </row>
    <row r="7" spans="1:15">
      <c r="A7" t="s">
        <v>144</v>
      </c>
      <c r="B7">
        <v>58537</v>
      </c>
      <c r="D7" s="12">
        <v>58535.221799999999</v>
      </c>
      <c r="E7">
        <v>58572.17</v>
      </c>
      <c r="F7">
        <f t="shared" si="0"/>
        <v>0.06</v>
      </c>
      <c r="H7">
        <v>-3.0000000000000001E-3</v>
      </c>
      <c r="I7">
        <v>0.14299999999999999</v>
      </c>
      <c r="J7">
        <v>6.0000000000000001E-3</v>
      </c>
      <c r="K7">
        <v>25</v>
      </c>
      <c r="L7">
        <v>670</v>
      </c>
      <c r="M7">
        <v>1.4339999999999999</v>
      </c>
      <c r="O7">
        <f t="shared" si="1"/>
        <v>5.3999999999999999E-2</v>
      </c>
    </row>
    <row r="8" spans="1:15">
      <c r="A8" t="s">
        <v>145</v>
      </c>
      <c r="B8">
        <v>26524</v>
      </c>
      <c r="D8" s="12">
        <v>26598.48</v>
      </c>
      <c r="E8">
        <v>26791.119999999999</v>
      </c>
      <c r="F8">
        <f t="shared" si="0"/>
        <v>1.01</v>
      </c>
      <c r="H8">
        <v>3.0000000000000001E-3</v>
      </c>
      <c r="I8">
        <v>0.308</v>
      </c>
      <c r="J8">
        <v>3.3000000000000002E-2</v>
      </c>
      <c r="K8">
        <v>25</v>
      </c>
      <c r="L8">
        <v>502</v>
      </c>
      <c r="M8">
        <v>1.494</v>
      </c>
      <c r="O8">
        <f t="shared" si="1"/>
        <v>0.97699999999999998</v>
      </c>
    </row>
    <row r="9" spans="1:15">
      <c r="A9" t="s">
        <v>146</v>
      </c>
      <c r="B9">
        <v>26130</v>
      </c>
      <c r="D9" s="12">
        <v>26227.131099999999</v>
      </c>
      <c r="E9">
        <v>26302.67</v>
      </c>
      <c r="F9">
        <f t="shared" si="0"/>
        <v>0.66</v>
      </c>
      <c r="H9">
        <v>-8.9999999999999993E-3</v>
      </c>
      <c r="I9">
        <v>9.0999999999999998E-2</v>
      </c>
      <c r="J9">
        <v>8.9999999999999993E-3</v>
      </c>
      <c r="K9">
        <v>25</v>
      </c>
      <c r="L9">
        <v>519</v>
      </c>
      <c r="M9">
        <v>1.5049999999999999</v>
      </c>
      <c r="O9">
        <f t="shared" si="1"/>
        <v>0.65100000000000002</v>
      </c>
    </row>
    <row r="10" spans="1:15">
      <c r="A10" t="s">
        <v>119</v>
      </c>
      <c r="B10">
        <v>6528</v>
      </c>
      <c r="D10" s="12">
        <v>6549.5532999999996</v>
      </c>
      <c r="E10">
        <v>6552.26</v>
      </c>
      <c r="F10">
        <f t="shared" si="0"/>
        <v>0.37</v>
      </c>
      <c r="H10">
        <v>0.372</v>
      </c>
      <c r="I10">
        <v>0.52</v>
      </c>
      <c r="J10">
        <v>0.41499999999999998</v>
      </c>
      <c r="K10">
        <v>25</v>
      </c>
      <c r="L10">
        <v>496</v>
      </c>
      <c r="M10">
        <v>1.496</v>
      </c>
      <c r="O10">
        <f t="shared" si="1"/>
        <v>-4.4999999999999984E-2</v>
      </c>
    </row>
    <row r="11" spans="1:15">
      <c r="A11" t="s">
        <v>147</v>
      </c>
      <c r="B11">
        <v>73682</v>
      </c>
      <c r="D11" s="12">
        <v>73683.640599999999</v>
      </c>
      <c r="E11">
        <v>73830.14</v>
      </c>
      <c r="F11">
        <f t="shared" si="0"/>
        <v>0.2</v>
      </c>
      <c r="H11">
        <v>2E-3</v>
      </c>
      <c r="I11">
        <v>2E-3</v>
      </c>
      <c r="J11">
        <v>2E-3</v>
      </c>
      <c r="K11">
        <v>25</v>
      </c>
      <c r="L11">
        <v>485</v>
      </c>
      <c r="M11">
        <v>1.502</v>
      </c>
      <c r="O11">
        <f t="shared" si="1"/>
        <v>0.19800000000000001</v>
      </c>
    </row>
    <row r="12" spans="1:15">
      <c r="A12" t="s">
        <v>148</v>
      </c>
      <c r="B12">
        <v>42080</v>
      </c>
      <c r="D12" s="12">
        <v>42075.67</v>
      </c>
      <c r="E12">
        <v>42177.87</v>
      </c>
      <c r="F12">
        <f t="shared" si="0"/>
        <v>0.23</v>
      </c>
      <c r="H12">
        <v>0.74399999999999999</v>
      </c>
      <c r="I12">
        <v>0.77900000000000003</v>
      </c>
      <c r="J12">
        <v>0.745</v>
      </c>
      <c r="K12">
        <v>25</v>
      </c>
      <c r="L12">
        <v>504</v>
      </c>
      <c r="M12">
        <v>1.583</v>
      </c>
      <c r="O12">
        <f t="shared" si="1"/>
        <v>-0.51500000000000001</v>
      </c>
    </row>
    <row r="13" spans="1:15">
      <c r="A13" t="s">
        <v>149</v>
      </c>
      <c r="B13">
        <v>2323</v>
      </c>
      <c r="D13" s="12">
        <v>2345.3719000000001</v>
      </c>
      <c r="E13">
        <v>2357.31</v>
      </c>
      <c r="F13">
        <f t="shared" si="0"/>
        <v>1.48</v>
      </c>
      <c r="H13">
        <v>0.61099999999999999</v>
      </c>
      <c r="I13">
        <v>0.81299999999999994</v>
      </c>
      <c r="J13">
        <v>0.69199999999999995</v>
      </c>
      <c r="K13">
        <v>25</v>
      </c>
      <c r="L13">
        <v>513</v>
      </c>
      <c r="M13">
        <v>2.0470000000000002</v>
      </c>
      <c r="O13">
        <f t="shared" si="1"/>
        <v>0.78800000000000003</v>
      </c>
    </row>
    <row r="14" spans="1:15">
      <c r="A14" t="s">
        <v>150</v>
      </c>
      <c r="B14">
        <v>15780</v>
      </c>
      <c r="D14" s="12">
        <v>15847.9251</v>
      </c>
      <c r="E14">
        <v>15909.55</v>
      </c>
      <c r="F14">
        <f t="shared" si="0"/>
        <v>0.82</v>
      </c>
      <c r="H14">
        <v>0.188</v>
      </c>
      <c r="I14">
        <v>0.376</v>
      </c>
      <c r="J14">
        <v>0.27200000000000002</v>
      </c>
      <c r="K14">
        <v>25</v>
      </c>
      <c r="L14">
        <v>598</v>
      </c>
      <c r="M14">
        <v>2.3090000000000002</v>
      </c>
      <c r="O14">
        <f t="shared" si="1"/>
        <v>0.54799999999999993</v>
      </c>
    </row>
    <row r="15" spans="1:15">
      <c r="A15" t="s">
        <v>124</v>
      </c>
      <c r="B15">
        <v>29368</v>
      </c>
      <c r="D15" s="12">
        <v>29489.372589999999</v>
      </c>
      <c r="E15">
        <v>29533.14</v>
      </c>
      <c r="F15">
        <f t="shared" si="0"/>
        <v>0.56000000000000005</v>
      </c>
      <c r="H15">
        <v>5.0000000000000001E-3</v>
      </c>
      <c r="I15">
        <v>0.32200000000000001</v>
      </c>
      <c r="J15">
        <v>6.6000000000000003E-2</v>
      </c>
      <c r="K15">
        <v>25</v>
      </c>
      <c r="L15">
        <v>548</v>
      </c>
      <c r="M15">
        <v>2.327</v>
      </c>
      <c r="O15">
        <f t="shared" si="1"/>
        <v>0.49400000000000005</v>
      </c>
    </row>
    <row r="16" spans="1:15">
      <c r="A16" t="s">
        <v>125</v>
      </c>
      <c r="B16">
        <v>29437</v>
      </c>
      <c r="D16" s="12">
        <v>29687.249299999999</v>
      </c>
      <c r="E16">
        <v>29854.639999999999</v>
      </c>
      <c r="F16">
        <f t="shared" si="0"/>
        <v>1.42</v>
      </c>
      <c r="H16">
        <v>1.2999999999999999E-2</v>
      </c>
      <c r="I16">
        <v>0.28699999999999998</v>
      </c>
      <c r="J16">
        <v>0.125</v>
      </c>
      <c r="K16">
        <v>25</v>
      </c>
      <c r="L16">
        <v>518</v>
      </c>
      <c r="M16">
        <v>2.3159999999999998</v>
      </c>
      <c r="O16">
        <f t="shared" si="1"/>
        <v>1.2949999999999999</v>
      </c>
    </row>
    <row r="17" spans="1:15">
      <c r="A17" t="s">
        <v>151</v>
      </c>
      <c r="B17">
        <v>126643</v>
      </c>
      <c r="D17" s="12">
        <v>126760.6813</v>
      </c>
      <c r="E17">
        <v>126986.9</v>
      </c>
      <c r="F17">
        <f t="shared" si="0"/>
        <v>0.27</v>
      </c>
      <c r="H17">
        <v>2E-3</v>
      </c>
      <c r="I17">
        <v>2E-3</v>
      </c>
      <c r="J17">
        <v>2E-3</v>
      </c>
      <c r="K17">
        <v>25</v>
      </c>
      <c r="L17">
        <v>686</v>
      </c>
      <c r="M17">
        <v>2.6829999999999998</v>
      </c>
      <c r="O17">
        <f t="shared" si="1"/>
        <v>0.26800000000000002</v>
      </c>
    </row>
    <row r="18" spans="1:15">
      <c r="A18" t="s">
        <v>152</v>
      </c>
      <c r="B18">
        <v>3916</v>
      </c>
      <c r="D18" s="12">
        <v>3902.7393999999999</v>
      </c>
      <c r="E18">
        <v>3933.76</v>
      </c>
      <c r="F18">
        <f t="shared" si="0"/>
        <v>0.45</v>
      </c>
      <c r="H18">
        <v>-1.456</v>
      </c>
      <c r="I18">
        <v>-0.3</v>
      </c>
      <c r="J18">
        <v>-1.044</v>
      </c>
      <c r="K18">
        <v>25</v>
      </c>
      <c r="L18">
        <v>753</v>
      </c>
      <c r="M18">
        <v>2.5630000000000002</v>
      </c>
      <c r="O18">
        <f t="shared" si="1"/>
        <v>1.494</v>
      </c>
    </row>
    <row r="19" spans="1:15">
      <c r="A19" t="s">
        <v>153</v>
      </c>
      <c r="B19">
        <v>80369</v>
      </c>
      <c r="D19" s="12">
        <v>80440.035600000003</v>
      </c>
      <c r="E19">
        <v>80735.179999999993</v>
      </c>
      <c r="F19">
        <f t="shared" si="0"/>
        <v>0.46</v>
      </c>
      <c r="H19">
        <v>2E-3</v>
      </c>
      <c r="I19">
        <v>7.0000000000000001E-3</v>
      </c>
      <c r="J19">
        <v>4.0000000000000001E-3</v>
      </c>
      <c r="K19">
        <v>25</v>
      </c>
      <c r="L19">
        <v>674</v>
      </c>
      <c r="M19">
        <v>2.649</v>
      </c>
      <c r="O19">
        <f t="shared" si="1"/>
        <v>0.45600000000000002</v>
      </c>
    </row>
    <row r="20" spans="1:15">
      <c r="A20" t="s">
        <v>154</v>
      </c>
      <c r="B20">
        <v>49135</v>
      </c>
      <c r="D20" s="12">
        <v>49144.695800000001</v>
      </c>
      <c r="E20">
        <v>49265.23</v>
      </c>
      <c r="F20">
        <f t="shared" si="0"/>
        <v>0.27</v>
      </c>
      <c r="H20">
        <v>0</v>
      </c>
      <c r="I20">
        <v>0</v>
      </c>
      <c r="J20">
        <v>0</v>
      </c>
      <c r="K20">
        <v>25</v>
      </c>
      <c r="L20">
        <v>391</v>
      </c>
      <c r="M20">
        <v>3.0510000000000002</v>
      </c>
      <c r="O20">
        <f t="shared" si="1"/>
        <v>0.27</v>
      </c>
    </row>
    <row r="21" spans="1:15">
      <c r="A21" t="s">
        <v>155</v>
      </c>
      <c r="B21">
        <v>2579</v>
      </c>
      <c r="D21" s="12">
        <v>2596.4976000000001</v>
      </c>
      <c r="E21">
        <v>2614.87</v>
      </c>
      <c r="F21">
        <f t="shared" si="0"/>
        <v>1.39</v>
      </c>
      <c r="H21">
        <v>0.30099999999999999</v>
      </c>
      <c r="I21">
        <v>0.58699999999999997</v>
      </c>
      <c r="J21">
        <v>0.38100000000000001</v>
      </c>
      <c r="K21">
        <v>25</v>
      </c>
      <c r="L21">
        <v>488</v>
      </c>
      <c r="M21">
        <v>3.472</v>
      </c>
      <c r="O21">
        <f t="shared" si="1"/>
        <v>1.0089999999999999</v>
      </c>
    </row>
    <row r="22" spans="1:15">
      <c r="A22" t="s">
        <v>156</v>
      </c>
      <c r="B22">
        <v>48191</v>
      </c>
      <c r="D22" s="12">
        <v>48907.4274</v>
      </c>
      <c r="E22">
        <v>49178.96</v>
      </c>
      <c r="F22">
        <f t="shared" si="0"/>
        <v>2.0499999999999998</v>
      </c>
      <c r="H22">
        <v>8.0000000000000002E-3</v>
      </c>
      <c r="I22">
        <v>0.20300000000000001</v>
      </c>
      <c r="J22">
        <v>5.0999999999999997E-2</v>
      </c>
      <c r="K22">
        <v>25</v>
      </c>
      <c r="L22">
        <v>578</v>
      </c>
      <c r="M22">
        <v>3.7829999999999999</v>
      </c>
      <c r="O22">
        <f t="shared" si="1"/>
        <v>1.9989999999999999</v>
      </c>
    </row>
    <row r="23" spans="1:15">
      <c r="A23" t="s">
        <v>157</v>
      </c>
      <c r="B23">
        <v>42029</v>
      </c>
      <c r="D23" s="12">
        <v>42603.175999999999</v>
      </c>
      <c r="E23">
        <v>42861.74</v>
      </c>
      <c r="F23">
        <f t="shared" si="0"/>
        <v>1.98</v>
      </c>
      <c r="H23">
        <v>3.2000000000000001E-2</v>
      </c>
      <c r="I23">
        <v>0.436</v>
      </c>
      <c r="J23">
        <v>8.7999999999999995E-2</v>
      </c>
      <c r="K23">
        <v>25</v>
      </c>
      <c r="L23">
        <v>683</v>
      </c>
      <c r="M23">
        <v>4.008</v>
      </c>
      <c r="O23">
        <f t="shared" si="1"/>
        <v>1.8919999999999999</v>
      </c>
    </row>
    <row r="24" spans="1:15">
      <c r="A24" t="s">
        <v>158</v>
      </c>
      <c r="B24">
        <v>15281</v>
      </c>
      <c r="D24" s="12">
        <v>15543.111800000001</v>
      </c>
      <c r="E24">
        <v>15612.52</v>
      </c>
      <c r="F24">
        <f t="shared" si="0"/>
        <v>2.17</v>
      </c>
      <c r="H24">
        <v>1.4999999999999999E-2</v>
      </c>
      <c r="I24">
        <v>0.16</v>
      </c>
      <c r="J24">
        <v>4.5999999999999999E-2</v>
      </c>
      <c r="K24">
        <v>25</v>
      </c>
      <c r="L24">
        <v>837</v>
      </c>
      <c r="M24">
        <v>6.0529999999999999</v>
      </c>
      <c r="O24">
        <f t="shared" si="1"/>
        <v>2.1240000000000001</v>
      </c>
    </row>
    <row r="25" spans="1:15">
      <c r="A25" t="s">
        <v>159</v>
      </c>
      <c r="B25">
        <v>11861</v>
      </c>
      <c r="D25" s="12">
        <v>11949.862499999999</v>
      </c>
      <c r="E25">
        <v>11990.06</v>
      </c>
      <c r="F25">
        <f t="shared" si="0"/>
        <v>1.0900000000000001</v>
      </c>
      <c r="H25">
        <v>0.56299999999999994</v>
      </c>
      <c r="I25">
        <v>1.0109999999999999</v>
      </c>
      <c r="J25">
        <v>0.86699999999999999</v>
      </c>
      <c r="K25">
        <v>24</v>
      </c>
      <c r="L25">
        <v>931</v>
      </c>
      <c r="M25">
        <v>6.0039999999999996</v>
      </c>
      <c r="O25">
        <f t="shared" si="1"/>
        <v>0.22300000000000009</v>
      </c>
    </row>
    <row r="26" spans="1:15">
      <c r="A26" t="s">
        <v>160</v>
      </c>
      <c r="B26">
        <v>107217</v>
      </c>
      <c r="D26" s="12">
        <v>108136.8121</v>
      </c>
      <c r="E26">
        <v>108910.05</v>
      </c>
      <c r="F26">
        <f t="shared" si="0"/>
        <v>1.58</v>
      </c>
      <c r="H26">
        <v>3.0000000000000001E-3</v>
      </c>
      <c r="I26">
        <v>0.48799999999999999</v>
      </c>
      <c r="J26">
        <v>8.7999999999999995E-2</v>
      </c>
      <c r="K26">
        <v>25</v>
      </c>
      <c r="L26">
        <v>872</v>
      </c>
      <c r="M26">
        <v>6.1020000000000003</v>
      </c>
      <c r="O26">
        <f t="shared" si="1"/>
        <v>1.492</v>
      </c>
    </row>
    <row r="27" spans="1:15">
      <c r="A27" t="s">
        <v>161</v>
      </c>
      <c r="B27">
        <v>50778</v>
      </c>
      <c r="D27" s="12">
        <v>51568.463400000001</v>
      </c>
      <c r="E27">
        <v>51765.89</v>
      </c>
      <c r="F27">
        <f t="shared" si="0"/>
        <v>1.95</v>
      </c>
      <c r="H27">
        <v>5.7000000000000002E-2</v>
      </c>
      <c r="I27">
        <v>0.22500000000000001</v>
      </c>
      <c r="J27">
        <v>0.13100000000000001</v>
      </c>
      <c r="K27">
        <v>25</v>
      </c>
      <c r="L27">
        <v>841</v>
      </c>
      <c r="M27">
        <v>6.6619999999999999</v>
      </c>
      <c r="O27">
        <f t="shared" si="1"/>
        <v>1.819</v>
      </c>
    </row>
    <row r="28" spans="1:15">
      <c r="A28" t="s">
        <v>163</v>
      </c>
      <c r="B28">
        <v>6773</v>
      </c>
      <c r="D28" s="12">
        <v>6957.3482000000004</v>
      </c>
      <c r="E28">
        <v>7007.54</v>
      </c>
      <c r="F28">
        <f t="shared" si="0"/>
        <v>3.46</v>
      </c>
      <c r="H28">
        <v>0.44800000000000001</v>
      </c>
      <c r="I28">
        <v>0.71699999999999997</v>
      </c>
      <c r="J28">
        <v>0.57699999999999996</v>
      </c>
      <c r="K28">
        <v>25</v>
      </c>
      <c r="L28">
        <v>870</v>
      </c>
      <c r="M28">
        <v>7.625</v>
      </c>
      <c r="O28">
        <f t="shared" si="1"/>
        <v>2.883</v>
      </c>
    </row>
    <row r="29" spans="1:15">
      <c r="A29" t="s">
        <v>164</v>
      </c>
      <c r="B29">
        <v>41910</v>
      </c>
      <c r="D29" s="12">
        <v>42860.895400000001</v>
      </c>
      <c r="E29">
        <v>43084.77</v>
      </c>
      <c r="F29">
        <f t="shared" si="0"/>
        <v>2.8</v>
      </c>
      <c r="H29">
        <v>0.16800000000000001</v>
      </c>
      <c r="I29">
        <v>0.36</v>
      </c>
      <c r="J29">
        <v>0.247</v>
      </c>
      <c r="K29">
        <v>25</v>
      </c>
      <c r="L29">
        <v>916</v>
      </c>
      <c r="M29">
        <v>10.57</v>
      </c>
      <c r="O29">
        <f t="shared" si="1"/>
        <v>2.5529999999999999</v>
      </c>
    </row>
    <row r="30" spans="1:15">
      <c r="A30" t="s">
        <v>165</v>
      </c>
      <c r="B30">
        <v>259045</v>
      </c>
      <c r="D30" s="12">
        <v>266031.45909999998</v>
      </c>
      <c r="E30">
        <v>267812.94</v>
      </c>
      <c r="F30">
        <f t="shared" si="0"/>
        <v>3.38</v>
      </c>
      <c r="H30">
        <v>0.26300000000000001</v>
      </c>
      <c r="I30">
        <v>0.71599999999999997</v>
      </c>
      <c r="J30">
        <v>0.56799999999999995</v>
      </c>
      <c r="K30">
        <v>25</v>
      </c>
      <c r="L30">
        <v>958</v>
      </c>
      <c r="M30">
        <v>9.89</v>
      </c>
      <c r="O30">
        <f t="shared" si="1"/>
        <v>2.8119999999999998</v>
      </c>
    </row>
    <row r="31" spans="1:15">
      <c r="A31" t="s">
        <v>166</v>
      </c>
      <c r="B31">
        <v>20127</v>
      </c>
      <c r="D31" s="12">
        <v>20605.650300000001</v>
      </c>
      <c r="E31">
        <v>20725.63</v>
      </c>
      <c r="F31">
        <f t="shared" si="0"/>
        <v>2.97</v>
      </c>
      <c r="H31">
        <v>0.85</v>
      </c>
      <c r="I31">
        <v>1.6619999999999999</v>
      </c>
      <c r="J31">
        <v>1.1060000000000001</v>
      </c>
      <c r="K31">
        <v>8</v>
      </c>
      <c r="L31">
        <v>973</v>
      </c>
      <c r="M31">
        <v>18.812999999999999</v>
      </c>
      <c r="O31">
        <f t="shared" si="1"/>
        <v>1.8640000000000001</v>
      </c>
    </row>
    <row r="32" spans="1:15">
      <c r="A32" t="s">
        <v>167</v>
      </c>
      <c r="B32">
        <v>28772</v>
      </c>
      <c r="D32" s="12">
        <v>29567.926100000001</v>
      </c>
      <c r="E32">
        <v>29854.07</v>
      </c>
      <c r="F32">
        <f t="shared" si="0"/>
        <v>3.76</v>
      </c>
      <c r="H32">
        <v>0.111</v>
      </c>
      <c r="I32">
        <v>2.4390000000000001</v>
      </c>
      <c r="J32">
        <v>1.4490000000000001</v>
      </c>
      <c r="K32">
        <v>7</v>
      </c>
      <c r="L32">
        <v>986</v>
      </c>
      <c r="M32">
        <v>63.289000000000001</v>
      </c>
      <c r="O32">
        <f t="shared" si="1"/>
        <v>2.3109999999999999</v>
      </c>
    </row>
    <row r="33" spans="1:15">
      <c r="J33">
        <f>AVERAGE(J3:J32)</f>
        <v>0.24116666666666664</v>
      </c>
    </row>
    <row r="35" spans="1:15">
      <c r="A35" t="s">
        <v>162</v>
      </c>
      <c r="B35">
        <v>27686</v>
      </c>
      <c r="D35" s="12">
        <v>88686.515599999999</v>
      </c>
      <c r="E35">
        <v>89039.45</v>
      </c>
      <c r="F35">
        <f>ROUND((E35-B35)/B35*100,2)</f>
        <v>221.6</v>
      </c>
      <c r="H35">
        <v>7.1999999999999995E-2</v>
      </c>
      <c r="I35">
        <v>0.188</v>
      </c>
      <c r="J35">
        <v>0.1</v>
      </c>
      <c r="K35">
        <v>25</v>
      </c>
      <c r="L35">
        <v>821</v>
      </c>
      <c r="M35">
        <v>8.6720000000000006</v>
      </c>
      <c r="O35">
        <f>F35-J35</f>
        <v>221.5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K3" sqref="K3:K12"/>
    </sheetView>
  </sheetViews>
  <sheetFormatPr defaultRowHeight="13.5"/>
  <cols>
    <col min="1" max="1" width="18.125" customWidth="1"/>
  </cols>
  <sheetData>
    <row r="1" spans="1:11">
      <c r="C1" t="s">
        <v>139</v>
      </c>
      <c r="G1" t="s">
        <v>260</v>
      </c>
    </row>
    <row r="2" spans="1:11">
      <c r="B2" t="s">
        <v>128</v>
      </c>
      <c r="K2" t="s">
        <v>259</v>
      </c>
    </row>
    <row r="3" spans="1:11">
      <c r="A3" t="s">
        <v>84</v>
      </c>
      <c r="B3">
        <v>629</v>
      </c>
      <c r="D3">
        <v>646.4</v>
      </c>
      <c r="E3">
        <f t="shared" ref="E3:E12" si="0">ROUND((D3-B3)/B3*100,2)</f>
        <v>2.77</v>
      </c>
      <c r="G3">
        <v>0</v>
      </c>
      <c r="H3">
        <v>0.318</v>
      </c>
      <c r="I3">
        <v>3.2000000000000001E-2</v>
      </c>
      <c r="K3">
        <f t="shared" ref="K3:K12" si="1">E3-I3</f>
        <v>2.738</v>
      </c>
    </row>
    <row r="4" spans="1:11">
      <c r="A4" t="s">
        <v>130</v>
      </c>
      <c r="B4">
        <v>44303</v>
      </c>
      <c r="D4">
        <v>44793.8</v>
      </c>
      <c r="E4">
        <f t="shared" si="0"/>
        <v>1.1100000000000001</v>
      </c>
      <c r="G4">
        <v>0</v>
      </c>
      <c r="H4">
        <v>0.30499999999999999</v>
      </c>
      <c r="I4">
        <v>4.7E-2</v>
      </c>
      <c r="K4">
        <f t="shared" si="1"/>
        <v>1.0630000000000002</v>
      </c>
    </row>
    <row r="5" spans="1:11">
      <c r="A5" t="s">
        <v>131</v>
      </c>
      <c r="B5">
        <v>59030</v>
      </c>
      <c r="D5">
        <v>59412.1</v>
      </c>
      <c r="E5">
        <f t="shared" si="0"/>
        <v>0.65</v>
      </c>
      <c r="G5">
        <v>0</v>
      </c>
      <c r="H5">
        <v>7.8E-2</v>
      </c>
      <c r="I5">
        <v>1.2E-2</v>
      </c>
      <c r="K5">
        <f t="shared" si="1"/>
        <v>0.63800000000000001</v>
      </c>
    </row>
    <row r="6" spans="1:11">
      <c r="A6" t="s">
        <v>132</v>
      </c>
      <c r="B6">
        <v>96772</v>
      </c>
      <c r="D6">
        <v>99351.2</v>
      </c>
      <c r="E6">
        <f t="shared" si="0"/>
        <v>2.67</v>
      </c>
      <c r="G6">
        <v>0</v>
      </c>
      <c r="H6">
        <v>8.9999999999999993E-3</v>
      </c>
      <c r="I6">
        <v>0</v>
      </c>
      <c r="K6">
        <f t="shared" si="1"/>
        <v>2.67</v>
      </c>
    </row>
    <row r="7" spans="1:11">
      <c r="A7" t="s">
        <v>133</v>
      </c>
      <c r="B7">
        <v>58537</v>
      </c>
      <c r="D7">
        <v>58876.2</v>
      </c>
      <c r="E7">
        <f t="shared" si="0"/>
        <v>0.57999999999999996</v>
      </c>
      <c r="G7">
        <v>0</v>
      </c>
      <c r="H7">
        <v>8.5000000000000006E-2</v>
      </c>
      <c r="I7">
        <v>1.6E-2</v>
      </c>
      <c r="K7">
        <f t="shared" si="1"/>
        <v>0.56399999999999995</v>
      </c>
    </row>
    <row r="8" spans="1:11">
      <c r="A8" t="s">
        <v>134</v>
      </c>
      <c r="B8">
        <v>73682</v>
      </c>
      <c r="D8">
        <v>74676.899999999994</v>
      </c>
      <c r="E8">
        <f t="shared" si="0"/>
        <v>1.35</v>
      </c>
      <c r="G8">
        <v>0</v>
      </c>
      <c r="H8">
        <v>0.185</v>
      </c>
      <c r="I8">
        <v>1.4999999999999999E-2</v>
      </c>
      <c r="K8">
        <f t="shared" si="1"/>
        <v>1.3350000000000002</v>
      </c>
    </row>
    <row r="9" spans="1:11">
      <c r="A9" t="s">
        <v>135</v>
      </c>
      <c r="B9">
        <v>49135</v>
      </c>
      <c r="D9">
        <v>50908.3</v>
      </c>
      <c r="E9">
        <f t="shared" si="0"/>
        <v>3.61</v>
      </c>
      <c r="G9">
        <v>0</v>
      </c>
      <c r="H9">
        <v>0.13800000000000001</v>
      </c>
      <c r="I9">
        <v>1.0999999999999999E-2</v>
      </c>
      <c r="K9">
        <f t="shared" si="1"/>
        <v>3.5989999999999998</v>
      </c>
    </row>
    <row r="10" spans="1:11">
      <c r="A10" t="s">
        <v>136</v>
      </c>
      <c r="B10">
        <v>48191</v>
      </c>
      <c r="D10">
        <v>49674.1</v>
      </c>
      <c r="E10">
        <f t="shared" si="0"/>
        <v>3.08</v>
      </c>
      <c r="G10">
        <v>0</v>
      </c>
      <c r="H10">
        <v>0.158</v>
      </c>
      <c r="I10">
        <v>3.3000000000000002E-2</v>
      </c>
      <c r="K10">
        <f t="shared" si="1"/>
        <v>3.0470000000000002</v>
      </c>
    </row>
    <row r="11" spans="1:11">
      <c r="A11" t="s">
        <v>137</v>
      </c>
      <c r="B11">
        <v>107217</v>
      </c>
      <c r="D11">
        <v>115256.4</v>
      </c>
      <c r="E11">
        <f t="shared" si="0"/>
        <v>7.5</v>
      </c>
      <c r="G11">
        <v>4.1000000000000002E-2</v>
      </c>
      <c r="H11">
        <v>0.45700000000000002</v>
      </c>
      <c r="I11">
        <v>0.11</v>
      </c>
      <c r="K11">
        <f t="shared" si="1"/>
        <v>7.39</v>
      </c>
    </row>
    <row r="12" spans="1:11">
      <c r="A12" t="s">
        <v>138</v>
      </c>
      <c r="B12">
        <v>259049</v>
      </c>
      <c r="D12">
        <v>274419.7</v>
      </c>
      <c r="E12">
        <f t="shared" si="0"/>
        <v>5.93</v>
      </c>
      <c r="G12">
        <v>0.25700000000000001</v>
      </c>
      <c r="H12">
        <v>0.76200000000000001</v>
      </c>
      <c r="I12">
        <v>0.58599999999999997</v>
      </c>
      <c r="K12">
        <f t="shared" si="1"/>
        <v>5.3439999999999994</v>
      </c>
    </row>
    <row r="13" spans="1:11">
      <c r="I13">
        <f>AVERAGE(I3:I12)</f>
        <v>8.6199999999999999E-2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J21" sqref="J21"/>
    </sheetView>
  </sheetViews>
  <sheetFormatPr defaultRowHeight="13.5"/>
  <cols>
    <col min="1" max="1" width="11.375" customWidth="1"/>
    <col min="6" max="6" width="12.125" customWidth="1"/>
  </cols>
  <sheetData>
    <row r="1" spans="1:14">
      <c r="C1" t="s">
        <v>83</v>
      </c>
      <c r="G1" t="s">
        <v>216</v>
      </c>
    </row>
    <row r="2" spans="1:14">
      <c r="C2" t="s">
        <v>79</v>
      </c>
      <c r="D2" t="s">
        <v>80</v>
      </c>
      <c r="E2" t="s">
        <v>81</v>
      </c>
      <c r="F2" t="s">
        <v>82</v>
      </c>
      <c r="N2" t="s">
        <v>288</v>
      </c>
    </row>
    <row r="3" spans="1:14">
      <c r="A3" t="s">
        <v>65</v>
      </c>
      <c r="B3">
        <v>629</v>
      </c>
      <c r="C3">
        <v>1.53</v>
      </c>
      <c r="D3">
        <v>0</v>
      </c>
      <c r="E3">
        <v>19.7</v>
      </c>
      <c r="F3">
        <v>1000</v>
      </c>
      <c r="G3">
        <v>0</v>
      </c>
      <c r="H3">
        <v>0.318</v>
      </c>
      <c r="I3">
        <v>2.5000000000000001E-2</v>
      </c>
      <c r="J3">
        <v>25</v>
      </c>
      <c r="K3">
        <v>441</v>
      </c>
      <c r="L3">
        <v>0.96799999999999997</v>
      </c>
      <c r="N3">
        <f>C3-I3</f>
        <v>1.5050000000000001</v>
      </c>
    </row>
    <row r="4" spans="1:14">
      <c r="A4" t="s">
        <v>66</v>
      </c>
      <c r="B4">
        <v>14379</v>
      </c>
      <c r="C4">
        <v>0</v>
      </c>
      <c r="D4">
        <v>0</v>
      </c>
      <c r="E4">
        <v>19.899999999999999</v>
      </c>
      <c r="F4">
        <v>1000</v>
      </c>
      <c r="G4">
        <v>0</v>
      </c>
      <c r="H4">
        <v>0</v>
      </c>
      <c r="I4">
        <v>0</v>
      </c>
      <c r="J4">
        <v>25</v>
      </c>
      <c r="K4">
        <v>383</v>
      </c>
      <c r="L4">
        <v>1.0449999999999999</v>
      </c>
      <c r="N4">
        <f t="shared" ref="N4:N16" si="0">C4-I4</f>
        <v>0</v>
      </c>
    </row>
    <row r="5" spans="1:14">
      <c r="A5" t="s">
        <v>67</v>
      </c>
      <c r="B5">
        <v>44303</v>
      </c>
      <c r="C5">
        <v>0.33</v>
      </c>
      <c r="D5">
        <v>0</v>
      </c>
      <c r="E5">
        <v>19.600000000000001</v>
      </c>
      <c r="F5">
        <v>1000</v>
      </c>
      <c r="G5">
        <v>0</v>
      </c>
      <c r="H5">
        <v>0.30499999999999999</v>
      </c>
      <c r="I5">
        <v>3.5000000000000003E-2</v>
      </c>
      <c r="J5">
        <v>25</v>
      </c>
      <c r="K5">
        <v>388</v>
      </c>
      <c r="L5">
        <v>1.157</v>
      </c>
      <c r="N5">
        <f t="shared" si="0"/>
        <v>0.29500000000000004</v>
      </c>
    </row>
    <row r="6" spans="1:14">
      <c r="A6" t="s">
        <v>68</v>
      </c>
      <c r="B6">
        <v>59030</v>
      </c>
      <c r="C6">
        <v>0.59</v>
      </c>
      <c r="D6">
        <v>0.1</v>
      </c>
      <c r="E6">
        <v>20.100000000000001</v>
      </c>
      <c r="F6">
        <v>1000</v>
      </c>
      <c r="G6">
        <v>0</v>
      </c>
      <c r="H6">
        <v>7.8E-2</v>
      </c>
      <c r="I6">
        <v>3.0000000000000001E-3</v>
      </c>
      <c r="J6">
        <v>25</v>
      </c>
      <c r="K6">
        <v>426</v>
      </c>
      <c r="L6">
        <v>1.5069999999999999</v>
      </c>
      <c r="N6">
        <f t="shared" si="0"/>
        <v>0.58699999999999997</v>
      </c>
    </row>
    <row r="7" spans="1:14">
      <c r="A7" t="s">
        <v>69</v>
      </c>
      <c r="B7">
        <v>118282</v>
      </c>
      <c r="C7">
        <v>0.51</v>
      </c>
      <c r="D7">
        <v>0.04</v>
      </c>
      <c r="E7">
        <v>41.1</v>
      </c>
      <c r="F7">
        <v>2000</v>
      </c>
      <c r="G7">
        <v>0</v>
      </c>
      <c r="H7">
        <v>1.073</v>
      </c>
      <c r="I7">
        <v>0.21099999999999999</v>
      </c>
      <c r="J7">
        <v>24</v>
      </c>
      <c r="K7">
        <v>620</v>
      </c>
      <c r="L7">
        <v>1.466</v>
      </c>
      <c r="N7">
        <f t="shared" si="0"/>
        <v>0.29900000000000004</v>
      </c>
    </row>
    <row r="8" spans="1:14">
      <c r="A8" t="s">
        <v>70</v>
      </c>
      <c r="B8">
        <v>96772</v>
      </c>
      <c r="C8">
        <v>0.95</v>
      </c>
      <c r="D8">
        <v>0.2</v>
      </c>
      <c r="E8">
        <v>43.5</v>
      </c>
      <c r="F8">
        <v>2000</v>
      </c>
      <c r="G8">
        <v>0</v>
      </c>
      <c r="H8">
        <v>8.9999999999999993E-3</v>
      </c>
      <c r="I8">
        <v>0</v>
      </c>
      <c r="J8">
        <v>25</v>
      </c>
      <c r="K8">
        <v>420</v>
      </c>
      <c r="L8">
        <v>1.351</v>
      </c>
      <c r="N8">
        <f t="shared" si="0"/>
        <v>0.95</v>
      </c>
    </row>
    <row r="9" spans="1:14">
      <c r="A9" t="s">
        <v>71</v>
      </c>
      <c r="B9">
        <v>73682</v>
      </c>
      <c r="C9">
        <v>0.09</v>
      </c>
      <c r="D9">
        <v>0</v>
      </c>
      <c r="E9">
        <v>47.5</v>
      </c>
      <c r="F9">
        <v>2000</v>
      </c>
      <c r="G9">
        <v>0</v>
      </c>
      <c r="H9">
        <v>0.185</v>
      </c>
      <c r="I9">
        <v>8.0000000000000002E-3</v>
      </c>
      <c r="J9">
        <v>25</v>
      </c>
      <c r="K9">
        <v>513</v>
      </c>
      <c r="L9">
        <v>1.508</v>
      </c>
      <c r="N9">
        <f t="shared" si="0"/>
        <v>8.199999999999999E-2</v>
      </c>
    </row>
    <row r="10" spans="1:14">
      <c r="A10" t="s">
        <v>72</v>
      </c>
      <c r="B10">
        <v>2323</v>
      </c>
      <c r="C10">
        <v>1.41</v>
      </c>
      <c r="D10">
        <v>0.77</v>
      </c>
      <c r="E10">
        <v>51.2</v>
      </c>
      <c r="F10">
        <v>2000</v>
      </c>
      <c r="G10">
        <v>0.215</v>
      </c>
      <c r="H10">
        <v>0.60299999999999998</v>
      </c>
      <c r="I10">
        <v>0.375</v>
      </c>
      <c r="J10">
        <v>25</v>
      </c>
      <c r="K10">
        <v>535</v>
      </c>
      <c r="L10">
        <v>1.944</v>
      </c>
      <c r="N10">
        <f t="shared" si="0"/>
        <v>1.0349999999999999</v>
      </c>
    </row>
    <row r="11" spans="1:14">
      <c r="A11" t="s">
        <v>73</v>
      </c>
      <c r="B11">
        <v>29368</v>
      </c>
      <c r="C11">
        <v>1.31</v>
      </c>
      <c r="D11">
        <v>0.67</v>
      </c>
      <c r="E11">
        <v>184.1</v>
      </c>
      <c r="F11">
        <v>5000</v>
      </c>
      <c r="G11">
        <v>0</v>
      </c>
      <c r="H11">
        <v>5.0999999999999997E-2</v>
      </c>
      <c r="I11">
        <v>3.3000000000000002E-2</v>
      </c>
      <c r="J11">
        <v>25</v>
      </c>
      <c r="K11">
        <v>525</v>
      </c>
      <c r="L11">
        <v>2.0840000000000001</v>
      </c>
      <c r="N11">
        <f t="shared" si="0"/>
        <v>1.2770000000000001</v>
      </c>
    </row>
    <row r="12" spans="1:14">
      <c r="A12" t="s">
        <v>74</v>
      </c>
      <c r="B12">
        <v>42029</v>
      </c>
      <c r="C12">
        <v>2.48</v>
      </c>
      <c r="D12">
        <v>1.55</v>
      </c>
      <c r="E12">
        <v>645.70000000000005</v>
      </c>
      <c r="F12">
        <v>10000</v>
      </c>
      <c r="G12">
        <v>0</v>
      </c>
      <c r="H12">
        <v>0.40400000000000003</v>
      </c>
      <c r="I12">
        <v>7.0999999999999994E-2</v>
      </c>
      <c r="J12">
        <v>25</v>
      </c>
      <c r="K12">
        <v>717</v>
      </c>
      <c r="L12">
        <v>3.5129999999999999</v>
      </c>
      <c r="N12">
        <f t="shared" si="0"/>
        <v>2.4089999999999998</v>
      </c>
    </row>
    <row r="13" spans="1:14">
      <c r="A13" t="s">
        <v>75</v>
      </c>
      <c r="B13">
        <v>50778</v>
      </c>
      <c r="C13">
        <v>3.69</v>
      </c>
      <c r="D13">
        <v>2.71</v>
      </c>
      <c r="E13">
        <v>801.6</v>
      </c>
      <c r="F13">
        <v>10000</v>
      </c>
      <c r="G13">
        <v>3.5000000000000003E-2</v>
      </c>
      <c r="H13">
        <v>0.28000000000000003</v>
      </c>
      <c r="I13">
        <v>0.13</v>
      </c>
      <c r="J13">
        <v>25</v>
      </c>
      <c r="K13">
        <v>840</v>
      </c>
      <c r="L13">
        <v>5.7169999999999996</v>
      </c>
      <c r="N13">
        <f t="shared" si="0"/>
        <v>3.56</v>
      </c>
    </row>
    <row r="14" spans="1:14">
      <c r="A14" t="s">
        <v>76</v>
      </c>
      <c r="B14">
        <v>27686</v>
      </c>
      <c r="C14">
        <v>3.56</v>
      </c>
      <c r="D14">
        <v>2.98</v>
      </c>
      <c r="E14">
        <v>1656.4</v>
      </c>
      <c r="F14">
        <v>20000</v>
      </c>
      <c r="G14">
        <v>6.0999999999999999E-2</v>
      </c>
      <c r="H14">
        <v>0.16600000000000001</v>
      </c>
      <c r="I14">
        <v>0.104</v>
      </c>
      <c r="J14">
        <v>25</v>
      </c>
      <c r="K14">
        <v>817</v>
      </c>
      <c r="L14">
        <v>7.306</v>
      </c>
      <c r="N14">
        <f t="shared" si="0"/>
        <v>3.456</v>
      </c>
    </row>
    <row r="15" spans="1:14">
      <c r="A15" t="s">
        <v>77</v>
      </c>
      <c r="B15">
        <v>491924</v>
      </c>
      <c r="C15">
        <v>4.7699999999999996</v>
      </c>
      <c r="D15">
        <v>4.25</v>
      </c>
      <c r="E15">
        <v>2457.1</v>
      </c>
      <c r="F15">
        <v>20000</v>
      </c>
      <c r="G15">
        <v>0.84699999999999998</v>
      </c>
      <c r="H15">
        <v>1.992</v>
      </c>
      <c r="I15">
        <v>1.149</v>
      </c>
      <c r="J15">
        <v>7</v>
      </c>
      <c r="K15">
        <v>988</v>
      </c>
      <c r="L15">
        <v>191.625</v>
      </c>
      <c r="N15">
        <f t="shared" si="0"/>
        <v>3.6209999999999996</v>
      </c>
    </row>
    <row r="16" spans="1:14">
      <c r="A16" t="s">
        <v>78</v>
      </c>
      <c r="B16">
        <v>5757191</v>
      </c>
      <c r="C16">
        <v>4.58</v>
      </c>
      <c r="D16">
        <v>2.86</v>
      </c>
      <c r="E16">
        <v>3865.3</v>
      </c>
      <c r="F16">
        <v>20000</v>
      </c>
      <c r="G16">
        <v>1.5740000000000001</v>
      </c>
      <c r="H16">
        <v>1.6459999999999999</v>
      </c>
      <c r="I16">
        <v>1.615</v>
      </c>
      <c r="J16">
        <v>0</v>
      </c>
      <c r="K16">
        <v>999</v>
      </c>
      <c r="L16">
        <v>28416.258000000002</v>
      </c>
      <c r="N16">
        <f t="shared" si="0"/>
        <v>2.9649999999999999</v>
      </c>
    </row>
    <row r="17" spans="3:5">
      <c r="C17">
        <f>AVERAGE(C3:C16)</f>
        <v>1.8428571428571427</v>
      </c>
      <c r="E17">
        <f>AVERAGE(E3:E16)</f>
        <v>705.19999999999993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A2" sqref="A2:XFD35"/>
    </sheetView>
  </sheetViews>
  <sheetFormatPr defaultRowHeight="13.5"/>
  <cols>
    <col min="4" max="4" width="9.375" bestFit="1" customWidth="1"/>
    <col min="5" max="5" width="10" customWidth="1"/>
    <col min="8" max="8" width="11.5" customWidth="1"/>
    <col min="14" max="14" width="11.625" customWidth="1"/>
    <col min="15" max="15" width="9.875" customWidth="1"/>
  </cols>
  <sheetData>
    <row r="1" spans="1:24" ht="14.25" thickBot="1">
      <c r="A1" s="13" t="s">
        <v>300</v>
      </c>
      <c r="B1" s="18"/>
      <c r="C1" s="18"/>
      <c r="D1" s="18"/>
      <c r="E1" s="18"/>
      <c r="F1" s="18"/>
      <c r="G1" s="1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" thickBot="1">
      <c r="A2" s="75">
        <v>1</v>
      </c>
      <c r="B2" s="76" t="s">
        <v>189</v>
      </c>
      <c r="C2" s="76">
        <v>0.23300000000000001</v>
      </c>
      <c r="D2" s="76">
        <v>0.88300000000000001</v>
      </c>
      <c r="E2" s="76">
        <v>0.53500000000000003</v>
      </c>
      <c r="F2" s="76">
        <v>0.52</v>
      </c>
      <c r="G2" s="76">
        <v>0.14299999999999999</v>
      </c>
      <c r="H2" s="76">
        <v>0.13700000000000001</v>
      </c>
      <c r="I2" s="76">
        <v>0.499</v>
      </c>
      <c r="J2" s="76">
        <v>0.30399999999999999</v>
      </c>
      <c r="K2" s="76">
        <v>0.29199999999999998</v>
      </c>
      <c r="L2" s="76">
        <v>0.1</v>
      </c>
      <c r="M2" s="77">
        <v>7.1399999999999996E-7</v>
      </c>
      <c r="O2">
        <f>E2 - J2</f>
        <v>0.23100000000000004</v>
      </c>
    </row>
    <row r="3" spans="1:24" ht="15" thickBot="1">
      <c r="A3" s="78">
        <v>2</v>
      </c>
      <c r="B3" s="79" t="s">
        <v>171</v>
      </c>
      <c r="C3" s="79">
        <v>0.436</v>
      </c>
      <c r="D3" s="79">
        <v>0.92600000000000005</v>
      </c>
      <c r="E3" s="79">
        <v>0.69599999999999995</v>
      </c>
      <c r="F3" s="79">
        <v>0.70199999999999996</v>
      </c>
      <c r="G3" s="79">
        <v>0.10100000000000001</v>
      </c>
      <c r="H3" s="79">
        <v>0.25700000000000001</v>
      </c>
      <c r="I3" s="79">
        <v>0.76200000000000001</v>
      </c>
      <c r="J3" s="79">
        <v>0.58599999999999997</v>
      </c>
      <c r="K3" s="79">
        <v>0.60299999999999998</v>
      </c>
      <c r="L3" s="79">
        <v>0.11</v>
      </c>
      <c r="M3" s="80">
        <v>5.7300000000000005E-4</v>
      </c>
      <c r="O3">
        <f t="shared" ref="O3:O34" si="0">E3 - J3</f>
        <v>0.10999999999999999</v>
      </c>
    </row>
    <row r="4" spans="1:24" ht="15" thickBot="1">
      <c r="A4" s="78">
        <v>3</v>
      </c>
      <c r="B4" s="79" t="s">
        <v>190</v>
      </c>
      <c r="C4" s="79">
        <v>0.17100000000000001</v>
      </c>
      <c r="D4" s="79">
        <v>0.59799999999999998</v>
      </c>
      <c r="E4" s="79">
        <v>0.40899999999999997</v>
      </c>
      <c r="F4" s="79">
        <v>0.41299999999999998</v>
      </c>
      <c r="G4" s="79">
        <v>0.11700000000000001</v>
      </c>
      <c r="H4" s="79">
        <v>0.22500000000000001</v>
      </c>
      <c r="I4" s="79">
        <v>0.57799999999999996</v>
      </c>
      <c r="J4" s="79">
        <v>0.36299999999999999</v>
      </c>
      <c r="K4" s="79">
        <v>0.34200000000000003</v>
      </c>
      <c r="L4" s="79">
        <v>8.6999999999999994E-2</v>
      </c>
      <c r="M4" s="80">
        <v>0.16</v>
      </c>
      <c r="O4">
        <f t="shared" si="0"/>
        <v>4.5999999999999985E-2</v>
      </c>
    </row>
    <row r="5" spans="1:24" ht="15" thickBot="1">
      <c r="A5" s="78">
        <v>4</v>
      </c>
      <c r="B5" s="79" t="s">
        <v>191</v>
      </c>
      <c r="C5" s="79">
        <v>0.153</v>
      </c>
      <c r="D5" s="79">
        <v>0.64700000000000002</v>
      </c>
      <c r="E5" s="79">
        <v>0.38300000000000001</v>
      </c>
      <c r="F5" s="79">
        <v>0.36099999999999999</v>
      </c>
      <c r="G5" s="79">
        <v>0.14499999999999999</v>
      </c>
      <c r="H5" s="79">
        <v>9.7000000000000003E-2</v>
      </c>
      <c r="I5" s="79">
        <v>0.499</v>
      </c>
      <c r="J5" s="79">
        <v>0.21299999999999999</v>
      </c>
      <c r="K5" s="79">
        <v>0.19400000000000001</v>
      </c>
      <c r="L5" s="79">
        <v>8.8999999999999996E-2</v>
      </c>
      <c r="M5" s="80">
        <v>4.6100000000000002E-5</v>
      </c>
      <c r="O5">
        <f t="shared" si="0"/>
        <v>0.17</v>
      </c>
    </row>
    <row r="6" spans="1:24" ht="15" thickBot="1">
      <c r="A6" s="78">
        <v>5</v>
      </c>
      <c r="B6" s="79" t="s">
        <v>172</v>
      </c>
      <c r="C6" s="79">
        <v>0.26400000000000001</v>
      </c>
      <c r="D6" s="79">
        <v>0.82599999999999996</v>
      </c>
      <c r="E6" s="79">
        <v>0.54</v>
      </c>
      <c r="F6" s="79">
        <v>0.52400000000000002</v>
      </c>
      <c r="G6" s="79">
        <v>0.14199999999999999</v>
      </c>
      <c r="H6" s="79">
        <v>0.128</v>
      </c>
      <c r="I6" s="79">
        <v>0.68400000000000005</v>
      </c>
      <c r="J6" s="79">
        <v>0.42399999999999999</v>
      </c>
      <c r="K6" s="79">
        <v>0.46899999999999997</v>
      </c>
      <c r="L6" s="79">
        <v>0.14599999999999999</v>
      </c>
      <c r="M6" s="80">
        <v>2.76E-2</v>
      </c>
      <c r="O6">
        <f t="shared" si="0"/>
        <v>0.11600000000000005</v>
      </c>
    </row>
    <row r="7" spans="1:24" ht="15" thickBot="1">
      <c r="A7" s="78">
        <v>6</v>
      </c>
      <c r="B7" s="79" t="s">
        <v>173</v>
      </c>
      <c r="C7" s="79">
        <v>0.36599999999999999</v>
      </c>
      <c r="D7" s="79">
        <v>1.276</v>
      </c>
      <c r="E7" s="79">
        <v>0.80100000000000005</v>
      </c>
      <c r="F7" s="79">
        <v>0.76200000000000001</v>
      </c>
      <c r="G7" s="79">
        <v>0.219</v>
      </c>
      <c r="H7" s="79">
        <v>0.23200000000000001</v>
      </c>
      <c r="I7" s="79">
        <v>1.161</v>
      </c>
      <c r="J7" s="79">
        <v>0.57199999999999995</v>
      </c>
      <c r="K7" s="79">
        <v>0.502</v>
      </c>
      <c r="L7" s="79">
        <v>0.23899999999999999</v>
      </c>
      <c r="M7" s="80">
        <v>6.1600000000000001E-4</v>
      </c>
      <c r="O7">
        <f t="shared" si="0"/>
        <v>0.22900000000000009</v>
      </c>
    </row>
    <row r="8" spans="1:24" ht="15" thickBot="1">
      <c r="A8" s="78">
        <v>7</v>
      </c>
      <c r="B8" s="79" t="s">
        <v>192</v>
      </c>
      <c r="C8" s="79">
        <v>6.4000000000000001E-2</v>
      </c>
      <c r="D8" s="79">
        <v>0.72299999999999998</v>
      </c>
      <c r="E8" s="79">
        <v>0.33100000000000002</v>
      </c>
      <c r="F8" s="79">
        <v>0.311</v>
      </c>
      <c r="G8" s="79">
        <v>0.17</v>
      </c>
      <c r="H8" s="79">
        <v>0.02</v>
      </c>
      <c r="I8" s="79">
        <v>0.442</v>
      </c>
      <c r="J8" s="79">
        <v>0.19500000000000001</v>
      </c>
      <c r="K8" s="79">
        <v>0.14499999999999999</v>
      </c>
      <c r="L8" s="79">
        <v>0.13600000000000001</v>
      </c>
      <c r="M8" s="80">
        <v>4.2100000000000002E-3</v>
      </c>
      <c r="O8">
        <f t="shared" si="0"/>
        <v>0.13600000000000001</v>
      </c>
    </row>
    <row r="9" spans="1:24" ht="15" thickBot="1">
      <c r="A9" s="78">
        <v>8</v>
      </c>
      <c r="B9" s="79" t="s">
        <v>174</v>
      </c>
      <c r="C9" s="79">
        <v>0.246</v>
      </c>
      <c r="D9" s="79">
        <v>0.752</v>
      </c>
      <c r="E9" s="79">
        <v>0.47099999999999997</v>
      </c>
      <c r="F9" s="79">
        <v>0.443</v>
      </c>
      <c r="G9" s="79">
        <v>0.14399999999999999</v>
      </c>
      <c r="H9" s="79">
        <v>0.125</v>
      </c>
      <c r="I9" s="79">
        <v>0.52200000000000002</v>
      </c>
      <c r="J9" s="79">
        <v>0.35499999999999998</v>
      </c>
      <c r="K9" s="79">
        <v>0.379</v>
      </c>
      <c r="L9" s="79">
        <v>0.123</v>
      </c>
      <c r="M9" s="80">
        <v>2.1499999999999998E-2</v>
      </c>
      <c r="O9">
        <f t="shared" si="0"/>
        <v>0.11599999999999999</v>
      </c>
    </row>
    <row r="10" spans="1:24" ht="15" thickBot="1">
      <c r="A10" s="78">
        <v>9</v>
      </c>
      <c r="B10" s="79" t="s">
        <v>193</v>
      </c>
      <c r="C10" s="79">
        <v>0.38100000000000001</v>
      </c>
      <c r="D10" s="79">
        <v>0.77</v>
      </c>
      <c r="E10" s="79">
        <v>0.495</v>
      </c>
      <c r="F10" s="79">
        <v>0.48199999999999998</v>
      </c>
      <c r="G10" s="79">
        <v>8.8999999999999996E-2</v>
      </c>
      <c r="H10" s="79">
        <v>0.318</v>
      </c>
      <c r="I10" s="79">
        <v>0.51700000000000002</v>
      </c>
      <c r="J10" s="79">
        <v>0.41799999999999998</v>
      </c>
      <c r="K10" s="79">
        <v>0.41799999999999998</v>
      </c>
      <c r="L10" s="79">
        <v>5.7000000000000002E-2</v>
      </c>
      <c r="M10" s="80">
        <v>1.24E-3</v>
      </c>
      <c r="O10">
        <f t="shared" si="0"/>
        <v>7.7000000000000013E-2</v>
      </c>
    </row>
    <row r="11" spans="1:24" ht="15" thickBot="1">
      <c r="A11" s="78">
        <v>10</v>
      </c>
      <c r="B11" s="79" t="s">
        <v>175</v>
      </c>
      <c r="C11" s="79">
        <v>0.03</v>
      </c>
      <c r="D11" s="79">
        <v>0.86</v>
      </c>
      <c r="E11" s="79">
        <v>0.33100000000000002</v>
      </c>
      <c r="F11" s="79">
        <v>0.29799999999999999</v>
      </c>
      <c r="G11" s="79">
        <v>0.255</v>
      </c>
      <c r="H11" s="79">
        <v>1.4999999999999999E-2</v>
      </c>
      <c r="I11" s="79">
        <v>1.4059999999999999</v>
      </c>
      <c r="J11" s="79">
        <v>0.39500000000000002</v>
      </c>
      <c r="K11" s="79">
        <v>0.30299999999999999</v>
      </c>
      <c r="L11" s="79">
        <v>0.38600000000000001</v>
      </c>
      <c r="M11" s="80">
        <v>0.99199999999999999</v>
      </c>
      <c r="O11">
        <f t="shared" si="0"/>
        <v>-6.4000000000000001E-2</v>
      </c>
    </row>
    <row r="12" spans="1:24" ht="15" thickBot="1">
      <c r="A12" s="78">
        <v>11</v>
      </c>
      <c r="B12" s="79" t="s">
        <v>194</v>
      </c>
      <c r="C12" s="79">
        <v>0.214</v>
      </c>
      <c r="D12" s="79">
        <v>0.45700000000000002</v>
      </c>
      <c r="E12" s="79">
        <v>0.32800000000000001</v>
      </c>
      <c r="F12" s="79">
        <v>0.32800000000000001</v>
      </c>
      <c r="G12" s="79">
        <v>6.5000000000000002E-2</v>
      </c>
      <c r="H12" s="79">
        <v>0.29499999999999998</v>
      </c>
      <c r="I12" s="79">
        <v>0.55800000000000005</v>
      </c>
      <c r="J12" s="79">
        <v>0.38600000000000001</v>
      </c>
      <c r="K12" s="79">
        <v>0.36599999999999999</v>
      </c>
      <c r="L12" s="79">
        <v>6.0999999999999999E-2</v>
      </c>
      <c r="M12" s="80">
        <v>5.3600000000000002E-3</v>
      </c>
      <c r="O12">
        <f t="shared" si="0"/>
        <v>-5.7999999999999996E-2</v>
      </c>
    </row>
    <row r="13" spans="1:24" ht="15" thickBot="1">
      <c r="A13" s="78">
        <v>12</v>
      </c>
      <c r="B13" s="79" t="s">
        <v>195</v>
      </c>
      <c r="C13" s="79">
        <v>0.121</v>
      </c>
      <c r="D13" s="79">
        <v>1.6850000000000001</v>
      </c>
      <c r="E13" s="79">
        <v>0.32400000000000001</v>
      </c>
      <c r="F13" s="79">
        <v>0.20699999999999999</v>
      </c>
      <c r="G13" s="79">
        <v>0.32300000000000001</v>
      </c>
      <c r="H13" s="79">
        <v>0.13900000000000001</v>
      </c>
      <c r="I13" s="79">
        <v>0.44500000000000001</v>
      </c>
      <c r="J13" s="79">
        <v>0.21099999999999999</v>
      </c>
      <c r="K13" s="79">
        <v>0.20200000000000001</v>
      </c>
      <c r="L13" s="79">
        <v>6.0999999999999999E-2</v>
      </c>
      <c r="M13" s="80">
        <v>0.27700000000000002</v>
      </c>
      <c r="O13">
        <f t="shared" si="0"/>
        <v>0.11300000000000002</v>
      </c>
    </row>
    <row r="14" spans="1:24" ht="15" thickBot="1">
      <c r="A14" s="78">
        <v>13</v>
      </c>
      <c r="B14" s="79" t="s">
        <v>176</v>
      </c>
      <c r="C14" s="79">
        <v>0.23699999999999999</v>
      </c>
      <c r="D14" s="79">
        <v>0.77600000000000002</v>
      </c>
      <c r="E14" s="79">
        <v>0.52100000000000002</v>
      </c>
      <c r="F14" s="79">
        <v>0.48599999999999999</v>
      </c>
      <c r="G14" s="79">
        <v>0.16600000000000001</v>
      </c>
      <c r="H14" s="79">
        <v>0.17100000000000001</v>
      </c>
      <c r="I14" s="79">
        <v>0.69699999999999995</v>
      </c>
      <c r="J14" s="79">
        <v>0.45</v>
      </c>
      <c r="K14" s="79">
        <v>0.46400000000000002</v>
      </c>
      <c r="L14" s="79">
        <v>0.11600000000000001</v>
      </c>
      <c r="M14" s="80">
        <v>0.248</v>
      </c>
      <c r="O14">
        <f t="shared" si="0"/>
        <v>7.1000000000000008E-2</v>
      </c>
    </row>
    <row r="15" spans="1:24" ht="15" thickBot="1">
      <c r="A15" s="78">
        <v>14</v>
      </c>
      <c r="B15" s="79" t="s">
        <v>177</v>
      </c>
      <c r="C15" s="79">
        <v>0.32300000000000001</v>
      </c>
      <c r="D15" s="79">
        <v>0.70099999999999996</v>
      </c>
      <c r="E15" s="79">
        <v>0.49399999999999999</v>
      </c>
      <c r="F15" s="79">
        <v>0.496</v>
      </c>
      <c r="G15" s="79">
        <v>7.9000000000000001E-2</v>
      </c>
      <c r="H15" s="79">
        <v>0.251</v>
      </c>
      <c r="I15" s="79">
        <v>0.57199999999999995</v>
      </c>
      <c r="J15" s="79">
        <v>0.41</v>
      </c>
      <c r="K15" s="79">
        <v>0.42499999999999999</v>
      </c>
      <c r="L15" s="79">
        <v>8.2000000000000003E-2</v>
      </c>
      <c r="M15" s="80">
        <v>1.24E-3</v>
      </c>
      <c r="O15">
        <f t="shared" si="0"/>
        <v>8.4000000000000019E-2</v>
      </c>
    </row>
    <row r="16" spans="1:24" ht="15" thickBot="1">
      <c r="A16" s="78">
        <v>15</v>
      </c>
      <c r="B16" s="79" t="s">
        <v>196</v>
      </c>
      <c r="C16" s="79">
        <v>0.505</v>
      </c>
      <c r="D16" s="79">
        <v>1.143</v>
      </c>
      <c r="E16" s="79">
        <v>0.78100000000000003</v>
      </c>
      <c r="F16" s="79">
        <v>0.80100000000000005</v>
      </c>
      <c r="G16" s="79">
        <v>0.14099999999999999</v>
      </c>
      <c r="H16" s="79">
        <v>0.372</v>
      </c>
      <c r="I16" s="79">
        <v>0.745</v>
      </c>
      <c r="J16" s="79">
        <v>0.54800000000000004</v>
      </c>
      <c r="K16" s="79">
        <v>0.56100000000000005</v>
      </c>
      <c r="L16" s="79">
        <v>9.7000000000000003E-2</v>
      </c>
      <c r="M16" s="80">
        <v>4.32E-7</v>
      </c>
      <c r="O16">
        <f t="shared" si="0"/>
        <v>0.23299999999999998</v>
      </c>
    </row>
    <row r="17" spans="1:15" ht="15" thickBot="1">
      <c r="A17" s="78">
        <v>16</v>
      </c>
      <c r="B17" s="79" t="s">
        <v>197</v>
      </c>
      <c r="C17" s="79">
        <v>0.36299999999999999</v>
      </c>
      <c r="D17" s="79">
        <v>1.268</v>
      </c>
      <c r="E17" s="79">
        <v>0.77100000000000002</v>
      </c>
      <c r="F17" s="79">
        <v>0.79400000000000004</v>
      </c>
      <c r="G17" s="79">
        <v>0.22</v>
      </c>
      <c r="H17" s="79">
        <v>0.17100000000000001</v>
      </c>
      <c r="I17" s="79">
        <v>0.88900000000000001</v>
      </c>
      <c r="J17" s="79">
        <v>0.51600000000000001</v>
      </c>
      <c r="K17" s="79">
        <v>0.51100000000000001</v>
      </c>
      <c r="L17" s="79">
        <v>0.17100000000000001</v>
      </c>
      <c r="M17" s="80">
        <v>1.4899999999999999E-4</v>
      </c>
      <c r="O17">
        <f t="shared" si="0"/>
        <v>0.255</v>
      </c>
    </row>
    <row r="18" spans="1:15" ht="15" thickBot="1">
      <c r="A18" s="78">
        <v>17</v>
      </c>
      <c r="B18" s="79" t="s">
        <v>198</v>
      </c>
      <c r="C18" s="79">
        <v>0.04</v>
      </c>
      <c r="D18" s="79">
        <v>0.28799999999999998</v>
      </c>
      <c r="E18" s="79">
        <v>0.16400000000000001</v>
      </c>
      <c r="F18" s="79">
        <v>0.15</v>
      </c>
      <c r="G18" s="79">
        <v>6.8000000000000005E-2</v>
      </c>
      <c r="H18" s="79">
        <v>9.1999999999999998E-2</v>
      </c>
      <c r="I18" s="79">
        <v>0.30499999999999999</v>
      </c>
      <c r="J18" s="79">
        <v>0.14799999999999999</v>
      </c>
      <c r="K18" s="79">
        <v>0.124</v>
      </c>
      <c r="L18" s="79">
        <v>5.1999999999999998E-2</v>
      </c>
      <c r="M18" s="80">
        <v>0.45500000000000002</v>
      </c>
      <c r="O18">
        <f t="shared" si="0"/>
        <v>1.6000000000000014E-2</v>
      </c>
    </row>
    <row r="19" spans="1:15" ht="15" thickBot="1">
      <c r="A19" s="78">
        <v>18</v>
      </c>
      <c r="B19" s="79" t="s">
        <v>199</v>
      </c>
      <c r="C19" s="79">
        <v>0.80300000000000005</v>
      </c>
      <c r="D19" s="79">
        <v>1.212</v>
      </c>
      <c r="E19" s="79">
        <v>0.99</v>
      </c>
      <c r="F19" s="79">
        <v>0.97699999999999998</v>
      </c>
      <c r="G19" s="79">
        <v>0.11600000000000001</v>
      </c>
      <c r="H19" s="79">
        <v>0.50900000000000001</v>
      </c>
      <c r="I19" s="79">
        <v>0.996</v>
      </c>
      <c r="J19" s="79">
        <v>0.754</v>
      </c>
      <c r="K19" s="79">
        <v>0.75600000000000001</v>
      </c>
      <c r="L19" s="79">
        <v>0.114</v>
      </c>
      <c r="M19" s="80">
        <v>1.99E-7</v>
      </c>
      <c r="O19">
        <f t="shared" si="0"/>
        <v>0.23599999999999999</v>
      </c>
    </row>
    <row r="20" spans="1:15" ht="15" thickBot="1">
      <c r="A20" s="78">
        <v>19</v>
      </c>
      <c r="B20" s="79" t="s">
        <v>178</v>
      </c>
      <c r="C20" s="79">
        <v>0.29499999999999998</v>
      </c>
      <c r="D20" s="79">
        <v>0.4</v>
      </c>
      <c r="E20" s="79">
        <v>0.34599999999999997</v>
      </c>
      <c r="F20" s="79">
        <v>0.33</v>
      </c>
      <c r="G20" s="79">
        <v>2.8000000000000001E-2</v>
      </c>
      <c r="H20" s="79">
        <v>0.495</v>
      </c>
      <c r="I20" s="79">
        <v>0.75800000000000001</v>
      </c>
      <c r="J20" s="79">
        <v>0.63200000000000001</v>
      </c>
      <c r="K20" s="79">
        <v>0.625</v>
      </c>
      <c r="L20" s="79">
        <v>6.2E-2</v>
      </c>
      <c r="M20" s="80">
        <v>1.33E-9</v>
      </c>
      <c r="O20">
        <f t="shared" si="0"/>
        <v>-0.28600000000000003</v>
      </c>
    </row>
    <row r="21" spans="1:15" ht="15" thickBot="1">
      <c r="A21" s="78">
        <v>20</v>
      </c>
      <c r="B21" s="79" t="s">
        <v>200</v>
      </c>
      <c r="C21" s="79">
        <v>0.70099999999999996</v>
      </c>
      <c r="D21" s="79">
        <v>1.286</v>
      </c>
      <c r="E21" s="79">
        <v>0.92700000000000005</v>
      </c>
      <c r="F21" s="79">
        <v>0.92500000000000004</v>
      </c>
      <c r="G21" s="79">
        <v>0.13100000000000001</v>
      </c>
      <c r="H21" s="79">
        <v>0.51500000000000001</v>
      </c>
      <c r="I21" s="79">
        <v>0.91900000000000004</v>
      </c>
      <c r="J21" s="79">
        <v>0.72299999999999998</v>
      </c>
      <c r="K21" s="79">
        <v>0.72299999999999998</v>
      </c>
      <c r="L21" s="79">
        <v>9.6000000000000002E-2</v>
      </c>
      <c r="M21" s="80">
        <v>5.2900000000000004E-7</v>
      </c>
      <c r="O21">
        <f t="shared" si="0"/>
        <v>0.20400000000000007</v>
      </c>
    </row>
    <row r="22" spans="1:15" ht="15" thickBot="1">
      <c r="A22" s="78">
        <v>21</v>
      </c>
      <c r="B22" s="79" t="s">
        <v>179</v>
      </c>
      <c r="C22" s="79">
        <v>0.58099999999999996</v>
      </c>
      <c r="D22" s="79">
        <v>0.93600000000000005</v>
      </c>
      <c r="E22" s="79">
        <v>0.77500000000000002</v>
      </c>
      <c r="F22" s="79">
        <v>0.79200000000000004</v>
      </c>
      <c r="G22" s="79">
        <v>9.8000000000000004E-2</v>
      </c>
      <c r="H22" s="79">
        <v>0.44400000000000001</v>
      </c>
      <c r="I22" s="79">
        <v>0.755</v>
      </c>
      <c r="J22" s="79">
        <v>0.59699999999999998</v>
      </c>
      <c r="K22" s="79">
        <v>0.58399999999999996</v>
      </c>
      <c r="L22" s="79">
        <v>7.3999999999999996E-2</v>
      </c>
      <c r="M22" s="80">
        <v>3.34E-7</v>
      </c>
      <c r="O22">
        <f t="shared" si="0"/>
        <v>0.17800000000000005</v>
      </c>
    </row>
    <row r="23" spans="1:15" ht="15" thickBot="1">
      <c r="A23" s="78">
        <v>22</v>
      </c>
      <c r="B23" s="79" t="s">
        <v>201</v>
      </c>
      <c r="C23" s="79">
        <v>0.51400000000000001</v>
      </c>
      <c r="D23" s="79">
        <v>2.5680000000000001</v>
      </c>
      <c r="E23" s="79">
        <v>1.552</v>
      </c>
      <c r="F23" s="79">
        <v>1.6160000000000001</v>
      </c>
      <c r="G23" s="79">
        <v>0.48799999999999999</v>
      </c>
      <c r="H23" s="79">
        <v>0.77500000000000002</v>
      </c>
      <c r="I23" s="79">
        <v>2.4710000000000001</v>
      </c>
      <c r="J23" s="79">
        <v>1.5720000000000001</v>
      </c>
      <c r="K23" s="79">
        <v>1.571</v>
      </c>
      <c r="L23" s="79">
        <v>0.55200000000000005</v>
      </c>
      <c r="M23" s="80">
        <v>0.81599999999999995</v>
      </c>
      <c r="O23">
        <f t="shared" si="0"/>
        <v>-2.0000000000000018E-2</v>
      </c>
    </row>
    <row r="24" spans="1:15" ht="15" thickBot="1">
      <c r="A24" s="78">
        <v>23</v>
      </c>
      <c r="B24" s="79" t="s">
        <v>180</v>
      </c>
      <c r="C24" s="79">
        <v>1.093</v>
      </c>
      <c r="D24" s="79">
        <v>1.393</v>
      </c>
      <c r="E24" s="79">
        <v>1.25</v>
      </c>
      <c r="F24" s="79">
        <v>1.2709999999999999</v>
      </c>
      <c r="G24" s="79">
        <v>7.8E-2</v>
      </c>
      <c r="H24" s="79">
        <v>0.56599999999999995</v>
      </c>
      <c r="I24" s="79">
        <v>0.88</v>
      </c>
      <c r="J24" s="79">
        <v>0.78400000000000003</v>
      </c>
      <c r="K24" s="79">
        <v>0.79500000000000004</v>
      </c>
      <c r="L24" s="79">
        <v>6.4000000000000001E-2</v>
      </c>
      <c r="M24" s="80">
        <v>1.33E-9</v>
      </c>
      <c r="O24">
        <f t="shared" si="0"/>
        <v>0.46599999999999997</v>
      </c>
    </row>
    <row r="25" spans="1:15" ht="15" thickBot="1">
      <c r="A25" s="78">
        <v>24</v>
      </c>
      <c r="B25" s="79" t="s">
        <v>202</v>
      </c>
      <c r="C25" s="79">
        <v>1.022</v>
      </c>
      <c r="D25" s="79">
        <v>1.968</v>
      </c>
      <c r="E25" s="79">
        <v>1.4910000000000001</v>
      </c>
      <c r="F25" s="79">
        <v>1.4419999999999999</v>
      </c>
      <c r="G25" s="79">
        <v>0.22700000000000001</v>
      </c>
      <c r="H25" s="79">
        <v>0.52300000000000002</v>
      </c>
      <c r="I25" s="79">
        <v>1.1000000000000001</v>
      </c>
      <c r="J25" s="79">
        <v>0.92900000000000005</v>
      </c>
      <c r="K25" s="79">
        <v>0.93899999999999995</v>
      </c>
      <c r="L25" s="79">
        <v>0.127</v>
      </c>
      <c r="M25" s="80">
        <v>2.4300000000000001E-9</v>
      </c>
      <c r="O25">
        <f t="shared" si="0"/>
        <v>0.56200000000000006</v>
      </c>
    </row>
    <row r="26" spans="1:15" ht="15" thickBot="1">
      <c r="A26" s="78">
        <v>25</v>
      </c>
      <c r="B26" s="79" t="s">
        <v>181</v>
      </c>
      <c r="C26" s="79">
        <v>1.18</v>
      </c>
      <c r="D26" s="79">
        <v>1.9850000000000001</v>
      </c>
      <c r="E26" s="79">
        <v>1.573</v>
      </c>
      <c r="F26" s="79">
        <v>1.554</v>
      </c>
      <c r="G26" s="79">
        <v>0.22</v>
      </c>
      <c r="H26" s="79">
        <v>0.70499999999999996</v>
      </c>
      <c r="I26" s="79">
        <v>1.2210000000000001</v>
      </c>
      <c r="J26" s="79">
        <v>0.97399999999999998</v>
      </c>
      <c r="K26" s="79">
        <v>0.92400000000000004</v>
      </c>
      <c r="L26" s="79">
        <v>0.14799999999999999</v>
      </c>
      <c r="M26" s="80">
        <v>2.4300000000000001E-9</v>
      </c>
      <c r="O26">
        <f t="shared" si="0"/>
        <v>0.59899999999999998</v>
      </c>
    </row>
    <row r="27" spans="1:15" ht="15" thickBot="1">
      <c r="A27" s="78">
        <v>26</v>
      </c>
      <c r="B27" s="79" t="s">
        <v>182</v>
      </c>
      <c r="C27" s="79">
        <v>1.0620000000000001</v>
      </c>
      <c r="D27" s="79">
        <v>1.958</v>
      </c>
      <c r="E27" s="79">
        <v>1.4319999999999999</v>
      </c>
      <c r="F27" s="79">
        <v>1.4750000000000001</v>
      </c>
      <c r="G27" s="79">
        <v>0.215</v>
      </c>
      <c r="H27" s="79">
        <v>0.83099999999999996</v>
      </c>
      <c r="I27" s="79">
        <v>1.6919999999999999</v>
      </c>
      <c r="J27" s="79">
        <v>1.2689999999999999</v>
      </c>
      <c r="K27" s="79">
        <v>1.2090000000000001</v>
      </c>
      <c r="L27" s="79">
        <v>0.21199999999999999</v>
      </c>
      <c r="M27" s="80">
        <v>1.5699999999999999E-2</v>
      </c>
      <c r="O27">
        <f t="shared" si="0"/>
        <v>0.16300000000000003</v>
      </c>
    </row>
    <row r="28" spans="1:15" ht="15" thickBot="1">
      <c r="A28" s="78">
        <v>27</v>
      </c>
      <c r="B28" s="79" t="s">
        <v>203</v>
      </c>
      <c r="C28" s="79">
        <v>1.355</v>
      </c>
      <c r="D28" s="79">
        <v>1.83</v>
      </c>
      <c r="E28" s="79">
        <v>1.6639999999999999</v>
      </c>
      <c r="F28" s="79">
        <v>1.661</v>
      </c>
      <c r="G28" s="79">
        <v>0.105</v>
      </c>
      <c r="H28" s="79">
        <v>0.81699999999999995</v>
      </c>
      <c r="I28" s="79">
        <v>1.0820000000000001</v>
      </c>
      <c r="J28" s="79">
        <v>0.94299999999999995</v>
      </c>
      <c r="K28" s="79">
        <v>0.94099999999999995</v>
      </c>
      <c r="L28" s="79">
        <v>7.0999999999999994E-2</v>
      </c>
      <c r="M28" s="80">
        <v>1.33E-9</v>
      </c>
      <c r="O28">
        <f t="shared" si="0"/>
        <v>0.72099999999999997</v>
      </c>
    </row>
    <row r="29" spans="1:15" ht="15" thickBot="1">
      <c r="A29" s="78">
        <v>28</v>
      </c>
      <c r="B29" s="79" t="s">
        <v>183</v>
      </c>
      <c r="C29" s="79">
        <v>1.4</v>
      </c>
      <c r="D29" s="79">
        <v>1.7270000000000001</v>
      </c>
      <c r="E29" s="79">
        <v>1.5629999999999999</v>
      </c>
      <c r="F29" s="79">
        <v>1.5660000000000001</v>
      </c>
      <c r="G29" s="79">
        <v>0.08</v>
      </c>
      <c r="H29" s="79">
        <v>0.82099999999999995</v>
      </c>
      <c r="I29" s="79">
        <v>1.079</v>
      </c>
      <c r="J29" s="79">
        <v>0.93899999999999995</v>
      </c>
      <c r="K29" s="79">
        <v>0.93600000000000005</v>
      </c>
      <c r="L29" s="79">
        <v>6.8000000000000005E-2</v>
      </c>
      <c r="M29" s="80">
        <v>1.33E-9</v>
      </c>
      <c r="O29">
        <f t="shared" si="0"/>
        <v>0.624</v>
      </c>
    </row>
    <row r="30" spans="1:15" ht="15" thickBot="1">
      <c r="A30" s="78">
        <v>29</v>
      </c>
      <c r="B30" s="79" t="s">
        <v>184</v>
      </c>
      <c r="C30" s="79">
        <v>1.3049999999999999</v>
      </c>
      <c r="D30" s="79">
        <v>1.61</v>
      </c>
      <c r="E30" s="79">
        <v>1.4750000000000001</v>
      </c>
      <c r="F30" s="79">
        <v>1.488</v>
      </c>
      <c r="G30" s="79">
        <v>6.9000000000000006E-2</v>
      </c>
      <c r="H30" s="79">
        <v>0.81499999999999995</v>
      </c>
      <c r="I30" s="79">
        <v>1.099</v>
      </c>
      <c r="J30" s="79">
        <v>0.90200000000000002</v>
      </c>
      <c r="K30" s="79">
        <v>0.89300000000000002</v>
      </c>
      <c r="L30" s="79">
        <v>6.0999999999999999E-2</v>
      </c>
      <c r="M30" s="80">
        <v>1.33E-9</v>
      </c>
      <c r="O30">
        <f t="shared" si="0"/>
        <v>0.57300000000000006</v>
      </c>
    </row>
    <row r="31" spans="1:15" ht="15" thickBot="1">
      <c r="A31" s="78">
        <v>30</v>
      </c>
      <c r="B31" s="79" t="s">
        <v>204</v>
      </c>
      <c r="C31" s="79">
        <v>1.327</v>
      </c>
      <c r="D31" s="79">
        <v>1.5269999999999999</v>
      </c>
      <c r="E31" s="79">
        <v>1.405</v>
      </c>
      <c r="F31" s="79">
        <v>1.389</v>
      </c>
      <c r="G31" s="79">
        <v>4.9000000000000002E-2</v>
      </c>
      <c r="H31" s="79">
        <v>0.73899999999999999</v>
      </c>
      <c r="I31" s="79">
        <v>0.90200000000000002</v>
      </c>
      <c r="J31" s="79">
        <v>0.81299999999999994</v>
      </c>
      <c r="K31" s="79">
        <v>0.80400000000000005</v>
      </c>
      <c r="L31" s="79">
        <v>4.2000000000000003E-2</v>
      </c>
      <c r="M31" s="80">
        <v>1.33E-9</v>
      </c>
      <c r="O31">
        <f t="shared" si="0"/>
        <v>0.59200000000000008</v>
      </c>
    </row>
    <row r="32" spans="1:15" ht="15" thickBot="1">
      <c r="A32" s="78">
        <v>31</v>
      </c>
      <c r="B32" s="79" t="s">
        <v>185</v>
      </c>
      <c r="C32" s="79">
        <v>1.3560000000000001</v>
      </c>
      <c r="D32" s="79">
        <v>1.5349999999999999</v>
      </c>
      <c r="E32" s="79">
        <v>1.4550000000000001</v>
      </c>
      <c r="F32" s="79">
        <v>1.4590000000000001</v>
      </c>
      <c r="G32" s="79">
        <v>4.2000000000000003E-2</v>
      </c>
      <c r="H32" s="79">
        <v>0.84599999999999997</v>
      </c>
      <c r="I32" s="79">
        <v>0.92400000000000004</v>
      </c>
      <c r="J32" s="79">
        <v>0.88600000000000001</v>
      </c>
      <c r="K32" s="79">
        <v>0.88800000000000001</v>
      </c>
      <c r="L32" s="79">
        <v>2.1999999999999999E-2</v>
      </c>
      <c r="M32" s="80">
        <v>1.33E-9</v>
      </c>
      <c r="O32">
        <f t="shared" si="0"/>
        <v>0.56900000000000006</v>
      </c>
    </row>
    <row r="33" spans="1:15" ht="15" thickBot="1">
      <c r="A33" s="78">
        <v>32</v>
      </c>
      <c r="B33" s="79" t="s">
        <v>186</v>
      </c>
      <c r="C33" s="79">
        <v>1.4990000000000001</v>
      </c>
      <c r="D33" s="79">
        <v>1.9790000000000001</v>
      </c>
      <c r="E33" s="79">
        <v>1.821</v>
      </c>
      <c r="F33" s="79">
        <v>1.82</v>
      </c>
      <c r="G33" s="79">
        <v>0.104</v>
      </c>
      <c r="H33" s="79">
        <v>1.355</v>
      </c>
      <c r="I33" s="79">
        <v>1.7729999999999999</v>
      </c>
      <c r="J33" s="79">
        <v>1.5389999999999999</v>
      </c>
      <c r="K33" s="79">
        <v>1.5449999999999999</v>
      </c>
      <c r="L33" s="79">
        <v>9.4E-2</v>
      </c>
      <c r="M33" s="80">
        <v>2.7100000000000001E-8</v>
      </c>
      <c r="O33">
        <f t="shared" si="0"/>
        <v>0.28200000000000003</v>
      </c>
    </row>
    <row r="34" spans="1:15" ht="15" thickBot="1">
      <c r="A34" s="78">
        <v>33</v>
      </c>
      <c r="B34" s="79" t="s">
        <v>187</v>
      </c>
      <c r="C34" s="79">
        <v>3.0619999999999998</v>
      </c>
      <c r="D34" s="79">
        <v>3.359</v>
      </c>
      <c r="E34" s="79">
        <v>3.2160000000000002</v>
      </c>
      <c r="F34" s="79">
        <v>3.2269999999999999</v>
      </c>
      <c r="G34" s="79">
        <v>7.4999999999999997E-2</v>
      </c>
      <c r="H34" s="79">
        <v>1.3420000000000001</v>
      </c>
      <c r="I34" s="79">
        <v>1.5529999999999999</v>
      </c>
      <c r="J34" s="79">
        <v>1.456</v>
      </c>
      <c r="K34" s="79">
        <v>1.478</v>
      </c>
      <c r="L34" s="79">
        <v>5.1999999999999998E-2</v>
      </c>
      <c r="M34" s="80">
        <v>1.33E-9</v>
      </c>
      <c r="O34">
        <f t="shared" si="0"/>
        <v>1.7600000000000002</v>
      </c>
    </row>
    <row r="35" spans="1:15">
      <c r="C35" s="72">
        <f>AVERAGE(C2:C34)</f>
        <v>0.68793939393939396</v>
      </c>
      <c r="D35" s="72">
        <f t="shared" ref="D35:L35" si="1">AVERAGE(D2:D34)</f>
        <v>1.2682424242424244</v>
      </c>
      <c r="E35" s="72">
        <f t="shared" si="1"/>
        <v>0.94878787878787896</v>
      </c>
      <c r="F35" s="72">
        <f t="shared" si="1"/>
        <v>0.94151515151515153</v>
      </c>
      <c r="G35" s="72">
        <f t="shared" si="1"/>
        <v>0.1427878787878788</v>
      </c>
      <c r="H35" s="72">
        <f t="shared" si="1"/>
        <v>0.45887878787878789</v>
      </c>
      <c r="I35" s="72">
        <f t="shared" si="1"/>
        <v>0.92378787878787882</v>
      </c>
      <c r="J35" s="72">
        <f t="shared" si="1"/>
        <v>0.6729090909090909</v>
      </c>
      <c r="K35" s="72">
        <f t="shared" si="1"/>
        <v>0.66396969696969699</v>
      </c>
      <c r="L35" s="72">
        <f t="shared" si="1"/>
        <v>0.12036363636363637</v>
      </c>
    </row>
    <row r="36" spans="1:15" s="13" customFormat="1" ht="15">
      <c r="A36" s="66"/>
      <c r="B36" s="67"/>
      <c r="C36" s="68"/>
      <c r="F36" s="65"/>
      <c r="I36" s="65"/>
      <c r="L36" s="65"/>
    </row>
    <row r="37" spans="1:15" s="13" customFormat="1" ht="15">
      <c r="A37" s="66"/>
      <c r="B37" s="67"/>
      <c r="C37" s="68"/>
      <c r="D37" s="69"/>
      <c r="E37" s="69"/>
      <c r="F37" s="70"/>
      <c r="G37" s="70"/>
      <c r="L37" s="68"/>
    </row>
    <row r="38" spans="1:15" s="13" customFormat="1"/>
    <row r="39" spans="1:15" s="13" customFormat="1"/>
    <row r="40" spans="1:15" s="13" customForma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J27" sqref="J27"/>
    </sheetView>
  </sheetViews>
  <sheetFormatPr defaultRowHeight="13.5"/>
  <cols>
    <col min="1" max="1" width="14.375" customWidth="1"/>
    <col min="7" max="7" width="12.875" customWidth="1"/>
    <col min="12" max="12" width="11.875" customWidth="1"/>
  </cols>
  <sheetData>
    <row r="1" spans="1:15">
      <c r="C1" t="s">
        <v>241</v>
      </c>
      <c r="G1" t="s">
        <v>264</v>
      </c>
    </row>
    <row r="2" spans="1:15">
      <c r="O2" t="s">
        <v>242</v>
      </c>
    </row>
    <row r="3" spans="1:15" ht="15">
      <c r="A3" s="56">
        <v>6</v>
      </c>
      <c r="B3" s="60" t="s">
        <v>67</v>
      </c>
      <c r="C3" s="60">
        <v>44303</v>
      </c>
      <c r="D3" s="60">
        <v>0.30959999999999999</v>
      </c>
      <c r="E3" s="60">
        <v>0.48370000000000002</v>
      </c>
      <c r="F3" s="60">
        <v>143.4</v>
      </c>
      <c r="G3" t="s">
        <v>53</v>
      </c>
      <c r="H3">
        <v>-3.0000000000000001E-3</v>
      </c>
      <c r="I3">
        <v>0.30099999999999999</v>
      </c>
      <c r="J3">
        <v>4.9000000000000002E-2</v>
      </c>
      <c r="K3">
        <v>25</v>
      </c>
      <c r="L3">
        <v>394</v>
      </c>
      <c r="M3">
        <v>0.99199999999999999</v>
      </c>
      <c r="O3">
        <f t="shared" ref="O3:O15" si="0">E3-J3</f>
        <v>0.43470000000000003</v>
      </c>
    </row>
    <row r="4" spans="1:15" ht="15">
      <c r="A4" s="56">
        <v>7</v>
      </c>
      <c r="B4" s="60" t="s">
        <v>70</v>
      </c>
      <c r="C4" s="60">
        <v>96772</v>
      </c>
      <c r="D4" s="60">
        <v>0.2356</v>
      </c>
      <c r="E4" s="60">
        <v>0.94</v>
      </c>
      <c r="F4" s="60">
        <v>517</v>
      </c>
      <c r="G4" t="s">
        <v>54</v>
      </c>
      <c r="H4">
        <v>-1E-3</v>
      </c>
      <c r="I4">
        <v>1.4E-2</v>
      </c>
      <c r="J4">
        <v>0</v>
      </c>
      <c r="K4">
        <v>25</v>
      </c>
      <c r="L4">
        <v>425</v>
      </c>
      <c r="M4">
        <v>1.266</v>
      </c>
      <c r="O4">
        <f t="shared" si="0"/>
        <v>0.94</v>
      </c>
    </row>
    <row r="5" spans="1:15" ht="15">
      <c r="A5" s="56">
        <v>8</v>
      </c>
      <c r="B5" s="60" t="s">
        <v>234</v>
      </c>
      <c r="C5" s="60">
        <v>30353</v>
      </c>
      <c r="D5" s="25">
        <v>0.1016</v>
      </c>
      <c r="E5" s="25">
        <v>0.89349999999999996</v>
      </c>
      <c r="F5" s="60">
        <v>451.2</v>
      </c>
      <c r="G5" t="s">
        <v>240</v>
      </c>
      <c r="H5">
        <v>1.2999999999999999E-2</v>
      </c>
      <c r="I5">
        <v>0.112</v>
      </c>
      <c r="J5">
        <v>7.5999999999999998E-2</v>
      </c>
      <c r="K5">
        <v>25</v>
      </c>
      <c r="L5">
        <v>450</v>
      </c>
      <c r="M5">
        <v>1.34</v>
      </c>
      <c r="O5">
        <f t="shared" si="0"/>
        <v>0.8175</v>
      </c>
    </row>
    <row r="6" spans="1:15" ht="15">
      <c r="A6" s="56">
        <v>9</v>
      </c>
      <c r="B6" s="60" t="s">
        <v>221</v>
      </c>
      <c r="C6" s="60">
        <v>26524</v>
      </c>
      <c r="D6" s="60">
        <v>0.74009999999999998</v>
      </c>
      <c r="E6" s="60">
        <v>0.77800000000000002</v>
      </c>
      <c r="F6" s="60">
        <v>563.70000000000005</v>
      </c>
      <c r="G6" t="s">
        <v>55</v>
      </c>
      <c r="H6">
        <v>3.0000000000000001E-3</v>
      </c>
      <c r="I6">
        <v>0.224</v>
      </c>
      <c r="J6">
        <v>1.9E-2</v>
      </c>
      <c r="K6">
        <v>25</v>
      </c>
      <c r="L6">
        <v>483</v>
      </c>
      <c r="M6">
        <v>1.421</v>
      </c>
      <c r="O6">
        <f t="shared" si="0"/>
        <v>0.75900000000000001</v>
      </c>
    </row>
    <row r="7" spans="1:15" ht="15">
      <c r="A7" s="56">
        <v>10</v>
      </c>
      <c r="B7" s="60" t="s">
        <v>235</v>
      </c>
      <c r="C7" s="60">
        <v>26130</v>
      </c>
      <c r="D7" s="60">
        <v>0.27889999999999998</v>
      </c>
      <c r="E7" s="60">
        <v>0.32290000000000002</v>
      </c>
      <c r="F7" s="60">
        <v>524.20000000000005</v>
      </c>
      <c r="G7" t="s">
        <v>56</v>
      </c>
      <c r="H7">
        <v>-8.9999999999999993E-3</v>
      </c>
      <c r="I7">
        <v>5.6000000000000001E-2</v>
      </c>
      <c r="J7">
        <v>8.0000000000000002E-3</v>
      </c>
      <c r="K7">
        <v>25</v>
      </c>
      <c r="L7">
        <v>538</v>
      </c>
      <c r="M7">
        <v>1.4219999999999999</v>
      </c>
      <c r="O7">
        <f t="shared" si="0"/>
        <v>0.31490000000000001</v>
      </c>
    </row>
    <row r="8" spans="1:15" ht="15">
      <c r="A8" s="56">
        <v>11</v>
      </c>
      <c r="B8" s="60" t="s">
        <v>236</v>
      </c>
      <c r="C8" s="60">
        <v>15780</v>
      </c>
      <c r="D8" s="60">
        <v>0.4304</v>
      </c>
      <c r="E8" s="60">
        <v>0.66910000000000003</v>
      </c>
      <c r="F8" s="60">
        <v>513.1</v>
      </c>
      <c r="G8" t="s">
        <v>57</v>
      </c>
      <c r="H8">
        <v>0.188</v>
      </c>
      <c r="I8">
        <v>0.36299999999999999</v>
      </c>
      <c r="J8">
        <v>0.26600000000000001</v>
      </c>
      <c r="K8">
        <v>25</v>
      </c>
      <c r="L8">
        <v>575</v>
      </c>
      <c r="M8">
        <v>1.93</v>
      </c>
      <c r="O8">
        <f t="shared" si="0"/>
        <v>0.40310000000000001</v>
      </c>
    </row>
    <row r="9" spans="1:15" ht="15">
      <c r="A9" s="56">
        <v>12</v>
      </c>
      <c r="B9" s="60" t="s">
        <v>237</v>
      </c>
      <c r="C9" s="60">
        <v>3859</v>
      </c>
      <c r="D9" s="60">
        <v>0.44700000000000001</v>
      </c>
      <c r="E9" s="60">
        <v>2.3948999999999998</v>
      </c>
      <c r="F9" s="60">
        <v>1872.4</v>
      </c>
      <c r="G9" t="s">
        <v>58</v>
      </c>
      <c r="H9">
        <v>-1.456</v>
      </c>
      <c r="I9">
        <v>0.13900000000000001</v>
      </c>
      <c r="J9">
        <v>-0.93400000000000005</v>
      </c>
      <c r="K9">
        <v>25</v>
      </c>
      <c r="L9">
        <v>702</v>
      </c>
      <c r="M9">
        <v>2.23</v>
      </c>
      <c r="O9">
        <f t="shared" si="0"/>
        <v>3.3289</v>
      </c>
    </row>
    <row r="10" spans="1:15" ht="15">
      <c r="A10" s="56">
        <v>13</v>
      </c>
      <c r="B10" s="60" t="s">
        <v>238</v>
      </c>
      <c r="C10" s="60">
        <v>80369</v>
      </c>
      <c r="D10" s="60">
        <v>1.17E-2</v>
      </c>
      <c r="E10" s="60">
        <v>0.2238</v>
      </c>
      <c r="F10" s="60">
        <v>1127.5999999999999</v>
      </c>
      <c r="G10" t="s">
        <v>59</v>
      </c>
      <c r="H10">
        <v>2E-3</v>
      </c>
      <c r="I10">
        <v>9.6000000000000002E-2</v>
      </c>
      <c r="J10">
        <v>8.0000000000000002E-3</v>
      </c>
      <c r="K10">
        <v>25</v>
      </c>
      <c r="L10">
        <v>672</v>
      </c>
      <c r="M10">
        <v>2.2930000000000001</v>
      </c>
      <c r="O10">
        <f t="shared" si="0"/>
        <v>0.21579999999999999</v>
      </c>
    </row>
    <row r="11" spans="1:15" ht="15">
      <c r="A11" s="56">
        <v>14</v>
      </c>
      <c r="B11" s="60" t="s">
        <v>239</v>
      </c>
      <c r="C11" s="60">
        <v>2579</v>
      </c>
      <c r="D11" s="60">
        <v>0.42970000000000003</v>
      </c>
      <c r="E11" s="60">
        <v>0.76790000000000003</v>
      </c>
      <c r="F11" s="60">
        <v>1639.5</v>
      </c>
      <c r="G11" t="s">
        <v>60</v>
      </c>
      <c r="H11">
        <v>0.30099999999999999</v>
      </c>
      <c r="I11">
        <v>0.627</v>
      </c>
      <c r="J11">
        <v>0.39</v>
      </c>
      <c r="K11">
        <v>25</v>
      </c>
      <c r="L11">
        <v>520</v>
      </c>
      <c r="M11">
        <v>2.927</v>
      </c>
      <c r="O11">
        <f t="shared" si="0"/>
        <v>0.37790000000000001</v>
      </c>
    </row>
    <row r="12" spans="1:15" ht="15">
      <c r="A12" s="56">
        <v>15</v>
      </c>
      <c r="B12" s="60" t="s">
        <v>226</v>
      </c>
      <c r="C12" s="60">
        <v>15281</v>
      </c>
      <c r="D12" s="60">
        <v>1.7153</v>
      </c>
      <c r="E12" s="60">
        <v>2.4228999999999998</v>
      </c>
      <c r="F12" s="60">
        <v>2516.9</v>
      </c>
      <c r="G12" t="s">
        <v>61</v>
      </c>
      <c r="H12">
        <v>-1.0999999999999999E-2</v>
      </c>
      <c r="I12">
        <v>9.2999999999999999E-2</v>
      </c>
      <c r="J12">
        <v>2.9000000000000001E-2</v>
      </c>
      <c r="K12">
        <v>25</v>
      </c>
      <c r="L12">
        <v>796</v>
      </c>
      <c r="M12">
        <v>4.7089999999999996</v>
      </c>
      <c r="O12">
        <f t="shared" si="0"/>
        <v>2.3938999999999999</v>
      </c>
    </row>
    <row r="13" spans="1:15" ht="15">
      <c r="A13" s="56">
        <v>16</v>
      </c>
      <c r="B13" s="60" t="s">
        <v>75</v>
      </c>
      <c r="C13" s="60">
        <v>50778</v>
      </c>
      <c r="D13" s="60">
        <v>1.6136999999999999</v>
      </c>
      <c r="E13" s="60">
        <v>2.1730999999999998</v>
      </c>
      <c r="F13" s="60">
        <v>4634.3999999999996</v>
      </c>
      <c r="G13" t="s">
        <v>62</v>
      </c>
      <c r="H13">
        <v>3.7999999999999999E-2</v>
      </c>
      <c r="I13">
        <v>0.27500000000000002</v>
      </c>
      <c r="J13">
        <v>0.14000000000000001</v>
      </c>
      <c r="K13">
        <v>25</v>
      </c>
      <c r="L13">
        <v>869</v>
      </c>
      <c r="M13">
        <v>5.4160000000000004</v>
      </c>
      <c r="O13">
        <f t="shared" si="0"/>
        <v>2.0330999999999997</v>
      </c>
    </row>
    <row r="14" spans="1:15" ht="15">
      <c r="A14" s="56">
        <v>17</v>
      </c>
      <c r="B14" s="60" t="s">
        <v>171</v>
      </c>
      <c r="C14" s="60">
        <v>259045</v>
      </c>
      <c r="D14" s="60">
        <v>2.6970000000000001</v>
      </c>
      <c r="E14" s="60">
        <v>3.1873</v>
      </c>
      <c r="F14" s="60">
        <v>7054.7</v>
      </c>
      <c r="G14" t="s">
        <v>63</v>
      </c>
      <c r="H14">
        <v>0.37</v>
      </c>
      <c r="I14">
        <v>0.69</v>
      </c>
      <c r="J14">
        <v>0.58499999999999996</v>
      </c>
      <c r="K14">
        <v>25</v>
      </c>
      <c r="L14">
        <v>943</v>
      </c>
      <c r="M14">
        <v>9.4420000000000002</v>
      </c>
      <c r="O14">
        <f t="shared" si="0"/>
        <v>2.6023000000000001</v>
      </c>
    </row>
    <row r="15" spans="1:15" ht="15.75" thickBot="1">
      <c r="A15" s="58">
        <v>18</v>
      </c>
      <c r="B15" s="61" t="s">
        <v>200</v>
      </c>
      <c r="C15" s="61">
        <v>378032</v>
      </c>
      <c r="D15" s="61">
        <v>2.4977999999999998</v>
      </c>
      <c r="E15" s="61">
        <v>3.6192000000000002</v>
      </c>
      <c r="F15" s="61">
        <v>7836.4</v>
      </c>
      <c r="G15" t="s">
        <v>64</v>
      </c>
      <c r="H15">
        <v>0.36899999999999999</v>
      </c>
      <c r="I15">
        <v>0.92600000000000005</v>
      </c>
      <c r="J15">
        <v>0.72099999999999997</v>
      </c>
      <c r="K15">
        <v>25</v>
      </c>
      <c r="L15">
        <v>984</v>
      </c>
      <c r="M15">
        <v>27.555</v>
      </c>
      <c r="O15">
        <f t="shared" si="0"/>
        <v>2.8982000000000001</v>
      </c>
    </row>
    <row r="16" spans="1:15">
      <c r="J16">
        <f>AVERAGE(J3:J15)</f>
        <v>0.10438461538461538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3" sqref="L3:L17"/>
    </sheetView>
  </sheetViews>
  <sheetFormatPr defaultRowHeight="13.5"/>
  <cols>
    <col min="1" max="1" width="15.625" customWidth="1"/>
  </cols>
  <sheetData>
    <row r="1" spans="1:12">
      <c r="C1" t="s">
        <v>97</v>
      </c>
      <c r="H1" t="s">
        <v>216</v>
      </c>
    </row>
    <row r="3" spans="1:12">
      <c r="A3" t="s">
        <v>85</v>
      </c>
      <c r="B3">
        <v>629</v>
      </c>
      <c r="C3">
        <v>640</v>
      </c>
      <c r="D3">
        <v>640</v>
      </c>
      <c r="E3">
        <f t="shared" ref="E3" si="0">ROUND((C3-B3)/B3*100,2)</f>
        <v>1.75</v>
      </c>
      <c r="F3">
        <f t="shared" ref="F3" si="1">ROUND((D3-B3)/B3*100,2)</f>
        <v>1.75</v>
      </c>
      <c r="H3">
        <v>0</v>
      </c>
      <c r="I3">
        <v>0.318</v>
      </c>
      <c r="J3">
        <v>2.5000000000000001E-2</v>
      </c>
      <c r="L3">
        <f t="shared" ref="L3" si="2">F3-J3</f>
        <v>1.7250000000000001</v>
      </c>
    </row>
    <row r="4" spans="1:12">
      <c r="A4" t="s">
        <v>86</v>
      </c>
      <c r="B4">
        <v>118282</v>
      </c>
      <c r="C4">
        <v>118297</v>
      </c>
      <c r="D4">
        <v>118863</v>
      </c>
      <c r="E4">
        <f t="shared" ref="E4:E17" si="3">ROUND((C4-B4)/B4*100,2)</f>
        <v>0.01</v>
      </c>
      <c r="F4">
        <f t="shared" ref="F4:F17" si="4">ROUND((D4-B4)/B4*100,2)</f>
        <v>0.49</v>
      </c>
      <c r="H4">
        <v>0</v>
      </c>
      <c r="I4">
        <v>0.30199999999999999</v>
      </c>
      <c r="J4">
        <v>0.14399999999999999</v>
      </c>
      <c r="L4">
        <f t="shared" ref="L4:L17" si="5">F4-J4</f>
        <v>0.34599999999999997</v>
      </c>
    </row>
    <row r="5" spans="1:12">
      <c r="A5" t="s">
        <v>87</v>
      </c>
      <c r="B5">
        <v>6110</v>
      </c>
      <c r="C5">
        <v>6111</v>
      </c>
      <c r="D5">
        <v>6307.14</v>
      </c>
      <c r="E5">
        <f t="shared" si="3"/>
        <v>0.02</v>
      </c>
      <c r="F5">
        <f t="shared" si="4"/>
        <v>3.23</v>
      </c>
      <c r="H5">
        <v>0</v>
      </c>
      <c r="I5">
        <v>0.29499999999999998</v>
      </c>
      <c r="J5">
        <v>2.4E-2</v>
      </c>
      <c r="L5">
        <f t="shared" si="5"/>
        <v>3.206</v>
      </c>
    </row>
    <row r="6" spans="1:12">
      <c r="A6" t="s">
        <v>88</v>
      </c>
      <c r="B6">
        <v>6528</v>
      </c>
      <c r="C6">
        <v>6532</v>
      </c>
      <c r="D6">
        <v>6601</v>
      </c>
      <c r="E6">
        <f t="shared" si="3"/>
        <v>0.06</v>
      </c>
      <c r="F6">
        <f t="shared" si="4"/>
        <v>1.1200000000000001</v>
      </c>
      <c r="H6">
        <v>0.32200000000000001</v>
      </c>
      <c r="I6">
        <v>0.44400000000000001</v>
      </c>
      <c r="J6">
        <v>0.34699999999999998</v>
      </c>
      <c r="L6">
        <f t="shared" si="5"/>
        <v>0.77300000000000013</v>
      </c>
    </row>
    <row r="7" spans="1:12">
      <c r="A7" t="s">
        <v>89</v>
      </c>
      <c r="B7">
        <v>14379</v>
      </c>
      <c r="C7">
        <v>14419</v>
      </c>
      <c r="D7">
        <v>14452.7</v>
      </c>
      <c r="E7">
        <f t="shared" si="3"/>
        <v>0.28000000000000003</v>
      </c>
      <c r="F7">
        <f t="shared" si="4"/>
        <v>0.51</v>
      </c>
      <c r="H7">
        <v>0</v>
      </c>
      <c r="I7">
        <v>0</v>
      </c>
      <c r="J7">
        <v>0</v>
      </c>
      <c r="L7">
        <f t="shared" si="5"/>
        <v>0.51</v>
      </c>
    </row>
    <row r="8" spans="1:12">
      <c r="A8" t="s">
        <v>37</v>
      </c>
      <c r="B8">
        <v>42029</v>
      </c>
      <c r="C8">
        <v>42101</v>
      </c>
      <c r="D8">
        <v>42336</v>
      </c>
      <c r="E8">
        <f t="shared" si="3"/>
        <v>0.17</v>
      </c>
      <c r="F8">
        <f t="shared" si="4"/>
        <v>0.73</v>
      </c>
      <c r="H8">
        <v>0</v>
      </c>
      <c r="I8">
        <v>0.378</v>
      </c>
      <c r="J8">
        <v>4.7E-2</v>
      </c>
      <c r="L8">
        <f t="shared" si="5"/>
        <v>0.68299999999999994</v>
      </c>
    </row>
    <row r="9" spans="1:12">
      <c r="A9" t="s">
        <v>90</v>
      </c>
      <c r="B9">
        <v>26524</v>
      </c>
      <c r="C9">
        <v>26526</v>
      </c>
      <c r="D9">
        <v>27205</v>
      </c>
      <c r="E9">
        <f t="shared" si="3"/>
        <v>0.01</v>
      </c>
      <c r="F9">
        <f t="shared" si="4"/>
        <v>2.57</v>
      </c>
      <c r="H9">
        <v>0</v>
      </c>
      <c r="I9">
        <v>4.0000000000000001E-3</v>
      </c>
      <c r="J9">
        <v>2E-3</v>
      </c>
      <c r="L9">
        <f t="shared" si="5"/>
        <v>2.5680000000000001</v>
      </c>
    </row>
    <row r="10" spans="1:12">
      <c r="A10" t="s">
        <v>91</v>
      </c>
      <c r="B10">
        <v>29368</v>
      </c>
      <c r="C10">
        <v>29370</v>
      </c>
      <c r="D10">
        <v>30152</v>
      </c>
      <c r="E10">
        <f t="shared" si="3"/>
        <v>0.01</v>
      </c>
      <c r="F10">
        <f t="shared" si="4"/>
        <v>2.67</v>
      </c>
      <c r="H10">
        <v>0</v>
      </c>
      <c r="I10">
        <v>0.317</v>
      </c>
      <c r="J10">
        <v>5.5E-2</v>
      </c>
      <c r="L10">
        <f t="shared" si="5"/>
        <v>2.6149999999999998</v>
      </c>
    </row>
    <row r="11" spans="1:12">
      <c r="A11" t="s">
        <v>92</v>
      </c>
      <c r="B11">
        <v>26130</v>
      </c>
      <c r="C11">
        <v>26169</v>
      </c>
      <c r="D11">
        <v>26431</v>
      </c>
      <c r="E11">
        <f t="shared" si="3"/>
        <v>0.15</v>
      </c>
      <c r="F11">
        <f t="shared" si="4"/>
        <v>1.1499999999999999</v>
      </c>
      <c r="H11">
        <v>8.0000000000000002E-3</v>
      </c>
      <c r="I11">
        <v>7.6999999999999999E-2</v>
      </c>
      <c r="J11">
        <v>2.7E-2</v>
      </c>
      <c r="L11">
        <f t="shared" si="5"/>
        <v>1.123</v>
      </c>
    </row>
    <row r="12" spans="1:12">
      <c r="A12" t="s">
        <v>93</v>
      </c>
      <c r="B12">
        <v>29437</v>
      </c>
      <c r="C12">
        <v>29487</v>
      </c>
      <c r="D12">
        <v>29534</v>
      </c>
      <c r="E12">
        <f t="shared" si="3"/>
        <v>0.17</v>
      </c>
      <c r="F12">
        <f t="shared" si="4"/>
        <v>0.33</v>
      </c>
      <c r="H12">
        <v>0</v>
      </c>
      <c r="I12">
        <v>0.316</v>
      </c>
      <c r="J12">
        <v>9.9000000000000005E-2</v>
      </c>
      <c r="L12">
        <f t="shared" si="5"/>
        <v>0.23100000000000001</v>
      </c>
    </row>
    <row r="13" spans="1:12">
      <c r="A13" t="s">
        <v>17</v>
      </c>
      <c r="B13">
        <v>6773</v>
      </c>
      <c r="C13">
        <v>6774</v>
      </c>
      <c r="D13">
        <v>6810</v>
      </c>
      <c r="E13">
        <f t="shared" si="3"/>
        <v>0.01</v>
      </c>
      <c r="F13">
        <f t="shared" si="4"/>
        <v>0.55000000000000004</v>
      </c>
      <c r="H13">
        <v>0.16200000000000001</v>
      </c>
      <c r="I13">
        <v>0.38400000000000001</v>
      </c>
      <c r="J13">
        <v>0.23400000000000001</v>
      </c>
      <c r="L13">
        <f t="shared" si="5"/>
        <v>0.31600000000000006</v>
      </c>
    </row>
    <row r="14" spans="1:12">
      <c r="A14" t="s">
        <v>18</v>
      </c>
      <c r="B14">
        <v>8806</v>
      </c>
      <c r="C14">
        <v>8811</v>
      </c>
      <c r="D14">
        <v>8881.75</v>
      </c>
      <c r="E14">
        <f t="shared" si="3"/>
        <v>0.06</v>
      </c>
      <c r="F14">
        <f t="shared" si="4"/>
        <v>0.86</v>
      </c>
      <c r="H14">
        <v>0.13600000000000001</v>
      </c>
      <c r="I14">
        <v>0.38600000000000001</v>
      </c>
      <c r="J14">
        <v>0.20499999999999999</v>
      </c>
      <c r="L14">
        <f t="shared" si="5"/>
        <v>0.65500000000000003</v>
      </c>
    </row>
    <row r="15" spans="1:12">
      <c r="A15" t="s">
        <v>94</v>
      </c>
      <c r="B15">
        <v>270199</v>
      </c>
      <c r="C15">
        <v>270480</v>
      </c>
      <c r="D15">
        <v>278977</v>
      </c>
      <c r="E15">
        <f t="shared" si="3"/>
        <v>0.1</v>
      </c>
      <c r="F15">
        <f t="shared" si="4"/>
        <v>3.25</v>
      </c>
      <c r="H15">
        <v>0.125</v>
      </c>
      <c r="I15">
        <v>0.52200000000000002</v>
      </c>
      <c r="J15">
        <v>0.35399999999999998</v>
      </c>
      <c r="L15">
        <f t="shared" si="5"/>
        <v>2.8959999999999999</v>
      </c>
    </row>
    <row r="16" spans="1:12">
      <c r="A16" t="s">
        <v>95</v>
      </c>
      <c r="B16">
        <v>20127</v>
      </c>
      <c r="C16">
        <v>20134</v>
      </c>
      <c r="D16">
        <v>20167</v>
      </c>
      <c r="E16">
        <f t="shared" si="3"/>
        <v>0.03</v>
      </c>
      <c r="F16">
        <f t="shared" si="4"/>
        <v>0.2</v>
      </c>
      <c r="H16">
        <v>1.4999999999999999E-2</v>
      </c>
      <c r="I16">
        <v>1.4059999999999999</v>
      </c>
      <c r="J16">
        <v>0.39500000000000002</v>
      </c>
      <c r="L16">
        <f t="shared" si="5"/>
        <v>-0.19500000000000001</v>
      </c>
    </row>
    <row r="17" spans="1:12">
      <c r="A17" t="s">
        <v>96</v>
      </c>
      <c r="B17">
        <v>62128</v>
      </c>
      <c r="C17">
        <v>62346</v>
      </c>
      <c r="D17">
        <v>62599.5</v>
      </c>
      <c r="E17">
        <f t="shared" si="3"/>
        <v>0.35</v>
      </c>
      <c r="F17">
        <f t="shared" si="4"/>
        <v>0.76</v>
      </c>
      <c r="H17">
        <v>0.17100000000000001</v>
      </c>
      <c r="I17">
        <v>0.69699999999999995</v>
      </c>
      <c r="J17">
        <v>0.45</v>
      </c>
      <c r="L17">
        <f t="shared" si="5"/>
        <v>0.31</v>
      </c>
    </row>
    <row r="18" spans="1:12">
      <c r="F18">
        <f>AVERAGE(F3:F17)</f>
        <v>1.3446666666666667</v>
      </c>
      <c r="J18">
        <f>AVERAGE(J3:J17)</f>
        <v>0.16053333333333336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J17" sqref="J17"/>
    </sheetView>
  </sheetViews>
  <sheetFormatPr defaultRowHeight="13.5"/>
  <sheetData>
    <row r="1" spans="1:12">
      <c r="D1" t="s">
        <v>233</v>
      </c>
      <c r="H1" t="s">
        <v>169</v>
      </c>
    </row>
    <row r="2" spans="1:12">
      <c r="L2" t="s">
        <v>243</v>
      </c>
    </row>
    <row r="3" spans="1:12" ht="15">
      <c r="A3" s="56">
        <v>11</v>
      </c>
      <c r="B3" s="24" t="s">
        <v>65</v>
      </c>
      <c r="C3" s="25">
        <v>629</v>
      </c>
      <c r="D3" s="25">
        <v>650.6</v>
      </c>
      <c r="E3" s="25">
        <v>1.75</v>
      </c>
      <c r="F3" s="25">
        <v>3.43</v>
      </c>
      <c r="H3">
        <v>0</v>
      </c>
      <c r="I3">
        <v>0.318</v>
      </c>
      <c r="J3">
        <v>3.7999999999999999E-2</v>
      </c>
      <c r="L3">
        <f t="shared" ref="L3:L15" si="0">F3-J3</f>
        <v>3.3920000000000003</v>
      </c>
    </row>
    <row r="4" spans="1:12" ht="15">
      <c r="A4" s="56">
        <v>12</v>
      </c>
      <c r="B4" s="24" t="s">
        <v>67</v>
      </c>
      <c r="C4" s="25">
        <v>44303</v>
      </c>
      <c r="D4" s="25">
        <v>44445.1</v>
      </c>
      <c r="E4" s="25">
        <v>0.02</v>
      </c>
      <c r="F4" s="25">
        <v>0.32</v>
      </c>
      <c r="H4">
        <v>0</v>
      </c>
      <c r="I4">
        <v>0.40400000000000003</v>
      </c>
      <c r="J4">
        <v>6.8000000000000005E-2</v>
      </c>
      <c r="L4">
        <f t="shared" si="0"/>
        <v>0.252</v>
      </c>
    </row>
    <row r="5" spans="1:12" ht="15">
      <c r="A5" s="56">
        <v>13</v>
      </c>
      <c r="B5" s="24" t="s">
        <v>68</v>
      </c>
      <c r="C5" s="25">
        <v>59030</v>
      </c>
      <c r="D5" s="57">
        <v>59429.1</v>
      </c>
      <c r="E5" s="25">
        <v>0</v>
      </c>
      <c r="F5" s="25">
        <v>0.68</v>
      </c>
      <c r="H5">
        <v>0</v>
      </c>
      <c r="I5">
        <v>7.8E-2</v>
      </c>
      <c r="J5">
        <v>8.9999999999999993E-3</v>
      </c>
      <c r="L5">
        <f t="shared" si="0"/>
        <v>0.67100000000000004</v>
      </c>
    </row>
    <row r="6" spans="1:12" ht="15">
      <c r="A6" s="56">
        <v>14</v>
      </c>
      <c r="B6" s="24" t="s">
        <v>70</v>
      </c>
      <c r="C6" s="25">
        <v>96772</v>
      </c>
      <c r="D6" s="57">
        <v>97673.2</v>
      </c>
      <c r="E6" s="25">
        <v>0.69</v>
      </c>
      <c r="F6" s="25">
        <v>0.93</v>
      </c>
      <c r="H6">
        <v>0</v>
      </c>
      <c r="I6">
        <v>0</v>
      </c>
      <c r="J6">
        <v>0</v>
      </c>
      <c r="L6">
        <f t="shared" si="0"/>
        <v>0.93</v>
      </c>
    </row>
    <row r="7" spans="1:12" ht="15">
      <c r="A7" s="56">
        <v>15</v>
      </c>
      <c r="B7" s="24" t="s">
        <v>220</v>
      </c>
      <c r="C7" s="25">
        <v>58537</v>
      </c>
      <c r="D7" s="57">
        <v>58817.1</v>
      </c>
      <c r="E7" s="25">
        <v>0.05</v>
      </c>
      <c r="F7" s="25">
        <v>0.48</v>
      </c>
      <c r="H7">
        <v>0</v>
      </c>
      <c r="I7">
        <v>0.14699999999999999</v>
      </c>
      <c r="J7">
        <v>1.6E-2</v>
      </c>
      <c r="L7">
        <f t="shared" si="0"/>
        <v>0.46399999999999997</v>
      </c>
    </row>
    <row r="8" spans="1:12" ht="15">
      <c r="A8" s="56">
        <v>16</v>
      </c>
      <c r="B8" s="24" t="s">
        <v>71</v>
      </c>
      <c r="C8" s="25">
        <v>73682</v>
      </c>
      <c r="D8" s="57">
        <v>74785.7</v>
      </c>
      <c r="E8" s="25">
        <v>0.45</v>
      </c>
      <c r="F8" s="25">
        <v>1.5</v>
      </c>
      <c r="H8">
        <v>0</v>
      </c>
      <c r="I8">
        <v>0.185</v>
      </c>
      <c r="J8">
        <v>7.0000000000000001E-3</v>
      </c>
      <c r="L8">
        <f t="shared" si="0"/>
        <v>1.4930000000000001</v>
      </c>
    </row>
    <row r="9" spans="1:12" ht="15">
      <c r="A9" s="56">
        <v>17</v>
      </c>
      <c r="B9" s="24" t="s">
        <v>232</v>
      </c>
      <c r="C9" s="25">
        <v>49135</v>
      </c>
      <c r="D9" s="57">
        <v>52798.9</v>
      </c>
      <c r="E9" s="25">
        <v>2.68</v>
      </c>
      <c r="F9" s="25">
        <v>7.46</v>
      </c>
      <c r="H9">
        <v>0</v>
      </c>
      <c r="I9">
        <v>0</v>
      </c>
      <c r="J9">
        <v>0</v>
      </c>
      <c r="L9">
        <f t="shared" si="0"/>
        <v>7.46</v>
      </c>
    </row>
    <row r="10" spans="1:12" ht="15">
      <c r="A10" s="56">
        <v>18</v>
      </c>
      <c r="B10" s="24" t="s">
        <v>225</v>
      </c>
      <c r="C10" s="25">
        <v>48191</v>
      </c>
      <c r="D10" s="57">
        <v>50335.199999999997</v>
      </c>
      <c r="E10" s="25">
        <v>2.0099999999999998</v>
      </c>
      <c r="F10" s="25">
        <v>4.45</v>
      </c>
      <c r="H10">
        <v>0</v>
      </c>
      <c r="I10">
        <v>0.19500000000000001</v>
      </c>
      <c r="J10">
        <v>0.06</v>
      </c>
      <c r="L10">
        <f t="shared" si="0"/>
        <v>4.3900000000000006</v>
      </c>
    </row>
    <row r="11" spans="1:12" ht="15">
      <c r="A11" s="56">
        <v>19</v>
      </c>
      <c r="B11" s="24" t="s">
        <v>74</v>
      </c>
      <c r="C11" s="25">
        <v>42029</v>
      </c>
      <c r="D11" s="57">
        <v>42972.42</v>
      </c>
      <c r="E11" s="25">
        <v>0.41</v>
      </c>
      <c r="F11" s="25">
        <v>2.2400000000000002</v>
      </c>
      <c r="H11">
        <v>0</v>
      </c>
      <c r="I11">
        <v>0.46600000000000003</v>
      </c>
      <c r="J11">
        <v>8.1000000000000003E-2</v>
      </c>
      <c r="L11">
        <f t="shared" si="0"/>
        <v>2.1590000000000003</v>
      </c>
    </row>
    <row r="12" spans="1:12" ht="15">
      <c r="A12" s="56">
        <v>20</v>
      </c>
      <c r="B12" s="24" t="s">
        <v>227</v>
      </c>
      <c r="C12" s="25">
        <v>6773</v>
      </c>
      <c r="D12" s="25">
        <v>7117.32</v>
      </c>
      <c r="E12" s="25">
        <v>4.43</v>
      </c>
      <c r="F12" s="25">
        <v>5.08</v>
      </c>
      <c r="H12">
        <v>0.13300000000000001</v>
      </c>
      <c r="I12">
        <v>0.38400000000000001</v>
      </c>
      <c r="J12">
        <v>0.246</v>
      </c>
      <c r="L12">
        <f t="shared" si="0"/>
        <v>4.8339999999999996</v>
      </c>
    </row>
    <row r="13" spans="1:12" ht="15">
      <c r="A13" s="56">
        <v>21</v>
      </c>
      <c r="B13" s="24" t="s">
        <v>229</v>
      </c>
      <c r="C13" s="25">
        <v>8806</v>
      </c>
      <c r="D13" s="25">
        <v>9102.67</v>
      </c>
      <c r="E13" s="25">
        <v>2.71</v>
      </c>
      <c r="F13" s="25">
        <v>3.37</v>
      </c>
      <c r="H13">
        <v>7.9000000000000001E-2</v>
      </c>
      <c r="I13">
        <v>0.39700000000000002</v>
      </c>
      <c r="J13">
        <v>0.215</v>
      </c>
      <c r="L13">
        <f t="shared" si="0"/>
        <v>3.1550000000000002</v>
      </c>
    </row>
    <row r="14" spans="1:12" ht="15">
      <c r="A14" s="56">
        <v>22</v>
      </c>
      <c r="B14" s="24" t="s">
        <v>171</v>
      </c>
      <c r="C14" s="25">
        <v>259047</v>
      </c>
      <c r="D14" s="57">
        <v>278381.51</v>
      </c>
      <c r="E14" s="25">
        <v>5.15</v>
      </c>
      <c r="F14" s="25">
        <v>7.46</v>
      </c>
      <c r="H14">
        <v>0.25700000000000001</v>
      </c>
      <c r="I14">
        <v>0.76200000000000001</v>
      </c>
      <c r="J14">
        <v>0.58599999999999997</v>
      </c>
      <c r="L14">
        <f t="shared" si="0"/>
        <v>6.8739999999999997</v>
      </c>
    </row>
    <row r="15" spans="1:12" ht="15.75" thickBot="1">
      <c r="A15" s="58">
        <v>23</v>
      </c>
      <c r="B15" s="28" t="s">
        <v>200</v>
      </c>
      <c r="C15" s="29">
        <v>378032</v>
      </c>
      <c r="D15" s="59">
        <v>425431.78</v>
      </c>
      <c r="E15" s="29">
        <v>10.9</v>
      </c>
      <c r="F15" s="29">
        <v>12.54</v>
      </c>
      <c r="H15">
        <v>0.51500000000000001</v>
      </c>
      <c r="I15">
        <v>0.91900000000000004</v>
      </c>
      <c r="J15">
        <v>0.72299999999999998</v>
      </c>
      <c r="L15">
        <f t="shared" si="0"/>
        <v>11.816999999999998</v>
      </c>
    </row>
    <row r="16" spans="1:12">
      <c r="J16">
        <f>AVERAGE(J3:J15)</f>
        <v>0.1576153846153846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7"/>
  <sheetViews>
    <sheetView topLeftCell="A19" workbookViewId="0">
      <selection activeCell="H5" sqref="H5:I21"/>
    </sheetView>
  </sheetViews>
  <sheetFormatPr defaultRowHeight="13.5"/>
  <cols>
    <col min="4" max="4" width="9.375" bestFit="1" customWidth="1"/>
    <col min="5" max="5" width="10" customWidth="1"/>
    <col min="9" max="9" width="9.5" bestFit="1" customWidth="1"/>
  </cols>
  <sheetData>
    <row r="1" spans="1:25">
      <c r="A1" s="13" t="s">
        <v>206</v>
      </c>
      <c r="B1" s="18"/>
      <c r="C1" s="18"/>
      <c r="D1" s="18"/>
      <c r="E1" s="18"/>
      <c r="F1" s="18"/>
      <c r="G1" s="1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 thickBot="1">
      <c r="A2" s="19"/>
      <c r="B2" s="19"/>
      <c r="C2" s="19"/>
      <c r="D2" s="19"/>
      <c r="E2" s="19"/>
      <c r="F2" s="19"/>
      <c r="G2" s="19"/>
      <c r="H2" s="14"/>
      <c r="I2" s="14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thickBot="1">
      <c r="A3" s="19"/>
      <c r="B3" s="81" t="s">
        <v>170</v>
      </c>
      <c r="C3" s="81" t="s">
        <v>115</v>
      </c>
      <c r="D3" s="17" t="s">
        <v>210</v>
      </c>
      <c r="E3" s="19"/>
      <c r="F3" s="19" t="s">
        <v>211</v>
      </c>
      <c r="G3" s="30"/>
      <c r="H3" t="s">
        <v>169</v>
      </c>
      <c r="J3" s="31"/>
      <c r="L3" t="s">
        <v>282</v>
      </c>
      <c r="M3" s="31"/>
      <c r="N3" t="s">
        <v>283</v>
      </c>
      <c r="O3" s="13"/>
      <c r="P3" s="31"/>
      <c r="Q3" s="13"/>
      <c r="R3" s="13"/>
      <c r="S3" s="13"/>
      <c r="T3" s="13"/>
      <c r="U3" s="13"/>
      <c r="V3" s="13"/>
      <c r="W3" s="13"/>
      <c r="X3" s="13"/>
      <c r="Y3" s="13"/>
    </row>
    <row r="4" spans="1:25" ht="15.75" thickBot="1">
      <c r="A4" s="19"/>
      <c r="B4" s="82"/>
      <c r="C4" s="82"/>
      <c r="D4" s="13" t="s">
        <v>209</v>
      </c>
      <c r="E4" s="13" t="s">
        <v>208</v>
      </c>
      <c r="F4" s="13" t="s">
        <v>209</v>
      </c>
      <c r="G4" s="13" t="s">
        <v>208</v>
      </c>
      <c r="H4" s="13" t="s">
        <v>209</v>
      </c>
      <c r="I4" s="13" t="s">
        <v>208</v>
      </c>
      <c r="J4" s="14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thickBot="1">
      <c r="A5" s="19">
        <v>1</v>
      </c>
      <c r="B5" s="33" t="s">
        <v>171</v>
      </c>
      <c r="C5" s="33">
        <v>259045</v>
      </c>
      <c r="D5" s="33">
        <v>2.0099999999999998</v>
      </c>
      <c r="E5" s="33">
        <v>164.42</v>
      </c>
      <c r="F5" s="33">
        <v>1.06</v>
      </c>
      <c r="G5" s="33">
        <v>12.81</v>
      </c>
      <c r="H5">
        <v>0.58499999999999996</v>
      </c>
      <c r="I5" s="71">
        <v>9.4420000000000002</v>
      </c>
      <c r="J5" s="14"/>
      <c r="K5" s="13"/>
      <c r="L5" s="13">
        <f>D5-H5</f>
        <v>1.4249999999999998</v>
      </c>
      <c r="M5" s="13"/>
      <c r="N5" s="13"/>
      <c r="O5" s="13">
        <f>F5-H5</f>
        <v>0.47500000000000009</v>
      </c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.75" thickBot="1">
      <c r="A6" s="19">
        <v>2</v>
      </c>
      <c r="B6" s="36" t="s">
        <v>172</v>
      </c>
      <c r="C6" s="36">
        <v>56892</v>
      </c>
      <c r="D6" s="36">
        <v>1.63</v>
      </c>
      <c r="E6" s="36">
        <v>193.08</v>
      </c>
      <c r="F6" s="36">
        <v>1.19</v>
      </c>
      <c r="G6" s="36">
        <v>8.73</v>
      </c>
      <c r="H6">
        <v>0.53100000000000003</v>
      </c>
      <c r="I6" s="71">
        <v>13.247</v>
      </c>
      <c r="J6" s="14"/>
      <c r="K6" s="13"/>
      <c r="L6" s="13">
        <f t="shared" ref="L6:L21" si="0">D6-H6</f>
        <v>1.0989999999999998</v>
      </c>
      <c r="M6" s="13"/>
      <c r="N6" s="13"/>
      <c r="O6" s="13">
        <f t="shared" ref="O6:O21" si="1">F6-H6</f>
        <v>0.65899999999999992</v>
      </c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.75" thickBot="1">
      <c r="A7" s="19">
        <v>3</v>
      </c>
      <c r="B7" s="36" t="s">
        <v>173</v>
      </c>
      <c r="C7" s="36">
        <v>50801</v>
      </c>
      <c r="D7" s="36">
        <v>2.85</v>
      </c>
      <c r="E7" s="36">
        <v>214.64</v>
      </c>
      <c r="F7" s="37">
        <v>0.96</v>
      </c>
      <c r="G7" s="36">
        <v>12.08</v>
      </c>
      <c r="H7">
        <v>1.248</v>
      </c>
      <c r="I7" s="71">
        <v>14.26</v>
      </c>
      <c r="J7" s="14"/>
      <c r="K7" s="13"/>
      <c r="L7" s="13">
        <f t="shared" si="0"/>
        <v>1.6020000000000001</v>
      </c>
      <c r="M7" s="13"/>
      <c r="N7" s="13"/>
      <c r="O7" s="13">
        <f t="shared" si="1"/>
        <v>-0.28800000000000003</v>
      </c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.75" thickBot="1">
      <c r="A8" s="19">
        <v>4</v>
      </c>
      <c r="B8" s="36" t="s">
        <v>174</v>
      </c>
      <c r="C8" s="36">
        <v>270199</v>
      </c>
      <c r="D8" s="36">
        <v>1.2</v>
      </c>
      <c r="E8" s="36">
        <v>210.16</v>
      </c>
      <c r="F8" s="36">
        <v>0.56000000000000005</v>
      </c>
      <c r="G8" s="36">
        <v>11.02</v>
      </c>
      <c r="H8">
        <v>0.32900000000000001</v>
      </c>
      <c r="I8" s="71">
        <v>17.332000000000001</v>
      </c>
      <c r="J8" s="14"/>
      <c r="K8" s="13"/>
      <c r="L8" s="13">
        <f t="shared" si="0"/>
        <v>0.871</v>
      </c>
      <c r="M8" s="13"/>
      <c r="N8" s="13"/>
      <c r="O8" s="13">
        <f t="shared" si="1"/>
        <v>0.23100000000000004</v>
      </c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.75" thickBot="1">
      <c r="A9" s="19">
        <v>5</v>
      </c>
      <c r="B9" s="36" t="s">
        <v>175</v>
      </c>
      <c r="C9" s="36">
        <v>20127</v>
      </c>
      <c r="D9" s="36">
        <v>3.25</v>
      </c>
      <c r="E9" s="36">
        <v>232.02</v>
      </c>
      <c r="F9" s="37">
        <v>0.52</v>
      </c>
      <c r="G9" s="36">
        <v>14.74</v>
      </c>
      <c r="H9">
        <v>1.3</v>
      </c>
      <c r="I9" s="71">
        <v>19.236000000000001</v>
      </c>
      <c r="J9" s="14"/>
      <c r="K9" s="13"/>
      <c r="L9" s="13">
        <f t="shared" si="0"/>
        <v>1.95</v>
      </c>
      <c r="M9" s="13"/>
      <c r="N9" s="13"/>
      <c r="O9" s="13">
        <f t="shared" si="1"/>
        <v>-0.78</v>
      </c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.75" thickBot="1">
      <c r="A10" s="19">
        <v>6</v>
      </c>
      <c r="B10" s="36" t="s">
        <v>176</v>
      </c>
      <c r="C10" s="36">
        <v>62128</v>
      </c>
      <c r="D10" s="36">
        <v>3.26</v>
      </c>
      <c r="E10" s="36">
        <v>281.88</v>
      </c>
      <c r="F10" s="36">
        <v>3.19</v>
      </c>
      <c r="G10" s="36">
        <v>16.190000000000001</v>
      </c>
      <c r="H10">
        <v>1.0580000000000001</v>
      </c>
      <c r="I10" s="71">
        <v>22.131</v>
      </c>
      <c r="J10" s="14"/>
      <c r="K10" s="13"/>
      <c r="L10" s="13">
        <f t="shared" si="0"/>
        <v>2.202</v>
      </c>
      <c r="M10" s="13"/>
      <c r="N10" s="13"/>
      <c r="O10" s="13">
        <f t="shared" si="1"/>
        <v>2.1319999999999997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.75" thickBot="1">
      <c r="A11" s="19">
        <v>7</v>
      </c>
      <c r="B11" s="36" t="s">
        <v>177</v>
      </c>
      <c r="C11" s="36">
        <v>336556</v>
      </c>
      <c r="D11" s="36">
        <v>2.1800000000000002</v>
      </c>
      <c r="E11" s="36">
        <v>276.98</v>
      </c>
      <c r="F11" s="37">
        <v>0.05</v>
      </c>
      <c r="G11" s="36">
        <v>18.27</v>
      </c>
      <c r="H11">
        <v>0.40500000000000003</v>
      </c>
      <c r="I11" s="71">
        <v>30.047999999999998</v>
      </c>
      <c r="J11" s="14"/>
      <c r="K11" s="13"/>
      <c r="L11" s="13">
        <f t="shared" si="0"/>
        <v>1.7750000000000001</v>
      </c>
      <c r="M11" s="13"/>
      <c r="N11" s="13"/>
      <c r="O11" s="13">
        <f t="shared" si="1"/>
        <v>-0.35500000000000004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.75" thickBot="1">
      <c r="A12" s="19">
        <v>8</v>
      </c>
      <c r="B12" s="36" t="s">
        <v>178</v>
      </c>
      <c r="C12" s="36">
        <v>234256</v>
      </c>
      <c r="D12" s="36">
        <v>1.06</v>
      </c>
      <c r="E12" s="36">
        <v>410.97</v>
      </c>
      <c r="F12" s="36">
        <v>0.46</v>
      </c>
      <c r="G12" s="36">
        <v>18.11</v>
      </c>
      <c r="H12">
        <v>0.63200000000000001</v>
      </c>
      <c r="I12" s="71">
        <v>33.256</v>
      </c>
      <c r="J12" s="14"/>
      <c r="K12" s="13"/>
      <c r="L12" s="13">
        <f t="shared" si="0"/>
        <v>0.42800000000000005</v>
      </c>
      <c r="M12" s="13"/>
      <c r="N12" s="13"/>
      <c r="O12" s="13">
        <f t="shared" si="1"/>
        <v>-0.17199999999999999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.75" thickBot="1">
      <c r="A13" s="19">
        <v>9</v>
      </c>
      <c r="B13" s="36" t="s">
        <v>179</v>
      </c>
      <c r="C13" s="36">
        <v>137694</v>
      </c>
      <c r="D13" s="36">
        <v>2.57</v>
      </c>
      <c r="E13" s="36">
        <v>554.28</v>
      </c>
      <c r="F13" s="36">
        <v>1.46</v>
      </c>
      <c r="G13" s="36">
        <v>25.67</v>
      </c>
      <c r="H13">
        <v>0.67200000000000004</v>
      </c>
      <c r="I13" s="71">
        <v>43.323999999999998</v>
      </c>
      <c r="J13" s="14"/>
      <c r="K13" s="13"/>
      <c r="L13" s="13">
        <f t="shared" si="0"/>
        <v>1.8979999999999997</v>
      </c>
      <c r="M13" s="13"/>
      <c r="N13" s="13"/>
      <c r="O13" s="13">
        <f t="shared" si="1"/>
        <v>0.78799999999999992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.75" thickBot="1">
      <c r="A14" s="19">
        <v>10</v>
      </c>
      <c r="B14" s="36" t="s">
        <v>180</v>
      </c>
      <c r="C14" s="36">
        <v>182566</v>
      </c>
      <c r="D14" s="36">
        <v>2.65</v>
      </c>
      <c r="E14" s="36">
        <v>830.9</v>
      </c>
      <c r="F14" s="36">
        <v>1.63</v>
      </c>
      <c r="G14" s="36">
        <v>32.74</v>
      </c>
      <c r="H14">
        <v>0.90700000000000003</v>
      </c>
      <c r="I14" s="71">
        <v>46.774999999999999</v>
      </c>
      <c r="J14" s="14"/>
      <c r="K14" s="13"/>
      <c r="L14" s="13">
        <f t="shared" si="0"/>
        <v>1.7429999999999999</v>
      </c>
      <c r="M14" s="13"/>
      <c r="N14" s="13"/>
      <c r="O14" s="13">
        <f t="shared" si="1"/>
        <v>0.72299999999999986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.75" thickBot="1">
      <c r="A15" s="19">
        <v>11</v>
      </c>
      <c r="B15" s="36" t="s">
        <v>181</v>
      </c>
      <c r="C15" s="36">
        <v>556045</v>
      </c>
      <c r="D15" s="36">
        <v>3.48</v>
      </c>
      <c r="E15" s="36">
        <v>1043.95</v>
      </c>
      <c r="F15" s="36">
        <v>1.83</v>
      </c>
      <c r="G15" s="36">
        <v>49.99</v>
      </c>
      <c r="H15">
        <v>0.95299999999999996</v>
      </c>
      <c r="I15" s="71">
        <v>78.284000000000006</v>
      </c>
      <c r="J15" s="14"/>
      <c r="K15" s="13"/>
      <c r="L15" s="13">
        <f t="shared" si="0"/>
        <v>2.5270000000000001</v>
      </c>
      <c r="M15" s="13"/>
      <c r="N15" s="13"/>
      <c r="O15" s="13">
        <f t="shared" si="1"/>
        <v>0.87700000000000011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thickBot="1">
      <c r="A16" s="19">
        <v>12</v>
      </c>
      <c r="B16" s="36" t="s">
        <v>182</v>
      </c>
      <c r="C16" s="36">
        <v>23260728</v>
      </c>
      <c r="D16" s="36">
        <v>3.89</v>
      </c>
      <c r="E16" s="36">
        <v>1245.22</v>
      </c>
      <c r="F16" s="36">
        <v>2.3199999999999998</v>
      </c>
      <c r="G16" s="36">
        <v>98.72</v>
      </c>
      <c r="H16">
        <v>1.242</v>
      </c>
      <c r="I16" s="71">
        <v>119.482</v>
      </c>
      <c r="J16" s="14"/>
      <c r="K16" s="13"/>
      <c r="L16" s="13">
        <f t="shared" si="0"/>
        <v>2.6480000000000001</v>
      </c>
      <c r="M16" s="13"/>
      <c r="N16" s="13"/>
      <c r="O16" s="13">
        <f t="shared" si="1"/>
        <v>1.0779999999999998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.75" thickBot="1">
      <c r="A17" s="19">
        <v>13</v>
      </c>
      <c r="B17" s="36" t="s">
        <v>183</v>
      </c>
      <c r="C17" s="36">
        <v>19982859</v>
      </c>
      <c r="D17" s="36">
        <v>4.1399999999999997</v>
      </c>
      <c r="E17" s="36">
        <v>2016.05</v>
      </c>
      <c r="F17" s="36">
        <v>7.09</v>
      </c>
      <c r="G17" s="36">
        <v>313.11</v>
      </c>
      <c r="H17">
        <v>0.92600000000000005</v>
      </c>
      <c r="I17" s="71">
        <v>399.60300000000001</v>
      </c>
      <c r="J17" s="14"/>
      <c r="K17" s="13"/>
      <c r="L17" s="13">
        <f t="shared" si="0"/>
        <v>3.2139999999999995</v>
      </c>
      <c r="M17" s="13"/>
      <c r="N17" s="13"/>
      <c r="O17" s="13">
        <f t="shared" si="1"/>
        <v>6.1639999999999997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.75" thickBot="1">
      <c r="A18" s="19">
        <v>14</v>
      </c>
      <c r="B18" s="36" t="s">
        <v>184</v>
      </c>
      <c r="C18" s="36">
        <v>469385</v>
      </c>
      <c r="D18" s="36">
        <v>3.58</v>
      </c>
      <c r="E18" s="36">
        <v>2080.5</v>
      </c>
      <c r="F18" s="36">
        <v>1.8</v>
      </c>
      <c r="G18" s="36">
        <v>370.88</v>
      </c>
      <c r="H18">
        <v>0.98299999999999998</v>
      </c>
      <c r="I18" s="71">
        <v>457.053</v>
      </c>
      <c r="J18" s="14"/>
      <c r="K18" s="13"/>
      <c r="L18" s="13">
        <f t="shared" si="0"/>
        <v>2.597</v>
      </c>
      <c r="M18" s="13"/>
      <c r="N18" s="13"/>
      <c r="O18" s="13">
        <f t="shared" si="1"/>
        <v>0.81700000000000006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.75" thickBot="1">
      <c r="A19" s="19">
        <v>15</v>
      </c>
      <c r="B19" s="36" t="s">
        <v>185</v>
      </c>
      <c r="C19" s="36">
        <v>645238</v>
      </c>
      <c r="D19" s="36">
        <v>3.75</v>
      </c>
      <c r="E19" s="36">
        <v>2593.9699999999998</v>
      </c>
      <c r="F19" s="36">
        <v>2.2000000000000002</v>
      </c>
      <c r="G19" s="36">
        <v>601.85</v>
      </c>
      <c r="H19">
        <v>0.97899999999999998</v>
      </c>
      <c r="I19" s="71">
        <v>746.92899999999997</v>
      </c>
      <c r="J19" s="14"/>
      <c r="K19" s="13"/>
      <c r="L19" s="13">
        <f t="shared" si="0"/>
        <v>2.7709999999999999</v>
      </c>
      <c r="M19" s="13"/>
      <c r="N19" s="13"/>
      <c r="O19" s="13">
        <f t="shared" si="1"/>
        <v>1.2210000000000001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.75" thickBot="1">
      <c r="A20" s="19">
        <v>16</v>
      </c>
      <c r="B20" s="36" t="s">
        <v>186</v>
      </c>
      <c r="C20" s="36">
        <v>66048945</v>
      </c>
      <c r="D20" s="36">
        <v>5.27</v>
      </c>
      <c r="E20" s="36">
        <v>4199.88</v>
      </c>
      <c r="F20" s="36">
        <v>3.07</v>
      </c>
      <c r="G20" s="36">
        <v>1899.99</v>
      </c>
      <c r="H20">
        <v>1.61</v>
      </c>
      <c r="I20" s="71">
        <v>1888.4860000000001</v>
      </c>
      <c r="J20" s="14"/>
      <c r="K20" s="13"/>
      <c r="L20" s="13">
        <f t="shared" si="0"/>
        <v>3.6599999999999993</v>
      </c>
      <c r="M20" s="13"/>
      <c r="N20" s="13"/>
      <c r="O20" s="13">
        <f t="shared" si="1"/>
        <v>1.4599999999999997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.75" thickBot="1">
      <c r="A21" s="19">
        <v>17</v>
      </c>
      <c r="B21" s="39" t="s">
        <v>187</v>
      </c>
      <c r="C21" s="39">
        <v>142382641</v>
      </c>
      <c r="D21" s="39">
        <v>9.6199999999999992</v>
      </c>
      <c r="E21" s="39">
        <v>8855.1299999999992</v>
      </c>
      <c r="F21" s="39">
        <v>2.84</v>
      </c>
      <c r="G21" s="39">
        <v>7591.83</v>
      </c>
      <c r="H21">
        <v>1.448</v>
      </c>
      <c r="I21" s="71">
        <v>4030.3110000000001</v>
      </c>
      <c r="J21" s="15"/>
      <c r="K21" s="13"/>
      <c r="L21" s="13">
        <f t="shared" si="0"/>
        <v>8.1719999999999988</v>
      </c>
      <c r="M21" s="13"/>
      <c r="N21" s="13"/>
      <c r="O21" s="13">
        <f t="shared" si="1"/>
        <v>1.3919999999999999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>
      <c r="A22" s="19"/>
      <c r="B22" s="41"/>
      <c r="C22" s="41"/>
      <c r="D22" s="41">
        <f>ROUND(AVERAGE(D5:D21),2)</f>
        <v>3.32</v>
      </c>
      <c r="E22" s="41">
        <f t="shared" ref="E22:I22" si="2">ROUND(AVERAGE(E5:E21),2)</f>
        <v>1494.35</v>
      </c>
      <c r="F22" s="41">
        <f t="shared" si="2"/>
        <v>1.9</v>
      </c>
      <c r="G22" s="41">
        <f t="shared" si="2"/>
        <v>652.75</v>
      </c>
      <c r="H22" s="41">
        <f t="shared" si="2"/>
        <v>0.93</v>
      </c>
      <c r="I22" s="41">
        <f t="shared" si="2"/>
        <v>468.78</v>
      </c>
      <c r="J22" s="15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>
      <c r="A24" s="13" t="s">
        <v>207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>
      <c r="A25" s="14"/>
      <c r="B25" s="14"/>
      <c r="C25" s="13"/>
      <c r="D25" s="13" t="s">
        <v>205</v>
      </c>
      <c r="E25" s="16"/>
      <c r="F25" s="13" t="s">
        <v>52</v>
      </c>
      <c r="G25" s="13"/>
      <c r="H25" s="13" t="s">
        <v>169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4.25" thickBot="1">
      <c r="A26" s="13"/>
      <c r="B26" s="13"/>
      <c r="C26" s="13"/>
      <c r="D26" s="13" t="s">
        <v>209</v>
      </c>
      <c r="E26" s="13" t="s">
        <v>208</v>
      </c>
      <c r="F26" s="13" t="s">
        <v>209</v>
      </c>
      <c r="G26" s="13" t="s">
        <v>208</v>
      </c>
      <c r="H26" s="13" t="s">
        <v>209</v>
      </c>
      <c r="I26" s="13" t="s">
        <v>208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4.25" thickBot="1">
      <c r="A27" s="32">
        <v>1</v>
      </c>
      <c r="B27" s="33" t="s">
        <v>171</v>
      </c>
      <c r="C27" s="33">
        <v>259045</v>
      </c>
      <c r="D27" s="33">
        <v>0.998</v>
      </c>
      <c r="E27" s="33">
        <v>47.886000000000003</v>
      </c>
      <c r="F27" s="34">
        <v>0.76</v>
      </c>
      <c r="G27" s="33">
        <v>13.842000000000001</v>
      </c>
      <c r="H27">
        <v>0.58599999999999997</v>
      </c>
      <c r="I27">
        <v>12.843999999999999</v>
      </c>
      <c r="J27" s="13"/>
      <c r="K27" s="13"/>
      <c r="L27" s="13">
        <f>D27-H27</f>
        <v>0.41200000000000003</v>
      </c>
      <c r="M27" s="13"/>
      <c r="N27" s="13"/>
      <c r="O27" s="13">
        <f>F27-H27</f>
        <v>0.17400000000000004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4.25" thickBot="1">
      <c r="A28" s="35">
        <v>2</v>
      </c>
      <c r="B28" s="36" t="s">
        <v>172</v>
      </c>
      <c r="C28" s="36">
        <v>56892</v>
      </c>
      <c r="D28" s="37">
        <v>0.64900000000000002</v>
      </c>
      <c r="E28" s="36">
        <v>58.969000000000001</v>
      </c>
      <c r="F28" s="36">
        <v>0.73699999999999999</v>
      </c>
      <c r="G28" s="36">
        <v>17.222000000000001</v>
      </c>
      <c r="H28">
        <v>0.42399999999999999</v>
      </c>
      <c r="I28">
        <v>16.524000000000001</v>
      </c>
      <c r="J28" s="13"/>
      <c r="K28" s="13"/>
      <c r="L28" s="13">
        <f t="shared" ref="L28:L46" si="3">D28-H28</f>
        <v>0.22500000000000003</v>
      </c>
      <c r="M28" s="13"/>
      <c r="N28" s="13"/>
      <c r="O28" s="13">
        <f t="shared" ref="O28:O46" si="4">F28-H28</f>
        <v>0.313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4.25" thickBot="1">
      <c r="A29" s="35">
        <v>3</v>
      </c>
      <c r="B29" s="36" t="s">
        <v>173</v>
      </c>
      <c r="C29" s="36">
        <v>50801</v>
      </c>
      <c r="D29" s="36">
        <v>1.08</v>
      </c>
      <c r="E29" s="36">
        <v>197.47200000000001</v>
      </c>
      <c r="F29" s="37">
        <v>0.64500000000000002</v>
      </c>
      <c r="G29" s="36">
        <v>19.149000000000001</v>
      </c>
      <c r="H29">
        <v>0.57199999999999995</v>
      </c>
      <c r="I29">
        <v>17.658999999999999</v>
      </c>
      <c r="J29" s="13"/>
      <c r="K29" s="13"/>
      <c r="L29" s="13">
        <f t="shared" si="3"/>
        <v>0.50800000000000012</v>
      </c>
      <c r="M29" s="13"/>
      <c r="N29" s="13"/>
      <c r="O29" s="13">
        <f t="shared" si="4"/>
        <v>7.3000000000000065E-2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4.25" thickBot="1">
      <c r="A30" s="35">
        <v>4</v>
      </c>
      <c r="B30" s="36" t="s">
        <v>192</v>
      </c>
      <c r="C30" s="36">
        <v>252948</v>
      </c>
      <c r="D30" s="36">
        <v>1.1859999999999999</v>
      </c>
      <c r="E30" s="36">
        <v>64.242999999999995</v>
      </c>
      <c r="F30" s="37">
        <v>0.43099999999999999</v>
      </c>
      <c r="G30" s="36">
        <v>20.803999999999998</v>
      </c>
      <c r="H30">
        <v>0.19500000000000001</v>
      </c>
      <c r="I30">
        <v>20.739000000000001</v>
      </c>
      <c r="J30" s="13"/>
      <c r="K30" s="13"/>
      <c r="L30" s="13">
        <f t="shared" si="3"/>
        <v>0.99099999999999988</v>
      </c>
      <c r="M30" s="13"/>
      <c r="N30" s="13"/>
      <c r="O30" s="13">
        <f t="shared" si="4"/>
        <v>0.23599999999999999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4.25" thickBot="1">
      <c r="A31" s="35">
        <v>5</v>
      </c>
      <c r="B31" s="36" t="s">
        <v>174</v>
      </c>
      <c r="C31" s="36">
        <v>270199</v>
      </c>
      <c r="D31" s="36">
        <v>0.67100000000000004</v>
      </c>
      <c r="E31" s="36">
        <v>68.257000000000005</v>
      </c>
      <c r="F31" s="37">
        <v>0.41</v>
      </c>
      <c r="G31" s="36">
        <v>20.963999999999999</v>
      </c>
      <c r="H31">
        <v>0.35399999999999998</v>
      </c>
      <c r="I31">
        <v>21.16</v>
      </c>
      <c r="J31" s="13"/>
      <c r="K31" s="13"/>
      <c r="L31" s="13">
        <f t="shared" si="3"/>
        <v>0.31700000000000006</v>
      </c>
      <c r="M31" s="13"/>
      <c r="N31" s="13"/>
      <c r="O31" s="13">
        <f t="shared" si="4"/>
        <v>5.5999999999999994E-2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4.25" thickBot="1">
      <c r="A32" s="35">
        <v>6</v>
      </c>
      <c r="B32" s="36" t="s">
        <v>175</v>
      </c>
      <c r="C32" s="36">
        <v>20127</v>
      </c>
      <c r="D32" s="36">
        <v>1.76</v>
      </c>
      <c r="E32" s="36">
        <v>527.34699999999998</v>
      </c>
      <c r="F32" s="37">
        <v>0.32800000000000001</v>
      </c>
      <c r="G32" s="36">
        <v>24.207999999999998</v>
      </c>
      <c r="H32">
        <v>0.39500000000000002</v>
      </c>
      <c r="I32">
        <v>23.655999999999999</v>
      </c>
      <c r="J32" s="13"/>
      <c r="K32" s="13"/>
      <c r="L32" s="13">
        <f t="shared" si="3"/>
        <v>1.365</v>
      </c>
      <c r="M32" s="13"/>
      <c r="N32" s="13"/>
      <c r="O32" s="13">
        <f t="shared" si="4"/>
        <v>-6.7000000000000004E-2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4.25" thickBot="1">
      <c r="A33" s="35">
        <v>7</v>
      </c>
      <c r="B33" s="36" t="s">
        <v>195</v>
      </c>
      <c r="C33" s="36">
        <v>22249</v>
      </c>
      <c r="D33" s="36">
        <v>1.1870000000000001</v>
      </c>
      <c r="E33" s="36">
        <v>81.542000000000002</v>
      </c>
      <c r="F33" s="36">
        <v>0.219</v>
      </c>
      <c r="G33" s="36">
        <v>27.248000000000001</v>
      </c>
      <c r="H33">
        <v>0.21099999999999999</v>
      </c>
      <c r="I33">
        <v>24.22</v>
      </c>
      <c r="J33" s="13"/>
      <c r="K33" s="13"/>
      <c r="L33" s="13">
        <f t="shared" si="3"/>
        <v>0.97600000000000009</v>
      </c>
      <c r="M33" s="13"/>
      <c r="N33" s="13"/>
      <c r="O33" s="13">
        <f t="shared" si="4"/>
        <v>8.0000000000000071E-3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4.25" thickBot="1">
      <c r="A34" s="35">
        <v>8</v>
      </c>
      <c r="B34" s="36" t="s">
        <v>176</v>
      </c>
      <c r="C34" s="36">
        <v>62128</v>
      </c>
      <c r="D34" s="36">
        <v>1.3240000000000001</v>
      </c>
      <c r="E34" s="36">
        <v>235.178</v>
      </c>
      <c r="F34" s="37">
        <v>0.81899999999999995</v>
      </c>
      <c r="G34" s="36">
        <v>28.334</v>
      </c>
      <c r="H34">
        <v>0.45</v>
      </c>
      <c r="I34">
        <v>25.75</v>
      </c>
      <c r="J34" s="13"/>
      <c r="K34" s="13"/>
      <c r="L34" s="13">
        <f t="shared" si="3"/>
        <v>0.87400000000000011</v>
      </c>
      <c r="M34" s="13"/>
      <c r="N34" s="13"/>
      <c r="O34" s="13">
        <f t="shared" si="4"/>
        <v>0.36899999999999994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4.25" thickBot="1">
      <c r="A35" s="35">
        <v>9</v>
      </c>
      <c r="B35" s="36" t="s">
        <v>177</v>
      </c>
      <c r="C35" s="36">
        <v>336556</v>
      </c>
      <c r="D35" s="36">
        <v>1.165</v>
      </c>
      <c r="E35" s="36">
        <v>99.984999999999999</v>
      </c>
      <c r="F35" s="37">
        <v>0.67800000000000005</v>
      </c>
      <c r="G35" s="36">
        <v>33.21</v>
      </c>
      <c r="H35">
        <v>0.41</v>
      </c>
      <c r="I35">
        <v>34.713999999999999</v>
      </c>
      <c r="L35" s="13">
        <f t="shared" si="3"/>
        <v>0.75500000000000012</v>
      </c>
      <c r="O35" s="13">
        <f t="shared" si="4"/>
        <v>0.26800000000000007</v>
      </c>
    </row>
    <row r="36" spans="1:25" ht="14.25" thickBot="1">
      <c r="A36" s="35">
        <v>10</v>
      </c>
      <c r="B36" s="36" t="s">
        <v>197</v>
      </c>
      <c r="C36" s="36">
        <v>316536</v>
      </c>
      <c r="D36" s="36">
        <v>1.768</v>
      </c>
      <c r="E36" s="36">
        <v>101.979</v>
      </c>
      <c r="F36" s="37">
        <v>0.71599999999999997</v>
      </c>
      <c r="G36" s="36">
        <v>36.320999999999998</v>
      </c>
      <c r="H36">
        <v>0.51600000000000001</v>
      </c>
      <c r="I36">
        <v>37.194000000000003</v>
      </c>
      <c r="L36" s="13">
        <f t="shared" si="3"/>
        <v>1.252</v>
      </c>
      <c r="O36" s="13">
        <f t="shared" si="4"/>
        <v>0.19999999999999996</v>
      </c>
    </row>
    <row r="37" spans="1:25" ht="14.25" thickBot="1">
      <c r="A37" s="35">
        <v>11</v>
      </c>
      <c r="B37" s="36" t="s">
        <v>198</v>
      </c>
      <c r="C37" s="36">
        <v>80450</v>
      </c>
      <c r="D37" s="36">
        <v>1.171</v>
      </c>
      <c r="E37" s="36">
        <v>299.78399999999999</v>
      </c>
      <c r="F37" s="37">
        <v>0.38100000000000001</v>
      </c>
      <c r="G37" s="36">
        <v>39.256999999999998</v>
      </c>
      <c r="H37">
        <v>0.14799999999999999</v>
      </c>
      <c r="I37">
        <v>23.318000000000001</v>
      </c>
      <c r="L37" s="13">
        <f t="shared" si="3"/>
        <v>1.0230000000000001</v>
      </c>
      <c r="O37" s="13">
        <f t="shared" si="4"/>
        <v>0.23300000000000001</v>
      </c>
    </row>
    <row r="38" spans="1:25" ht="14.25" thickBot="1">
      <c r="A38" s="35">
        <v>12</v>
      </c>
      <c r="B38" s="36" t="s">
        <v>178</v>
      </c>
      <c r="C38" s="36">
        <v>234256</v>
      </c>
      <c r="D38" s="36">
        <v>0.48499999999999999</v>
      </c>
      <c r="E38" s="36">
        <v>132.38800000000001</v>
      </c>
      <c r="F38" s="37">
        <v>0.38500000000000001</v>
      </c>
      <c r="G38" s="36">
        <v>48.055</v>
      </c>
      <c r="H38">
        <v>0.63100000000000001</v>
      </c>
      <c r="I38">
        <v>34.094999999999999</v>
      </c>
      <c r="L38" s="13">
        <f t="shared" si="3"/>
        <v>-0.14600000000000002</v>
      </c>
      <c r="O38" s="13">
        <f t="shared" si="4"/>
        <v>-0.246</v>
      </c>
    </row>
    <row r="39" spans="1:25" ht="14.25" thickBot="1">
      <c r="A39" s="35">
        <v>13</v>
      </c>
      <c r="B39" s="36" t="s">
        <v>200</v>
      </c>
      <c r="C39" s="36">
        <v>378032</v>
      </c>
      <c r="D39" s="36">
        <v>1.4790000000000001</v>
      </c>
      <c r="E39" s="36">
        <v>133.70400000000001</v>
      </c>
      <c r="F39" s="37">
        <v>1.042</v>
      </c>
      <c r="G39" s="36">
        <v>30.210999999999999</v>
      </c>
      <c r="H39">
        <v>0.72299999999999998</v>
      </c>
      <c r="I39">
        <v>29.704000000000001</v>
      </c>
      <c r="L39" s="13">
        <f t="shared" si="3"/>
        <v>0.75600000000000012</v>
      </c>
      <c r="O39" s="13">
        <f t="shared" si="4"/>
        <v>0.31900000000000006</v>
      </c>
    </row>
    <row r="40" spans="1:25" ht="14.25" thickBot="1">
      <c r="A40" s="35">
        <v>14</v>
      </c>
      <c r="B40" s="36" t="s">
        <v>179</v>
      </c>
      <c r="C40" s="36">
        <v>137694</v>
      </c>
      <c r="D40" s="36">
        <v>1.083</v>
      </c>
      <c r="E40" s="36">
        <v>168.12200000000001</v>
      </c>
      <c r="F40" s="37">
        <v>0.998</v>
      </c>
      <c r="G40" s="36">
        <v>43.984999999999999</v>
      </c>
      <c r="H40">
        <v>0.59699999999999998</v>
      </c>
      <c r="I40">
        <v>45.68</v>
      </c>
      <c r="L40" s="13">
        <f t="shared" si="3"/>
        <v>0.48599999999999999</v>
      </c>
      <c r="O40" s="13">
        <f t="shared" si="4"/>
        <v>0.40100000000000002</v>
      </c>
    </row>
    <row r="41" spans="1:25" ht="14.25" thickBot="1">
      <c r="A41" s="35">
        <v>15</v>
      </c>
      <c r="B41" s="36" t="s">
        <v>180</v>
      </c>
      <c r="C41" s="36">
        <v>182566</v>
      </c>
      <c r="D41" s="37">
        <v>1.1279999999999999</v>
      </c>
      <c r="E41" s="36">
        <v>275.65499999999997</v>
      </c>
      <c r="F41" s="36">
        <v>1.222</v>
      </c>
      <c r="G41" s="36">
        <v>43.685000000000002</v>
      </c>
      <c r="H41">
        <v>0.78400000000000003</v>
      </c>
      <c r="I41">
        <v>49.386000000000003</v>
      </c>
      <c r="L41" s="13">
        <f t="shared" si="3"/>
        <v>0.34399999999999986</v>
      </c>
      <c r="O41" s="13">
        <f t="shared" si="4"/>
        <v>0.43799999999999994</v>
      </c>
    </row>
    <row r="42" spans="1:25" ht="14.25" thickBot="1">
      <c r="A42" s="35">
        <v>16</v>
      </c>
      <c r="B42" s="36" t="s">
        <v>181</v>
      </c>
      <c r="C42" s="36">
        <v>556045</v>
      </c>
      <c r="D42" s="36">
        <v>1.915</v>
      </c>
      <c r="E42" s="36">
        <v>379.24299999999999</v>
      </c>
      <c r="F42" s="37">
        <v>1.2050000000000001</v>
      </c>
      <c r="G42" s="36">
        <v>75.414000000000001</v>
      </c>
      <c r="H42">
        <v>0.97399999999999998</v>
      </c>
      <c r="I42">
        <v>85.204999999999998</v>
      </c>
      <c r="L42" s="13">
        <f t="shared" si="3"/>
        <v>0.94100000000000006</v>
      </c>
      <c r="O42" s="13">
        <f t="shared" si="4"/>
        <v>0.23100000000000009</v>
      </c>
    </row>
    <row r="43" spans="1:25" ht="14.25" thickBot="1">
      <c r="A43" s="35">
        <v>17</v>
      </c>
      <c r="B43" s="36" t="s">
        <v>182</v>
      </c>
      <c r="C43" s="36">
        <v>23260728</v>
      </c>
      <c r="D43" s="36">
        <v>2.9020000000000001</v>
      </c>
      <c r="E43" s="36">
        <v>661.81500000000005</v>
      </c>
      <c r="F43" s="37">
        <v>1.427</v>
      </c>
      <c r="G43" s="36">
        <v>129.10599999999999</v>
      </c>
      <c r="H43">
        <v>1.268</v>
      </c>
      <c r="I43">
        <v>126.58799999999999</v>
      </c>
      <c r="L43" s="13">
        <f t="shared" si="3"/>
        <v>1.6340000000000001</v>
      </c>
      <c r="O43" s="13">
        <f t="shared" si="4"/>
        <v>0.15900000000000003</v>
      </c>
    </row>
    <row r="44" spans="1:25" ht="14.25" thickBot="1">
      <c r="A44" s="35">
        <v>18</v>
      </c>
      <c r="B44" s="36" t="s">
        <v>183</v>
      </c>
      <c r="C44" s="36">
        <v>19982859</v>
      </c>
      <c r="D44" s="36">
        <v>1.8859999999999999</v>
      </c>
      <c r="E44" s="36">
        <v>1119.9100000000001</v>
      </c>
      <c r="F44" s="37">
        <v>1.466</v>
      </c>
      <c r="G44" s="36">
        <v>488.16500000000002</v>
      </c>
      <c r="H44">
        <v>0.93899999999999995</v>
      </c>
      <c r="I44">
        <v>422.18400000000003</v>
      </c>
      <c r="L44" s="13">
        <f t="shared" si="3"/>
        <v>0.94699999999999995</v>
      </c>
      <c r="O44" s="13">
        <f t="shared" si="4"/>
        <v>0.52700000000000002</v>
      </c>
    </row>
    <row r="45" spans="1:25" ht="14.25" thickBot="1">
      <c r="A45" s="35">
        <v>19</v>
      </c>
      <c r="B45" s="36" t="s">
        <v>184</v>
      </c>
      <c r="C45" s="36">
        <v>469385</v>
      </c>
      <c r="D45" s="36">
        <v>2.0209999999999999</v>
      </c>
      <c r="E45" s="36">
        <v>1230.27</v>
      </c>
      <c r="F45" s="37">
        <v>1.3280000000000001</v>
      </c>
      <c r="G45" s="36">
        <v>543.18399999999997</v>
      </c>
      <c r="H45">
        <v>0.90200000000000002</v>
      </c>
      <c r="I45">
        <v>459.05599999999998</v>
      </c>
      <c r="L45" s="13">
        <f t="shared" si="3"/>
        <v>1.1189999999999998</v>
      </c>
      <c r="O45" s="13">
        <f t="shared" si="4"/>
        <v>0.42600000000000005</v>
      </c>
    </row>
    <row r="46" spans="1:25" ht="14.25" thickBot="1">
      <c r="A46" s="38">
        <v>20</v>
      </c>
      <c r="B46" s="39" t="s">
        <v>185</v>
      </c>
      <c r="C46" s="39">
        <v>645238</v>
      </c>
      <c r="D46" s="39">
        <v>2.1890000000000001</v>
      </c>
      <c r="E46" s="39">
        <v>3328.67</v>
      </c>
      <c r="F46" s="40">
        <v>1.3620000000000001</v>
      </c>
      <c r="G46" s="39">
        <v>837.399</v>
      </c>
      <c r="H46">
        <v>0.88600000000000001</v>
      </c>
      <c r="I46">
        <v>769.65899999999999</v>
      </c>
      <c r="L46" s="13">
        <f t="shared" si="3"/>
        <v>1.3029999999999999</v>
      </c>
      <c r="O46" s="13">
        <f t="shared" si="4"/>
        <v>0.47600000000000009</v>
      </c>
    </row>
    <row r="47" spans="1:25">
      <c r="D47">
        <f>AVERAGE(D27:D46)</f>
        <v>1.4023499999999998</v>
      </c>
      <c r="E47">
        <f t="shared" ref="E47:G47" si="5">AVERAGE(E27:E46)</f>
        <v>460.62094999999999</v>
      </c>
      <c r="F47">
        <f t="shared" si="5"/>
        <v>0.82794999999999985</v>
      </c>
      <c r="G47">
        <f t="shared" si="5"/>
        <v>125.98814999999999</v>
      </c>
      <c r="H47">
        <f t="shared" ref="H47" si="6">AVERAGE(H27:H46)</f>
        <v>0.59824999999999995</v>
      </c>
      <c r="I47">
        <f t="shared" ref="I47" si="7">AVERAGE(I27:I46)</f>
        <v>113.96675</v>
      </c>
    </row>
  </sheetData>
  <mergeCells count="2">
    <mergeCell ref="B3:B4"/>
    <mergeCell ref="C3:C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8"/>
  <sheetViews>
    <sheetView topLeftCell="A13" workbookViewId="0">
      <selection activeCell="A5" sqref="A5:K37"/>
    </sheetView>
  </sheetViews>
  <sheetFormatPr defaultRowHeight="13.5"/>
  <cols>
    <col min="4" max="4" width="9.375" bestFit="1" customWidth="1"/>
    <col min="5" max="5" width="10" customWidth="1"/>
    <col min="8" max="8" width="11.5" customWidth="1"/>
    <col min="9" max="9" width="9.5" bestFit="1" customWidth="1"/>
    <col min="13" max="13" width="11.625" customWidth="1"/>
    <col min="14" max="14" width="9.875" customWidth="1"/>
  </cols>
  <sheetData>
    <row r="1" spans="1:23">
      <c r="A1" s="13" t="s">
        <v>212</v>
      </c>
      <c r="B1" s="18"/>
      <c r="C1" s="18"/>
      <c r="D1" s="18"/>
      <c r="E1" s="18"/>
      <c r="F1" s="18"/>
      <c r="G1" s="1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">
      <c r="A2" s="19"/>
      <c r="B2" s="19"/>
      <c r="C2" s="19"/>
      <c r="D2" s="19"/>
      <c r="E2" s="19"/>
      <c r="F2" s="19"/>
      <c r="G2" s="19"/>
      <c r="H2" s="14"/>
      <c r="I2" s="1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>
      <c r="D3" s="45" t="s">
        <v>213</v>
      </c>
      <c r="F3" t="s">
        <v>214</v>
      </c>
      <c r="H3" t="s">
        <v>306</v>
      </c>
      <c r="J3" t="s">
        <v>169</v>
      </c>
    </row>
    <row r="4" spans="1:23" ht="14.25" thickBot="1">
      <c r="D4" t="s">
        <v>209</v>
      </c>
      <c r="E4" t="s">
        <v>188</v>
      </c>
      <c r="F4" t="s">
        <v>209</v>
      </c>
      <c r="G4" t="s">
        <v>188</v>
      </c>
      <c r="H4" t="s">
        <v>209</v>
      </c>
      <c r="I4" t="s">
        <v>188</v>
      </c>
      <c r="J4" t="s">
        <v>209</v>
      </c>
      <c r="K4" t="s">
        <v>188</v>
      </c>
      <c r="M4" t="s">
        <v>262</v>
      </c>
      <c r="N4" t="s">
        <v>263</v>
      </c>
      <c r="O4" t="s">
        <v>319</v>
      </c>
    </row>
    <row r="5" spans="1:23" ht="15.75" thickBot="1">
      <c r="A5" s="20">
        <v>1</v>
      </c>
      <c r="B5" s="21" t="s">
        <v>189</v>
      </c>
      <c r="C5" s="10">
        <v>18659688</v>
      </c>
      <c r="D5" s="42">
        <v>1.2E-2</v>
      </c>
      <c r="E5" s="42">
        <v>80.290000000000006</v>
      </c>
      <c r="F5" s="46">
        <v>6.46</v>
      </c>
      <c r="G5" s="47">
        <v>61.31</v>
      </c>
      <c r="H5">
        <v>0.38800000000000001</v>
      </c>
      <c r="I5">
        <v>16.623999999999999</v>
      </c>
      <c r="J5">
        <v>0.30399999999999999</v>
      </c>
      <c r="K5" s="64">
        <v>16.276</v>
      </c>
      <c r="M5">
        <f t="shared" ref="M5:M37" si="0">D5-J5</f>
        <v>-0.29199999999999998</v>
      </c>
      <c r="N5">
        <f t="shared" ref="N5:N37" si="1">F5-J5</f>
        <v>6.1559999999999997</v>
      </c>
      <c r="O5">
        <f>H5-J5</f>
        <v>8.4000000000000019E-2</v>
      </c>
    </row>
    <row r="6" spans="1:23" ht="15.75" thickBot="1">
      <c r="A6" s="23">
        <v>2</v>
      </c>
      <c r="B6" s="24" t="s">
        <v>171</v>
      </c>
      <c r="C6" s="11">
        <v>259045</v>
      </c>
      <c r="D6" s="43">
        <v>1E-3</v>
      </c>
      <c r="E6" s="43">
        <v>80.569999999999993</v>
      </c>
      <c r="F6" s="48">
        <v>4.78</v>
      </c>
      <c r="G6" s="49">
        <v>55.76</v>
      </c>
      <c r="H6">
        <v>0.51</v>
      </c>
      <c r="I6">
        <v>14.124000000000001</v>
      </c>
      <c r="J6">
        <v>0.58599999999999997</v>
      </c>
      <c r="K6" s="64">
        <v>12.843999999999999</v>
      </c>
      <c r="M6">
        <f t="shared" si="0"/>
        <v>-0.58499999999999996</v>
      </c>
      <c r="N6">
        <f t="shared" si="1"/>
        <v>4.194</v>
      </c>
      <c r="O6">
        <f t="shared" ref="O6:O37" si="2">H6-J6</f>
        <v>-7.5999999999999956E-2</v>
      </c>
    </row>
    <row r="7" spans="1:23" ht="15.75" thickBot="1">
      <c r="A7" s="23">
        <v>3</v>
      </c>
      <c r="B7" s="24" t="s">
        <v>190</v>
      </c>
      <c r="C7" s="11">
        <v>224094</v>
      </c>
      <c r="D7" s="43">
        <v>0</v>
      </c>
      <c r="E7" s="43">
        <v>80.680000000000007</v>
      </c>
      <c r="F7" s="48">
        <v>5.12</v>
      </c>
      <c r="G7" s="49">
        <v>67.94</v>
      </c>
      <c r="H7">
        <v>0.374</v>
      </c>
      <c r="I7">
        <v>15.295</v>
      </c>
      <c r="J7">
        <v>0.36299999999999999</v>
      </c>
      <c r="K7" s="64">
        <v>14.106999999999999</v>
      </c>
      <c r="M7">
        <f t="shared" si="0"/>
        <v>-0.36299999999999999</v>
      </c>
      <c r="N7">
        <f t="shared" si="1"/>
        <v>4.7569999999999997</v>
      </c>
      <c r="O7">
        <f t="shared" si="2"/>
        <v>1.100000000000001E-2</v>
      </c>
    </row>
    <row r="8" spans="1:23" ht="15.75" thickBot="1">
      <c r="A8" s="23">
        <v>4</v>
      </c>
      <c r="B8" s="24" t="s">
        <v>191</v>
      </c>
      <c r="C8" s="11">
        <v>239297</v>
      </c>
      <c r="D8" s="43">
        <v>5.0000000000000001E-3</v>
      </c>
      <c r="E8" s="43">
        <v>85.21</v>
      </c>
      <c r="F8" s="48">
        <v>5.86</v>
      </c>
      <c r="G8" s="49">
        <v>68.53</v>
      </c>
      <c r="H8">
        <v>0.32700000000000001</v>
      </c>
      <c r="I8">
        <v>17.427</v>
      </c>
      <c r="J8">
        <v>0.21299999999999999</v>
      </c>
      <c r="K8" s="64">
        <v>16.829999999999998</v>
      </c>
      <c r="M8">
        <f t="shared" si="0"/>
        <v>-0.20799999999999999</v>
      </c>
      <c r="N8">
        <f t="shared" si="1"/>
        <v>5.6470000000000002</v>
      </c>
      <c r="O8">
        <f t="shared" si="2"/>
        <v>0.11400000000000002</v>
      </c>
    </row>
    <row r="9" spans="1:23" ht="15.75" thickBot="1">
      <c r="A9" s="23">
        <v>5</v>
      </c>
      <c r="B9" s="24" t="s">
        <v>172</v>
      </c>
      <c r="C9" s="11">
        <v>56892</v>
      </c>
      <c r="D9" s="43">
        <v>3.0000000000000001E-3</v>
      </c>
      <c r="E9" s="43">
        <v>89.28</v>
      </c>
      <c r="F9" s="48">
        <v>7.5</v>
      </c>
      <c r="G9" s="49">
        <v>70.53</v>
      </c>
      <c r="H9">
        <v>0.39200000000000002</v>
      </c>
      <c r="I9">
        <v>17.757000000000001</v>
      </c>
      <c r="J9">
        <v>0.42399999999999999</v>
      </c>
      <c r="K9" s="64">
        <v>16.524000000000001</v>
      </c>
      <c r="M9">
        <f t="shared" si="0"/>
        <v>-0.42099999999999999</v>
      </c>
      <c r="N9">
        <f t="shared" si="1"/>
        <v>7.0759999999999996</v>
      </c>
      <c r="O9">
        <f t="shared" si="2"/>
        <v>-3.1999999999999973E-2</v>
      </c>
    </row>
    <row r="10" spans="1:23" ht="15.75" thickBot="1">
      <c r="A10" s="23">
        <v>6</v>
      </c>
      <c r="B10" s="24" t="s">
        <v>173</v>
      </c>
      <c r="C10" s="11">
        <v>50801</v>
      </c>
      <c r="D10" s="43">
        <v>0</v>
      </c>
      <c r="E10" s="43">
        <v>91.14</v>
      </c>
      <c r="F10" s="48">
        <v>9.66</v>
      </c>
      <c r="G10" s="49">
        <v>81.58</v>
      </c>
      <c r="H10">
        <v>0.66800000000000004</v>
      </c>
      <c r="I10">
        <v>19.286000000000001</v>
      </c>
      <c r="J10">
        <v>0.57199999999999995</v>
      </c>
      <c r="K10" s="64">
        <v>17.658999999999999</v>
      </c>
      <c r="M10">
        <f t="shared" si="0"/>
        <v>-0.57199999999999995</v>
      </c>
      <c r="N10">
        <f t="shared" si="1"/>
        <v>9.088000000000001</v>
      </c>
      <c r="O10">
        <f t="shared" si="2"/>
        <v>9.6000000000000085E-2</v>
      </c>
    </row>
    <row r="11" spans="1:23" ht="15.75" thickBot="1">
      <c r="A11" s="23">
        <v>7</v>
      </c>
      <c r="B11" s="24" t="s">
        <v>192</v>
      </c>
      <c r="C11" s="11">
        <v>252948</v>
      </c>
      <c r="D11" s="43">
        <v>0</v>
      </c>
      <c r="E11" s="43">
        <v>103.29</v>
      </c>
      <c r="F11" s="48">
        <v>10</v>
      </c>
      <c r="G11" s="49">
        <v>78.64</v>
      </c>
      <c r="H11">
        <v>0.313</v>
      </c>
      <c r="I11">
        <v>21.484000000000002</v>
      </c>
      <c r="J11">
        <v>0.19500000000000001</v>
      </c>
      <c r="K11" s="64">
        <v>20.739000000000001</v>
      </c>
      <c r="M11">
        <f t="shared" si="0"/>
        <v>-0.19500000000000001</v>
      </c>
      <c r="N11">
        <f t="shared" si="1"/>
        <v>9.8049999999999997</v>
      </c>
      <c r="O11">
        <f t="shared" si="2"/>
        <v>0.11799999999999999</v>
      </c>
    </row>
    <row r="12" spans="1:23" ht="15.75" thickBot="1">
      <c r="A12" s="23">
        <v>8</v>
      </c>
      <c r="B12" s="24" t="s">
        <v>174</v>
      </c>
      <c r="C12" s="11">
        <v>270199</v>
      </c>
      <c r="D12" s="43">
        <v>0</v>
      </c>
      <c r="E12" s="43">
        <v>113.43</v>
      </c>
      <c r="F12" s="48">
        <v>9.4499999999999993</v>
      </c>
      <c r="G12" s="49">
        <v>82.52</v>
      </c>
      <c r="H12">
        <v>0.40799999999999997</v>
      </c>
      <c r="I12">
        <v>21.978000000000002</v>
      </c>
      <c r="J12">
        <v>0.35399999999999998</v>
      </c>
      <c r="K12" s="64">
        <v>21.16</v>
      </c>
      <c r="M12">
        <f t="shared" si="0"/>
        <v>-0.35399999999999998</v>
      </c>
      <c r="N12">
        <f t="shared" si="1"/>
        <v>9.0960000000000001</v>
      </c>
      <c r="O12">
        <f t="shared" si="2"/>
        <v>5.3999999999999992E-2</v>
      </c>
    </row>
    <row r="13" spans="1:23" ht="15.75" thickBot="1">
      <c r="A13" s="23">
        <v>9</v>
      </c>
      <c r="B13" s="24" t="s">
        <v>193</v>
      </c>
      <c r="C13" s="11">
        <v>56638</v>
      </c>
      <c r="D13" s="43">
        <v>8.9999999999999993E-3</v>
      </c>
      <c r="E13" s="43">
        <v>121.89</v>
      </c>
      <c r="F13" s="48">
        <v>4.6100000000000003</v>
      </c>
      <c r="G13" s="49">
        <v>80.42</v>
      </c>
      <c r="H13">
        <v>0.51900000000000002</v>
      </c>
      <c r="I13">
        <v>23.225999999999999</v>
      </c>
      <c r="J13">
        <v>0.41799999999999998</v>
      </c>
      <c r="K13" s="64">
        <v>22.295999999999999</v>
      </c>
      <c r="M13">
        <f t="shared" si="0"/>
        <v>-0.40899999999999997</v>
      </c>
      <c r="N13">
        <f t="shared" si="1"/>
        <v>4.1920000000000002</v>
      </c>
      <c r="O13">
        <f t="shared" si="2"/>
        <v>0.10100000000000003</v>
      </c>
    </row>
    <row r="14" spans="1:23" ht="15.75" thickBot="1">
      <c r="A14" s="23">
        <v>10</v>
      </c>
      <c r="B14" s="24" t="s">
        <v>175</v>
      </c>
      <c r="C14" s="11">
        <v>20127</v>
      </c>
      <c r="D14" s="43">
        <v>1.0999999999999999E-2</v>
      </c>
      <c r="E14" s="43">
        <v>198.67</v>
      </c>
      <c r="F14" s="48">
        <v>4.32</v>
      </c>
      <c r="G14" s="49">
        <v>234.54</v>
      </c>
      <c r="H14">
        <v>0.41899999999999998</v>
      </c>
      <c r="I14">
        <v>24.544</v>
      </c>
      <c r="J14">
        <v>0.39500000000000002</v>
      </c>
      <c r="K14" s="64">
        <v>23.655999999999999</v>
      </c>
      <c r="M14">
        <f t="shared" si="0"/>
        <v>-0.38400000000000001</v>
      </c>
      <c r="N14">
        <f t="shared" si="1"/>
        <v>3.9250000000000003</v>
      </c>
      <c r="O14">
        <f t="shared" si="2"/>
        <v>2.3999999999999966E-2</v>
      </c>
    </row>
    <row r="15" spans="1:23" ht="15.75" thickBot="1">
      <c r="A15" s="23">
        <v>11</v>
      </c>
      <c r="B15" s="24" t="s">
        <v>194</v>
      </c>
      <c r="C15" s="11">
        <v>152270</v>
      </c>
      <c r="D15" s="43">
        <v>1.6E-2</v>
      </c>
      <c r="E15" s="43">
        <v>200.01</v>
      </c>
      <c r="F15" s="48">
        <v>5.0199999999999996</v>
      </c>
      <c r="G15" s="49">
        <v>96.78</v>
      </c>
      <c r="H15">
        <v>0.38800000000000001</v>
      </c>
      <c r="I15">
        <v>23.898</v>
      </c>
      <c r="J15">
        <v>0.38600000000000001</v>
      </c>
      <c r="K15" s="64">
        <v>22.992000000000001</v>
      </c>
      <c r="M15">
        <f t="shared" si="0"/>
        <v>-0.37</v>
      </c>
      <c r="N15">
        <f t="shared" si="1"/>
        <v>4.6339999999999995</v>
      </c>
      <c r="O15">
        <f t="shared" si="2"/>
        <v>2.0000000000000018E-3</v>
      </c>
    </row>
    <row r="16" spans="1:23" ht="15.75" thickBot="1">
      <c r="A16" s="23">
        <v>12</v>
      </c>
      <c r="B16" s="24" t="s">
        <v>195</v>
      </c>
      <c r="C16" s="11">
        <v>22249</v>
      </c>
      <c r="D16" s="43">
        <v>2.1999999999999999E-2</v>
      </c>
      <c r="E16" s="43">
        <v>227.28</v>
      </c>
      <c r="F16" s="48">
        <v>17.46</v>
      </c>
      <c r="G16" s="49">
        <v>107.54</v>
      </c>
      <c r="H16">
        <v>0.17799999999999999</v>
      </c>
      <c r="I16">
        <v>25.324000000000002</v>
      </c>
      <c r="J16">
        <v>0.21099999999999999</v>
      </c>
      <c r="K16" s="64">
        <v>24.22</v>
      </c>
      <c r="M16">
        <f t="shared" si="0"/>
        <v>-0.189</v>
      </c>
      <c r="N16">
        <f t="shared" si="1"/>
        <v>17.249000000000002</v>
      </c>
      <c r="O16">
        <f t="shared" si="2"/>
        <v>-3.3000000000000002E-2</v>
      </c>
    </row>
    <row r="17" spans="1:15" ht="15.75" thickBot="1">
      <c r="A17" s="23">
        <v>13</v>
      </c>
      <c r="B17" s="24" t="s">
        <v>176</v>
      </c>
      <c r="C17" s="11">
        <v>62128</v>
      </c>
      <c r="D17" s="43">
        <v>0.122</v>
      </c>
      <c r="E17" s="43">
        <v>241.67</v>
      </c>
      <c r="F17" s="48">
        <v>9.6</v>
      </c>
      <c r="G17" s="49">
        <v>99.4</v>
      </c>
      <c r="H17">
        <v>0.36899999999999999</v>
      </c>
      <c r="I17">
        <v>27.228999999999999</v>
      </c>
      <c r="J17">
        <v>0.45</v>
      </c>
      <c r="K17" s="64">
        <v>25.75</v>
      </c>
      <c r="M17">
        <f t="shared" si="0"/>
        <v>-0.32800000000000001</v>
      </c>
      <c r="N17">
        <f t="shared" si="1"/>
        <v>9.15</v>
      </c>
      <c r="O17">
        <f t="shared" si="2"/>
        <v>-8.1000000000000016E-2</v>
      </c>
    </row>
    <row r="18" spans="1:15" ht="15.75" thickBot="1">
      <c r="A18" s="23">
        <v>14</v>
      </c>
      <c r="B18" s="24" t="s">
        <v>177</v>
      </c>
      <c r="C18" s="11">
        <v>336556</v>
      </c>
      <c r="D18" s="43">
        <v>0.189</v>
      </c>
      <c r="E18" s="43">
        <v>257.81</v>
      </c>
      <c r="F18" s="48">
        <v>6.68</v>
      </c>
      <c r="G18" s="49">
        <v>132.86000000000001</v>
      </c>
      <c r="H18">
        <v>0.45400000000000001</v>
      </c>
      <c r="I18">
        <v>33.768000000000001</v>
      </c>
      <c r="J18">
        <v>0.41</v>
      </c>
      <c r="K18" s="64">
        <v>34.713999999999999</v>
      </c>
      <c r="M18">
        <f t="shared" si="0"/>
        <v>-0.22099999999999997</v>
      </c>
      <c r="N18">
        <f t="shared" si="1"/>
        <v>6.27</v>
      </c>
      <c r="O18">
        <f t="shared" si="2"/>
        <v>4.4000000000000039E-2</v>
      </c>
    </row>
    <row r="19" spans="1:15" ht="15.75" thickBot="1">
      <c r="A19" s="23">
        <v>15</v>
      </c>
      <c r="B19" s="24" t="s">
        <v>196</v>
      </c>
      <c r="C19" s="11">
        <v>57201</v>
      </c>
      <c r="D19" s="43">
        <v>2.8000000000000001E-2</v>
      </c>
      <c r="E19" s="43">
        <v>289.12</v>
      </c>
      <c r="F19" s="48">
        <v>9.68</v>
      </c>
      <c r="G19" s="49">
        <v>125.03</v>
      </c>
      <c r="H19">
        <v>0.56100000000000005</v>
      </c>
      <c r="I19">
        <v>30.266999999999999</v>
      </c>
      <c r="J19">
        <v>0.54800000000000004</v>
      </c>
      <c r="K19" s="64">
        <v>29.515999999999998</v>
      </c>
      <c r="M19">
        <f t="shared" si="0"/>
        <v>-0.52</v>
      </c>
      <c r="N19">
        <f t="shared" si="1"/>
        <v>9.1319999999999997</v>
      </c>
      <c r="O19">
        <f t="shared" si="2"/>
        <v>1.3000000000000012E-2</v>
      </c>
    </row>
    <row r="20" spans="1:15" ht="15.75" thickBot="1">
      <c r="A20" s="23">
        <v>16</v>
      </c>
      <c r="B20" s="24" t="s">
        <v>197</v>
      </c>
      <c r="C20" s="11">
        <v>316536</v>
      </c>
      <c r="D20" s="43">
        <v>1.7000000000000001E-2</v>
      </c>
      <c r="E20" s="43">
        <v>291.57</v>
      </c>
      <c r="F20" s="48">
        <v>9.5399999999999991</v>
      </c>
      <c r="G20" s="49">
        <v>129.02000000000001</v>
      </c>
      <c r="H20">
        <v>0.68799999999999994</v>
      </c>
      <c r="I20">
        <v>36.588000000000001</v>
      </c>
      <c r="J20">
        <v>0.51600000000000001</v>
      </c>
      <c r="K20" s="64">
        <v>37.194000000000003</v>
      </c>
      <c r="M20">
        <f t="shared" si="0"/>
        <v>-0.499</v>
      </c>
      <c r="N20">
        <f t="shared" si="1"/>
        <v>9.0239999999999991</v>
      </c>
      <c r="O20">
        <f t="shared" si="2"/>
        <v>0.17199999999999993</v>
      </c>
    </row>
    <row r="21" spans="1:15" ht="15.75" thickBot="1">
      <c r="A21" s="23">
        <v>17</v>
      </c>
      <c r="B21" s="24" t="s">
        <v>198</v>
      </c>
      <c r="C21" s="11">
        <v>80450</v>
      </c>
      <c r="D21" s="43">
        <v>4.1000000000000002E-2</v>
      </c>
      <c r="E21" s="43">
        <v>350.78</v>
      </c>
      <c r="F21" s="48">
        <v>19.149999999999999</v>
      </c>
      <c r="G21" s="49">
        <v>132.5</v>
      </c>
      <c r="H21">
        <v>0.14499999999999999</v>
      </c>
      <c r="I21">
        <v>23.776</v>
      </c>
      <c r="J21">
        <v>0.14799999999999999</v>
      </c>
      <c r="K21" s="64">
        <v>23.318000000000001</v>
      </c>
      <c r="M21">
        <f t="shared" si="0"/>
        <v>-0.10699999999999998</v>
      </c>
      <c r="N21">
        <f t="shared" si="1"/>
        <v>19.001999999999999</v>
      </c>
      <c r="O21">
        <f t="shared" si="2"/>
        <v>-3.0000000000000027E-3</v>
      </c>
    </row>
    <row r="22" spans="1:15" ht="15.75" thickBot="1">
      <c r="A22" s="23">
        <v>18</v>
      </c>
      <c r="B22" s="24" t="s">
        <v>199</v>
      </c>
      <c r="C22" s="11">
        <v>64253</v>
      </c>
      <c r="D22" s="43">
        <v>0.39</v>
      </c>
      <c r="E22" s="43">
        <v>357.23</v>
      </c>
      <c r="F22" s="48">
        <v>10.43</v>
      </c>
      <c r="G22" s="49">
        <v>144.56</v>
      </c>
      <c r="H22">
        <v>0.83799999999999997</v>
      </c>
      <c r="I22">
        <v>25.86</v>
      </c>
      <c r="J22">
        <v>0.754</v>
      </c>
      <c r="K22" s="64">
        <v>25.702000000000002</v>
      </c>
      <c r="M22">
        <f t="shared" si="0"/>
        <v>-0.36399999999999999</v>
      </c>
      <c r="N22">
        <f t="shared" si="1"/>
        <v>9.6760000000000002</v>
      </c>
      <c r="O22">
        <f t="shared" si="2"/>
        <v>8.3999999999999964E-2</v>
      </c>
    </row>
    <row r="23" spans="1:15" ht="15.75" thickBot="1">
      <c r="A23" s="23">
        <v>19</v>
      </c>
      <c r="B23" s="24" t="s">
        <v>178</v>
      </c>
      <c r="C23" s="11">
        <v>234256</v>
      </c>
      <c r="D23" s="43">
        <v>2.8000000000000001E-2</v>
      </c>
      <c r="E23" s="43">
        <v>391.08</v>
      </c>
      <c r="F23" s="48">
        <v>1.72</v>
      </c>
      <c r="G23" s="49">
        <v>191.37</v>
      </c>
      <c r="H23">
        <v>0.83799999999999997</v>
      </c>
      <c r="I23">
        <v>34.143999999999998</v>
      </c>
      <c r="J23">
        <v>0.63100000000000001</v>
      </c>
      <c r="K23" s="64">
        <v>34.094999999999999</v>
      </c>
      <c r="M23">
        <f t="shared" si="0"/>
        <v>-0.60299999999999998</v>
      </c>
      <c r="N23">
        <f t="shared" si="1"/>
        <v>1.089</v>
      </c>
      <c r="O23">
        <f t="shared" si="2"/>
        <v>0.20699999999999996</v>
      </c>
    </row>
    <row r="24" spans="1:15" ht="15.75" thickBot="1">
      <c r="A24" s="23">
        <v>20</v>
      </c>
      <c r="B24" s="24" t="s">
        <v>200</v>
      </c>
      <c r="C24" s="11">
        <v>378032</v>
      </c>
      <c r="D24" s="43">
        <v>2.5999999999999999E-2</v>
      </c>
      <c r="E24" s="43">
        <v>401.28</v>
      </c>
      <c r="F24" s="48">
        <v>7.04</v>
      </c>
      <c r="G24" s="49">
        <v>161.54</v>
      </c>
      <c r="H24">
        <v>0.61199999999999999</v>
      </c>
      <c r="I24">
        <v>29.681999999999999</v>
      </c>
      <c r="J24">
        <v>0.72299999999999998</v>
      </c>
      <c r="K24" s="64">
        <v>29.704000000000001</v>
      </c>
      <c r="M24">
        <f t="shared" si="0"/>
        <v>-0.69699999999999995</v>
      </c>
      <c r="N24">
        <f t="shared" si="1"/>
        <v>6.3170000000000002</v>
      </c>
      <c r="O24">
        <f t="shared" si="2"/>
        <v>-0.11099999999999999</v>
      </c>
    </row>
    <row r="25" spans="1:15" ht="15.75" thickBot="1">
      <c r="A25" s="23">
        <v>21</v>
      </c>
      <c r="B25" s="24" t="s">
        <v>179</v>
      </c>
      <c r="C25" s="11">
        <v>137694</v>
      </c>
      <c r="D25" s="43">
        <v>2E-3</v>
      </c>
      <c r="E25" s="43">
        <v>457.29</v>
      </c>
      <c r="F25" s="48">
        <v>7.88</v>
      </c>
      <c r="G25" s="49">
        <v>195.26</v>
      </c>
      <c r="H25">
        <v>0.624</v>
      </c>
      <c r="I25">
        <v>43.716000000000001</v>
      </c>
      <c r="J25">
        <v>0.59699999999999998</v>
      </c>
      <c r="K25" s="64">
        <v>45.68</v>
      </c>
      <c r="M25">
        <f t="shared" si="0"/>
        <v>-0.59499999999999997</v>
      </c>
      <c r="N25">
        <f t="shared" si="1"/>
        <v>7.2829999999999995</v>
      </c>
      <c r="O25">
        <f t="shared" si="2"/>
        <v>2.7000000000000024E-2</v>
      </c>
    </row>
    <row r="26" spans="1:15" ht="15.75" thickBot="1">
      <c r="A26" s="23">
        <v>22</v>
      </c>
      <c r="B26" s="24" t="s">
        <v>201</v>
      </c>
      <c r="C26" s="11">
        <v>28772</v>
      </c>
      <c r="D26" s="43">
        <v>0.37</v>
      </c>
      <c r="E26" s="43">
        <v>461.81</v>
      </c>
      <c r="F26" s="48">
        <v>16.13</v>
      </c>
      <c r="G26" s="49">
        <v>389.22</v>
      </c>
      <c r="H26">
        <v>1.52</v>
      </c>
      <c r="I26">
        <v>67.326999999999998</v>
      </c>
      <c r="J26">
        <v>1.5720000000000001</v>
      </c>
      <c r="K26" s="64">
        <v>75.432000000000002</v>
      </c>
      <c r="M26">
        <f t="shared" si="0"/>
        <v>-1.202</v>
      </c>
      <c r="N26">
        <f t="shared" si="1"/>
        <v>14.558</v>
      </c>
      <c r="O26">
        <f t="shared" si="2"/>
        <v>-5.2000000000000046E-2</v>
      </c>
    </row>
    <row r="27" spans="1:15" ht="15.75" thickBot="1">
      <c r="A27" s="23">
        <v>23</v>
      </c>
      <c r="B27" s="24" t="s">
        <v>180</v>
      </c>
      <c r="C27" s="11">
        <v>182566</v>
      </c>
      <c r="D27" s="43">
        <v>0.35</v>
      </c>
      <c r="E27" s="43">
        <v>498.01</v>
      </c>
      <c r="F27" s="48">
        <v>5.62</v>
      </c>
      <c r="G27" s="49">
        <v>330.24</v>
      </c>
      <c r="H27">
        <v>0.96099999999999997</v>
      </c>
      <c r="I27">
        <v>44.103999999999999</v>
      </c>
      <c r="J27">
        <v>0.78400000000000003</v>
      </c>
      <c r="K27" s="64">
        <v>49.386000000000003</v>
      </c>
      <c r="M27">
        <f t="shared" si="0"/>
        <v>-0.43400000000000005</v>
      </c>
      <c r="N27">
        <f t="shared" si="1"/>
        <v>4.8360000000000003</v>
      </c>
      <c r="O27">
        <f t="shared" si="2"/>
        <v>0.17699999999999994</v>
      </c>
    </row>
    <row r="28" spans="1:15" ht="15.75" thickBot="1">
      <c r="A28" s="23">
        <v>24</v>
      </c>
      <c r="B28" s="24" t="s">
        <v>202</v>
      </c>
      <c r="C28" s="11">
        <v>565530</v>
      </c>
      <c r="D28" s="43">
        <v>1.2E-2</v>
      </c>
      <c r="E28" s="43">
        <v>557.87</v>
      </c>
      <c r="F28" s="48">
        <v>12.94</v>
      </c>
      <c r="G28" s="49">
        <v>465.58</v>
      </c>
      <c r="H28">
        <v>1.0049999999999999</v>
      </c>
      <c r="I28">
        <v>63.09</v>
      </c>
      <c r="J28">
        <v>0.92900000000000005</v>
      </c>
      <c r="K28" s="64">
        <v>80.141999999999996</v>
      </c>
      <c r="M28">
        <f t="shared" si="0"/>
        <v>-0.91700000000000004</v>
      </c>
      <c r="N28">
        <f t="shared" si="1"/>
        <v>12.010999999999999</v>
      </c>
      <c r="O28">
        <f t="shared" si="2"/>
        <v>7.5999999999999845E-2</v>
      </c>
    </row>
    <row r="29" spans="1:15" ht="15.75" thickBot="1">
      <c r="A29" s="23">
        <v>25</v>
      </c>
      <c r="B29" s="24" t="s">
        <v>181</v>
      </c>
      <c r="C29" s="11">
        <v>556045</v>
      </c>
      <c r="D29" s="43">
        <v>1.2699999999999999E-2</v>
      </c>
      <c r="E29" s="43">
        <v>561.21</v>
      </c>
      <c r="F29" s="48">
        <v>13.02</v>
      </c>
      <c r="G29" s="49">
        <v>478.35</v>
      </c>
      <c r="H29">
        <v>1.0409999999999999</v>
      </c>
      <c r="I29">
        <v>68.712000000000003</v>
      </c>
      <c r="J29">
        <v>0.97399999999999998</v>
      </c>
      <c r="K29" s="64">
        <v>85.204999999999998</v>
      </c>
      <c r="M29">
        <f t="shared" si="0"/>
        <v>-0.96129999999999993</v>
      </c>
      <c r="N29">
        <f t="shared" si="1"/>
        <v>12.045999999999999</v>
      </c>
      <c r="O29">
        <f t="shared" si="2"/>
        <v>6.6999999999999948E-2</v>
      </c>
    </row>
    <row r="30" spans="1:15" ht="15.75" thickBot="1">
      <c r="A30" s="23">
        <v>26</v>
      </c>
      <c r="B30" s="24" t="s">
        <v>182</v>
      </c>
      <c r="C30" s="11">
        <v>23260728</v>
      </c>
      <c r="D30" s="43">
        <v>8.6E-3</v>
      </c>
      <c r="E30" s="43">
        <v>780.31</v>
      </c>
      <c r="F30" s="48">
        <v>10.19</v>
      </c>
      <c r="G30" s="49">
        <v>682.31</v>
      </c>
      <c r="H30">
        <v>1.4410000000000001</v>
      </c>
      <c r="I30">
        <v>113.59</v>
      </c>
      <c r="J30">
        <v>1.268</v>
      </c>
      <c r="K30" s="64">
        <v>126.58799999999999</v>
      </c>
      <c r="M30">
        <f t="shared" si="0"/>
        <v>-1.2594000000000001</v>
      </c>
      <c r="N30">
        <f t="shared" si="1"/>
        <v>8.9219999999999988</v>
      </c>
      <c r="O30">
        <f t="shared" si="2"/>
        <v>0.17300000000000004</v>
      </c>
    </row>
    <row r="31" spans="1:15" ht="15.75" thickBot="1">
      <c r="A31" s="23">
        <v>27</v>
      </c>
      <c r="B31" s="24" t="s">
        <v>203</v>
      </c>
      <c r="C31" s="11">
        <v>923288</v>
      </c>
      <c r="D31" s="43">
        <v>9.8000000000000004E-2</v>
      </c>
      <c r="E31" s="43">
        <v>890.05</v>
      </c>
      <c r="F31" s="48">
        <v>11.49</v>
      </c>
      <c r="G31" s="49">
        <v>1234.1500000000001</v>
      </c>
      <c r="H31">
        <v>1.0620000000000001</v>
      </c>
      <c r="I31">
        <v>299.36099999999999</v>
      </c>
      <c r="J31">
        <v>0.94299999999999995</v>
      </c>
      <c r="K31" s="64">
        <v>438.39400000000001</v>
      </c>
      <c r="M31">
        <f t="shared" si="0"/>
        <v>-0.84499999999999997</v>
      </c>
      <c r="N31">
        <f t="shared" si="1"/>
        <v>10.547000000000001</v>
      </c>
      <c r="O31">
        <f t="shared" si="2"/>
        <v>0.11900000000000011</v>
      </c>
    </row>
    <row r="32" spans="1:15" ht="15.75" thickBot="1">
      <c r="A32" s="23">
        <v>28</v>
      </c>
      <c r="B32" s="24" t="s">
        <v>183</v>
      </c>
      <c r="C32" s="11">
        <v>19982859</v>
      </c>
      <c r="D32" s="43">
        <v>8.6999999999999994E-2</v>
      </c>
      <c r="E32" s="43">
        <v>897.09</v>
      </c>
      <c r="F32" s="48">
        <v>7.62</v>
      </c>
      <c r="G32" s="49">
        <v>1579.27</v>
      </c>
      <c r="H32">
        <v>1.1679999999999999</v>
      </c>
      <c r="I32">
        <v>318.27800000000002</v>
      </c>
      <c r="J32">
        <v>0.93899999999999995</v>
      </c>
      <c r="K32" s="64">
        <v>422.18400000000003</v>
      </c>
      <c r="M32">
        <f t="shared" si="0"/>
        <v>-0.85199999999999998</v>
      </c>
      <c r="N32">
        <f t="shared" si="1"/>
        <v>6.681</v>
      </c>
      <c r="O32">
        <f t="shared" si="2"/>
        <v>0.22899999999999998</v>
      </c>
    </row>
    <row r="33" spans="1:15" ht="15.75" thickBot="1">
      <c r="A33" s="23">
        <v>29</v>
      </c>
      <c r="B33" s="24" t="s">
        <v>184</v>
      </c>
      <c r="C33" s="11">
        <v>469388</v>
      </c>
      <c r="D33" s="43">
        <v>0</v>
      </c>
      <c r="E33" s="43">
        <v>902.35</v>
      </c>
      <c r="F33" s="48">
        <v>6.18</v>
      </c>
      <c r="G33" s="49">
        <v>1459.43</v>
      </c>
      <c r="H33">
        <v>1.0509999999999999</v>
      </c>
      <c r="I33">
        <v>347.69900000000001</v>
      </c>
      <c r="J33">
        <v>0.90200000000000002</v>
      </c>
      <c r="K33" s="64">
        <v>459.05599999999998</v>
      </c>
      <c r="M33">
        <f t="shared" si="0"/>
        <v>-0.90200000000000002</v>
      </c>
      <c r="N33">
        <f t="shared" si="1"/>
        <v>5.2779999999999996</v>
      </c>
      <c r="O33">
        <f t="shared" si="2"/>
        <v>0.14899999999999991</v>
      </c>
    </row>
    <row r="34" spans="1:15" ht="15.75" thickBot="1">
      <c r="A34" s="23">
        <v>30</v>
      </c>
      <c r="B34" s="24" t="s">
        <v>204</v>
      </c>
      <c r="C34" s="11">
        <v>1573084</v>
      </c>
      <c r="D34" s="43">
        <v>5.0000000000000001E-3</v>
      </c>
      <c r="E34" s="43">
        <v>928.34</v>
      </c>
      <c r="F34" s="48">
        <v>5.95</v>
      </c>
      <c r="G34" s="49">
        <v>1802.36</v>
      </c>
      <c r="H34">
        <v>0.98399999999999999</v>
      </c>
      <c r="I34">
        <v>522.12400000000002</v>
      </c>
      <c r="J34">
        <v>0.81299999999999994</v>
      </c>
      <c r="K34" s="64">
        <v>715.72400000000005</v>
      </c>
      <c r="M34">
        <f t="shared" si="0"/>
        <v>-0.80799999999999994</v>
      </c>
      <c r="N34">
        <f t="shared" si="1"/>
        <v>5.1370000000000005</v>
      </c>
      <c r="O34">
        <f t="shared" si="2"/>
        <v>0.17100000000000004</v>
      </c>
    </row>
    <row r="35" spans="1:15" ht="15.75" thickBot="1">
      <c r="A35" s="23">
        <v>31</v>
      </c>
      <c r="B35" s="24" t="s">
        <v>185</v>
      </c>
      <c r="C35" s="11">
        <v>645244</v>
      </c>
      <c r="D35" s="43">
        <v>0.25</v>
      </c>
      <c r="E35" s="43">
        <v>995.17</v>
      </c>
      <c r="F35" s="48">
        <v>6</v>
      </c>
      <c r="G35" s="49">
        <v>2084.02</v>
      </c>
      <c r="H35">
        <v>1.0489999999999999</v>
      </c>
      <c r="I35">
        <v>569.23800000000006</v>
      </c>
      <c r="J35">
        <v>0.88600000000000001</v>
      </c>
      <c r="K35" s="64">
        <v>769.65899999999999</v>
      </c>
      <c r="M35">
        <f t="shared" si="0"/>
        <v>-0.63600000000000001</v>
      </c>
      <c r="N35">
        <f t="shared" si="1"/>
        <v>5.1139999999999999</v>
      </c>
      <c r="O35">
        <f t="shared" si="2"/>
        <v>0.16299999999999992</v>
      </c>
    </row>
    <row r="36" spans="1:15" ht="15.75" thickBot="1">
      <c r="A36" s="23">
        <v>32</v>
      </c>
      <c r="B36" s="24" t="s">
        <v>186</v>
      </c>
      <c r="C36" s="11">
        <v>66050535</v>
      </c>
      <c r="D36" s="43">
        <v>0.18</v>
      </c>
      <c r="E36" s="43">
        <v>1095.45</v>
      </c>
      <c r="F36" s="48">
        <v>13.23</v>
      </c>
      <c r="G36" s="49">
        <v>4788.57</v>
      </c>
      <c r="H36">
        <v>1.726</v>
      </c>
      <c r="I36">
        <v>1385.0809999999999</v>
      </c>
      <c r="J36">
        <v>1.5389999999999999</v>
      </c>
      <c r="K36" s="64">
        <v>1902.999</v>
      </c>
      <c r="M36">
        <f t="shared" si="0"/>
        <v>-1.359</v>
      </c>
      <c r="N36">
        <f t="shared" si="1"/>
        <v>11.691000000000001</v>
      </c>
      <c r="O36">
        <f t="shared" si="2"/>
        <v>0.18700000000000006</v>
      </c>
    </row>
    <row r="37" spans="1:15" ht="15.75" thickBot="1">
      <c r="A37" s="27">
        <v>33</v>
      </c>
      <c r="B37" s="28" t="s">
        <v>187</v>
      </c>
      <c r="C37" s="11">
        <v>142383704</v>
      </c>
      <c r="D37" s="44">
        <v>0.21</v>
      </c>
      <c r="E37" s="44">
        <v>1198.21</v>
      </c>
      <c r="F37" s="48">
        <v>10.94</v>
      </c>
      <c r="G37" s="49">
        <v>25034.37</v>
      </c>
      <c r="H37">
        <v>1.3779999999999999</v>
      </c>
      <c r="I37">
        <v>5279.0709999999999</v>
      </c>
      <c r="J37">
        <v>1.456</v>
      </c>
      <c r="K37" s="64">
        <v>3827.1709999999998</v>
      </c>
      <c r="M37">
        <f t="shared" si="0"/>
        <v>-1.246</v>
      </c>
      <c r="N37">
        <f t="shared" si="1"/>
        <v>9.484</v>
      </c>
      <c r="O37">
        <f t="shared" si="2"/>
        <v>-7.8000000000000069E-2</v>
      </c>
    </row>
    <row r="38" spans="1:15">
      <c r="D38">
        <f>ROUND(AVERAGE(D5:D37),3)</f>
        <v>7.5999999999999998E-2</v>
      </c>
      <c r="E38">
        <f t="shared" ref="E38:G38" si="3">ROUND(AVERAGE(E5:E37),3)</f>
        <v>432.589</v>
      </c>
      <c r="F38">
        <f t="shared" si="3"/>
        <v>8.8260000000000005</v>
      </c>
      <c r="G38">
        <f t="shared" si="3"/>
        <v>1294.712</v>
      </c>
      <c r="H38" s="72">
        <f>AVERAGE(H5:H37)</f>
        <v>0.73936363636363622</v>
      </c>
      <c r="I38" s="72">
        <f>AVERAGE(I5:I37)</f>
        <v>291.02036363636364</v>
      </c>
      <c r="J38">
        <f>ROUND(AVERAGE(J5:J37),3)</f>
        <v>0.67300000000000004</v>
      </c>
      <c r="K38">
        <f t="shared" ref="K38" si="4">ROUND(AVERAGE(K5:K37),2)</f>
        <v>286.88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F23" sqref="F23"/>
    </sheetView>
  </sheetViews>
  <sheetFormatPr defaultRowHeight="13.5"/>
  <cols>
    <col min="7" max="7" width="11.625" customWidth="1"/>
    <col min="8" max="8" width="9.875" customWidth="1"/>
  </cols>
  <sheetData>
    <row r="1" spans="1:16">
      <c r="A1" s="13" t="s">
        <v>307</v>
      </c>
      <c r="B1" s="18"/>
      <c r="C1" s="18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6" ht="15">
      <c r="A2" s="19"/>
      <c r="B2" s="19"/>
      <c r="C2" s="1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6">
      <c r="D3" t="s">
        <v>169</v>
      </c>
      <c r="L3" t="s">
        <v>284</v>
      </c>
      <c r="M3" t="s">
        <v>285</v>
      </c>
      <c r="O3" t="s">
        <v>286</v>
      </c>
    </row>
    <row r="4" spans="1:16">
      <c r="D4" t="s">
        <v>301</v>
      </c>
      <c r="E4" t="s">
        <v>302</v>
      </c>
      <c r="F4" t="s">
        <v>303</v>
      </c>
      <c r="G4" t="s">
        <v>304</v>
      </c>
      <c r="J4" t="s">
        <v>305</v>
      </c>
    </row>
    <row r="5" spans="1:16" ht="15.75" thickBot="1">
      <c r="A5" s="23">
        <v>1</v>
      </c>
      <c r="B5" s="24" t="s">
        <v>171</v>
      </c>
      <c r="C5" s="11">
        <v>259045</v>
      </c>
      <c r="D5">
        <v>0.37</v>
      </c>
      <c r="E5">
        <v>0.69</v>
      </c>
      <c r="F5">
        <v>0.58499999999999996</v>
      </c>
      <c r="G5">
        <v>0.60499999999999998</v>
      </c>
      <c r="H5">
        <v>25</v>
      </c>
      <c r="I5">
        <v>943</v>
      </c>
      <c r="J5">
        <v>9.4420000000000002</v>
      </c>
      <c r="L5">
        <v>0.94</v>
      </c>
      <c r="M5">
        <v>0.71</v>
      </c>
      <c r="O5">
        <f>L5-F5</f>
        <v>0.35499999999999998</v>
      </c>
      <c r="P5">
        <f>M5-F5</f>
        <v>0.125</v>
      </c>
    </row>
    <row r="6" spans="1:16" ht="15.75" thickBot="1">
      <c r="A6" s="23">
        <v>2</v>
      </c>
      <c r="B6" s="24" t="s">
        <v>172</v>
      </c>
      <c r="C6" s="11">
        <v>56892</v>
      </c>
      <c r="D6">
        <v>0.216</v>
      </c>
      <c r="E6">
        <v>0.76100000000000001</v>
      </c>
      <c r="F6">
        <v>0.53100000000000003</v>
      </c>
      <c r="G6">
        <v>0.55400000000000005</v>
      </c>
      <c r="H6">
        <v>25</v>
      </c>
      <c r="I6">
        <v>942</v>
      </c>
      <c r="J6">
        <v>13.247</v>
      </c>
      <c r="L6">
        <v>1.18</v>
      </c>
      <c r="M6">
        <v>0.77</v>
      </c>
      <c r="O6">
        <f t="shared" ref="O6:O21" si="0">L6-F6</f>
        <v>0.64899999999999991</v>
      </c>
      <c r="P6">
        <f t="shared" ref="P6:P21" si="1">M6-F6</f>
        <v>0.23899999999999999</v>
      </c>
    </row>
    <row r="7" spans="1:16" ht="15.75" thickBot="1">
      <c r="A7" s="23">
        <v>3</v>
      </c>
      <c r="B7" s="24" t="s">
        <v>173</v>
      </c>
      <c r="C7" s="11">
        <v>50801</v>
      </c>
      <c r="D7">
        <v>0.94</v>
      </c>
      <c r="E7">
        <v>1.681</v>
      </c>
      <c r="F7">
        <v>1.248</v>
      </c>
      <c r="G7">
        <v>1.2150000000000001</v>
      </c>
      <c r="H7">
        <v>3</v>
      </c>
      <c r="I7">
        <v>907</v>
      </c>
      <c r="J7">
        <v>14.26</v>
      </c>
      <c r="L7">
        <v>1.07</v>
      </c>
      <c r="M7">
        <v>1.64</v>
      </c>
      <c r="O7">
        <f t="shared" si="0"/>
        <v>-0.17799999999999994</v>
      </c>
      <c r="P7">
        <f t="shared" si="1"/>
        <v>0.3919999999999999</v>
      </c>
    </row>
    <row r="8" spans="1:16" ht="15.75" thickBot="1">
      <c r="A8" s="23">
        <v>4</v>
      </c>
      <c r="B8" s="24" t="s">
        <v>174</v>
      </c>
      <c r="C8" s="11">
        <v>270199</v>
      </c>
      <c r="D8">
        <v>0.18</v>
      </c>
      <c r="E8">
        <v>0.55800000000000005</v>
      </c>
      <c r="F8">
        <v>0.32900000000000001</v>
      </c>
      <c r="G8">
        <v>0.32100000000000001</v>
      </c>
      <c r="H8">
        <v>25</v>
      </c>
      <c r="I8">
        <v>921</v>
      </c>
      <c r="J8">
        <v>17.332000000000001</v>
      </c>
      <c r="L8">
        <v>0.6</v>
      </c>
      <c r="M8">
        <v>0.5</v>
      </c>
      <c r="O8">
        <f t="shared" si="0"/>
        <v>0.27099999999999996</v>
      </c>
      <c r="P8">
        <f t="shared" si="1"/>
        <v>0.17099999999999999</v>
      </c>
    </row>
    <row r="9" spans="1:16" ht="15.75" thickBot="1">
      <c r="A9" s="23">
        <v>5</v>
      </c>
      <c r="B9" s="24" t="s">
        <v>175</v>
      </c>
      <c r="C9" s="11">
        <v>20127</v>
      </c>
      <c r="D9">
        <v>0.83799999999999997</v>
      </c>
      <c r="E9">
        <v>1.8959999999999999</v>
      </c>
      <c r="F9">
        <v>1.3</v>
      </c>
      <c r="G9">
        <v>1.1439999999999999</v>
      </c>
      <c r="H9">
        <v>6</v>
      </c>
      <c r="I9">
        <v>981</v>
      </c>
      <c r="J9">
        <v>19.236000000000001</v>
      </c>
      <c r="L9">
        <v>1.23</v>
      </c>
      <c r="M9">
        <v>1.29</v>
      </c>
      <c r="O9">
        <f t="shared" si="0"/>
        <v>-7.0000000000000062E-2</v>
      </c>
      <c r="P9">
        <f t="shared" si="1"/>
        <v>-1.0000000000000009E-2</v>
      </c>
    </row>
    <row r="10" spans="1:16" ht="15.75" thickBot="1">
      <c r="A10" s="23">
        <v>6</v>
      </c>
      <c r="B10" s="24" t="s">
        <v>176</v>
      </c>
      <c r="C10" s="11">
        <v>62128</v>
      </c>
      <c r="D10">
        <v>0.76</v>
      </c>
      <c r="E10">
        <v>1.304</v>
      </c>
      <c r="F10">
        <v>1.0580000000000001</v>
      </c>
      <c r="G10">
        <v>1.0580000000000001</v>
      </c>
      <c r="H10">
        <v>8</v>
      </c>
      <c r="I10">
        <v>949</v>
      </c>
      <c r="J10">
        <v>22.131</v>
      </c>
      <c r="L10">
        <v>1.23</v>
      </c>
      <c r="M10">
        <v>1.28</v>
      </c>
      <c r="O10">
        <f t="shared" si="0"/>
        <v>0.17199999999999993</v>
      </c>
      <c r="P10">
        <f t="shared" si="1"/>
        <v>0.22199999999999998</v>
      </c>
    </row>
    <row r="11" spans="1:16" ht="15.75" thickBot="1">
      <c r="A11" s="23">
        <v>7</v>
      </c>
      <c r="B11" s="24" t="s">
        <v>177</v>
      </c>
      <c r="C11" s="11">
        <v>336556</v>
      </c>
      <c r="D11">
        <v>0.247</v>
      </c>
      <c r="E11">
        <v>0.55200000000000005</v>
      </c>
      <c r="F11">
        <v>0.40500000000000003</v>
      </c>
      <c r="G11">
        <v>0.39800000000000002</v>
      </c>
      <c r="H11">
        <v>25</v>
      </c>
      <c r="I11">
        <v>967</v>
      </c>
      <c r="J11">
        <v>30.047999999999998</v>
      </c>
      <c r="L11">
        <v>0.91</v>
      </c>
      <c r="M11">
        <v>0.72</v>
      </c>
      <c r="O11">
        <f t="shared" si="0"/>
        <v>0.505</v>
      </c>
      <c r="P11">
        <f t="shared" si="1"/>
        <v>0.31499999999999995</v>
      </c>
    </row>
    <row r="12" spans="1:16" ht="15.75" thickBot="1">
      <c r="A12" s="23">
        <v>8</v>
      </c>
      <c r="B12" s="24" t="s">
        <v>178</v>
      </c>
      <c r="C12" s="11">
        <v>234256</v>
      </c>
      <c r="D12">
        <v>0.49399999999999999</v>
      </c>
      <c r="E12">
        <v>0.72699999999999998</v>
      </c>
      <c r="F12">
        <v>0.63200000000000001</v>
      </c>
      <c r="G12">
        <v>0.628</v>
      </c>
      <c r="H12">
        <v>25</v>
      </c>
      <c r="I12">
        <v>976</v>
      </c>
      <c r="J12">
        <v>33.256</v>
      </c>
      <c r="L12">
        <v>0.42</v>
      </c>
      <c r="M12">
        <v>0.26</v>
      </c>
      <c r="O12">
        <f t="shared" si="0"/>
        <v>-0.21200000000000002</v>
      </c>
      <c r="P12">
        <f t="shared" si="1"/>
        <v>-0.372</v>
      </c>
    </row>
    <row r="13" spans="1:16" ht="15.75" thickBot="1">
      <c r="A13" s="23">
        <v>9</v>
      </c>
      <c r="B13" s="24" t="s">
        <v>179</v>
      </c>
      <c r="C13" s="11">
        <v>137694</v>
      </c>
      <c r="D13">
        <v>0.501</v>
      </c>
      <c r="E13">
        <v>0.77300000000000002</v>
      </c>
      <c r="F13">
        <v>0.67200000000000004</v>
      </c>
      <c r="G13">
        <v>0.67600000000000005</v>
      </c>
      <c r="H13">
        <v>25</v>
      </c>
      <c r="I13">
        <v>978</v>
      </c>
      <c r="J13">
        <v>43.323999999999998</v>
      </c>
      <c r="L13">
        <v>1.46</v>
      </c>
      <c r="M13">
        <v>1.03</v>
      </c>
      <c r="O13">
        <f t="shared" si="0"/>
        <v>0.78799999999999992</v>
      </c>
      <c r="P13">
        <f t="shared" si="1"/>
        <v>0.35799999999999998</v>
      </c>
    </row>
    <row r="14" spans="1:16" ht="15.75" thickBot="1">
      <c r="A14" s="23">
        <v>10</v>
      </c>
      <c r="B14" s="24" t="s">
        <v>180</v>
      </c>
      <c r="C14" s="11">
        <v>182566</v>
      </c>
      <c r="D14">
        <v>0.81699999999999995</v>
      </c>
      <c r="E14">
        <v>1.0680000000000001</v>
      </c>
      <c r="F14">
        <v>0.90700000000000003</v>
      </c>
      <c r="G14">
        <v>0.90400000000000003</v>
      </c>
      <c r="H14">
        <v>23</v>
      </c>
      <c r="I14">
        <v>987</v>
      </c>
      <c r="J14">
        <v>46.774999999999999</v>
      </c>
      <c r="L14">
        <v>1.63</v>
      </c>
      <c r="M14">
        <v>1.3</v>
      </c>
      <c r="O14">
        <f t="shared" si="0"/>
        <v>0.72299999999999986</v>
      </c>
      <c r="P14">
        <f t="shared" si="1"/>
        <v>0.39300000000000002</v>
      </c>
    </row>
    <row r="15" spans="1:16" ht="15.75" thickBot="1">
      <c r="A15" s="23">
        <v>11</v>
      </c>
      <c r="B15" s="24" t="s">
        <v>181</v>
      </c>
      <c r="C15" s="11">
        <v>556045</v>
      </c>
      <c r="D15">
        <v>0.69899999999999995</v>
      </c>
      <c r="E15">
        <v>1.306</v>
      </c>
      <c r="F15">
        <v>0.95299999999999996</v>
      </c>
      <c r="G15">
        <v>0.93</v>
      </c>
      <c r="H15">
        <v>17</v>
      </c>
      <c r="I15">
        <v>976</v>
      </c>
      <c r="J15">
        <v>78.284000000000006</v>
      </c>
      <c r="L15">
        <v>1.82</v>
      </c>
      <c r="M15">
        <v>1.79</v>
      </c>
      <c r="O15">
        <f t="shared" si="0"/>
        <v>0.8670000000000001</v>
      </c>
      <c r="P15">
        <f t="shared" si="1"/>
        <v>0.83700000000000008</v>
      </c>
    </row>
    <row r="16" spans="1:16" ht="15.75" thickBot="1">
      <c r="A16" s="23">
        <v>12</v>
      </c>
      <c r="B16" s="24" t="s">
        <v>182</v>
      </c>
      <c r="C16" s="11">
        <v>23260728</v>
      </c>
      <c r="D16">
        <v>0.86499999999999999</v>
      </c>
      <c r="E16">
        <v>1.6890000000000001</v>
      </c>
      <c r="F16">
        <v>1.242</v>
      </c>
      <c r="G16">
        <v>1.218</v>
      </c>
      <c r="H16">
        <v>2</v>
      </c>
      <c r="I16">
        <v>993</v>
      </c>
      <c r="J16">
        <v>119.482</v>
      </c>
      <c r="L16">
        <v>2.48</v>
      </c>
      <c r="M16">
        <v>1.47</v>
      </c>
      <c r="O16">
        <f t="shared" si="0"/>
        <v>1.238</v>
      </c>
      <c r="P16">
        <f t="shared" si="1"/>
        <v>0.22799999999999998</v>
      </c>
    </row>
    <row r="17" spans="1:16" ht="15.75" thickBot="1">
      <c r="A17" s="23">
        <v>13</v>
      </c>
      <c r="B17" s="24" t="s">
        <v>183</v>
      </c>
      <c r="C17" s="11">
        <v>19982859</v>
      </c>
      <c r="D17">
        <v>0.83099999999999996</v>
      </c>
      <c r="E17">
        <v>1.0529999999999999</v>
      </c>
      <c r="F17">
        <v>0.92600000000000005</v>
      </c>
      <c r="G17">
        <v>0.91300000000000003</v>
      </c>
      <c r="H17">
        <v>22</v>
      </c>
      <c r="I17">
        <v>993</v>
      </c>
      <c r="J17">
        <v>399.60300000000001</v>
      </c>
      <c r="L17">
        <v>2.06</v>
      </c>
      <c r="M17">
        <v>1.57</v>
      </c>
      <c r="O17">
        <f t="shared" si="0"/>
        <v>1.1339999999999999</v>
      </c>
      <c r="P17">
        <f t="shared" si="1"/>
        <v>0.64400000000000002</v>
      </c>
    </row>
    <row r="18" spans="1:16" ht="15.75" thickBot="1">
      <c r="A18" s="23">
        <v>14</v>
      </c>
      <c r="B18" s="24" t="s">
        <v>184</v>
      </c>
      <c r="C18" s="11">
        <v>469388</v>
      </c>
      <c r="D18">
        <v>0.875</v>
      </c>
      <c r="E18">
        <v>1.054</v>
      </c>
      <c r="F18">
        <v>0.98299999999999998</v>
      </c>
      <c r="G18">
        <v>0.995</v>
      </c>
      <c r="H18">
        <v>16</v>
      </c>
      <c r="I18">
        <v>992</v>
      </c>
      <c r="J18">
        <v>457.053</v>
      </c>
      <c r="L18">
        <v>1.97</v>
      </c>
      <c r="M18">
        <v>1.67</v>
      </c>
      <c r="O18">
        <f t="shared" si="0"/>
        <v>0.98699999999999999</v>
      </c>
      <c r="P18">
        <f t="shared" si="1"/>
        <v>0.68699999999999994</v>
      </c>
    </row>
    <row r="19" spans="1:16" ht="15.75" thickBot="1">
      <c r="A19" s="23">
        <v>15</v>
      </c>
      <c r="B19" s="24" t="s">
        <v>185</v>
      </c>
      <c r="C19" s="11">
        <v>645244</v>
      </c>
      <c r="D19">
        <v>0.90800000000000003</v>
      </c>
      <c r="E19">
        <v>1.0249999999999999</v>
      </c>
      <c r="F19">
        <v>0.97899999999999998</v>
      </c>
      <c r="G19">
        <v>0.98699999999999999</v>
      </c>
      <c r="H19">
        <v>20</v>
      </c>
      <c r="I19">
        <v>994</v>
      </c>
      <c r="J19">
        <v>746.92899999999997</v>
      </c>
      <c r="L19">
        <v>2</v>
      </c>
      <c r="M19">
        <v>1.51</v>
      </c>
      <c r="O19">
        <f t="shared" si="0"/>
        <v>1.0209999999999999</v>
      </c>
      <c r="P19">
        <f t="shared" si="1"/>
        <v>0.53100000000000003</v>
      </c>
    </row>
    <row r="20" spans="1:16" ht="15.75" thickBot="1">
      <c r="A20" s="23">
        <v>16</v>
      </c>
      <c r="B20" s="24" t="s">
        <v>186</v>
      </c>
      <c r="C20" s="11">
        <v>66050535</v>
      </c>
      <c r="D20">
        <v>1.421</v>
      </c>
      <c r="E20">
        <v>1.7509999999999999</v>
      </c>
      <c r="F20">
        <v>1.61</v>
      </c>
      <c r="G20">
        <v>1.6180000000000001</v>
      </c>
      <c r="H20">
        <v>0</v>
      </c>
      <c r="I20">
        <v>995</v>
      </c>
      <c r="J20">
        <v>1888.4860000000001</v>
      </c>
      <c r="L20">
        <v>3.07</v>
      </c>
      <c r="M20">
        <v>1.81</v>
      </c>
      <c r="O20">
        <f t="shared" si="0"/>
        <v>1.4599999999999997</v>
      </c>
      <c r="P20">
        <f t="shared" si="1"/>
        <v>0.19999999999999996</v>
      </c>
    </row>
    <row r="21" spans="1:16" ht="15.75" thickBot="1">
      <c r="A21" s="23">
        <v>17</v>
      </c>
      <c r="B21" s="28" t="s">
        <v>187</v>
      </c>
      <c r="C21" s="11">
        <v>142383704</v>
      </c>
      <c r="D21">
        <v>1.3620000000000001</v>
      </c>
      <c r="E21">
        <v>1.5620000000000001</v>
      </c>
      <c r="F21">
        <v>1.448</v>
      </c>
      <c r="G21">
        <v>1.4390000000000001</v>
      </c>
      <c r="H21">
        <v>0</v>
      </c>
      <c r="I21">
        <v>998</v>
      </c>
      <c r="J21">
        <v>4030.3110000000001</v>
      </c>
      <c r="L21">
        <v>2.89</v>
      </c>
      <c r="M21">
        <v>2.23</v>
      </c>
      <c r="O21">
        <f t="shared" si="0"/>
        <v>1.4420000000000002</v>
      </c>
      <c r="P21">
        <f t="shared" si="1"/>
        <v>0.78200000000000003</v>
      </c>
    </row>
    <row r="22" spans="1:16">
      <c r="F22">
        <f>AVERAGE(F5:F21)</f>
        <v>0.92988235294117638</v>
      </c>
    </row>
    <row r="27" spans="1:16">
      <c r="D27" t="s">
        <v>287</v>
      </c>
      <c r="H27" s="63" t="s">
        <v>318</v>
      </c>
    </row>
    <row r="28" spans="1:16">
      <c r="H28" s="63"/>
    </row>
    <row r="29" spans="1:16" ht="15.75" thickBot="1">
      <c r="A29" s="23">
        <v>1</v>
      </c>
      <c r="B29" s="24" t="s">
        <v>171</v>
      </c>
      <c r="C29" s="11">
        <v>259045</v>
      </c>
      <c r="D29">
        <v>0.58599999999999997</v>
      </c>
      <c r="E29">
        <v>12.843999999999999</v>
      </c>
      <c r="F29" s="24" t="s">
        <v>171</v>
      </c>
      <c r="G29" s="49"/>
      <c r="H29">
        <v>1.1399999999999999</v>
      </c>
      <c r="J29">
        <f>H29-D29</f>
        <v>0.55399999999999994</v>
      </c>
    </row>
    <row r="30" spans="1:16" ht="15.75" thickBot="1">
      <c r="A30" s="23">
        <v>2</v>
      </c>
      <c r="B30" s="24" t="s">
        <v>172</v>
      </c>
      <c r="C30" s="11">
        <v>56892</v>
      </c>
      <c r="D30">
        <v>0.42399999999999999</v>
      </c>
      <c r="E30">
        <v>16.524000000000001</v>
      </c>
      <c r="F30" s="24" t="s">
        <v>172</v>
      </c>
      <c r="G30" s="49"/>
      <c r="H30">
        <v>1.04</v>
      </c>
      <c r="J30">
        <f t="shared" ref="J30:J45" si="2">H30-D30</f>
        <v>0.6160000000000001</v>
      </c>
    </row>
    <row r="31" spans="1:16" ht="15.75" thickBot="1">
      <c r="A31" s="23">
        <v>3</v>
      </c>
      <c r="B31" s="24" t="s">
        <v>173</v>
      </c>
      <c r="C31" s="11">
        <v>50801</v>
      </c>
      <c r="D31">
        <v>0.57199999999999995</v>
      </c>
      <c r="E31">
        <v>17.658999999999999</v>
      </c>
      <c r="F31" s="24" t="s">
        <v>173</v>
      </c>
      <c r="G31" s="49"/>
      <c r="H31">
        <v>1.29</v>
      </c>
      <c r="J31">
        <f t="shared" si="2"/>
        <v>0.71800000000000008</v>
      </c>
    </row>
    <row r="32" spans="1:16" ht="15.75" thickBot="1">
      <c r="A32" s="23">
        <v>4</v>
      </c>
      <c r="B32" s="24" t="s">
        <v>174</v>
      </c>
      <c r="C32" s="11">
        <v>270199</v>
      </c>
      <c r="D32">
        <v>0.35399999999999998</v>
      </c>
      <c r="E32">
        <v>21.16</v>
      </c>
      <c r="F32" s="24" t="s">
        <v>174</v>
      </c>
      <c r="G32" s="49"/>
      <c r="H32">
        <v>0.87</v>
      </c>
      <c r="J32">
        <f t="shared" si="2"/>
        <v>0.51600000000000001</v>
      </c>
    </row>
    <row r="33" spans="1:10" ht="15.75" thickBot="1">
      <c r="A33" s="23">
        <v>5</v>
      </c>
      <c r="B33" s="24" t="s">
        <v>175</v>
      </c>
      <c r="C33" s="11">
        <v>20127</v>
      </c>
      <c r="D33">
        <v>0.39500000000000002</v>
      </c>
      <c r="E33">
        <v>23.655999999999999</v>
      </c>
      <c r="F33" s="24" t="s">
        <v>175</v>
      </c>
      <c r="G33" s="49"/>
      <c r="H33">
        <v>1.73</v>
      </c>
      <c r="J33">
        <f t="shared" si="2"/>
        <v>1.335</v>
      </c>
    </row>
    <row r="34" spans="1:10" ht="15.75" thickBot="1">
      <c r="A34" s="23">
        <v>6</v>
      </c>
      <c r="B34" s="24" t="s">
        <v>176</v>
      </c>
      <c r="C34" s="11">
        <v>62128</v>
      </c>
      <c r="D34">
        <v>0.45</v>
      </c>
      <c r="E34">
        <v>25.75</v>
      </c>
      <c r="F34" s="24" t="s">
        <v>176</v>
      </c>
      <c r="G34" s="49"/>
      <c r="H34">
        <v>1.53</v>
      </c>
      <c r="J34">
        <f t="shared" si="2"/>
        <v>1.08</v>
      </c>
    </row>
    <row r="35" spans="1:10" ht="15.75" thickBot="1">
      <c r="A35" s="23">
        <v>7</v>
      </c>
      <c r="B35" s="24" t="s">
        <v>177</v>
      </c>
      <c r="C35" s="11">
        <v>336556</v>
      </c>
      <c r="D35">
        <v>0.41</v>
      </c>
      <c r="E35">
        <v>34.713999999999999</v>
      </c>
      <c r="F35" s="24" t="s">
        <v>177</v>
      </c>
      <c r="G35" s="49"/>
      <c r="H35">
        <v>0.84</v>
      </c>
      <c r="J35">
        <f t="shared" si="2"/>
        <v>0.43</v>
      </c>
    </row>
    <row r="36" spans="1:10" ht="15.75" thickBot="1">
      <c r="A36" s="23">
        <v>8</v>
      </c>
      <c r="B36" s="24" t="s">
        <v>178</v>
      </c>
      <c r="C36" s="11">
        <v>234256</v>
      </c>
      <c r="D36">
        <v>0.63100000000000001</v>
      </c>
      <c r="E36">
        <v>34.094999999999999</v>
      </c>
      <c r="F36" s="24" t="s">
        <v>178</v>
      </c>
      <c r="G36" s="49"/>
      <c r="H36">
        <v>0.31</v>
      </c>
      <c r="J36">
        <f t="shared" si="2"/>
        <v>-0.32100000000000001</v>
      </c>
    </row>
    <row r="37" spans="1:10" ht="15.75" thickBot="1">
      <c r="A37" s="23">
        <v>9</v>
      </c>
      <c r="B37" s="24" t="s">
        <v>179</v>
      </c>
      <c r="C37" s="11">
        <v>137694</v>
      </c>
      <c r="D37">
        <v>0.59699999999999998</v>
      </c>
      <c r="E37">
        <v>45.68</v>
      </c>
      <c r="F37" s="24" t="s">
        <v>179</v>
      </c>
      <c r="G37" s="49"/>
      <c r="H37">
        <v>1.04</v>
      </c>
      <c r="J37">
        <f t="shared" si="2"/>
        <v>0.44300000000000006</v>
      </c>
    </row>
    <row r="38" spans="1:10" ht="15.75" thickBot="1">
      <c r="A38" s="23">
        <v>10</v>
      </c>
      <c r="B38" s="24" t="s">
        <v>180</v>
      </c>
      <c r="C38" s="11">
        <v>182566</v>
      </c>
      <c r="D38">
        <v>0.78400000000000003</v>
      </c>
      <c r="E38">
        <v>49.386000000000003</v>
      </c>
      <c r="F38" s="24" t="s">
        <v>180</v>
      </c>
      <c r="G38" s="49"/>
      <c r="H38">
        <v>1.22</v>
      </c>
      <c r="J38">
        <f t="shared" si="2"/>
        <v>0.43599999999999994</v>
      </c>
    </row>
    <row r="39" spans="1:10" ht="15.75" thickBot="1">
      <c r="A39" s="23">
        <v>11</v>
      </c>
      <c r="B39" s="24" t="s">
        <v>181</v>
      </c>
      <c r="C39" s="11">
        <v>556045</v>
      </c>
      <c r="D39">
        <v>0.97399999999999998</v>
      </c>
      <c r="E39">
        <v>85.204999999999998</v>
      </c>
      <c r="F39" s="24" t="s">
        <v>181</v>
      </c>
      <c r="G39" s="49"/>
      <c r="H39">
        <v>1.98</v>
      </c>
      <c r="J39">
        <f t="shared" si="2"/>
        <v>1.006</v>
      </c>
    </row>
    <row r="40" spans="1:10" ht="15.75" thickBot="1">
      <c r="A40" s="23">
        <v>12</v>
      </c>
      <c r="B40" s="24" t="s">
        <v>182</v>
      </c>
      <c r="C40" s="11">
        <v>23260728</v>
      </c>
      <c r="D40">
        <v>1.268</v>
      </c>
      <c r="E40">
        <v>126.58799999999999</v>
      </c>
      <c r="F40" s="24" t="s">
        <v>182</v>
      </c>
      <c r="G40" s="49"/>
      <c r="H40">
        <v>3.51</v>
      </c>
      <c r="J40">
        <f t="shared" si="2"/>
        <v>2.242</v>
      </c>
    </row>
    <row r="41" spans="1:10" ht="15.75" thickBot="1">
      <c r="A41" s="23">
        <v>13</v>
      </c>
      <c r="B41" s="24" t="s">
        <v>183</v>
      </c>
      <c r="C41" s="11">
        <v>19982859</v>
      </c>
      <c r="D41">
        <v>0.93899999999999995</v>
      </c>
      <c r="E41">
        <v>422.18400000000003</v>
      </c>
      <c r="F41" s="24" t="s">
        <v>183</v>
      </c>
      <c r="G41" s="49"/>
      <c r="H41">
        <v>2.94</v>
      </c>
      <c r="J41">
        <f t="shared" si="2"/>
        <v>2.0009999999999999</v>
      </c>
    </row>
    <row r="42" spans="1:10" ht="15.75" thickBot="1">
      <c r="A42" s="23">
        <v>14</v>
      </c>
      <c r="B42" s="24" t="s">
        <v>184</v>
      </c>
      <c r="C42" s="11">
        <v>469388</v>
      </c>
      <c r="D42">
        <v>0.90200000000000002</v>
      </c>
      <c r="E42">
        <v>459.05599999999998</v>
      </c>
      <c r="F42" s="24" t="s">
        <v>184</v>
      </c>
      <c r="G42" s="49"/>
      <c r="H42">
        <v>2.06</v>
      </c>
      <c r="J42">
        <f t="shared" si="2"/>
        <v>1.1579999999999999</v>
      </c>
    </row>
    <row r="43" spans="1:10" ht="15.75" thickBot="1">
      <c r="A43" s="23">
        <v>15</v>
      </c>
      <c r="B43" s="24" t="s">
        <v>185</v>
      </c>
      <c r="C43" s="11">
        <v>645244</v>
      </c>
      <c r="D43">
        <v>0.88600000000000001</v>
      </c>
      <c r="E43">
        <v>769.65899999999999</v>
      </c>
      <c r="F43" s="24" t="s">
        <v>185</v>
      </c>
      <c r="G43" s="49"/>
      <c r="H43">
        <v>1.85</v>
      </c>
      <c r="J43">
        <f t="shared" si="2"/>
        <v>0.96400000000000008</v>
      </c>
    </row>
    <row r="44" spans="1:10" ht="15.75" thickBot="1">
      <c r="A44" s="23">
        <v>16</v>
      </c>
      <c r="B44" s="24" t="s">
        <v>186</v>
      </c>
      <c r="C44" s="11">
        <v>66050535</v>
      </c>
      <c r="D44">
        <v>1.5389999999999999</v>
      </c>
      <c r="E44">
        <v>1902.999</v>
      </c>
      <c r="F44" s="24" t="s">
        <v>186</v>
      </c>
      <c r="G44" s="49"/>
      <c r="H44">
        <v>2.66</v>
      </c>
      <c r="J44">
        <f t="shared" si="2"/>
        <v>1.1210000000000002</v>
      </c>
    </row>
    <row r="45" spans="1:10" ht="15.75" thickBot="1">
      <c r="A45" s="23">
        <v>17</v>
      </c>
      <c r="B45" s="28" t="s">
        <v>187</v>
      </c>
      <c r="C45" s="11">
        <v>142383704</v>
      </c>
      <c r="D45">
        <v>1.456</v>
      </c>
      <c r="E45">
        <v>3827.1709999999998</v>
      </c>
      <c r="F45" s="28" t="s">
        <v>187</v>
      </c>
      <c r="G45" s="49"/>
      <c r="H45">
        <v>3.44</v>
      </c>
      <c r="J45">
        <f t="shared" si="2"/>
        <v>1.984</v>
      </c>
    </row>
    <row r="46" spans="1:10">
      <c r="D46">
        <f>AVERAGE(D29:D45)</f>
        <v>0.7745294117647058</v>
      </c>
      <c r="H46">
        <f>AVERAGE(H29:H45)</f>
        <v>1.7323529411764709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topLeftCell="A7" workbookViewId="0">
      <selection activeCell="I26" sqref="I26"/>
    </sheetView>
  </sheetViews>
  <sheetFormatPr defaultRowHeight="13.5"/>
  <cols>
    <col min="3" max="3" width="10" customWidth="1"/>
    <col min="5" max="5" width="9.875" customWidth="1"/>
  </cols>
  <sheetData>
    <row r="1" spans="1:11" ht="15">
      <c r="B1" s="54"/>
      <c r="F1" t="s">
        <v>311</v>
      </c>
      <c r="G1" t="s">
        <v>308</v>
      </c>
      <c r="H1" t="s">
        <v>169</v>
      </c>
    </row>
    <row r="2" spans="1:11">
      <c r="J2" t="s">
        <v>309</v>
      </c>
      <c r="K2" t="s">
        <v>310</v>
      </c>
    </row>
    <row r="3" spans="1:11" ht="15">
      <c r="A3" s="23">
        <v>10</v>
      </c>
      <c r="B3" s="50" t="s">
        <v>65</v>
      </c>
      <c r="C3" s="51">
        <v>629</v>
      </c>
      <c r="D3" s="51">
        <v>633.07000000000005</v>
      </c>
      <c r="E3" s="51">
        <v>637.92999999999995</v>
      </c>
      <c r="F3" s="51">
        <v>1.42</v>
      </c>
      <c r="G3">
        <v>0</v>
      </c>
      <c r="H3">
        <v>5.7000000000000002E-2</v>
      </c>
      <c r="J3">
        <f>F3-H3</f>
        <v>1.363</v>
      </c>
      <c r="K3">
        <f>G3-H3</f>
        <v>-5.7000000000000002E-2</v>
      </c>
    </row>
    <row r="4" spans="1:11" ht="15">
      <c r="A4" s="23">
        <v>11</v>
      </c>
      <c r="B4" s="50" t="s">
        <v>66</v>
      </c>
      <c r="C4" s="51">
        <v>14379</v>
      </c>
      <c r="D4" s="51">
        <v>14397</v>
      </c>
      <c r="E4" s="51">
        <v>14521</v>
      </c>
      <c r="F4" s="51">
        <v>0.99</v>
      </c>
      <c r="G4">
        <v>0</v>
      </c>
      <c r="H4">
        <v>0</v>
      </c>
      <c r="J4">
        <f t="shared" ref="J4:J28" si="0">F4-H4</f>
        <v>0.99</v>
      </c>
      <c r="K4">
        <f t="shared" ref="K4:K28" si="1">G4-H4</f>
        <v>0</v>
      </c>
    </row>
    <row r="5" spans="1:11" ht="15">
      <c r="A5" s="23">
        <v>12</v>
      </c>
      <c r="B5" s="50" t="s">
        <v>67</v>
      </c>
      <c r="C5" s="51">
        <v>44303</v>
      </c>
      <c r="D5" s="51">
        <v>44316</v>
      </c>
      <c r="E5" s="51">
        <v>44589</v>
      </c>
      <c r="F5" s="51">
        <v>0.65</v>
      </c>
      <c r="G5">
        <v>3.0000000000000001E-3</v>
      </c>
      <c r="H5">
        <v>4.7E-2</v>
      </c>
      <c r="J5">
        <f t="shared" si="0"/>
        <v>0.60299999999999998</v>
      </c>
      <c r="K5">
        <f t="shared" si="1"/>
        <v>-4.3999999999999997E-2</v>
      </c>
    </row>
    <row r="6" spans="1:11" ht="15">
      <c r="A6" s="23">
        <v>13</v>
      </c>
      <c r="B6" s="50" t="s">
        <v>68</v>
      </c>
      <c r="C6" s="51">
        <v>59030</v>
      </c>
      <c r="D6" s="51">
        <v>59051</v>
      </c>
      <c r="E6" s="51">
        <v>60157</v>
      </c>
      <c r="F6" s="51">
        <v>1.91</v>
      </c>
      <c r="G6">
        <v>5.0000000000000001E-3</v>
      </c>
      <c r="H6">
        <v>3.0000000000000001E-3</v>
      </c>
      <c r="J6">
        <f t="shared" si="0"/>
        <v>1.907</v>
      </c>
      <c r="K6">
        <f t="shared" si="1"/>
        <v>2E-3</v>
      </c>
    </row>
    <row r="7" spans="1:11" ht="15">
      <c r="A7" s="23">
        <v>14</v>
      </c>
      <c r="B7" s="50" t="s">
        <v>69</v>
      </c>
      <c r="C7" s="51">
        <v>118282</v>
      </c>
      <c r="D7" s="51">
        <v>118476</v>
      </c>
      <c r="E7" s="51">
        <v>120301</v>
      </c>
      <c r="F7" s="51">
        <v>1.71</v>
      </c>
      <c r="G7">
        <v>2.9000000000000001E-2</v>
      </c>
      <c r="H7">
        <v>0.187</v>
      </c>
      <c r="J7">
        <f t="shared" si="0"/>
        <v>1.5229999999999999</v>
      </c>
      <c r="K7">
        <f t="shared" si="1"/>
        <v>-0.158</v>
      </c>
    </row>
    <row r="8" spans="1:11" ht="15">
      <c r="A8" s="23">
        <v>15</v>
      </c>
      <c r="B8" s="50" t="s">
        <v>219</v>
      </c>
      <c r="C8" s="51">
        <v>6110</v>
      </c>
      <c r="D8" s="51">
        <v>6121.15</v>
      </c>
      <c r="E8" s="51">
        <v>6203.47</v>
      </c>
      <c r="F8" s="51">
        <v>1.53</v>
      </c>
      <c r="G8">
        <v>0.13700000000000001</v>
      </c>
      <c r="H8">
        <v>0</v>
      </c>
      <c r="J8">
        <f t="shared" si="0"/>
        <v>1.53</v>
      </c>
      <c r="K8">
        <f t="shared" si="1"/>
        <v>0.13700000000000001</v>
      </c>
    </row>
    <row r="9" spans="1:11" ht="15">
      <c r="A9" s="23">
        <v>16</v>
      </c>
      <c r="B9" s="50" t="s">
        <v>220</v>
      </c>
      <c r="C9" s="51">
        <v>58537</v>
      </c>
      <c r="D9" s="51">
        <v>58595</v>
      </c>
      <c r="E9" s="51">
        <v>58662</v>
      </c>
      <c r="F9" s="51">
        <v>0.21</v>
      </c>
      <c r="G9">
        <v>4.2000000000000003E-2</v>
      </c>
      <c r="H9">
        <v>2.7E-2</v>
      </c>
      <c r="J9">
        <f t="shared" si="0"/>
        <v>0.183</v>
      </c>
      <c r="K9">
        <f t="shared" si="1"/>
        <v>1.5000000000000003E-2</v>
      </c>
    </row>
    <row r="10" spans="1:11" ht="15">
      <c r="A10" s="23">
        <v>17</v>
      </c>
      <c r="B10" s="50" t="s">
        <v>221</v>
      </c>
      <c r="C10" s="51">
        <v>26524</v>
      </c>
      <c r="D10" s="51">
        <v>26676</v>
      </c>
      <c r="E10" s="51">
        <v>26803</v>
      </c>
      <c r="F10" s="51">
        <v>1.05</v>
      </c>
      <c r="G10">
        <v>2.5999999999999999E-2</v>
      </c>
      <c r="H10">
        <v>7.0000000000000001E-3</v>
      </c>
      <c r="J10">
        <f t="shared" si="0"/>
        <v>1.0430000000000001</v>
      </c>
      <c r="K10">
        <f t="shared" si="1"/>
        <v>1.9E-2</v>
      </c>
    </row>
    <row r="11" spans="1:11" ht="15">
      <c r="A11" s="23">
        <v>18</v>
      </c>
      <c r="B11" s="50" t="s">
        <v>71</v>
      </c>
      <c r="C11" s="51">
        <v>73682</v>
      </c>
      <c r="D11" s="51">
        <v>73861</v>
      </c>
      <c r="E11" s="51">
        <v>73989</v>
      </c>
      <c r="F11" s="51">
        <v>0.42</v>
      </c>
      <c r="G11">
        <v>0.158</v>
      </c>
      <c r="H11">
        <v>0</v>
      </c>
      <c r="J11">
        <f t="shared" si="0"/>
        <v>0.42</v>
      </c>
      <c r="K11">
        <f t="shared" si="1"/>
        <v>0.158</v>
      </c>
    </row>
    <row r="12" spans="1:11" ht="15">
      <c r="A12" s="23">
        <v>19</v>
      </c>
      <c r="B12" s="50" t="s">
        <v>222</v>
      </c>
      <c r="C12" s="51">
        <v>42080</v>
      </c>
      <c r="D12" s="51">
        <v>42395</v>
      </c>
      <c r="E12" s="51">
        <v>42506</v>
      </c>
      <c r="F12" s="51">
        <v>1.01</v>
      </c>
      <c r="G12">
        <v>0</v>
      </c>
      <c r="H12">
        <v>0.752</v>
      </c>
      <c r="J12">
        <f t="shared" si="0"/>
        <v>0.25800000000000001</v>
      </c>
      <c r="K12">
        <f t="shared" si="1"/>
        <v>-0.752</v>
      </c>
    </row>
    <row r="13" spans="1:11" ht="15">
      <c r="A13" s="23">
        <v>20</v>
      </c>
      <c r="B13" s="50" t="s">
        <v>72</v>
      </c>
      <c r="C13" s="51">
        <v>2323</v>
      </c>
      <c r="D13" s="51">
        <v>2341</v>
      </c>
      <c r="E13" s="51">
        <v>2362</v>
      </c>
      <c r="F13" s="51">
        <v>1.68</v>
      </c>
      <c r="G13">
        <v>0.40500000000000003</v>
      </c>
      <c r="H13">
        <v>0.33400000000000002</v>
      </c>
      <c r="J13">
        <f t="shared" si="0"/>
        <v>1.3459999999999999</v>
      </c>
      <c r="K13">
        <f t="shared" si="1"/>
        <v>7.1000000000000008E-2</v>
      </c>
    </row>
    <row r="14" spans="1:11" ht="15">
      <c r="A14" s="23">
        <v>21</v>
      </c>
      <c r="B14" s="50" t="s">
        <v>223</v>
      </c>
      <c r="C14" s="51">
        <v>29368</v>
      </c>
      <c r="D14" s="51">
        <v>29731</v>
      </c>
      <c r="E14" s="51">
        <v>31015</v>
      </c>
      <c r="F14" s="51">
        <v>5.61</v>
      </c>
      <c r="G14">
        <v>0.10100000000000001</v>
      </c>
      <c r="H14">
        <v>3.5999999999999997E-2</v>
      </c>
      <c r="J14">
        <f t="shared" si="0"/>
        <v>5.5740000000000007</v>
      </c>
      <c r="K14">
        <f t="shared" si="1"/>
        <v>6.5000000000000002E-2</v>
      </c>
    </row>
    <row r="15" spans="1:11" ht="15">
      <c r="A15" s="23">
        <v>22</v>
      </c>
      <c r="B15" s="50" t="s">
        <v>224</v>
      </c>
      <c r="C15" s="51">
        <v>2378</v>
      </c>
      <c r="D15" s="51">
        <v>2399</v>
      </c>
      <c r="E15" s="51">
        <v>2439</v>
      </c>
      <c r="F15" s="51">
        <v>2.57</v>
      </c>
      <c r="G15">
        <v>0.16</v>
      </c>
      <c r="H15">
        <v>5.1999999999999998E-2</v>
      </c>
      <c r="J15">
        <f t="shared" si="0"/>
        <v>2.5179999999999998</v>
      </c>
      <c r="K15">
        <f t="shared" si="1"/>
        <v>0.10800000000000001</v>
      </c>
    </row>
    <row r="16" spans="1:11" ht="15">
      <c r="A16" s="23">
        <v>23</v>
      </c>
      <c r="B16" s="50" t="s">
        <v>225</v>
      </c>
      <c r="C16" s="51">
        <v>48191</v>
      </c>
      <c r="D16" s="51">
        <v>48662</v>
      </c>
      <c r="E16" s="51">
        <v>48763</v>
      </c>
      <c r="F16" s="51">
        <v>1.19</v>
      </c>
      <c r="G16">
        <v>0.129</v>
      </c>
      <c r="H16">
        <v>5.5E-2</v>
      </c>
      <c r="J16">
        <f t="shared" si="0"/>
        <v>1.135</v>
      </c>
      <c r="K16">
        <f t="shared" si="1"/>
        <v>7.400000000000001E-2</v>
      </c>
    </row>
    <row r="17" spans="1:11" ht="15">
      <c r="A17" s="23">
        <v>24</v>
      </c>
      <c r="B17" s="50" t="s">
        <v>74</v>
      </c>
      <c r="C17" s="51">
        <v>42029</v>
      </c>
      <c r="D17" s="51">
        <v>42633</v>
      </c>
      <c r="E17" s="51">
        <v>42771</v>
      </c>
      <c r="F17" s="51">
        <v>1.77</v>
      </c>
      <c r="G17">
        <v>0.62</v>
      </c>
      <c r="H17">
        <v>3.9E-2</v>
      </c>
      <c r="J17">
        <f t="shared" si="0"/>
        <v>1.7310000000000001</v>
      </c>
      <c r="K17">
        <f t="shared" si="1"/>
        <v>0.58099999999999996</v>
      </c>
    </row>
    <row r="18" spans="1:11" ht="15">
      <c r="A18" s="23">
        <v>25</v>
      </c>
      <c r="B18" s="50" t="s">
        <v>226</v>
      </c>
      <c r="C18" s="51">
        <v>15281</v>
      </c>
      <c r="D18" s="51">
        <v>15464</v>
      </c>
      <c r="E18" s="51">
        <v>15503</v>
      </c>
      <c r="F18" s="51">
        <v>1.45</v>
      </c>
      <c r="G18">
        <v>0.59399999999999997</v>
      </c>
      <c r="H18">
        <v>8.3000000000000004E-2</v>
      </c>
      <c r="J18">
        <f t="shared" si="0"/>
        <v>1.367</v>
      </c>
      <c r="K18">
        <f t="shared" si="1"/>
        <v>0.51100000000000001</v>
      </c>
    </row>
    <row r="19" spans="1:11" ht="15">
      <c r="A19" s="23">
        <v>26</v>
      </c>
      <c r="B19" s="50" t="s">
        <v>75</v>
      </c>
      <c r="C19" s="51">
        <v>50778</v>
      </c>
      <c r="D19" s="51">
        <v>51414</v>
      </c>
      <c r="E19" s="51">
        <v>51494</v>
      </c>
      <c r="F19" s="51">
        <v>1.41</v>
      </c>
      <c r="G19">
        <v>0.433</v>
      </c>
      <c r="H19">
        <v>0.12</v>
      </c>
      <c r="J19">
        <f t="shared" si="0"/>
        <v>1.29</v>
      </c>
      <c r="K19">
        <f t="shared" si="1"/>
        <v>0.313</v>
      </c>
    </row>
    <row r="20" spans="1:11" ht="15">
      <c r="A20" s="23">
        <v>27</v>
      </c>
      <c r="B20" s="50" t="s">
        <v>227</v>
      </c>
      <c r="C20" s="51">
        <v>6773</v>
      </c>
      <c r="D20" s="51">
        <v>6912</v>
      </c>
      <c r="E20" s="51">
        <v>6952</v>
      </c>
      <c r="F20" s="51">
        <v>2.64</v>
      </c>
      <c r="G20">
        <v>1.042</v>
      </c>
      <c r="H20">
        <v>0.24199999999999999</v>
      </c>
      <c r="J20">
        <f t="shared" si="0"/>
        <v>2.3980000000000001</v>
      </c>
      <c r="K20">
        <f t="shared" si="1"/>
        <v>0.8</v>
      </c>
    </row>
    <row r="21" spans="1:11" ht="15">
      <c r="A21" s="23">
        <v>28</v>
      </c>
      <c r="B21" s="50" t="s">
        <v>228</v>
      </c>
      <c r="C21" s="51">
        <v>41910</v>
      </c>
      <c r="D21" s="51">
        <v>42657</v>
      </c>
      <c r="E21" s="51">
        <v>42713</v>
      </c>
      <c r="F21" s="51">
        <v>1.92</v>
      </c>
      <c r="G21">
        <v>0.80200000000000005</v>
      </c>
      <c r="H21">
        <v>0.28000000000000003</v>
      </c>
      <c r="J21">
        <f t="shared" si="0"/>
        <v>1.64</v>
      </c>
      <c r="K21">
        <f t="shared" si="1"/>
        <v>0.52200000000000002</v>
      </c>
    </row>
    <row r="22" spans="1:11" ht="15">
      <c r="A22" s="23">
        <v>29</v>
      </c>
      <c r="B22" s="50" t="s">
        <v>229</v>
      </c>
      <c r="C22" s="51">
        <v>8806</v>
      </c>
      <c r="D22" s="51">
        <v>9030</v>
      </c>
      <c r="E22" s="51">
        <v>9126</v>
      </c>
      <c r="F22" s="51">
        <v>3.63</v>
      </c>
      <c r="G22">
        <v>0.99399999999999999</v>
      </c>
      <c r="H22">
        <v>0.17100000000000001</v>
      </c>
      <c r="J22">
        <f t="shared" si="0"/>
        <v>3.4590000000000001</v>
      </c>
      <c r="K22">
        <f t="shared" si="1"/>
        <v>0.82299999999999995</v>
      </c>
    </row>
    <row r="23" spans="1:11" ht="15">
      <c r="A23" s="23">
        <v>30</v>
      </c>
      <c r="B23" s="50" t="s">
        <v>171</v>
      </c>
      <c r="C23" s="51">
        <v>259045</v>
      </c>
      <c r="D23" s="51">
        <v>265987</v>
      </c>
      <c r="E23" s="51">
        <v>266774</v>
      </c>
      <c r="F23" s="51">
        <v>2.98</v>
      </c>
      <c r="G23">
        <v>1.0249999999999999</v>
      </c>
      <c r="H23">
        <v>0.30399999999999999</v>
      </c>
      <c r="J23">
        <f t="shared" si="0"/>
        <v>2.6760000000000002</v>
      </c>
      <c r="K23">
        <f t="shared" si="1"/>
        <v>0.72099999999999986</v>
      </c>
    </row>
    <row r="24" spans="1:11" ht="15">
      <c r="A24" s="23">
        <v>31</v>
      </c>
      <c r="B24" s="50" t="s">
        <v>173</v>
      </c>
      <c r="C24" s="51">
        <v>50801</v>
      </c>
      <c r="D24" s="51">
        <v>52378</v>
      </c>
      <c r="E24" s="51">
        <v>52443</v>
      </c>
      <c r="F24" s="51">
        <v>3.23</v>
      </c>
      <c r="G24">
        <v>0.79800000000000004</v>
      </c>
      <c r="H24">
        <v>0.57199999999999995</v>
      </c>
      <c r="J24">
        <f t="shared" si="0"/>
        <v>2.6579999999999999</v>
      </c>
      <c r="K24">
        <f t="shared" si="1"/>
        <v>0.22600000000000009</v>
      </c>
    </row>
    <row r="25" spans="1:11" ht="15">
      <c r="A25" s="23">
        <v>32</v>
      </c>
      <c r="B25" s="50" t="s">
        <v>176</v>
      </c>
      <c r="C25" s="51">
        <v>62128</v>
      </c>
      <c r="D25" s="51">
        <v>64401</v>
      </c>
      <c r="E25" s="51">
        <v>65241</v>
      </c>
      <c r="F25" s="51">
        <v>5.01</v>
      </c>
      <c r="G25">
        <v>1.107</v>
      </c>
      <c r="H25">
        <v>0.45</v>
      </c>
      <c r="J25">
        <f t="shared" si="0"/>
        <v>4.5599999999999996</v>
      </c>
      <c r="K25">
        <f t="shared" si="1"/>
        <v>0.65700000000000003</v>
      </c>
    </row>
    <row r="26" spans="1:11" ht="15">
      <c r="A26" s="23">
        <v>33</v>
      </c>
      <c r="B26" s="50" t="s">
        <v>230</v>
      </c>
      <c r="C26" s="51">
        <v>182566</v>
      </c>
      <c r="D26" s="51">
        <v>189330</v>
      </c>
      <c r="E26" s="51">
        <v>192574</v>
      </c>
      <c r="F26" s="51">
        <v>5.48</v>
      </c>
      <c r="G26">
        <v>1.5209999999999999</v>
      </c>
      <c r="H26">
        <v>0.78400000000000003</v>
      </c>
      <c r="J26">
        <f t="shared" si="0"/>
        <v>4.6960000000000006</v>
      </c>
      <c r="K26">
        <f t="shared" si="1"/>
        <v>0.73699999999999988</v>
      </c>
    </row>
    <row r="27" spans="1:11" ht="15">
      <c r="A27" s="23">
        <v>34</v>
      </c>
      <c r="B27" s="50" t="s">
        <v>184</v>
      </c>
      <c r="C27" s="51">
        <v>469385</v>
      </c>
      <c r="D27" s="51">
        <v>490432</v>
      </c>
      <c r="E27" s="51">
        <v>503560</v>
      </c>
      <c r="F27" s="51">
        <v>7.28</v>
      </c>
      <c r="G27">
        <v>1.8220000000000001</v>
      </c>
      <c r="H27">
        <v>0.90200000000000002</v>
      </c>
      <c r="J27">
        <f t="shared" si="0"/>
        <v>6.3780000000000001</v>
      </c>
      <c r="K27">
        <f t="shared" si="1"/>
        <v>0.92</v>
      </c>
    </row>
    <row r="28" spans="1:11" ht="15.75" thickBot="1">
      <c r="A28" s="27">
        <v>35</v>
      </c>
      <c r="B28" s="52" t="s">
        <v>186</v>
      </c>
      <c r="C28" s="53">
        <v>66048945</v>
      </c>
      <c r="D28" s="53">
        <v>70299195</v>
      </c>
      <c r="E28" s="53">
        <v>72420147</v>
      </c>
      <c r="F28" s="53">
        <v>9.65</v>
      </c>
      <c r="G28">
        <v>2.2389999999999999</v>
      </c>
      <c r="H28">
        <v>1.5389999999999999</v>
      </c>
      <c r="J28">
        <f t="shared" si="0"/>
        <v>8.1110000000000007</v>
      </c>
      <c r="K28">
        <f t="shared" si="1"/>
        <v>0.7</v>
      </c>
    </row>
    <row r="29" spans="1:11">
      <c r="F29">
        <f>AVERAGE(F3:F28)</f>
        <v>2.6307692307692312</v>
      </c>
      <c r="G29">
        <f t="shared" ref="G29:H29" si="2">AVERAGE(G3:G28)</f>
        <v>0.54584615384615387</v>
      </c>
      <c r="H29">
        <f t="shared" si="2"/>
        <v>0.27088461538461533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C28" sqref="C28"/>
    </sheetView>
  </sheetViews>
  <sheetFormatPr defaultRowHeight="13.5"/>
  <sheetData>
    <row r="1" spans="1:5" ht="14.25" thickBot="1">
      <c r="B1" t="s">
        <v>261</v>
      </c>
      <c r="C1" t="s">
        <v>169</v>
      </c>
    </row>
    <row r="2" spans="1:5" ht="15">
      <c r="A2" s="21" t="s">
        <v>189</v>
      </c>
      <c r="B2">
        <v>1.9279999999999999</v>
      </c>
      <c r="C2">
        <v>0.30399999999999999</v>
      </c>
      <c r="E2">
        <f>B2-C2</f>
        <v>1.6239999999999999</v>
      </c>
    </row>
    <row r="3" spans="1:5" ht="15">
      <c r="A3" s="24" t="s">
        <v>171</v>
      </c>
      <c r="B3">
        <v>6.2E-2</v>
      </c>
      <c r="C3">
        <v>0.58599999999999997</v>
      </c>
      <c r="E3">
        <f t="shared" ref="E3:E26" si="0">B3-C3</f>
        <v>-0.52400000000000002</v>
      </c>
    </row>
    <row r="4" spans="1:5" ht="15">
      <c r="A4" s="24" t="s">
        <v>190</v>
      </c>
      <c r="B4">
        <v>0.55400000000000005</v>
      </c>
      <c r="C4">
        <v>0.36299999999999999</v>
      </c>
      <c r="E4">
        <f t="shared" si="0"/>
        <v>0.19100000000000006</v>
      </c>
    </row>
    <row r="5" spans="1:5" ht="15">
      <c r="A5" s="24" t="s">
        <v>191</v>
      </c>
      <c r="B5">
        <v>0.65700000000000003</v>
      </c>
      <c r="C5">
        <v>0.21299999999999999</v>
      </c>
      <c r="E5">
        <f t="shared" si="0"/>
        <v>0.44400000000000006</v>
      </c>
    </row>
    <row r="6" spans="1:5" ht="15">
      <c r="A6" s="24" t="s">
        <v>172</v>
      </c>
      <c r="B6">
        <v>0.24199999999999999</v>
      </c>
      <c r="C6">
        <v>0.42399999999999999</v>
      </c>
      <c r="E6">
        <f t="shared" si="0"/>
        <v>-0.182</v>
      </c>
    </row>
    <row r="7" spans="1:5" ht="15">
      <c r="A7" s="24" t="s">
        <v>173</v>
      </c>
      <c r="B7">
        <v>0.67900000000000005</v>
      </c>
      <c r="C7">
        <v>0.57199999999999995</v>
      </c>
      <c r="E7">
        <f t="shared" si="0"/>
        <v>0.1070000000000001</v>
      </c>
    </row>
    <row r="8" spans="1:5" ht="15">
      <c r="A8" s="24" t="s">
        <v>192</v>
      </c>
      <c r="B8">
        <v>4.7E-2</v>
      </c>
      <c r="C8">
        <v>0.19500000000000001</v>
      </c>
      <c r="E8">
        <f t="shared" si="0"/>
        <v>-0.14800000000000002</v>
      </c>
    </row>
    <row r="9" spans="1:5" ht="15">
      <c r="A9" s="24" t="s">
        <v>174</v>
      </c>
      <c r="B9">
        <v>0.52</v>
      </c>
      <c r="C9">
        <v>0.35399999999999998</v>
      </c>
      <c r="E9">
        <f t="shared" si="0"/>
        <v>0.16600000000000004</v>
      </c>
    </row>
    <row r="10" spans="1:5" ht="15">
      <c r="A10" s="24" t="s">
        <v>193</v>
      </c>
      <c r="B10">
        <v>1.234</v>
      </c>
      <c r="C10">
        <v>0.41799999999999998</v>
      </c>
      <c r="E10">
        <f t="shared" si="0"/>
        <v>0.81600000000000006</v>
      </c>
    </row>
    <row r="11" spans="1:5" ht="15">
      <c r="A11" s="24" t="s">
        <v>175</v>
      </c>
      <c r="B11">
        <v>1.0189999999999999</v>
      </c>
      <c r="C11">
        <v>0.39500000000000002</v>
      </c>
      <c r="E11">
        <f t="shared" si="0"/>
        <v>0.62399999999999989</v>
      </c>
    </row>
    <row r="12" spans="1:5" ht="15">
      <c r="A12" s="24" t="s">
        <v>194</v>
      </c>
      <c r="B12">
        <v>0.33300000000000002</v>
      </c>
      <c r="C12">
        <v>0.38600000000000001</v>
      </c>
      <c r="E12">
        <f t="shared" si="0"/>
        <v>-5.2999999999999992E-2</v>
      </c>
    </row>
    <row r="13" spans="1:5" ht="15">
      <c r="A13" s="24" t="s">
        <v>195</v>
      </c>
      <c r="B13">
        <v>0.35799999999999998</v>
      </c>
      <c r="C13">
        <v>0.21099999999999999</v>
      </c>
      <c r="E13">
        <f t="shared" si="0"/>
        <v>0.14699999999999999</v>
      </c>
    </row>
    <row r="14" spans="1:5" ht="15">
      <c r="A14" s="24" t="s">
        <v>176</v>
      </c>
      <c r="B14">
        <v>0.35599999999999998</v>
      </c>
      <c r="C14">
        <v>0.45</v>
      </c>
      <c r="E14">
        <f t="shared" si="0"/>
        <v>-9.4000000000000028E-2</v>
      </c>
    </row>
    <row r="15" spans="1:5" ht="15">
      <c r="A15" s="24" t="s">
        <v>177</v>
      </c>
      <c r="B15">
        <v>0.64700000000000002</v>
      </c>
      <c r="C15">
        <v>0.41</v>
      </c>
      <c r="E15">
        <f t="shared" si="0"/>
        <v>0.23700000000000004</v>
      </c>
    </row>
    <row r="16" spans="1:5" ht="15">
      <c r="A16" s="24" t="s">
        <v>196</v>
      </c>
      <c r="B16">
        <v>1.304</v>
      </c>
      <c r="C16">
        <v>0.54800000000000004</v>
      </c>
      <c r="E16">
        <f t="shared" si="0"/>
        <v>0.75600000000000001</v>
      </c>
    </row>
    <row r="17" spans="1:5" ht="15">
      <c r="A17" s="24" t="s">
        <v>197</v>
      </c>
      <c r="B17">
        <v>0.154</v>
      </c>
      <c r="C17">
        <v>0.51600000000000001</v>
      </c>
      <c r="E17">
        <f t="shared" si="0"/>
        <v>-0.36199999999999999</v>
      </c>
    </row>
    <row r="18" spans="1:5" ht="15">
      <c r="A18" s="24" t="s">
        <v>198</v>
      </c>
      <c r="B18">
        <v>0.51400000000000001</v>
      </c>
      <c r="C18">
        <v>0.14799999999999999</v>
      </c>
      <c r="E18">
        <f t="shared" si="0"/>
        <v>0.36599999999999999</v>
      </c>
    </row>
    <row r="19" spans="1:5" ht="15">
      <c r="A19" s="24" t="s">
        <v>199</v>
      </c>
      <c r="B19">
        <v>0.79900000000000004</v>
      </c>
      <c r="C19">
        <v>0.754</v>
      </c>
      <c r="E19">
        <f t="shared" si="0"/>
        <v>4.500000000000004E-2</v>
      </c>
    </row>
    <row r="20" spans="1:5" ht="15">
      <c r="A20" s="24" t="s">
        <v>178</v>
      </c>
      <c r="B20">
        <v>0.38100000000000001</v>
      </c>
      <c r="C20">
        <v>0.63100000000000001</v>
      </c>
      <c r="E20">
        <f t="shared" si="0"/>
        <v>-0.25</v>
      </c>
    </row>
    <row r="21" spans="1:5" ht="15">
      <c r="A21" s="24" t="s">
        <v>200</v>
      </c>
      <c r="B21">
        <v>0.31900000000000001</v>
      </c>
      <c r="C21">
        <v>0.72299999999999998</v>
      </c>
      <c r="E21">
        <f t="shared" si="0"/>
        <v>-0.40399999999999997</v>
      </c>
    </row>
    <row r="22" spans="1:5" ht="15">
      <c r="A22" s="24" t="s">
        <v>181</v>
      </c>
      <c r="B22">
        <v>0.25700000000000001</v>
      </c>
      <c r="C22">
        <v>0.97399999999999998</v>
      </c>
      <c r="E22">
        <f t="shared" si="0"/>
        <v>-0.71699999999999997</v>
      </c>
    </row>
    <row r="23" spans="1:5" ht="15">
      <c r="A23" s="24" t="s">
        <v>182</v>
      </c>
      <c r="B23">
        <v>2.0990000000000002</v>
      </c>
      <c r="C23">
        <v>1.268</v>
      </c>
      <c r="E23">
        <f t="shared" si="0"/>
        <v>0.83100000000000018</v>
      </c>
    </row>
    <row r="24" spans="1:5" ht="15">
      <c r="A24" s="24" t="s">
        <v>203</v>
      </c>
      <c r="B24">
        <v>4.7240000000000002</v>
      </c>
      <c r="C24">
        <v>0.94299999999999995</v>
      </c>
      <c r="E24">
        <f t="shared" si="0"/>
        <v>3.7810000000000001</v>
      </c>
    </row>
    <row r="25" spans="1:5" ht="15">
      <c r="A25" s="24" t="s">
        <v>183</v>
      </c>
      <c r="B25">
        <v>4.6749999999999998</v>
      </c>
      <c r="C25">
        <v>0.93899999999999995</v>
      </c>
      <c r="E25">
        <f t="shared" si="0"/>
        <v>3.7359999999999998</v>
      </c>
    </row>
    <row r="26" spans="1:5" ht="15">
      <c r="A26" s="24" t="s">
        <v>204</v>
      </c>
      <c r="B26">
        <v>4.0490000000000004</v>
      </c>
      <c r="C26">
        <v>0.81299999999999994</v>
      </c>
      <c r="E26">
        <f t="shared" si="0"/>
        <v>3.2360000000000007</v>
      </c>
    </row>
    <row r="27" spans="1:5">
      <c r="C27">
        <f>AVERAGE(C2:C26)</f>
        <v>0.54152000000000011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I19" sqref="I19"/>
    </sheetView>
  </sheetViews>
  <sheetFormatPr defaultRowHeight="13.5"/>
  <cols>
    <col min="1" max="1" width="16.75" customWidth="1"/>
  </cols>
  <sheetData>
    <row r="1" spans="1:11">
      <c r="C1" t="s">
        <v>114</v>
      </c>
      <c r="G1" t="s">
        <v>216</v>
      </c>
    </row>
    <row r="2" spans="1:11">
      <c r="B2" t="s">
        <v>115</v>
      </c>
    </row>
    <row r="3" spans="1:11">
      <c r="A3" t="s">
        <v>99</v>
      </c>
      <c r="B3">
        <v>629</v>
      </c>
      <c r="D3">
        <v>633.61900000000003</v>
      </c>
      <c r="E3">
        <f t="shared" ref="E3:E17" si="0">ROUND((D3-B3)/B3*100,2)</f>
        <v>0.73</v>
      </c>
      <c r="G3">
        <v>0</v>
      </c>
      <c r="H3">
        <v>0.159</v>
      </c>
      <c r="I3">
        <v>6.0000000000000001E-3</v>
      </c>
      <c r="K3">
        <f t="shared" ref="K3:K17" si="1">E3-I3</f>
        <v>0.72399999999999998</v>
      </c>
    </row>
    <row r="4" spans="1:11">
      <c r="A4" t="s">
        <v>100</v>
      </c>
      <c r="B4">
        <v>14379</v>
      </c>
      <c r="D4">
        <v>14385.5</v>
      </c>
      <c r="E4">
        <f t="shared" si="0"/>
        <v>0.05</v>
      </c>
      <c r="G4">
        <v>0</v>
      </c>
      <c r="H4">
        <v>0</v>
      </c>
      <c r="I4">
        <v>0</v>
      </c>
      <c r="K4">
        <f t="shared" si="1"/>
        <v>0.05</v>
      </c>
    </row>
    <row r="5" spans="1:11">
      <c r="A5" t="s">
        <v>101</v>
      </c>
      <c r="B5">
        <v>36230</v>
      </c>
      <c r="D5">
        <v>36460.800000000003</v>
      </c>
      <c r="E5">
        <f t="shared" si="0"/>
        <v>0.64</v>
      </c>
      <c r="G5">
        <v>0</v>
      </c>
      <c r="H5">
        <v>0.03</v>
      </c>
      <c r="I5">
        <v>2.8000000000000001E-2</v>
      </c>
      <c r="K5">
        <f t="shared" si="1"/>
        <v>0.61199999999999999</v>
      </c>
    </row>
    <row r="6" spans="1:11">
      <c r="A6" t="s">
        <v>102</v>
      </c>
      <c r="B6">
        <v>6110</v>
      </c>
      <c r="D6">
        <v>6153.96</v>
      </c>
      <c r="E6">
        <f t="shared" si="0"/>
        <v>0.72</v>
      </c>
      <c r="G6">
        <v>0</v>
      </c>
      <c r="H6">
        <v>0.29499999999999998</v>
      </c>
      <c r="I6">
        <v>2.4E-2</v>
      </c>
      <c r="K6">
        <f t="shared" si="1"/>
        <v>0.69599999999999995</v>
      </c>
    </row>
    <row r="7" spans="1:11">
      <c r="A7" t="s">
        <v>103</v>
      </c>
      <c r="B7">
        <v>69853</v>
      </c>
      <c r="D7">
        <v>69863.5</v>
      </c>
      <c r="E7">
        <f t="shared" si="0"/>
        <v>0.02</v>
      </c>
      <c r="G7">
        <v>0.10299999999999999</v>
      </c>
      <c r="H7">
        <v>0.92100000000000004</v>
      </c>
      <c r="I7">
        <v>0.52100000000000002</v>
      </c>
      <c r="K7">
        <f t="shared" si="1"/>
        <v>-0.501</v>
      </c>
    </row>
    <row r="8" spans="1:11">
      <c r="A8" t="s">
        <v>104</v>
      </c>
      <c r="B8">
        <v>6528</v>
      </c>
      <c r="D8">
        <v>6550</v>
      </c>
      <c r="E8">
        <f t="shared" si="0"/>
        <v>0.34</v>
      </c>
      <c r="G8">
        <v>0.32200000000000001</v>
      </c>
      <c r="H8">
        <v>0.44400000000000001</v>
      </c>
      <c r="I8">
        <v>0.33</v>
      </c>
      <c r="K8">
        <f t="shared" si="1"/>
        <v>1.0000000000000009E-2</v>
      </c>
    </row>
    <row r="9" spans="1:11">
      <c r="A9" t="s">
        <v>105</v>
      </c>
      <c r="B9">
        <v>73682</v>
      </c>
      <c r="D9">
        <v>73766.8</v>
      </c>
      <c r="E9">
        <f t="shared" si="0"/>
        <v>0.12</v>
      </c>
      <c r="G9">
        <v>0</v>
      </c>
      <c r="H9">
        <v>5.0000000000000001E-3</v>
      </c>
      <c r="I9">
        <v>0</v>
      </c>
      <c r="K9">
        <f t="shared" si="1"/>
        <v>0.12</v>
      </c>
    </row>
    <row r="10" spans="1:11">
      <c r="A10" t="s">
        <v>106</v>
      </c>
      <c r="B10">
        <v>42080</v>
      </c>
      <c r="D10">
        <v>42199.8</v>
      </c>
      <c r="E10">
        <f t="shared" si="0"/>
        <v>0.28000000000000003</v>
      </c>
      <c r="G10">
        <v>0.751</v>
      </c>
      <c r="H10">
        <v>0.78700000000000003</v>
      </c>
      <c r="I10">
        <v>0.754</v>
      </c>
      <c r="K10">
        <f t="shared" si="1"/>
        <v>-0.47399999999999998</v>
      </c>
    </row>
    <row r="11" spans="1:11">
      <c r="A11" t="s">
        <v>107</v>
      </c>
      <c r="B11">
        <v>2755</v>
      </c>
      <c r="D11">
        <v>2824.08</v>
      </c>
      <c r="E11">
        <f t="shared" si="0"/>
        <v>2.5099999999999998</v>
      </c>
      <c r="G11">
        <v>0.32700000000000001</v>
      </c>
      <c r="H11">
        <v>0.83499999999999996</v>
      </c>
      <c r="I11">
        <v>0.626</v>
      </c>
      <c r="K11">
        <f t="shared" si="1"/>
        <v>1.8839999999999999</v>
      </c>
    </row>
    <row r="12" spans="1:11">
      <c r="A12" t="s">
        <v>108</v>
      </c>
      <c r="B12">
        <v>15780</v>
      </c>
      <c r="D12">
        <v>15813.3</v>
      </c>
      <c r="E12">
        <f t="shared" si="0"/>
        <v>0.21</v>
      </c>
      <c r="G12">
        <v>0</v>
      </c>
      <c r="H12">
        <v>0.20899999999999999</v>
      </c>
      <c r="I12">
        <v>8.3000000000000004E-2</v>
      </c>
      <c r="K12">
        <f t="shared" si="1"/>
        <v>0.127</v>
      </c>
    </row>
    <row r="13" spans="1:11">
      <c r="A13" t="s">
        <v>109</v>
      </c>
      <c r="B13">
        <v>2378</v>
      </c>
      <c r="D13">
        <v>2390.06</v>
      </c>
      <c r="E13">
        <f t="shared" si="0"/>
        <v>0.51</v>
      </c>
      <c r="G13">
        <v>0</v>
      </c>
      <c r="H13">
        <v>8.4000000000000005E-2</v>
      </c>
      <c r="I13">
        <v>4.4999999999999998E-2</v>
      </c>
      <c r="K13">
        <f t="shared" si="1"/>
        <v>0.46500000000000002</v>
      </c>
    </row>
    <row r="14" spans="1:11">
      <c r="A14" t="s">
        <v>110</v>
      </c>
      <c r="B14">
        <v>171414</v>
      </c>
      <c r="D14">
        <v>172937</v>
      </c>
      <c r="E14">
        <f t="shared" si="0"/>
        <v>0.89</v>
      </c>
      <c r="G14">
        <v>0.13800000000000001</v>
      </c>
      <c r="H14">
        <v>0.47</v>
      </c>
      <c r="I14">
        <v>0.249</v>
      </c>
      <c r="K14">
        <f t="shared" si="1"/>
        <v>0.64100000000000001</v>
      </c>
    </row>
    <row r="15" spans="1:11">
      <c r="A15" t="s">
        <v>111</v>
      </c>
      <c r="B15">
        <v>35002</v>
      </c>
      <c r="D15">
        <v>35449.300000000003</v>
      </c>
      <c r="E15">
        <f t="shared" si="0"/>
        <v>1.28</v>
      </c>
      <c r="G15">
        <v>4.9000000000000002E-2</v>
      </c>
      <c r="H15">
        <v>0.53700000000000003</v>
      </c>
      <c r="I15">
        <v>0.28699999999999998</v>
      </c>
      <c r="K15">
        <f t="shared" si="1"/>
        <v>0.9930000000000001</v>
      </c>
    </row>
    <row r="16" spans="1:11">
      <c r="A16" t="s">
        <v>112</v>
      </c>
      <c r="B16">
        <v>8806</v>
      </c>
      <c r="D16">
        <v>8936.7000000000007</v>
      </c>
      <c r="E16">
        <f t="shared" si="0"/>
        <v>1.48</v>
      </c>
      <c r="G16">
        <v>7.9000000000000001E-2</v>
      </c>
      <c r="H16">
        <v>0.40899999999999997</v>
      </c>
      <c r="I16">
        <v>0.219</v>
      </c>
      <c r="K16">
        <f t="shared" si="1"/>
        <v>1.2609999999999999</v>
      </c>
    </row>
    <row r="17" spans="1:11">
      <c r="A17" t="s">
        <v>113</v>
      </c>
      <c r="B17">
        <v>20127</v>
      </c>
      <c r="D17">
        <v>20491.7</v>
      </c>
      <c r="E17">
        <f t="shared" si="0"/>
        <v>1.81</v>
      </c>
      <c r="G17">
        <v>1.4999999999999999E-2</v>
      </c>
      <c r="H17">
        <v>1.4059999999999999</v>
      </c>
      <c r="I17">
        <v>0.39500000000000002</v>
      </c>
      <c r="K17">
        <f t="shared" si="1"/>
        <v>1.415</v>
      </c>
    </row>
    <row r="18" spans="1:11">
      <c r="I18">
        <f>AVERAGE(I3:I17)</f>
        <v>0.23780000000000001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13" sqref="E13"/>
    </sheetView>
  </sheetViews>
  <sheetFormatPr defaultRowHeight="13.5"/>
  <cols>
    <col min="3" max="3" width="10" customWidth="1"/>
  </cols>
  <sheetData>
    <row r="1" spans="1:7">
      <c r="C1" t="s">
        <v>266</v>
      </c>
      <c r="E1" t="s">
        <v>216</v>
      </c>
    </row>
    <row r="2" spans="1:7">
      <c r="C2" t="s">
        <v>36</v>
      </c>
      <c r="G2" t="s">
        <v>265</v>
      </c>
    </row>
    <row r="3" spans="1:7">
      <c r="A3" t="s">
        <v>27</v>
      </c>
      <c r="B3">
        <v>14378</v>
      </c>
      <c r="C3">
        <v>14379</v>
      </c>
      <c r="D3">
        <f t="shared" ref="D3:D11" si="0">ROUND((C3-B3)/B3*100,2)</f>
        <v>0.01</v>
      </c>
      <c r="E3">
        <v>0</v>
      </c>
      <c r="G3">
        <f t="shared" ref="G3:G11" si="1">D3-E3</f>
        <v>0.01</v>
      </c>
    </row>
    <row r="4" spans="1:7">
      <c r="A4" t="s">
        <v>28</v>
      </c>
      <c r="B4">
        <v>15780</v>
      </c>
      <c r="C4">
        <v>15832.77</v>
      </c>
      <c r="D4">
        <f t="shared" si="0"/>
        <v>0.33</v>
      </c>
      <c r="E4">
        <v>7.8E-2</v>
      </c>
      <c r="G4">
        <f t="shared" si="1"/>
        <v>0.252</v>
      </c>
    </row>
    <row r="5" spans="1:7">
      <c r="A5" t="s">
        <v>29</v>
      </c>
      <c r="B5">
        <v>42029</v>
      </c>
      <c r="C5">
        <v>42383.17</v>
      </c>
      <c r="D5">
        <f t="shared" si="0"/>
        <v>0.84</v>
      </c>
      <c r="E5">
        <v>3.9E-2</v>
      </c>
      <c r="G5">
        <f t="shared" si="1"/>
        <v>0.80099999999999993</v>
      </c>
    </row>
    <row r="6" spans="1:7">
      <c r="A6" t="s">
        <v>30</v>
      </c>
      <c r="B6">
        <v>50778</v>
      </c>
      <c r="C6">
        <v>50973.97</v>
      </c>
      <c r="D6">
        <f t="shared" si="0"/>
        <v>0.39</v>
      </c>
      <c r="E6">
        <v>0.114</v>
      </c>
      <c r="G6">
        <f t="shared" si="1"/>
        <v>0.27600000000000002</v>
      </c>
    </row>
    <row r="7" spans="1:7">
      <c r="A7" t="s">
        <v>31</v>
      </c>
      <c r="B7">
        <v>27686</v>
      </c>
      <c r="C7">
        <v>27819.37</v>
      </c>
      <c r="D7">
        <f t="shared" si="0"/>
        <v>0.48</v>
      </c>
      <c r="E7">
        <v>0.113</v>
      </c>
      <c r="G7">
        <f t="shared" si="1"/>
        <v>0.36699999999999999</v>
      </c>
    </row>
    <row r="8" spans="1:7">
      <c r="A8" t="s">
        <v>32</v>
      </c>
      <c r="B8">
        <v>8806</v>
      </c>
      <c r="C8">
        <v>8903.0300000000007</v>
      </c>
      <c r="D8">
        <f t="shared" si="0"/>
        <v>1.1000000000000001</v>
      </c>
      <c r="E8">
        <v>0.216</v>
      </c>
      <c r="G8">
        <f t="shared" si="1"/>
        <v>0.88400000000000012</v>
      </c>
    </row>
    <row r="9" spans="1:7">
      <c r="A9" t="s">
        <v>33</v>
      </c>
      <c r="B9">
        <v>259045</v>
      </c>
      <c r="C9">
        <v>263334.09999999998</v>
      </c>
      <c r="D9">
        <f t="shared" si="0"/>
        <v>1.66</v>
      </c>
      <c r="E9">
        <v>0.58499999999999996</v>
      </c>
      <c r="G9">
        <f t="shared" si="1"/>
        <v>1.075</v>
      </c>
    </row>
    <row r="10" spans="1:7">
      <c r="A10" t="s">
        <v>34</v>
      </c>
      <c r="B10">
        <v>22249</v>
      </c>
      <c r="C10">
        <v>22744.97</v>
      </c>
      <c r="D10">
        <f t="shared" si="0"/>
        <v>2.23</v>
      </c>
      <c r="E10">
        <v>0.27300000000000002</v>
      </c>
      <c r="G10">
        <f t="shared" si="1"/>
        <v>1.9569999999999999</v>
      </c>
    </row>
    <row r="11" spans="1:7">
      <c r="A11" t="s">
        <v>35</v>
      </c>
      <c r="B11">
        <v>378032</v>
      </c>
      <c r="C11">
        <v>387170.03</v>
      </c>
      <c r="D11">
        <f t="shared" si="0"/>
        <v>2.42</v>
      </c>
      <c r="E11">
        <v>0.748</v>
      </c>
      <c r="G11">
        <f t="shared" si="1"/>
        <v>1.6719999999999999</v>
      </c>
    </row>
    <row r="12" spans="1:7">
      <c r="E12">
        <f>AVERAGE(E3:E11)</f>
        <v>0.2406666666666667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Randon-System-VMCL</vt:lpstr>
      <vt:lpstr>LBSA vs ELBSA</vt:lpstr>
      <vt:lpstr>SAs</vt:lpstr>
      <vt:lpstr>P33</vt:lpstr>
      <vt:lpstr>P17</vt:lpstr>
      <vt:lpstr>SSA TSHACO</vt:lpstr>
      <vt:lpstr>MAS</vt:lpstr>
      <vt:lpstr>ACE</vt:lpstr>
      <vt:lpstr>TSACO</vt:lpstr>
      <vt:lpstr>ESACO</vt:lpstr>
      <vt:lpstr>HMMA</vt:lpstr>
      <vt:lpstr>ga</vt:lpstr>
      <vt:lpstr>DMRSA GSAACSPSO(HGA)</vt:lpstr>
      <vt:lpstr>Set-PSO</vt:lpstr>
      <vt:lpstr>BCO</vt:lpstr>
      <vt:lpstr>DBA and IDCS</vt:lpstr>
      <vt:lpstr>DCS</vt:lpstr>
      <vt:lpstr>IDBA</vt:lpstr>
      <vt:lpstr>immune(IA-EDA)</vt:lpstr>
      <vt:lpstr>weed(DIWO)</vt:lpstr>
      <vt:lpstr>buffalo(ABO)</vt:lpstr>
      <vt:lpstr>DSOS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2019-09-03T03:34:17Z</dcterms:modified>
</cp:coreProperties>
</file>