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hidePivotFieldList="1"/>
  <mc:AlternateContent xmlns:mc="http://schemas.openxmlformats.org/markup-compatibility/2006">
    <mc:Choice Requires="x15">
      <x15ac:absPath xmlns:x15ac="http://schemas.microsoft.com/office/spreadsheetml/2010/11/ac" url="C:\Users\Catherine\Documents\GitHub\CSC443\"/>
    </mc:Choice>
  </mc:AlternateContent>
  <bookViews>
    <workbookView xWindow="1460" yWindow="440" windowWidth="22660" windowHeight="14340" tabRatio="500"/>
  </bookViews>
  <sheets>
    <sheet name="Sheet1" sheetId="1" r:id="rId1"/>
    <sheet name="write_blocks_seq" sheetId="2" r:id="rId2"/>
  </sheet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0" i="2" l="1"/>
  <c r="I9" i="2"/>
  <c r="I8" i="2"/>
  <c r="I7" i="2"/>
  <c r="I6" i="2"/>
  <c r="I5" i="2"/>
  <c r="I4" i="2"/>
  <c r="I3" i="2"/>
  <c r="G3" i="1"/>
  <c r="M3" i="1"/>
  <c r="G4" i="1"/>
  <c r="M4" i="1"/>
  <c r="G5" i="1"/>
  <c r="M5" i="1"/>
  <c r="G7" i="1"/>
  <c r="M7" i="1"/>
  <c r="G8" i="1"/>
  <c r="M8" i="1"/>
  <c r="G9" i="1"/>
  <c r="M9" i="1"/>
  <c r="G10" i="1"/>
  <c r="M10" i="1"/>
  <c r="G2" i="1"/>
  <c r="M2" i="1"/>
  <c r="G3" i="2"/>
  <c r="G4" i="2"/>
  <c r="G5" i="2"/>
  <c r="G6" i="2"/>
  <c r="G7" i="2"/>
  <c r="G8" i="2"/>
  <c r="G9" i="2"/>
  <c r="G10" i="2"/>
  <c r="G2" i="2"/>
</calcChain>
</file>

<file path=xl/sharedStrings.xml><?xml version="1.0" encoding="utf-8"?>
<sst xmlns="http://schemas.openxmlformats.org/spreadsheetml/2006/main" count="54" uniqueCount="36">
  <si>
    <t>test1</t>
  </si>
  <si>
    <t>test2</t>
  </si>
  <si>
    <t>test3</t>
  </si>
  <si>
    <t>tes4</t>
  </si>
  <si>
    <t>tes5</t>
  </si>
  <si>
    <t>average</t>
  </si>
  <si>
    <t>maximum</t>
  </si>
  <si>
    <t>read_ram_seq</t>
  </si>
  <si>
    <t>read_ram_rand</t>
  </si>
  <si>
    <t>write_blocks_seq</t>
  </si>
  <si>
    <t>write_blocks_rand</t>
  </si>
  <si>
    <t>write_ram_rand</t>
  </si>
  <si>
    <t>MB</t>
  </si>
  <si>
    <t>write_lines</t>
  </si>
  <si>
    <t>512 B</t>
  </si>
  <si>
    <t>4 KB</t>
  </si>
  <si>
    <t>1 KB</t>
  </si>
  <si>
    <t>8 KB</t>
  </si>
  <si>
    <t>16 KB</t>
  </si>
  <si>
    <t>32 KB</t>
  </si>
  <si>
    <t>1 MB</t>
  </si>
  <si>
    <t>2 MB</t>
  </si>
  <si>
    <t>4 MB</t>
  </si>
  <si>
    <t>test 1</t>
  </si>
  <si>
    <t>test 2</t>
  </si>
  <si>
    <t>test 3</t>
  </si>
  <si>
    <t>test 4</t>
  </si>
  <si>
    <t>test 5</t>
  </si>
  <si>
    <t>block size 2MB</t>
  </si>
  <si>
    <t>2097152 Byte</t>
  </si>
  <si>
    <t>read_blocks_seq</t>
  </si>
  <si>
    <t>read_blocks_rand</t>
  </si>
  <si>
    <t>Rate (MBPS)</t>
  </si>
  <si>
    <t>Block Size (Byte)</t>
  </si>
  <si>
    <t>Script</t>
  </si>
  <si>
    <t>Log(Rate) in BPS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</si>
</sst>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Sheet1!$M$1</c:f>
              <c:strCache>
                <c:ptCount val="1"/>
                <c:pt idx="0">
                  <c:v>Log(Rate) in BPS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Sheet1!$L$2:$L$10</c:f>
              <c:strCache>
                <c:ptCount val="9"/>
                <c:pt idx="0">
                  <c:v>read_blocks_seq</c:v>
                </c:pt>
                <c:pt idx="1">
                  <c:v>read_ram_seq</c:v>
                </c:pt>
                <c:pt idx="2">
                  <c:v>read_blocks_rand</c:v>
                </c:pt>
                <c:pt idx="3">
                  <c:v>read_ram_rand</c:v>
                </c:pt>
                <c:pt idx="5">
                  <c:v>write_blocks_seq</c:v>
                </c:pt>
                <c:pt idx="6">
                  <c:v>write_lines</c:v>
                </c:pt>
                <c:pt idx="7">
                  <c:v>write_blocks_rand</c:v>
                </c:pt>
                <c:pt idx="8">
                  <c:v>write_ram_rand</c:v>
                </c:pt>
              </c:strCache>
            </c:strRef>
          </c:cat>
          <c:val>
            <c:numRef>
              <c:f>Sheet1!$M$2:$M$10</c:f>
              <c:numCache>
                <c:formatCode>General</c:formatCode>
                <c:ptCount val="9"/>
                <c:pt idx="0">
                  <c:v>30.912824233895662</c:v>
                </c:pt>
                <c:pt idx="1">
                  <c:v>31.300083903439322</c:v>
                </c:pt>
                <c:pt idx="2">
                  <c:v>29.003889465398011</c:v>
                </c:pt>
                <c:pt idx="3">
                  <c:v>31.453119050455811</c:v>
                </c:pt>
                <c:pt idx="5">
                  <c:v>31.567743457060661</c:v>
                </c:pt>
                <c:pt idx="6">
                  <c:v>28.591424355919372</c:v>
                </c:pt>
                <c:pt idx="7">
                  <c:v>16.2821432287815</c:v>
                </c:pt>
                <c:pt idx="8">
                  <c:v>27.334235736752436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C4-45C5-BAFA-0AD6E1C759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98358168"/>
        <c:axId val="398358496"/>
      </c:barChart>
      <c:catAx>
        <c:axId val="3983581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358496"/>
        <c:crosses val="autoZero"/>
        <c:auto val="1"/>
        <c:lblAlgn val="ctr"/>
        <c:lblOffset val="100"/>
        <c:noMultiLvlLbl val="0"/>
      </c:catAx>
      <c:valAx>
        <c:axId val="398358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358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635000</xdr:colOff>
      <xdr:row>1</xdr:row>
      <xdr:rowOff>44450</xdr:rowOff>
    </xdr:from>
    <xdr:to>
      <xdr:col>12</xdr:col>
      <xdr:colOff>876300</xdr:colOff>
      <xdr:row>18</xdr:row>
      <xdr:rowOff>168275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I1:J10" totalsRowShown="0">
  <autoFilter ref="I1:J10"/>
  <tableColumns count="2">
    <tableColumn id="1" name="Block Size (Byte)"/>
    <tableColumn id="2" name="Rate (MBPS)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tabSelected="1" showRuler="0" topLeftCell="C1" zoomScaleNormal="100" workbookViewId="0">
      <selection activeCell="M13" sqref="M13"/>
    </sheetView>
  </sheetViews>
  <sheetFormatPr defaultColWidth="10.6640625" defaultRowHeight="15.5" x14ac:dyDescent="0.35"/>
  <cols>
    <col min="1" max="1" width="16.1640625" bestFit="1" customWidth="1"/>
    <col min="2" max="6" width="9.5" bestFit="1" customWidth="1"/>
    <col min="7" max="7" width="10.5" bestFit="1" customWidth="1"/>
    <col min="8" max="8" width="4.6640625" bestFit="1" customWidth="1"/>
    <col min="9" max="9" width="9.5" bestFit="1" customWidth="1"/>
    <col min="10" max="10" width="9.1640625" customWidth="1"/>
    <col min="12" max="12" width="16.1640625" bestFit="1" customWidth="1"/>
    <col min="13" max="13" width="15.6640625" bestFit="1" customWidth="1"/>
    <col min="14" max="14" width="12.6640625" bestFit="1" customWidth="1"/>
  </cols>
  <sheetData>
    <row r="1" spans="1:13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I1" t="s">
        <v>5</v>
      </c>
      <c r="J1" t="s">
        <v>6</v>
      </c>
      <c r="L1" t="s">
        <v>34</v>
      </c>
      <c r="M1" t="s">
        <v>35</v>
      </c>
    </row>
    <row r="2" spans="1:13" x14ac:dyDescent="0.35">
      <c r="A2" t="s">
        <v>30</v>
      </c>
      <c r="B2">
        <v>1854.787</v>
      </c>
      <c r="C2">
        <v>1535.4490000000001</v>
      </c>
      <c r="D2">
        <v>2284.317</v>
      </c>
      <c r="E2">
        <v>1648.1780000000001</v>
      </c>
      <c r="F2">
        <v>2316.8339999999998</v>
      </c>
      <c r="G2">
        <f>AVERAGE(B2:F2)</f>
        <v>1927.9129999999998</v>
      </c>
      <c r="H2" t="s">
        <v>12</v>
      </c>
      <c r="I2">
        <v>9.7317260000000001</v>
      </c>
      <c r="J2">
        <v>214381</v>
      </c>
      <c r="L2" t="s">
        <v>30</v>
      </c>
      <c r="M2">
        <f>LOG(G2*1024*1024, 2)</f>
        <v>30.912824233895662</v>
      </c>
    </row>
    <row r="3" spans="1:13" x14ac:dyDescent="0.35">
      <c r="A3" t="s">
        <v>7</v>
      </c>
      <c r="B3">
        <v>2494.3690000000001</v>
      </c>
      <c r="C3">
        <v>2543.087</v>
      </c>
      <c r="D3">
        <v>2513.6309999999999</v>
      </c>
      <c r="E3">
        <v>2523.373</v>
      </c>
      <c r="F3">
        <v>2533.192</v>
      </c>
      <c r="G3">
        <f>AVERAGE(B3:F3)</f>
        <v>2521.5303999999996</v>
      </c>
      <c r="H3" t="s">
        <v>12</v>
      </c>
      <c r="L3" t="s">
        <v>7</v>
      </c>
      <c r="M3">
        <f t="shared" ref="M3:M10" si="0">LOG(G3*1024*1024, 2)</f>
        <v>31.300083903439322</v>
      </c>
    </row>
    <row r="4" spans="1:13" x14ac:dyDescent="0.35">
      <c r="A4" t="s">
        <v>31</v>
      </c>
      <c r="B4">
        <v>508.90600000000001</v>
      </c>
      <c r="C4">
        <v>540.54100000000005</v>
      </c>
      <c r="D4">
        <v>523.55999999999995</v>
      </c>
      <c r="E4">
        <v>466.2</v>
      </c>
      <c r="F4">
        <v>527.70399999999995</v>
      </c>
      <c r="G4">
        <f>AVERAGE(B4:F4)</f>
        <v>513.38220000000001</v>
      </c>
      <c r="H4" t="s">
        <v>12</v>
      </c>
      <c r="L4" t="s">
        <v>31</v>
      </c>
      <c r="M4">
        <f t="shared" si="0"/>
        <v>29.003889465398011</v>
      </c>
    </row>
    <row r="5" spans="1:13" x14ac:dyDescent="0.35">
      <c r="A5" t="s">
        <v>8</v>
      </c>
      <c r="B5">
        <v>2941.1770000000001</v>
      </c>
      <c r="C5">
        <v>2857.143</v>
      </c>
      <c r="D5">
        <v>2702.703</v>
      </c>
      <c r="E5">
        <v>2739.7260000000001</v>
      </c>
      <c r="F5">
        <v>2777.7779999999998</v>
      </c>
      <c r="G5">
        <f>AVERAGE(B5:F5)</f>
        <v>2803.7053999999998</v>
      </c>
      <c r="H5" t="s">
        <v>12</v>
      </c>
      <c r="L5" t="s">
        <v>8</v>
      </c>
      <c r="M5">
        <f t="shared" si="0"/>
        <v>31.453119050455811</v>
      </c>
    </row>
    <row r="7" spans="1:13" x14ac:dyDescent="0.35">
      <c r="A7" t="s">
        <v>9</v>
      </c>
      <c r="B7">
        <v>3207.0459999999998</v>
      </c>
      <c r="C7">
        <v>3000.14</v>
      </c>
      <c r="D7">
        <v>2842.9270000000001</v>
      </c>
      <c r="E7">
        <v>3042.1979999999999</v>
      </c>
      <c r="F7">
        <v>3085.4520000000002</v>
      </c>
      <c r="G7">
        <f t="shared" ref="G7" si="1">AVERAGE(B7:F7)</f>
        <v>3035.5526</v>
      </c>
      <c r="H7" t="s">
        <v>12</v>
      </c>
      <c r="L7" t="s">
        <v>9</v>
      </c>
      <c r="M7">
        <f t="shared" si="0"/>
        <v>31.567743457060661</v>
      </c>
    </row>
    <row r="8" spans="1:13" x14ac:dyDescent="0.35">
      <c r="A8" t="s">
        <v>13</v>
      </c>
      <c r="B8">
        <v>387.96300000000002</v>
      </c>
      <c r="C8">
        <v>358.04399999999998</v>
      </c>
      <c r="D8">
        <v>394.65699999999998</v>
      </c>
      <c r="E8">
        <v>394.40899999999999</v>
      </c>
      <c r="F8">
        <v>393.54599999999999</v>
      </c>
      <c r="G8">
        <f t="shared" ref="G8:G9" si="2">AVERAGE(B8:F8)</f>
        <v>385.72379999999998</v>
      </c>
      <c r="H8" t="s">
        <v>12</v>
      </c>
      <c r="L8" t="s">
        <v>13</v>
      </c>
      <c r="M8">
        <f t="shared" si="0"/>
        <v>28.591424355919372</v>
      </c>
    </row>
    <row r="9" spans="1:13" x14ac:dyDescent="0.35">
      <c r="A9" t="s">
        <v>10</v>
      </c>
      <c r="B9">
        <v>7.5999999999999998E-2</v>
      </c>
      <c r="C9">
        <v>7.3999999999999996E-2</v>
      </c>
      <c r="D9">
        <v>7.6999999999999999E-2</v>
      </c>
      <c r="E9">
        <v>7.6999999999999999E-2</v>
      </c>
      <c r="F9">
        <v>7.5999999999999998E-2</v>
      </c>
      <c r="G9">
        <f t="shared" si="2"/>
        <v>7.5999999999999998E-2</v>
      </c>
      <c r="H9" t="s">
        <v>12</v>
      </c>
      <c r="L9" t="s">
        <v>10</v>
      </c>
      <c r="M9">
        <f t="shared" si="0"/>
        <v>16.2821432287815</v>
      </c>
    </row>
    <row r="10" spans="1:13" x14ac:dyDescent="0.35">
      <c r="A10" t="s">
        <v>11</v>
      </c>
      <c r="B10">
        <v>152.58799999999999</v>
      </c>
      <c r="C10">
        <v>127.157</v>
      </c>
      <c r="D10">
        <v>158.946</v>
      </c>
      <c r="E10">
        <v>190.73500000000001</v>
      </c>
      <c r="F10">
        <v>177.428</v>
      </c>
      <c r="G10">
        <f>AVERAGE(B10:F10)</f>
        <v>161.3708</v>
      </c>
      <c r="H10" t="s">
        <v>12</v>
      </c>
      <c r="L10" t="s">
        <v>11</v>
      </c>
      <c r="M10">
        <f t="shared" si="0"/>
        <v>27.334235736752436</v>
      </c>
    </row>
    <row r="12" spans="1:13" x14ac:dyDescent="0.35">
      <c r="A12" t="s">
        <v>28</v>
      </c>
    </row>
    <row r="13" spans="1:13" x14ac:dyDescent="0.35">
      <c r="A13" t="s">
        <v>29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showRuler="0" workbookViewId="0">
      <selection activeCell="J13" sqref="J13"/>
    </sheetView>
  </sheetViews>
  <sheetFormatPr defaultColWidth="10.6640625" defaultRowHeight="15.5" x14ac:dyDescent="0.35"/>
  <cols>
    <col min="1" max="1" width="5.25" bestFit="1" customWidth="1"/>
    <col min="2" max="6" width="8.75" bestFit="1" customWidth="1"/>
    <col min="7" max="7" width="9.75" bestFit="1" customWidth="1"/>
    <col min="9" max="9" width="20.58203125" bestFit="1" customWidth="1"/>
    <col min="10" max="10" width="12.83203125" customWidth="1"/>
  </cols>
  <sheetData>
    <row r="1" spans="1:10" x14ac:dyDescent="0.35"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5</v>
      </c>
      <c r="I1" t="s">
        <v>33</v>
      </c>
      <c r="J1" t="s">
        <v>32</v>
      </c>
    </row>
    <row r="2" spans="1:10" x14ac:dyDescent="0.35">
      <c r="A2" t="s">
        <v>14</v>
      </c>
      <c r="B2">
        <v>1542.7260000000001</v>
      </c>
      <c r="C2">
        <v>1443.5260000000001</v>
      </c>
      <c r="D2">
        <v>1359.145</v>
      </c>
      <c r="E2">
        <v>1440.3330000000001</v>
      </c>
      <c r="F2">
        <v>1486.3710000000001</v>
      </c>
      <c r="G2">
        <f>AVERAGE(B2:F2)</f>
        <v>1454.4202000000002</v>
      </c>
      <c r="I2">
        <v>512</v>
      </c>
      <c r="J2">
        <v>1454.4202000000002</v>
      </c>
    </row>
    <row r="3" spans="1:10" x14ac:dyDescent="0.35">
      <c r="A3" t="s">
        <v>16</v>
      </c>
      <c r="B3">
        <v>1510.511</v>
      </c>
      <c r="C3">
        <v>1479.614</v>
      </c>
      <c r="D3">
        <v>1546.39</v>
      </c>
      <c r="E3">
        <v>1587.8789999999999</v>
      </c>
      <c r="F3">
        <v>1424.5740000000001</v>
      </c>
      <c r="G3">
        <f t="shared" ref="G3:G10" si="0">AVERAGE(B3:F3)</f>
        <v>1509.7936000000002</v>
      </c>
      <c r="I3">
        <f>1 * 1024</f>
        <v>1024</v>
      </c>
      <c r="J3">
        <v>1509.7936000000002</v>
      </c>
    </row>
    <row r="4" spans="1:10" x14ac:dyDescent="0.35">
      <c r="A4" t="s">
        <v>15</v>
      </c>
      <c r="B4">
        <v>1595.663</v>
      </c>
      <c r="C4">
        <v>1745.39</v>
      </c>
      <c r="D4">
        <v>1803.4079999999999</v>
      </c>
      <c r="E4">
        <v>1854.787</v>
      </c>
      <c r="F4">
        <v>1070.7739999999999</v>
      </c>
      <c r="G4">
        <f t="shared" si="0"/>
        <v>1614.0043999999998</v>
      </c>
      <c r="I4">
        <f xml:space="preserve"> 4* 1024</f>
        <v>4096</v>
      </c>
      <c r="J4">
        <v>1614.0043999999998</v>
      </c>
    </row>
    <row r="5" spans="1:10" x14ac:dyDescent="0.35">
      <c r="A5" t="s">
        <v>17</v>
      </c>
      <c r="B5">
        <v>865.73199999999997</v>
      </c>
      <c r="C5">
        <v>1881.5909999999999</v>
      </c>
      <c r="D5">
        <v>2120.62</v>
      </c>
      <c r="E5">
        <v>934.04600000000005</v>
      </c>
      <c r="F5">
        <v>920.83500000000004</v>
      </c>
      <c r="G5">
        <f t="shared" si="0"/>
        <v>1344.5647999999999</v>
      </c>
      <c r="I5">
        <f>8*1024</f>
        <v>8192</v>
      </c>
      <c r="J5">
        <v>1344.5647999999999</v>
      </c>
    </row>
    <row r="6" spans="1:10" x14ac:dyDescent="0.35">
      <c r="A6" t="s">
        <v>18</v>
      </c>
      <c r="B6">
        <v>1903.598</v>
      </c>
      <c r="C6">
        <v>2148.6149999999998</v>
      </c>
      <c r="D6">
        <v>2376.0230000000001</v>
      </c>
      <c r="E6">
        <v>1063.7750000000001</v>
      </c>
      <c r="F6">
        <v>2358.806</v>
      </c>
      <c r="G6">
        <f t="shared" si="0"/>
        <v>1970.1634000000001</v>
      </c>
      <c r="I6">
        <f>16 * 1024</f>
        <v>16384</v>
      </c>
      <c r="J6">
        <v>1970.1634000000001</v>
      </c>
    </row>
    <row r="7" spans="1:10" x14ac:dyDescent="0.35">
      <c r="A7" t="s">
        <v>19</v>
      </c>
      <c r="B7">
        <v>2604.1210000000001</v>
      </c>
      <c r="C7">
        <v>1446.7339999999999</v>
      </c>
      <c r="D7">
        <v>2402.326</v>
      </c>
      <c r="E7">
        <v>2221.9470000000001</v>
      </c>
      <c r="F7">
        <v>2573.2420000000002</v>
      </c>
      <c r="G7">
        <f t="shared" si="0"/>
        <v>2249.674</v>
      </c>
      <c r="I7">
        <f>32*1024</f>
        <v>32768</v>
      </c>
      <c r="J7">
        <v>2249.674</v>
      </c>
    </row>
    <row r="8" spans="1:10" x14ac:dyDescent="0.35">
      <c r="A8" t="s">
        <v>20</v>
      </c>
      <c r="B8">
        <v>2919.4180000000001</v>
      </c>
      <c r="C8">
        <v>2945.8389999999999</v>
      </c>
      <c r="D8">
        <v>3056.48</v>
      </c>
      <c r="E8">
        <v>2919.4180000000001</v>
      </c>
      <c r="F8">
        <v>3056.48</v>
      </c>
      <c r="G8">
        <f t="shared" si="0"/>
        <v>2979.5269999999996</v>
      </c>
      <c r="I8">
        <f xml:space="preserve"> 1 *1024*1024</f>
        <v>1048576</v>
      </c>
      <c r="J8">
        <v>2979.5269999999996</v>
      </c>
    </row>
    <row r="9" spans="1:10" x14ac:dyDescent="0.35">
      <c r="A9" t="s">
        <v>21</v>
      </c>
      <c r="B9">
        <v>3207.0459999999998</v>
      </c>
      <c r="C9">
        <v>3000.14</v>
      </c>
      <c r="D9">
        <v>2842.9270000000001</v>
      </c>
      <c r="E9">
        <v>3042.1979999999999</v>
      </c>
      <c r="F9">
        <v>3085.4520000000002</v>
      </c>
      <c r="G9">
        <f t="shared" si="0"/>
        <v>3035.5526</v>
      </c>
      <c r="I9">
        <f>1024* 1024*2</f>
        <v>2097152</v>
      </c>
      <c r="J9">
        <v>3035.5526</v>
      </c>
    </row>
    <row r="10" spans="1:10" x14ac:dyDescent="0.35">
      <c r="A10" t="s">
        <v>22</v>
      </c>
      <c r="B10">
        <v>2614.58</v>
      </c>
      <c r="C10">
        <v>2668.1570000000002</v>
      </c>
      <c r="D10">
        <v>2758.6030000000001</v>
      </c>
      <c r="E10">
        <v>2794.1219999999998</v>
      </c>
      <c r="F10">
        <v>2679.1370000000002</v>
      </c>
      <c r="G10">
        <f t="shared" si="0"/>
        <v>2702.9198000000001</v>
      </c>
      <c r="I10">
        <f>4*1024*1024</f>
        <v>4194304</v>
      </c>
      <c r="J10">
        <v>2702.9198000000001</v>
      </c>
    </row>
    <row r="11" spans="1:10" x14ac:dyDescent="0.35">
      <c r="I11" t="s">
        <v>13</v>
      </c>
      <c r="J11">
        <v>385.72379999999998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write_blocks_seq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Catherine Wang</cp:lastModifiedBy>
  <dcterms:created xsi:type="dcterms:W3CDTF">2017-01-31T03:09:01Z</dcterms:created>
  <dcterms:modified xsi:type="dcterms:W3CDTF">2017-01-31T23:20:44Z</dcterms:modified>
</cp:coreProperties>
</file>