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yo\Google Drive\Universidad\8 Semestre\Ingenieria de Software III\2 Entrega\"/>
    </mc:Choice>
  </mc:AlternateContent>
  <bookViews>
    <workbookView xWindow="0" yWindow="0" windowWidth="17970" windowHeight="7410"/>
  </bookViews>
  <sheets>
    <sheet name="Ponderaciones" sheetId="1" r:id="rId1"/>
    <sheet name="Calificacion Detalladas" sheetId="3" r:id="rId2"/>
    <sheet name="Grafica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D10" i="4"/>
  <c r="C10" i="4"/>
  <c r="D9" i="4"/>
  <c r="E9" i="4"/>
  <c r="C9" i="4"/>
  <c r="D8" i="4"/>
  <c r="E8" i="4"/>
  <c r="C8" i="4"/>
  <c r="D7" i="4"/>
  <c r="E7" i="4"/>
  <c r="C7" i="4"/>
  <c r="D6" i="4"/>
  <c r="E6" i="4"/>
  <c r="C6" i="4"/>
  <c r="D5" i="4"/>
  <c r="E5" i="4"/>
  <c r="C5" i="4"/>
  <c r="D4" i="4"/>
  <c r="E4" i="4"/>
  <c r="C4" i="4"/>
  <c r="D3" i="4"/>
  <c r="G4" i="3" l="1"/>
  <c r="D39" i="3" l="1"/>
  <c r="G40" i="3"/>
  <c r="H40" i="3" s="1"/>
  <c r="G41" i="3"/>
  <c r="H41" i="3" s="1"/>
  <c r="G39" i="3"/>
  <c r="H39" i="3" s="1"/>
  <c r="D33" i="3"/>
  <c r="D43" i="3" s="1"/>
  <c r="G34" i="3"/>
  <c r="H34" i="3" s="1"/>
  <c r="G35" i="3"/>
  <c r="H35" i="3" s="1"/>
  <c r="G36" i="3"/>
  <c r="H36" i="3" s="1"/>
  <c r="G37" i="3"/>
  <c r="H37" i="3" s="1"/>
  <c r="G33" i="3"/>
  <c r="H33" i="3" s="1"/>
  <c r="D27" i="3"/>
  <c r="G28" i="3"/>
  <c r="H28" i="3" s="1"/>
  <c r="G29" i="3"/>
  <c r="H29" i="3" s="1"/>
  <c r="G30" i="3"/>
  <c r="H30" i="3" s="1"/>
  <c r="G31" i="3"/>
  <c r="H31" i="3" s="1"/>
  <c r="G27" i="3"/>
  <c r="H27" i="3" s="1"/>
  <c r="G23" i="3"/>
  <c r="H23" i="3" s="1"/>
  <c r="G24" i="3"/>
  <c r="H24" i="3" s="1"/>
  <c r="G25" i="3"/>
  <c r="H25" i="3" s="1"/>
  <c r="G22" i="3"/>
  <c r="H22" i="3" s="1"/>
  <c r="D22" i="3"/>
  <c r="D15" i="3"/>
  <c r="G16" i="3"/>
  <c r="H16" i="3" s="1"/>
  <c r="G17" i="3"/>
  <c r="H17" i="3" s="1"/>
  <c r="G18" i="3"/>
  <c r="H18" i="3" s="1"/>
  <c r="G19" i="3"/>
  <c r="H19" i="3" s="1"/>
  <c r="G20" i="3"/>
  <c r="H20" i="3" s="1"/>
  <c r="G15" i="3"/>
  <c r="H15" i="3" s="1"/>
  <c r="G13" i="3"/>
  <c r="H13" i="3" s="1"/>
  <c r="G12" i="3"/>
  <c r="H12" i="3" s="1"/>
  <c r="D12" i="3"/>
  <c r="G9" i="3"/>
  <c r="H9" i="3" s="1"/>
  <c r="G10" i="3"/>
  <c r="H10" i="3" s="1"/>
  <c r="G8" i="3"/>
  <c r="H8" i="3" s="1"/>
  <c r="D8" i="3"/>
  <c r="G6" i="3"/>
  <c r="H6" i="3" s="1"/>
  <c r="G5" i="3"/>
  <c r="H5" i="3" s="1"/>
  <c r="H4" i="3"/>
  <c r="D4" i="3"/>
  <c r="C39" i="3" l="1"/>
  <c r="E39" i="3" s="1"/>
  <c r="C33" i="3"/>
  <c r="E33" i="3" s="1"/>
  <c r="C22" i="3"/>
  <c r="E22" i="3" s="1"/>
  <c r="C27" i="3"/>
  <c r="E27" i="3" s="1"/>
  <c r="C15" i="3"/>
  <c r="E15" i="3" s="1"/>
  <c r="C8" i="3"/>
  <c r="E8" i="3" s="1"/>
  <c r="C12" i="3"/>
  <c r="E12" i="3" s="1"/>
  <c r="D50" i="1" l="1"/>
  <c r="E49" i="1"/>
  <c r="E44" i="1"/>
  <c r="E37" i="1"/>
  <c r="E30" i="1"/>
  <c r="E24" i="1"/>
  <c r="E16" i="1"/>
  <c r="E12" i="1"/>
  <c r="E7" i="1"/>
  <c r="C4" i="3" l="1"/>
  <c r="E4" i="3" l="1"/>
  <c r="E3" i="4" s="1"/>
  <c r="C3" i="4"/>
</calcChain>
</file>

<file path=xl/sharedStrings.xml><?xml version="1.0" encoding="utf-8"?>
<sst xmlns="http://schemas.openxmlformats.org/spreadsheetml/2006/main" count="225" uniqueCount="148">
  <si>
    <t>CARACTERISTICAS</t>
  </si>
  <si>
    <t>SUBCARACTERISTICAS</t>
  </si>
  <si>
    <t xml:space="preserve">DEFINICION </t>
  </si>
  <si>
    <t>Funcionalidad</t>
  </si>
  <si>
    <t>Ponderacion Total:</t>
  </si>
  <si>
    <t>Representa la capacidad del producto software para proporcionar funciones que satisfacen las necesidades declaradas e implícitas, cuando el producto se usa en las condiciones especificadas</t>
  </si>
  <si>
    <t>Completitud Funcional</t>
  </si>
  <si>
    <t>Correccion Funcional</t>
  </si>
  <si>
    <t>Pertinencia Funcional</t>
  </si>
  <si>
    <t>Grado en el cual el conjunto de funcionalidades cubre todas las tareas y los objetivos del usuario especificados</t>
  </si>
  <si>
    <t>Capacidad del producto o sistema para proveer resultados correctos con el nivel de precisión requerido.</t>
  </si>
  <si>
    <t>Capacidad del producto software para proporcionar un conjunto apropiado de funciones para tareas y objetivos de usuario especificados.</t>
  </si>
  <si>
    <t>Ponderacion Individual</t>
  </si>
  <si>
    <t>Suma de las ponderaciones</t>
  </si>
  <si>
    <t>Rendimiento</t>
  </si>
  <si>
    <t>Esta característica representa el desempeño relativo a la cantidad de recursos utilizados bajo determinadas condiciones</t>
  </si>
  <si>
    <t>Comportamiento del Tiempo</t>
  </si>
  <si>
    <t>Uso de Recursos</t>
  </si>
  <si>
    <t>Capacidad</t>
  </si>
  <si>
    <t>Las cantidades y tipos de recursos utilizados cuando el software lleva a cabo su función bajo condiciones determinadas</t>
  </si>
  <si>
    <t>Grado en que los límites máximos de un parámetro de un producto o sistema software cumplen con los requisitos.</t>
  </si>
  <si>
    <r>
      <t>Los tiempos de respuesta y procesamiento y los ratios de </t>
    </r>
    <r>
      <rPr>
        <i/>
        <sz val="8"/>
        <rFont val="Arial"/>
        <family val="2"/>
      </rPr>
      <t>throughput</t>
    </r>
    <r>
      <rPr>
        <sz val="8"/>
        <rFont val="Arial"/>
        <family val="2"/>
      </rPr>
      <t> de un sistema cuando lleva a cabo sus funciones bajo condiciones determinadas en relación con un banco de pruebas (</t>
    </r>
    <r>
      <rPr>
        <i/>
        <sz val="8"/>
        <rFont val="Arial"/>
        <family val="2"/>
      </rPr>
      <t>benchmark</t>
    </r>
    <r>
      <rPr>
        <sz val="8"/>
        <rFont val="Arial"/>
        <family val="2"/>
      </rPr>
      <t>) establecido.</t>
    </r>
  </si>
  <si>
    <t>Compatibilidad</t>
  </si>
  <si>
    <t>Capacidad de dos o más sistemas o componentes para intercambiar información y/o llevar a cabo sus funciones requeridas cuando comparten el mismo entorno hardware o software.</t>
  </si>
  <si>
    <t>Interoperabilidad</t>
  </si>
  <si>
    <t>Capacidad del producto para coexistir con otro software independiente, en un entorno común, compartiendo recursos comunes sin detrimento.</t>
  </si>
  <si>
    <t>Coexistencia</t>
  </si>
  <si>
    <t>Capacidad de dos o más sistemas o componentes para intercambiar información y utilizar la información intercambiada.</t>
  </si>
  <si>
    <t>Usabilidad</t>
  </si>
  <si>
    <t>Inteligibilidad</t>
  </si>
  <si>
    <t>Aprendizaje</t>
  </si>
  <si>
    <t>Operabilidad</t>
  </si>
  <si>
    <t>User Protection</t>
  </si>
  <si>
    <t>Accesibilidad</t>
  </si>
  <si>
    <t>Estetica de la GUI</t>
  </si>
  <si>
    <t>Capacidad del producto software para ser entendido, aprendido, usado y resultar atractivo para el usuario, cuando se usa bajo determinadas condiciones.</t>
  </si>
  <si>
    <t>Capacidad del producto que permite al usuario entender si el software es adecuado para sus necesidades.</t>
  </si>
  <si>
    <t>Capacidad del producto que permite al usuario aprender su aplicación.</t>
  </si>
  <si>
    <t>Capacidad del producto que permite al usuario operarlo y controlarlo con facilidad.</t>
  </si>
  <si>
    <t>Capacidad del sistema para proteger a los usuarios de hacer errores.</t>
  </si>
  <si>
    <t>Capacidad de la interfaz de usuario  de agradar y satisfacer la interacción con el usuario.</t>
  </si>
  <si>
    <t>Capacidad del producto que permite que sea utilizado por usuarios con determinadas características y discapacidades.</t>
  </si>
  <si>
    <t>Fiabilidad</t>
  </si>
  <si>
    <t xml:space="preserve">Capacidad de un sistema o componente para desempeñar  las funciones especificadas, cuando se usa bajo unas condiciones y periodo de tiempo determinados. </t>
  </si>
  <si>
    <t>Madurez</t>
  </si>
  <si>
    <t>Capacidad del sistema para satisfacer las necesidades de fiabilidad en condiciones normales.</t>
  </si>
  <si>
    <t>Capacidad del sistema o componente de estar operativo y accesible para su uso cuando se requiere.</t>
  </si>
  <si>
    <t>Disponibilidad</t>
  </si>
  <si>
    <t>Tolerancia a Fallos</t>
  </si>
  <si>
    <t>Capacidad del sistema o componente para operar según lo previsto en presencia de fallos hardware o software.</t>
  </si>
  <si>
    <t>Capacidad del producto software para recuperar los datos directamente afectados y reestablecer el estado deseado del sistema en caso de interrupción o fallo.</t>
  </si>
  <si>
    <t>Recuperabilidad</t>
  </si>
  <si>
    <t>Seguridad</t>
  </si>
  <si>
    <t xml:space="preserve">Capacidad de protección de la información y los datos de manera que personas o sistemas no autorizados no puedan leerlos o modificarlos. </t>
  </si>
  <si>
    <t>Confidencialidad</t>
  </si>
  <si>
    <t>Capacidad de protección contra el acceso de datos e información no autorizados, ya sea accidental o deliberadamente.</t>
  </si>
  <si>
    <t>Integridad</t>
  </si>
  <si>
    <t>Capacidad del sistema o componente para prevenir accesos o modificaciones no autorizados a datos o programas de ordenador.</t>
  </si>
  <si>
    <t>No Repudio</t>
  </si>
  <si>
    <t>Capacidad de demostrar las acciones o eventos que han tenido lugar, de manera que dichas acciones o eventos no puedan ser repudiados posteriormente.</t>
  </si>
  <si>
    <t>Reusabilidad</t>
  </si>
  <si>
    <t>Capacidad de rastrear de forma inequívoca las acciones de una entidad.</t>
  </si>
  <si>
    <t>Autenticidad</t>
  </si>
  <si>
    <t>Capacidad de demostrar la identidad de un sujeto o un recurso.</t>
  </si>
  <si>
    <t>Mantenibilidad</t>
  </si>
  <si>
    <t>Esta característica representa la capacidad del producto software para ser modificado efectiva y eficientemente, debido a necesidades evolutivas, correctivas o perfectivas.</t>
  </si>
  <si>
    <t>Modularidad</t>
  </si>
  <si>
    <t>Capacidad de un sistema o programa de ordenador (compuesto de componentes discretos) que permite que un cambio en un componente tenga un impacto mínimo en los demás.</t>
  </si>
  <si>
    <t>Capacidad de un activo que permite que sea utilizado en más de un sistema software o en la construcción de otros activos.</t>
  </si>
  <si>
    <t>Responsabilidad</t>
  </si>
  <si>
    <t>Facilidad con la que se puede evaluar el impacto de un determinado cambio sobre el resto del software, diagnosticar las deficiencias o causas de fallos en el software, o identificar las partes a modificar.</t>
  </si>
  <si>
    <t>Analizabilidad</t>
  </si>
  <si>
    <t>Modificabilidad</t>
  </si>
  <si>
    <t>Capacidad del producto que permite que sea modificado de forma efectiva y eficiente sin introducir defectos o degradar el desempeño.</t>
  </si>
  <si>
    <t>Testeabilidad</t>
  </si>
  <si>
    <t>Facilidad con la que se pueden establecer criterios de prueba para un sistema o componente y con la que se pueden llevar a cabo las pruebas para determinar si se cumplen dichos criterios.</t>
  </si>
  <si>
    <t>Portabilidad</t>
  </si>
  <si>
    <t>Capacidad del producto que le permite ser adaptado de forma efectiva y eficiente a diferentes entornos determinados de hardware, software, operacionales o de uso.</t>
  </si>
  <si>
    <t>Adaptabilidad</t>
  </si>
  <si>
    <t>Capacidad del producto o componente de ser transferido de forma efectiva y eficiente de un entorno hardware, software, operacional o de utilización a otro.</t>
  </si>
  <si>
    <t>Instalabilidad</t>
  </si>
  <si>
    <t>Facilidad con la que el producto se puede instalar y/o desinstalar de forma exitosa en un determinado entorno.</t>
  </si>
  <si>
    <t>Reemplazabilidad</t>
  </si>
  <si>
    <t>Capacidad del producto para ser utilizado en lugar de otro producto software determinado con el mismo propósito y en el mismo entorno.</t>
  </si>
  <si>
    <t>Suma Ponderacion Total:</t>
  </si>
  <si>
    <t xml:space="preserve">Calificación Total  </t>
  </si>
  <si>
    <t xml:space="preserve">Calificación Ponderada Total  </t>
  </si>
  <si>
    <t>Ponderación Total</t>
  </si>
  <si>
    <t>Ponderación Individual</t>
  </si>
  <si>
    <t>Calificación Ponderada</t>
  </si>
  <si>
    <t>METRICAS</t>
  </si>
  <si>
    <t>Porcentaje de casos de uso terminados</t>
  </si>
  <si>
    <t>Porcentaje de casos de uso corregidos</t>
  </si>
  <si>
    <t>Reduccion de tiempo con respecto a la manera antigua</t>
  </si>
  <si>
    <t>Calificación</t>
  </si>
  <si>
    <t>X=A/B
A = Casos de uso finalizados
B = Casos de uso totales</t>
  </si>
  <si>
    <t>X=A/B
A = Casos de uso corregidos
B = Casos de uso que no funcionan de la forma esperada</t>
  </si>
  <si>
    <t>Tiempo promedio en procesamiento de transaccion</t>
  </si>
  <si>
    <t>Consumo promedio de memoria ram.</t>
  </si>
  <si>
    <t>Cantidad de usuarios que puede atender concurrentemente</t>
  </si>
  <si>
    <t>Numero de modulos con los que hay comunicacion</t>
  </si>
  <si>
    <t>No Aplica</t>
  </si>
  <si>
    <t>Funciones evidentes</t>
  </si>
  <si>
    <t>No aplica</t>
  </si>
  <si>
    <t>Grado de satisfaccion con la navegacion del sitio</t>
  </si>
  <si>
    <t>Cantidad de errores cometidos</t>
  </si>
  <si>
    <t>Grado de satisfaccion del usuario con la interfaz grafica</t>
  </si>
  <si>
    <t>Cantidad de operaciones empezadas y finalizadas a la semana</t>
  </si>
  <si>
    <t>Cantidad de casos de uso ligados entre si</t>
  </si>
  <si>
    <t>Tiempo medio de recuperacion</t>
  </si>
  <si>
    <t>Porcentaje de disponibilidad diario</t>
  </si>
  <si>
    <t>Numero de funciones visibles por usuario</t>
  </si>
  <si>
    <t>Porcentaje de pruebas de autorización por roles</t>
  </si>
  <si>
    <t>Control de accesos</t>
  </si>
  <si>
    <t>Razón de ataques detectados y denegados</t>
  </si>
  <si>
    <t>X = Ad/At 
Ad = Ataques detenidos por la aplicacion 
At = Ataques totales detectados por la aplicación</t>
  </si>
  <si>
    <t>X = Pr/Pt 
Pr = Pruebas de autorizacion realizadas
Pt = Pruebas de autorizacion totales identificadas</t>
  </si>
  <si>
    <t>Porcentaje de modulos intercambiables</t>
  </si>
  <si>
    <t>Porcentaje de modulos reusables</t>
  </si>
  <si>
    <t>Registro de cambios</t>
  </si>
  <si>
    <t>Porcentaje de bugs detectados y corregidos</t>
  </si>
  <si>
    <t xml:space="preserve">X = Mr/Mt 
Mr = Cantidad de Modulos que pueden ser reemplazables
Mt = Cantidad de Modulos totales de la aplicacion </t>
  </si>
  <si>
    <t>X = A/B
A = Cantidad de módulos reusables en otros proyectos.
B = Cantidad de módulos que componen el software.</t>
  </si>
  <si>
    <t>X = A/B
A = Numero de cambios a funciones o módulos que tienen comentarios
B = Total de funciones o módulos modificados</t>
  </si>
  <si>
    <t>X = A/B 
A = Cantidad de bugs corregidos
B = Cantidad de bugs que se han encontrado de acuerdo a las pruebas realizadas.</t>
  </si>
  <si>
    <t>Tipos de dispositivos en los que se puede visualizar</t>
  </si>
  <si>
    <t>X = A/B
A = Cantidad de resoluciones en las que podrá ser visualizada la aplicación con responsive.
B = Cantidad de resoluciones convencionales para pc y dispositivos móviles.</t>
  </si>
  <si>
    <t>X=(B-A)/B
A = Tiempo empleado en la forma actual
B = Tiempo empleado a través de la plataforma</t>
  </si>
  <si>
    <t>X= (Tf - T0)/Tf
T0 = Tiempo inicial en el que empieza la operacion
Tf = Tiempo final en el cual la transaccion ha terminado</t>
  </si>
  <si>
    <t>X = Consumo (MB) / Capacidad</t>
  </si>
  <si>
    <t>X = Tope de usuarios/Cantidad esperada</t>
  </si>
  <si>
    <t>X = Cantidad de modulos/Cantidad total de modulos</t>
  </si>
  <si>
    <t>X = Cantidad de funciones evidentes/Funcionalidades Totales</t>
  </si>
  <si>
    <t>X=1=Insatisfecho, X=2=Poco Satisfecho, X=3=  Medianamente Satisfecho, X=4=Satisfecho, X=5=Muy Satisfecho; X=X/5</t>
  </si>
  <si>
    <t>X = Cantidad de errores con software/ Cantidad de errores sin software</t>
  </si>
  <si>
    <t>X = Cantidad de operaciones terminadas/Cantidad de operaciones empezadas</t>
  </si>
  <si>
    <t>X=(B-A)/B
A = Tiempo en que el sistema tuvo una pérdida de datos o interrupción
B = Tiempo en el que el servicio fue reestablecido</t>
  </si>
  <si>
    <t>X = 1 - [ (Tc+Tr )/A ]
A = Cantidad de horas en las que se toma la medición (24 horas)
Tc = Tiempo que dura la falla
Tr = Tiempo que dura la reparacion de la falla</t>
  </si>
  <si>
    <t>X = Cantidad de casos de uso ligados/Cantidad total de casos de uso</t>
  </si>
  <si>
    <t>X = Cantidad de funciones adicionales/Cantidad de funciones disponibles</t>
  </si>
  <si>
    <t>X = Numero de accesos fallidos/Numero de accesos exitosos</t>
  </si>
  <si>
    <t>AUD018</t>
  </si>
  <si>
    <t>ID</t>
  </si>
  <si>
    <t>VERSION</t>
  </si>
  <si>
    <t>Calificacion Total</t>
  </si>
  <si>
    <t>Ponderacion Total</t>
  </si>
  <si>
    <t>Calificacion Ponderada Total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</si>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</sst>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9C7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/>
    </xf>
    <xf numFmtId="0" fontId="2" fillId="2" borderId="0" xfId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6" borderId="0" xfId="0" applyNumberFormat="1" applyFont="1" applyFill="1" applyAlignment="1">
      <alignment horizontal="left" vertical="center"/>
    </xf>
    <xf numFmtId="0" fontId="11" fillId="7" borderId="1" xfId="0" applyFont="1" applyFill="1" applyBorder="1" applyAlignment="1">
      <alignment horizontal="center" textRotation="90" wrapText="1"/>
    </xf>
    <xf numFmtId="0" fontId="2" fillId="2" borderId="0" xfId="1" applyAlignment="1">
      <alignment horizontal="center"/>
    </xf>
    <xf numFmtId="0" fontId="11" fillId="7" borderId="2" xfId="0" applyFont="1" applyFill="1" applyBorder="1" applyAlignment="1">
      <alignment horizontal="center" textRotation="90" wrapText="1"/>
    </xf>
    <xf numFmtId="0" fontId="2" fillId="2" borderId="0" xfId="1"/>
    <xf numFmtId="0" fontId="11" fillId="7" borderId="5" xfId="0" applyFont="1" applyFill="1" applyBorder="1" applyAlignment="1">
      <alignment horizontal="center" textRotation="90" wrapText="1"/>
    </xf>
    <xf numFmtId="0" fontId="3" fillId="8" borderId="3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0" xfId="0" applyFont="1" applyFill="1" applyAlignment="1">
      <alignment vertical="top" wrapText="1"/>
    </xf>
    <xf numFmtId="2" fontId="0" fillId="0" borderId="0" xfId="0" applyNumberFormat="1" applyFill="1" applyBorder="1"/>
    <xf numFmtId="0" fontId="1" fillId="0" borderId="0" xfId="0" applyFont="1"/>
    <xf numFmtId="0" fontId="1" fillId="4" borderId="1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2" fillId="2" borderId="16" xfId="1" applyFont="1" applyBorder="1" applyAlignment="1">
      <alignment horizontal="center" vertical="center"/>
    </xf>
    <xf numFmtId="0" fontId="12" fillId="2" borderId="17" xfId="1" applyFont="1" applyBorder="1" applyAlignment="1">
      <alignment horizontal="center" vertical="center"/>
    </xf>
    <xf numFmtId="0" fontId="12" fillId="2" borderId="18" xfId="1" applyFont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9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top"/>
    </xf>
    <xf numFmtId="0" fontId="0" fillId="0" borderId="0" xfId="0"/>
    <xf numFmtId="0" fontId="2" fillId="2" borderId="0" xfId="1" applyAlignment="1">
      <alignment horizontal="center" vertical="center"/>
    </xf>
    <xf numFmtId="0" fontId="2" fillId="2" borderId="0" xfId="1" applyAlignment="1">
      <alignment horizontal="center"/>
    </xf>
    <xf numFmtId="0" fontId="2" fillId="2" borderId="6" xfId="1" applyBorder="1" applyAlignment="1">
      <alignment horizontal="center"/>
    </xf>
    <xf numFmtId="0" fontId="0" fillId="0" borderId="0" xfId="0" applyAlignment="1">
      <alignment horizontal="center" vertical="top"/>
    </xf>
  </cellXfs>
  <cellStyles count="2">
    <cellStyle name="Énfasis2" xfId="1" builtinId="33"/>
    <cellStyle name="Normal" xfId="0" builtinId="0"/>
  </cellStyles>
  <dxfs count="0"/>
  <tableStyles count="0" defaultTableStyle="TableStyleMedium2" defaultPivotStyle="PivotStyleLight16"/>
  <colors>
    <mruColors>
      <color rgb="FF29C7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Comparación Características </a:t>
            </a:r>
          </a:p>
        </c:rich>
      </c:tx>
      <c:layout>
        <c:manualLayout>
          <c:xMode val="edge"/>
          <c:yMode val="edge"/>
          <c:x val="0.31435848918205994"/>
          <c:y val="4.3073890993764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Graficas!$C$2</c:f>
              <c:strCache>
                <c:ptCount val="1"/>
                <c:pt idx="0">
                  <c:v>Calificacion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Graficas!$B$3:$B$10</c:f>
              <c:strCache>
                <c:ptCount val="8"/>
                <c:pt idx="0">
                  <c:v>Funcionalidad</c:v>
                </c:pt>
                <c:pt idx="1">
                  <c:v>Rendimiento</c:v>
                </c:pt>
                <c:pt idx="2">
                  <c:v>Compatibilidad</c:v>
                </c:pt>
                <c:pt idx="3">
                  <c:v>Usabilidad</c:v>
                </c:pt>
                <c:pt idx="4">
                  <c:v>Fiabilidad</c:v>
                </c:pt>
                <c:pt idx="5">
                  <c:v>Seguridad</c:v>
                </c:pt>
                <c:pt idx="6">
                  <c:v>Mantenibilidad</c:v>
                </c:pt>
                <c:pt idx="7">
                  <c:v>Portabilidad</c:v>
                </c:pt>
              </c:strCache>
            </c:strRef>
          </c:cat>
          <c:val>
            <c:numRef>
              <c:f>Graficas!$C$3:$C$10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Graficas!$E$2</c:f>
              <c:strCache>
                <c:ptCount val="1"/>
                <c:pt idx="0">
                  <c:v>Calificacion Ponderada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Graficas!$B$3:$B$10</c:f>
              <c:strCache>
                <c:ptCount val="8"/>
                <c:pt idx="0">
                  <c:v>Funcionalidad</c:v>
                </c:pt>
                <c:pt idx="1">
                  <c:v>Rendimiento</c:v>
                </c:pt>
                <c:pt idx="2">
                  <c:v>Compatibilidad</c:v>
                </c:pt>
                <c:pt idx="3">
                  <c:v>Usabilidad</c:v>
                </c:pt>
                <c:pt idx="4">
                  <c:v>Fiabilidad</c:v>
                </c:pt>
                <c:pt idx="5">
                  <c:v>Seguridad</c:v>
                </c:pt>
                <c:pt idx="6">
                  <c:v>Mantenibilidad</c:v>
                </c:pt>
                <c:pt idx="7">
                  <c:v>Portabilidad</c:v>
                </c:pt>
              </c:strCache>
            </c:strRef>
          </c:cat>
          <c:val>
            <c:numRef>
              <c:f>Graficas!$E$3:$E$10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999240"/>
        <c:axId val="103003160"/>
        <c:axId val="197516688"/>
      </c:bar3DChart>
      <c:catAx>
        <c:axId val="10299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03160"/>
        <c:crosses val="autoZero"/>
        <c:auto val="1"/>
        <c:lblAlgn val="ctr"/>
        <c:lblOffset val="100"/>
        <c:noMultiLvlLbl val="0"/>
      </c:catAx>
      <c:valAx>
        <c:axId val="1030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808080"/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999240"/>
        <c:crosses val="autoZero"/>
        <c:crossBetween val="between"/>
      </c:valAx>
      <c:serAx>
        <c:axId val="19751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0316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39304461942258"/>
          <c:y val="0.78298556430446198"/>
          <c:w val="0.61921391076115484"/>
          <c:h val="0.18923665791776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4760</xdr:rowOff>
    </xdr:from>
    <xdr:to>
      <xdr:col>5</xdr:col>
      <xdr:colOff>556141</xdr:colOff>
      <xdr:row>29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"/>
  <sheetViews>
    <sheetView tabSelected="1" workbookViewId="0">
      <selection activeCell="E1" sqref="E1"/>
    </sheetView>
  </sheetViews>
  <sheetFormatPr baseColWidth="10" defaultRowHeight="15" x14ac:dyDescent="0.25"/>
  <cols>
    <col min="1" max="1" width="5.85546875" customWidth="1"/>
    <col min="2" max="2" width="24" customWidth="1"/>
    <col min="3" max="3" width="24.42578125" bestFit="1" customWidth="1"/>
    <col min="4" max="4" width="57.42578125" customWidth="1"/>
    <col min="5" max="5" width="11.42578125" style="10"/>
  </cols>
  <sheetData>
    <row r="1" spans="2:5" x14ac:dyDescent="0.25">
      <c r="B1" s="26" t="s">
        <v>142</v>
      </c>
      <c r="C1" t="s">
        <v>141</v>
      </c>
      <c r="D1" s="26" t="s">
        <v>143</v>
      </c>
      <c r="E1" s="10" t="s">
        <v>147</v>
      </c>
    </row>
    <row r="2" spans="2:5" ht="20.100000000000001" customHeight="1" x14ac:dyDescent="0.25">
      <c r="B2" s="5" t="s">
        <v>0</v>
      </c>
      <c r="C2" s="5" t="s">
        <v>1</v>
      </c>
      <c r="D2" s="5" t="s">
        <v>2</v>
      </c>
    </row>
    <row r="3" spans="2:5" ht="30" customHeight="1" x14ac:dyDescent="0.25">
      <c r="B3" s="6" t="s">
        <v>3</v>
      </c>
      <c r="C3" s="4" t="s">
        <v>4</v>
      </c>
      <c r="D3" s="15">
        <v>0.16</v>
      </c>
      <c r="E3" s="11" t="s">
        <v>12</v>
      </c>
    </row>
    <row r="4" spans="2:5" ht="30" customHeight="1" x14ac:dyDescent="0.25">
      <c r="B4" s="39" t="s">
        <v>5</v>
      </c>
      <c r="C4" s="7" t="s">
        <v>6</v>
      </c>
      <c r="D4" s="3" t="s">
        <v>9</v>
      </c>
      <c r="E4" s="12">
        <v>0.5</v>
      </c>
    </row>
    <row r="5" spans="2:5" ht="30" customHeight="1" x14ac:dyDescent="0.25">
      <c r="B5" s="39"/>
      <c r="C5" s="7" t="s">
        <v>7</v>
      </c>
      <c r="D5" s="3" t="s">
        <v>10</v>
      </c>
      <c r="E5" s="12">
        <v>0.3</v>
      </c>
    </row>
    <row r="6" spans="2:5" ht="30" customHeight="1" x14ac:dyDescent="0.25">
      <c r="B6" s="39"/>
      <c r="C6" s="7" t="s">
        <v>8</v>
      </c>
      <c r="D6" s="3" t="s">
        <v>11</v>
      </c>
      <c r="E6" s="12">
        <v>0.2</v>
      </c>
    </row>
    <row r="7" spans="2:5" x14ac:dyDescent="0.25">
      <c r="B7" s="39"/>
      <c r="C7" s="40" t="s">
        <v>13</v>
      </c>
      <c r="D7" s="40"/>
      <c r="E7" s="13">
        <f>SUM(E4:E6)</f>
        <v>1</v>
      </c>
    </row>
    <row r="8" spans="2:5" ht="30" customHeight="1" x14ac:dyDescent="0.25">
      <c r="B8" s="6" t="s">
        <v>14</v>
      </c>
      <c r="C8" s="4" t="s">
        <v>4</v>
      </c>
      <c r="D8" s="15">
        <v>0.14000000000000001</v>
      </c>
      <c r="E8" s="11" t="s">
        <v>12</v>
      </c>
    </row>
    <row r="9" spans="2:5" ht="33.75" x14ac:dyDescent="0.25">
      <c r="B9" s="39" t="s">
        <v>15</v>
      </c>
      <c r="C9" s="7" t="s">
        <v>16</v>
      </c>
      <c r="D9" s="1" t="s">
        <v>21</v>
      </c>
      <c r="E9" s="12">
        <v>0.4</v>
      </c>
    </row>
    <row r="10" spans="2:5" ht="30" customHeight="1" x14ac:dyDescent="0.25">
      <c r="B10" s="39"/>
      <c r="C10" s="7" t="s">
        <v>17</v>
      </c>
      <c r="D10" s="3" t="s">
        <v>19</v>
      </c>
      <c r="E10" s="12">
        <v>0.35</v>
      </c>
    </row>
    <row r="11" spans="2:5" ht="30" customHeight="1" x14ac:dyDescent="0.25">
      <c r="B11" s="39"/>
      <c r="C11" s="7" t="s">
        <v>18</v>
      </c>
      <c r="D11" s="3" t="s">
        <v>20</v>
      </c>
      <c r="E11" s="12">
        <v>0.25</v>
      </c>
    </row>
    <row r="12" spans="2:5" x14ac:dyDescent="0.25">
      <c r="B12" s="39"/>
      <c r="C12" s="40" t="s">
        <v>13</v>
      </c>
      <c r="D12" s="40"/>
      <c r="E12" s="13">
        <f>SUM(E9:E11)</f>
        <v>1</v>
      </c>
    </row>
    <row r="13" spans="2:5" ht="24" x14ac:dyDescent="0.25">
      <c r="B13" s="6" t="s">
        <v>22</v>
      </c>
      <c r="C13" s="4" t="s">
        <v>4</v>
      </c>
      <c r="D13" s="16">
        <v>0.1</v>
      </c>
      <c r="E13" s="11" t="s">
        <v>12</v>
      </c>
    </row>
    <row r="14" spans="2:5" ht="30" customHeight="1" x14ac:dyDescent="0.25">
      <c r="B14" s="39" t="s">
        <v>23</v>
      </c>
      <c r="C14" s="7" t="s">
        <v>26</v>
      </c>
      <c r="D14" s="3" t="s">
        <v>25</v>
      </c>
      <c r="E14" s="14">
        <v>0.35</v>
      </c>
    </row>
    <row r="15" spans="2:5" ht="30" customHeight="1" x14ac:dyDescent="0.25">
      <c r="B15" s="39"/>
      <c r="C15" s="7" t="s">
        <v>24</v>
      </c>
      <c r="D15" s="3" t="s">
        <v>27</v>
      </c>
      <c r="E15" s="14">
        <v>0.65</v>
      </c>
    </row>
    <row r="16" spans="2:5" ht="17.25" customHeight="1" x14ac:dyDescent="0.25">
      <c r="B16" s="39"/>
      <c r="C16" s="40" t="s">
        <v>13</v>
      </c>
      <c r="D16" s="40"/>
      <c r="E16" s="13">
        <f>SUM(E14:E15)</f>
        <v>1</v>
      </c>
    </row>
    <row r="17" spans="2:5" ht="24" x14ac:dyDescent="0.25">
      <c r="B17" s="6" t="s">
        <v>28</v>
      </c>
      <c r="C17" s="4" t="s">
        <v>4</v>
      </c>
      <c r="D17" s="15">
        <v>0.15</v>
      </c>
      <c r="E17" s="11" t="s">
        <v>12</v>
      </c>
    </row>
    <row r="18" spans="2:5" ht="24.95" customHeight="1" x14ac:dyDescent="0.25">
      <c r="B18" s="39" t="s">
        <v>35</v>
      </c>
      <c r="C18" s="7" t="s">
        <v>29</v>
      </c>
      <c r="D18" s="3" t="s">
        <v>36</v>
      </c>
      <c r="E18" s="14">
        <v>0.2</v>
      </c>
    </row>
    <row r="19" spans="2:5" ht="24.95" customHeight="1" x14ac:dyDescent="0.25">
      <c r="B19" s="39"/>
      <c r="C19" s="7" t="s">
        <v>30</v>
      </c>
      <c r="D19" s="3" t="s">
        <v>37</v>
      </c>
      <c r="E19" s="12">
        <v>0.1</v>
      </c>
    </row>
    <row r="20" spans="2:5" ht="24.95" customHeight="1" x14ac:dyDescent="0.25">
      <c r="B20" s="39"/>
      <c r="C20" s="7" t="s">
        <v>31</v>
      </c>
      <c r="D20" s="3" t="s">
        <v>38</v>
      </c>
      <c r="E20" s="12">
        <v>0.25</v>
      </c>
    </row>
    <row r="21" spans="2:5" ht="24.95" customHeight="1" x14ac:dyDescent="0.25">
      <c r="B21" s="39"/>
      <c r="C21" s="7" t="s">
        <v>32</v>
      </c>
      <c r="D21" s="3" t="s">
        <v>39</v>
      </c>
      <c r="E21" s="12">
        <v>0.15</v>
      </c>
    </row>
    <row r="22" spans="2:5" ht="24.95" customHeight="1" x14ac:dyDescent="0.25">
      <c r="B22" s="39"/>
      <c r="C22" s="7" t="s">
        <v>34</v>
      </c>
      <c r="D22" s="3" t="s">
        <v>40</v>
      </c>
      <c r="E22" s="12">
        <v>0.2</v>
      </c>
    </row>
    <row r="23" spans="2:5" ht="24.95" customHeight="1" x14ac:dyDescent="0.25">
      <c r="B23" s="39"/>
      <c r="C23" s="7" t="s">
        <v>33</v>
      </c>
      <c r="D23" s="3" t="s">
        <v>41</v>
      </c>
      <c r="E23" s="12">
        <v>0.1</v>
      </c>
    </row>
    <row r="24" spans="2:5" x14ac:dyDescent="0.25">
      <c r="B24" s="39"/>
      <c r="C24" s="40" t="s">
        <v>13</v>
      </c>
      <c r="D24" s="40"/>
      <c r="E24" s="13">
        <f>SUM(E18:E23)</f>
        <v>1.0000000000000002</v>
      </c>
    </row>
    <row r="25" spans="2:5" ht="24" x14ac:dyDescent="0.25">
      <c r="B25" s="6" t="s">
        <v>42</v>
      </c>
      <c r="C25" s="4" t="s">
        <v>4</v>
      </c>
      <c r="D25" s="16">
        <v>0.12</v>
      </c>
      <c r="E25" s="11" t="s">
        <v>12</v>
      </c>
    </row>
    <row r="26" spans="2:5" ht="30" customHeight="1" x14ac:dyDescent="0.25">
      <c r="B26" s="39" t="s">
        <v>43</v>
      </c>
      <c r="C26" s="7" t="s">
        <v>44</v>
      </c>
      <c r="D26" s="3" t="s">
        <v>45</v>
      </c>
      <c r="E26" s="12">
        <v>0.3</v>
      </c>
    </row>
    <row r="27" spans="2:5" ht="30" customHeight="1" x14ac:dyDescent="0.25">
      <c r="B27" s="39"/>
      <c r="C27" s="7" t="s">
        <v>47</v>
      </c>
      <c r="D27" s="3" t="s">
        <v>46</v>
      </c>
      <c r="E27" s="12">
        <v>0.4</v>
      </c>
    </row>
    <row r="28" spans="2:5" ht="30" customHeight="1" x14ac:dyDescent="0.25">
      <c r="B28" s="39"/>
      <c r="C28" s="7" t="s">
        <v>48</v>
      </c>
      <c r="D28" s="3" t="s">
        <v>49</v>
      </c>
      <c r="E28" s="12">
        <v>0.15</v>
      </c>
    </row>
    <row r="29" spans="2:5" ht="30" customHeight="1" x14ac:dyDescent="0.25">
      <c r="B29" s="39"/>
      <c r="C29" s="7" t="s">
        <v>51</v>
      </c>
      <c r="D29" s="3" t="s">
        <v>50</v>
      </c>
      <c r="E29" s="12">
        <v>0.15</v>
      </c>
    </row>
    <row r="30" spans="2:5" x14ac:dyDescent="0.25">
      <c r="B30" s="39"/>
      <c r="C30" s="40" t="s">
        <v>13</v>
      </c>
      <c r="D30" s="40"/>
      <c r="E30" s="13">
        <f>SUM(E26:E29)</f>
        <v>1</v>
      </c>
    </row>
    <row r="31" spans="2:5" ht="24" x14ac:dyDescent="0.25">
      <c r="B31" s="6" t="s">
        <v>52</v>
      </c>
      <c r="C31" s="4" t="s">
        <v>4</v>
      </c>
      <c r="D31" s="15">
        <v>0.15</v>
      </c>
      <c r="E31" s="11" t="s">
        <v>12</v>
      </c>
    </row>
    <row r="32" spans="2:5" ht="24.95" customHeight="1" x14ac:dyDescent="0.25">
      <c r="B32" s="39" t="s">
        <v>53</v>
      </c>
      <c r="C32" s="7" t="s">
        <v>54</v>
      </c>
      <c r="D32" s="3" t="s">
        <v>55</v>
      </c>
      <c r="E32" s="12">
        <v>0.25</v>
      </c>
    </row>
    <row r="33" spans="2:5" ht="24.95" customHeight="1" x14ac:dyDescent="0.25">
      <c r="B33" s="39"/>
      <c r="C33" s="7" t="s">
        <v>56</v>
      </c>
      <c r="D33" s="3" t="s">
        <v>57</v>
      </c>
      <c r="E33" s="12">
        <v>0.2</v>
      </c>
    </row>
    <row r="34" spans="2:5" ht="24.95" customHeight="1" x14ac:dyDescent="0.25">
      <c r="B34" s="39"/>
      <c r="C34" s="7" t="s">
        <v>58</v>
      </c>
      <c r="D34" s="3" t="s">
        <v>59</v>
      </c>
      <c r="E34" s="12">
        <v>0.1</v>
      </c>
    </row>
    <row r="35" spans="2:5" ht="24.95" customHeight="1" x14ac:dyDescent="0.25">
      <c r="B35" s="39"/>
      <c r="C35" s="7" t="s">
        <v>69</v>
      </c>
      <c r="D35" s="3" t="s">
        <v>61</v>
      </c>
      <c r="E35" s="12">
        <v>0.2</v>
      </c>
    </row>
    <row r="36" spans="2:5" ht="24.95" customHeight="1" x14ac:dyDescent="0.25">
      <c r="B36" s="39"/>
      <c r="C36" s="7" t="s">
        <v>62</v>
      </c>
      <c r="D36" s="3" t="s">
        <v>63</v>
      </c>
      <c r="E36" s="12">
        <v>0.25</v>
      </c>
    </row>
    <row r="37" spans="2:5" x14ac:dyDescent="0.25">
      <c r="B37" s="39"/>
      <c r="C37" s="40" t="s">
        <v>13</v>
      </c>
      <c r="D37" s="40"/>
      <c r="E37" s="13">
        <f>SUM(E32:E36)</f>
        <v>1</v>
      </c>
    </row>
    <row r="38" spans="2:5" ht="24" x14ac:dyDescent="0.25">
      <c r="B38" s="6" t="s">
        <v>64</v>
      </c>
      <c r="C38" s="4" t="s">
        <v>4</v>
      </c>
      <c r="D38" s="16">
        <v>0.1</v>
      </c>
      <c r="E38" s="11" t="s">
        <v>12</v>
      </c>
    </row>
    <row r="39" spans="2:5" ht="33.75" x14ac:dyDescent="0.25">
      <c r="B39" s="39" t="s">
        <v>65</v>
      </c>
      <c r="C39" s="7" t="s">
        <v>66</v>
      </c>
      <c r="D39" s="3" t="s">
        <v>67</v>
      </c>
      <c r="E39" s="12">
        <v>0.3</v>
      </c>
    </row>
    <row r="40" spans="2:5" ht="30" customHeight="1" x14ac:dyDescent="0.25">
      <c r="B40" s="39"/>
      <c r="C40" s="7" t="s">
        <v>60</v>
      </c>
      <c r="D40" s="3" t="s">
        <v>68</v>
      </c>
      <c r="E40" s="12">
        <v>0.2</v>
      </c>
    </row>
    <row r="41" spans="2:5" ht="33.75" x14ac:dyDescent="0.25">
      <c r="B41" s="39"/>
      <c r="C41" s="7" t="s">
        <v>71</v>
      </c>
      <c r="D41" s="3" t="s">
        <v>70</v>
      </c>
      <c r="E41" s="12">
        <v>0.1</v>
      </c>
    </row>
    <row r="42" spans="2:5" ht="30" customHeight="1" x14ac:dyDescent="0.25">
      <c r="B42" s="39"/>
      <c r="C42" s="7" t="s">
        <v>72</v>
      </c>
      <c r="D42" s="3" t="s">
        <v>73</v>
      </c>
      <c r="E42" s="12">
        <v>0.2</v>
      </c>
    </row>
    <row r="43" spans="2:5" ht="33.75" x14ac:dyDescent="0.25">
      <c r="B43" s="39"/>
      <c r="C43" s="7" t="s">
        <v>74</v>
      </c>
      <c r="D43" s="3" t="s">
        <v>75</v>
      </c>
      <c r="E43" s="12">
        <v>0.2</v>
      </c>
    </row>
    <row r="44" spans="2:5" x14ac:dyDescent="0.25">
      <c r="B44" s="39"/>
      <c r="C44" s="40" t="s">
        <v>13</v>
      </c>
      <c r="D44" s="40"/>
      <c r="E44" s="13">
        <f>SUM(E39:E43)</f>
        <v>1</v>
      </c>
    </row>
    <row r="45" spans="2:5" ht="24" x14ac:dyDescent="0.25">
      <c r="B45" s="6" t="s">
        <v>76</v>
      </c>
      <c r="C45" s="4" t="s">
        <v>4</v>
      </c>
      <c r="D45" s="16">
        <v>0.08</v>
      </c>
      <c r="E45" s="11" t="s">
        <v>12</v>
      </c>
    </row>
    <row r="46" spans="2:5" ht="30" customHeight="1" x14ac:dyDescent="0.25">
      <c r="B46" s="39" t="s">
        <v>79</v>
      </c>
      <c r="C46" s="7" t="s">
        <v>78</v>
      </c>
      <c r="D46" s="3" t="s">
        <v>77</v>
      </c>
      <c r="E46" s="12">
        <v>0.5</v>
      </c>
    </row>
    <row r="47" spans="2:5" ht="30" customHeight="1" x14ac:dyDescent="0.25">
      <c r="B47" s="39"/>
      <c r="C47" s="7" t="s">
        <v>80</v>
      </c>
      <c r="D47" s="3" t="s">
        <v>81</v>
      </c>
      <c r="E47" s="12">
        <v>0.2</v>
      </c>
    </row>
    <row r="48" spans="2:5" ht="30" customHeight="1" x14ac:dyDescent="0.25">
      <c r="B48" s="39"/>
      <c r="C48" s="7" t="s">
        <v>82</v>
      </c>
      <c r="D48" s="3" t="s">
        <v>83</v>
      </c>
      <c r="E48" s="12">
        <v>0.3</v>
      </c>
    </row>
    <row r="49" spans="2:5" x14ac:dyDescent="0.25">
      <c r="B49" s="39"/>
      <c r="C49" s="40" t="s">
        <v>13</v>
      </c>
      <c r="D49" s="40"/>
      <c r="E49" s="13">
        <f>SUM(E46:E48)</f>
        <v>1</v>
      </c>
    </row>
    <row r="50" spans="2:5" x14ac:dyDescent="0.25">
      <c r="C50" s="8" t="s">
        <v>84</v>
      </c>
      <c r="D50" s="9">
        <f>SUM(D3,D8,D13,D17,D25,D31,D38,D45)</f>
        <v>1</v>
      </c>
    </row>
  </sheetData>
  <mergeCells count="16">
    <mergeCell ref="C7:D7"/>
    <mergeCell ref="B4:B7"/>
    <mergeCell ref="B9:B12"/>
    <mergeCell ref="C12:D12"/>
    <mergeCell ref="B14:B16"/>
    <mergeCell ref="C16:D16"/>
    <mergeCell ref="B39:B44"/>
    <mergeCell ref="C44:D44"/>
    <mergeCell ref="B46:B49"/>
    <mergeCell ref="C49:D49"/>
    <mergeCell ref="B18:B24"/>
    <mergeCell ref="C24:D24"/>
    <mergeCell ref="B26:B30"/>
    <mergeCell ref="C30:D30"/>
    <mergeCell ref="B32:B37"/>
    <mergeCell ref="C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workbookViewId="0">
      <selection activeCell="K4" sqref="K4:K6"/>
    </sheetView>
  </sheetViews>
  <sheetFormatPr baseColWidth="10" defaultRowHeight="15" x14ac:dyDescent="0.25"/>
  <cols>
    <col min="1" max="1" width="5.85546875" customWidth="1"/>
    <col min="2" max="2" width="24" customWidth="1"/>
    <col min="3" max="3" width="11.85546875" bestFit="1" customWidth="1"/>
    <col min="4" max="4" width="4.42578125" bestFit="1" customWidth="1"/>
    <col min="5" max="5" width="6.140625" style="10" bestFit="1" customWidth="1"/>
    <col min="6" max="6" width="26.7109375" bestFit="1" customWidth="1"/>
    <col min="7" max="8" width="6.7109375" customWidth="1"/>
    <col min="9" max="9" width="23.5703125" bestFit="1" customWidth="1"/>
    <col min="10" max="10" width="50.28515625" customWidth="1"/>
    <col min="11" max="11" width="6.7109375" customWidth="1"/>
  </cols>
  <sheetData>
    <row r="2" spans="2:12" ht="15.75" thickBot="1" x14ac:dyDescent="0.3">
      <c r="B2" s="44" t="s">
        <v>0</v>
      </c>
      <c r="C2" s="44"/>
      <c r="D2" s="44"/>
      <c r="E2" s="44"/>
      <c r="F2" s="44" t="s">
        <v>1</v>
      </c>
      <c r="G2" s="44"/>
      <c r="H2" s="44"/>
      <c r="I2" s="44" t="s">
        <v>90</v>
      </c>
      <c r="J2" s="44"/>
      <c r="K2" s="44"/>
    </row>
    <row r="3" spans="2:12" ht="56.25" customHeight="1" thickBot="1" x14ac:dyDescent="0.3">
      <c r="B3" s="18"/>
      <c r="C3" s="17" t="s">
        <v>85</v>
      </c>
      <c r="D3" s="17" t="s">
        <v>87</v>
      </c>
      <c r="E3" s="17" t="s">
        <v>86</v>
      </c>
      <c r="F3" s="20"/>
      <c r="G3" s="17" t="s">
        <v>88</v>
      </c>
      <c r="H3" s="19" t="s">
        <v>89</v>
      </c>
      <c r="I3" s="45"/>
      <c r="J3" s="46"/>
      <c r="K3" s="21" t="s">
        <v>94</v>
      </c>
    </row>
    <row r="4" spans="2:12" ht="39.950000000000003" customHeight="1" thickBot="1" x14ac:dyDescent="0.3">
      <c r="B4" s="6" t="s">
        <v>3</v>
      </c>
      <c r="C4" s="42">
        <f>SUM(H4:H6)</f>
        <v>0</v>
      </c>
      <c r="D4" s="42">
        <f>+Ponderaciones!D3</f>
        <v>0.16</v>
      </c>
      <c r="E4" s="42">
        <f>+C4*D4</f>
        <v>0</v>
      </c>
      <c r="F4" s="7" t="s">
        <v>6</v>
      </c>
      <c r="G4" s="13">
        <f>+Ponderaciones!E4</f>
        <v>0.5</v>
      </c>
      <c r="H4" s="13">
        <f>+G4*K4</f>
        <v>0</v>
      </c>
      <c r="I4" s="22" t="s">
        <v>91</v>
      </c>
      <c r="J4" s="3" t="s">
        <v>95</v>
      </c>
      <c r="K4" s="12"/>
      <c r="L4" s="9"/>
    </row>
    <row r="5" spans="2:12" ht="34.5" thickBot="1" x14ac:dyDescent="0.3">
      <c r="B5" s="39"/>
      <c r="C5" s="42"/>
      <c r="D5" s="42"/>
      <c r="E5" s="42"/>
      <c r="F5" s="7" t="s">
        <v>7</v>
      </c>
      <c r="G5" s="13">
        <f>+Ponderaciones!E5</f>
        <v>0.3</v>
      </c>
      <c r="H5" s="13">
        <f>+G5*K5</f>
        <v>0</v>
      </c>
      <c r="I5" s="22" t="s">
        <v>92</v>
      </c>
      <c r="J5" s="3" t="s">
        <v>96</v>
      </c>
      <c r="K5" s="12"/>
    </row>
    <row r="6" spans="2:12" ht="39.950000000000003" customHeight="1" thickBot="1" x14ac:dyDescent="0.3">
      <c r="B6" s="39"/>
      <c r="C6" s="42"/>
      <c r="D6" s="42"/>
      <c r="E6" s="42"/>
      <c r="F6" s="7" t="s">
        <v>8</v>
      </c>
      <c r="G6" s="13">
        <f>+Ponderaciones!E6</f>
        <v>0.2</v>
      </c>
      <c r="H6" s="13">
        <f>(G6*K6)</f>
        <v>0</v>
      </c>
      <c r="I6" s="23" t="s">
        <v>93</v>
      </c>
      <c r="J6" s="3" t="s">
        <v>127</v>
      </c>
      <c r="K6" s="12"/>
    </row>
    <row r="7" spans="2:12" ht="9" customHeight="1" thickBot="1" x14ac:dyDescent="0.3"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2:12" ht="39.950000000000003" customHeight="1" thickBot="1" x14ac:dyDescent="0.3">
      <c r="B8" s="6" t="s">
        <v>14</v>
      </c>
      <c r="C8" s="42">
        <f>SUM(H8:H10)</f>
        <v>0</v>
      </c>
      <c r="D8" s="42">
        <f>+Ponderaciones!D8</f>
        <v>0.14000000000000001</v>
      </c>
      <c r="E8" s="42">
        <f>+C8*D8</f>
        <v>0</v>
      </c>
      <c r="F8" s="7" t="s">
        <v>16</v>
      </c>
      <c r="G8" s="13">
        <f>+Ponderaciones!E9</f>
        <v>0.4</v>
      </c>
      <c r="H8" s="13">
        <f>+G8*K8</f>
        <v>0</v>
      </c>
      <c r="I8" s="22" t="s">
        <v>97</v>
      </c>
      <c r="J8" s="1" t="s">
        <v>128</v>
      </c>
      <c r="K8" s="12"/>
    </row>
    <row r="9" spans="2:12" ht="39.950000000000003" customHeight="1" thickBot="1" x14ac:dyDescent="0.3">
      <c r="B9" s="39"/>
      <c r="C9" s="47"/>
      <c r="D9" s="42"/>
      <c r="E9" s="42"/>
      <c r="F9" s="7" t="s">
        <v>17</v>
      </c>
      <c r="G9" s="13">
        <f>+Ponderaciones!E10</f>
        <v>0.35</v>
      </c>
      <c r="H9" s="13">
        <f>+G9*K9</f>
        <v>0</v>
      </c>
      <c r="I9" s="22" t="s">
        <v>98</v>
      </c>
      <c r="J9" s="3" t="s">
        <v>129</v>
      </c>
      <c r="K9" s="12"/>
    </row>
    <row r="10" spans="2:12" ht="39.950000000000003" customHeight="1" thickBot="1" x14ac:dyDescent="0.3">
      <c r="B10" s="39"/>
      <c r="C10" s="47"/>
      <c r="D10" s="42"/>
      <c r="E10" s="42"/>
      <c r="F10" s="7" t="s">
        <v>18</v>
      </c>
      <c r="G10" s="13">
        <f>+Ponderaciones!E11</f>
        <v>0.25</v>
      </c>
      <c r="H10" s="13">
        <f>+G10*K10</f>
        <v>0</v>
      </c>
      <c r="I10" s="23" t="s">
        <v>99</v>
      </c>
      <c r="J10" s="3" t="s">
        <v>130</v>
      </c>
      <c r="K10" s="12"/>
    </row>
    <row r="11" spans="2:12" ht="9" customHeight="1" x14ac:dyDescent="0.25">
      <c r="B11" s="41"/>
      <c r="C11" s="43"/>
      <c r="D11" s="43"/>
      <c r="E11" s="41"/>
      <c r="F11" s="43"/>
      <c r="G11" s="43"/>
      <c r="H11" s="43"/>
      <c r="I11" s="43"/>
      <c r="J11" s="43"/>
      <c r="K11" s="43"/>
    </row>
    <row r="12" spans="2:12" ht="30" customHeight="1" x14ac:dyDescent="0.25">
      <c r="B12" s="6" t="s">
        <v>22</v>
      </c>
      <c r="C12" s="42">
        <f>SUM(H12:H13)</f>
        <v>0</v>
      </c>
      <c r="D12" s="42">
        <f>+Ponderaciones!D13</f>
        <v>0.1</v>
      </c>
      <c r="E12" s="42">
        <f>+C12*D12</f>
        <v>0</v>
      </c>
      <c r="F12" s="7" t="s">
        <v>26</v>
      </c>
      <c r="G12">
        <f>+Ponderaciones!E14</f>
        <v>0.35</v>
      </c>
      <c r="H12" s="9">
        <f>+G12*K12</f>
        <v>0</v>
      </c>
      <c r="I12" s="24" t="s">
        <v>101</v>
      </c>
      <c r="J12" s="3"/>
      <c r="K12" s="12"/>
    </row>
    <row r="13" spans="2:12" ht="30" customHeight="1" x14ac:dyDescent="0.25">
      <c r="B13" s="2"/>
      <c r="C13" s="42"/>
      <c r="D13" s="42"/>
      <c r="E13" s="42"/>
      <c r="F13" s="7" t="s">
        <v>24</v>
      </c>
      <c r="G13">
        <f>+Ponderaciones!E15</f>
        <v>0.65</v>
      </c>
      <c r="H13" s="9">
        <f>+G13*K13</f>
        <v>0</v>
      </c>
      <c r="I13" s="24" t="s">
        <v>100</v>
      </c>
      <c r="J13" s="3" t="s">
        <v>131</v>
      </c>
      <c r="K13" s="14"/>
    </row>
    <row r="14" spans="2:12" ht="9" customHeight="1" x14ac:dyDescent="0.25">
      <c r="B14" s="41"/>
      <c r="C14" s="43"/>
      <c r="D14" s="43"/>
      <c r="E14" s="41"/>
      <c r="F14" s="43"/>
      <c r="G14" s="43"/>
      <c r="H14" s="43"/>
      <c r="I14" s="43"/>
      <c r="J14" s="43"/>
      <c r="K14" s="43"/>
    </row>
    <row r="15" spans="2:12" ht="24.95" customHeight="1" x14ac:dyDescent="0.25">
      <c r="B15" s="6" t="s">
        <v>28</v>
      </c>
      <c r="C15" s="42">
        <f>SUM(H15:H20)</f>
        <v>0</v>
      </c>
      <c r="D15" s="42">
        <f>+Ponderaciones!D17</f>
        <v>0.15</v>
      </c>
      <c r="E15" s="42">
        <f>+D15*C15</f>
        <v>0</v>
      </c>
      <c r="F15" s="7" t="s">
        <v>29</v>
      </c>
      <c r="G15" s="9">
        <f>+Ponderaciones!E18</f>
        <v>0.2</v>
      </c>
      <c r="H15" s="9">
        <f>+G15*K15</f>
        <v>0</v>
      </c>
      <c r="I15" s="24" t="s">
        <v>102</v>
      </c>
      <c r="J15" s="3" t="s">
        <v>132</v>
      </c>
      <c r="K15" s="14"/>
    </row>
    <row r="16" spans="2:12" ht="24.95" customHeight="1" x14ac:dyDescent="0.25">
      <c r="B16" s="39"/>
      <c r="C16" s="42"/>
      <c r="D16" s="42"/>
      <c r="E16" s="42"/>
      <c r="F16" s="7" t="s">
        <v>30</v>
      </c>
      <c r="G16" s="9">
        <f>+Ponderaciones!E19</f>
        <v>0.1</v>
      </c>
      <c r="H16" s="9">
        <f t="shared" ref="H16:H20" si="0">+G16*K16</f>
        <v>0</v>
      </c>
      <c r="I16" s="24" t="s">
        <v>103</v>
      </c>
      <c r="J16" s="3"/>
      <c r="K16" s="12"/>
    </row>
    <row r="17" spans="2:11" ht="22.5" x14ac:dyDescent="0.25">
      <c r="B17" s="39"/>
      <c r="C17" s="42"/>
      <c r="D17" s="42"/>
      <c r="E17" s="42"/>
      <c r="F17" s="7" t="s">
        <v>31</v>
      </c>
      <c r="G17" s="9">
        <f>+Ponderaciones!E20</f>
        <v>0.25</v>
      </c>
      <c r="H17" s="9">
        <f t="shared" si="0"/>
        <v>0</v>
      </c>
      <c r="I17" s="24" t="s">
        <v>104</v>
      </c>
      <c r="J17" s="3" t="s">
        <v>133</v>
      </c>
      <c r="K17" s="12"/>
    </row>
    <row r="18" spans="2:11" ht="24.95" customHeight="1" x14ac:dyDescent="0.25">
      <c r="B18" s="39"/>
      <c r="C18" s="42"/>
      <c r="D18" s="42"/>
      <c r="E18" s="42"/>
      <c r="F18" s="7" t="s">
        <v>32</v>
      </c>
      <c r="G18" s="9">
        <f>+Ponderaciones!E21</f>
        <v>0.15</v>
      </c>
      <c r="H18" s="9">
        <f t="shared" si="0"/>
        <v>0</v>
      </c>
      <c r="I18" s="24" t="s">
        <v>105</v>
      </c>
      <c r="J18" s="3" t="s">
        <v>134</v>
      </c>
      <c r="K18" s="12"/>
    </row>
    <row r="19" spans="2:11" ht="22.5" x14ac:dyDescent="0.25">
      <c r="B19" s="39"/>
      <c r="C19" s="42"/>
      <c r="D19" s="42"/>
      <c r="E19" s="42"/>
      <c r="F19" s="7" t="s">
        <v>34</v>
      </c>
      <c r="G19" s="9">
        <f>+Ponderaciones!E22</f>
        <v>0.2</v>
      </c>
      <c r="H19" s="9">
        <f t="shared" si="0"/>
        <v>0</v>
      </c>
      <c r="I19" s="24" t="s">
        <v>106</v>
      </c>
      <c r="J19" s="3" t="s">
        <v>133</v>
      </c>
      <c r="K19" s="12"/>
    </row>
    <row r="20" spans="2:11" ht="24.95" customHeight="1" x14ac:dyDescent="0.25">
      <c r="B20" s="39"/>
      <c r="C20" s="42"/>
      <c r="D20" s="42"/>
      <c r="E20" s="42"/>
      <c r="F20" s="7" t="s">
        <v>33</v>
      </c>
      <c r="G20" s="9">
        <f>+Ponderaciones!E23</f>
        <v>0.1</v>
      </c>
      <c r="H20" s="9">
        <f t="shared" si="0"/>
        <v>0</v>
      </c>
      <c r="I20" s="24" t="s">
        <v>101</v>
      </c>
      <c r="J20" s="3"/>
      <c r="K20" s="12"/>
    </row>
    <row r="21" spans="2:11" ht="9" customHeight="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2:11" ht="33.75" x14ac:dyDescent="0.25">
      <c r="B22" s="6" t="s">
        <v>42</v>
      </c>
      <c r="C22" s="42">
        <f>SUM(H22:H25)</f>
        <v>0</v>
      </c>
      <c r="D22" s="42">
        <f>+Ponderaciones!D25</f>
        <v>0.12</v>
      </c>
      <c r="E22" s="42">
        <f>+D22*C22</f>
        <v>0</v>
      </c>
      <c r="F22" s="7" t="s">
        <v>44</v>
      </c>
      <c r="G22" s="9">
        <f>+Ponderaciones!E26</f>
        <v>0.3</v>
      </c>
      <c r="H22" s="25">
        <f>+G22*K22</f>
        <v>0</v>
      </c>
      <c r="I22" s="24" t="s">
        <v>107</v>
      </c>
      <c r="J22" s="3" t="s">
        <v>135</v>
      </c>
      <c r="K22" s="12"/>
    </row>
    <row r="23" spans="2:11" ht="45" x14ac:dyDescent="0.25">
      <c r="B23" s="39"/>
      <c r="C23" s="42"/>
      <c r="D23" s="42"/>
      <c r="E23" s="42"/>
      <c r="F23" s="7" t="s">
        <v>47</v>
      </c>
      <c r="G23" s="9">
        <f>+Ponderaciones!E27</f>
        <v>0.4</v>
      </c>
      <c r="H23" s="25">
        <f t="shared" ref="H23:H24" si="1">+G23*K23</f>
        <v>0</v>
      </c>
      <c r="I23" s="24" t="s">
        <v>110</v>
      </c>
      <c r="J23" s="3" t="s">
        <v>137</v>
      </c>
      <c r="K23" s="12"/>
    </row>
    <row r="24" spans="2:11" ht="30" customHeight="1" x14ac:dyDescent="0.25">
      <c r="B24" s="39"/>
      <c r="C24" s="42"/>
      <c r="D24" s="42"/>
      <c r="E24" s="42"/>
      <c r="F24" s="7" t="s">
        <v>48</v>
      </c>
      <c r="G24" s="9">
        <f>+Ponderaciones!E28</f>
        <v>0.15</v>
      </c>
      <c r="H24" s="25">
        <f t="shared" si="1"/>
        <v>0</v>
      </c>
      <c r="I24" s="24" t="s">
        <v>108</v>
      </c>
      <c r="J24" s="3" t="s">
        <v>138</v>
      </c>
      <c r="K24" s="12"/>
    </row>
    <row r="25" spans="2:11" ht="45" x14ac:dyDescent="0.25">
      <c r="B25" s="39"/>
      <c r="C25" s="42"/>
      <c r="D25" s="42"/>
      <c r="E25" s="42"/>
      <c r="F25" s="7" t="s">
        <v>51</v>
      </c>
      <c r="G25" s="9">
        <f>+Ponderaciones!E29</f>
        <v>0.15</v>
      </c>
      <c r="H25" s="25">
        <f>+G25*K25</f>
        <v>0</v>
      </c>
      <c r="I25" s="24" t="s">
        <v>109</v>
      </c>
      <c r="J25" s="3" t="s">
        <v>136</v>
      </c>
      <c r="K25" s="12"/>
    </row>
    <row r="26" spans="2:11" ht="9" customHeight="1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2:11" ht="24.95" customHeight="1" x14ac:dyDescent="0.25">
      <c r="B27" s="6" t="s">
        <v>52</v>
      </c>
      <c r="C27" s="42">
        <f>SUM(H27:H31)</f>
        <v>0</v>
      </c>
      <c r="D27" s="42">
        <f>+Ponderaciones!D31</f>
        <v>0.15</v>
      </c>
      <c r="E27" s="42">
        <f>+D27*C27</f>
        <v>0</v>
      </c>
      <c r="F27" s="7" t="s">
        <v>54</v>
      </c>
      <c r="G27" s="9">
        <f>+Ponderaciones!E32</f>
        <v>0.25</v>
      </c>
      <c r="H27" s="25">
        <f>+G27*K27</f>
        <v>0</v>
      </c>
      <c r="I27" s="24" t="s">
        <v>111</v>
      </c>
      <c r="J27" s="3" t="s">
        <v>139</v>
      </c>
      <c r="K27" s="12"/>
    </row>
    <row r="28" spans="2:11" ht="33.75" x14ac:dyDescent="0.25">
      <c r="B28" s="39"/>
      <c r="C28" s="42"/>
      <c r="D28" s="42"/>
      <c r="E28" s="42"/>
      <c r="F28" s="7" t="s">
        <v>56</v>
      </c>
      <c r="G28" s="9">
        <f>+Ponderaciones!E33</f>
        <v>0.2</v>
      </c>
      <c r="H28" s="25">
        <f t="shared" ref="H28:H31" si="2">+G28*K28</f>
        <v>0</v>
      </c>
      <c r="I28" s="24" t="s">
        <v>114</v>
      </c>
      <c r="J28" s="3" t="s">
        <v>115</v>
      </c>
      <c r="K28" s="12"/>
    </row>
    <row r="29" spans="2:11" ht="24.95" customHeight="1" x14ac:dyDescent="0.25">
      <c r="B29" s="39"/>
      <c r="C29" s="42"/>
      <c r="D29" s="42"/>
      <c r="E29" s="42"/>
      <c r="F29" s="7" t="s">
        <v>58</v>
      </c>
      <c r="G29" s="9">
        <f>+Ponderaciones!E34</f>
        <v>0.1</v>
      </c>
      <c r="H29" s="25">
        <f t="shared" si="2"/>
        <v>0</v>
      </c>
      <c r="I29" s="24" t="s">
        <v>103</v>
      </c>
      <c r="J29" s="3"/>
      <c r="K29" s="12"/>
    </row>
    <row r="30" spans="2:11" ht="33.75" x14ac:dyDescent="0.25">
      <c r="B30" s="39"/>
      <c r="C30" s="42"/>
      <c r="D30" s="42"/>
      <c r="E30" s="42"/>
      <c r="F30" s="7" t="s">
        <v>69</v>
      </c>
      <c r="G30" s="9">
        <f>+Ponderaciones!E35</f>
        <v>0.2</v>
      </c>
      <c r="H30" s="25">
        <f t="shared" si="2"/>
        <v>0</v>
      </c>
      <c r="I30" s="24" t="s">
        <v>112</v>
      </c>
      <c r="J30" s="3" t="s">
        <v>116</v>
      </c>
      <c r="K30" s="12"/>
    </row>
    <row r="31" spans="2:11" ht="24.95" customHeight="1" x14ac:dyDescent="0.25">
      <c r="B31" s="39"/>
      <c r="C31" s="42"/>
      <c r="D31" s="42"/>
      <c r="E31" s="42"/>
      <c r="F31" s="7" t="s">
        <v>62</v>
      </c>
      <c r="G31" s="9">
        <f>+Ponderaciones!E36</f>
        <v>0.25</v>
      </c>
      <c r="H31" s="25">
        <f t="shared" si="2"/>
        <v>0</v>
      </c>
      <c r="I31" s="24" t="s">
        <v>113</v>
      </c>
      <c r="J31" s="3" t="s">
        <v>140</v>
      </c>
      <c r="K31" s="12"/>
    </row>
    <row r="32" spans="2:11" ht="9" customHeight="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2:11" ht="33.75" x14ac:dyDescent="0.25">
      <c r="B33" s="6" t="s">
        <v>64</v>
      </c>
      <c r="C33" s="42">
        <f>SUM(H33:H37)</f>
        <v>0</v>
      </c>
      <c r="D33" s="42">
        <f>+Ponderaciones!D38</f>
        <v>0.1</v>
      </c>
      <c r="E33" s="42">
        <f>+D33*C33</f>
        <v>0</v>
      </c>
      <c r="F33" s="7" t="s">
        <v>66</v>
      </c>
      <c r="G33" s="9">
        <f>+Ponderaciones!E39</f>
        <v>0.3</v>
      </c>
      <c r="H33" s="25">
        <f>+G33*K33</f>
        <v>0</v>
      </c>
      <c r="I33" s="24" t="s">
        <v>117</v>
      </c>
      <c r="J33" s="3" t="s">
        <v>121</v>
      </c>
      <c r="K33" s="12"/>
    </row>
    <row r="34" spans="2:11" ht="33.75" x14ac:dyDescent="0.25">
      <c r="B34" s="39"/>
      <c r="C34" s="42"/>
      <c r="D34" s="42"/>
      <c r="E34" s="42"/>
      <c r="F34" s="7" t="s">
        <v>60</v>
      </c>
      <c r="G34" s="9">
        <f>+Ponderaciones!E40</f>
        <v>0.2</v>
      </c>
      <c r="H34" s="25">
        <f t="shared" ref="H34:H37" si="3">+G34*K34</f>
        <v>0</v>
      </c>
      <c r="I34" s="24" t="s">
        <v>118</v>
      </c>
      <c r="J34" s="3" t="s">
        <v>122</v>
      </c>
      <c r="K34" s="12"/>
    </row>
    <row r="35" spans="2:11" x14ac:dyDescent="0.25">
      <c r="B35" s="39"/>
      <c r="C35" s="42"/>
      <c r="D35" s="42"/>
      <c r="E35" s="42"/>
      <c r="F35" s="7" t="s">
        <v>71</v>
      </c>
      <c r="G35" s="9">
        <f>+Ponderaciones!E41</f>
        <v>0.1</v>
      </c>
      <c r="H35" s="25">
        <f t="shared" si="3"/>
        <v>0</v>
      </c>
      <c r="I35" s="24" t="s">
        <v>103</v>
      </c>
      <c r="J35" s="3"/>
      <c r="K35" s="12"/>
    </row>
    <row r="36" spans="2:11" ht="45" x14ac:dyDescent="0.25">
      <c r="B36" s="39"/>
      <c r="C36" s="42"/>
      <c r="D36" s="42"/>
      <c r="E36" s="42"/>
      <c r="F36" s="7" t="s">
        <v>72</v>
      </c>
      <c r="G36" s="9">
        <f>+Ponderaciones!E42</f>
        <v>0.2</v>
      </c>
      <c r="H36" s="25">
        <f t="shared" si="3"/>
        <v>0</v>
      </c>
      <c r="I36" s="24" t="s">
        <v>119</v>
      </c>
      <c r="J36" s="3" t="s">
        <v>123</v>
      </c>
      <c r="K36" s="12"/>
    </row>
    <row r="37" spans="2:11" ht="45" x14ac:dyDescent="0.25">
      <c r="B37" s="39"/>
      <c r="C37" s="42"/>
      <c r="D37" s="42"/>
      <c r="E37" s="42"/>
      <c r="F37" s="7" t="s">
        <v>74</v>
      </c>
      <c r="G37" s="9">
        <f>+Ponderaciones!E43</f>
        <v>0.2</v>
      </c>
      <c r="H37" s="25">
        <f t="shared" si="3"/>
        <v>0</v>
      </c>
      <c r="I37" s="24" t="s">
        <v>120</v>
      </c>
      <c r="J37" s="3" t="s">
        <v>124</v>
      </c>
      <c r="K37" s="12"/>
    </row>
    <row r="38" spans="2:11" ht="9" customHeight="1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2:11" ht="56.25" x14ac:dyDescent="0.25">
      <c r="B39" s="6" t="s">
        <v>76</v>
      </c>
      <c r="C39" s="42">
        <f>SUM(H39:H41)</f>
        <v>0</v>
      </c>
      <c r="D39" s="42">
        <f>+Ponderaciones!D45</f>
        <v>0.08</v>
      </c>
      <c r="E39" s="42">
        <f>+D39*C39</f>
        <v>0</v>
      </c>
      <c r="F39" s="7" t="s">
        <v>78</v>
      </c>
      <c r="G39" s="9">
        <f>+Ponderaciones!E46</f>
        <v>0.5</v>
      </c>
      <c r="H39" s="25">
        <f>+G39*K39</f>
        <v>0</v>
      </c>
      <c r="I39" s="24" t="s">
        <v>125</v>
      </c>
      <c r="J39" s="3" t="s">
        <v>126</v>
      </c>
      <c r="K39" s="12"/>
    </row>
    <row r="40" spans="2:11" ht="30" customHeight="1" x14ac:dyDescent="0.25">
      <c r="B40" s="39"/>
      <c r="C40" s="42"/>
      <c r="D40" s="42"/>
      <c r="E40" s="42"/>
      <c r="F40" s="7" t="s">
        <v>80</v>
      </c>
      <c r="G40" s="9">
        <f>+Ponderaciones!E47</f>
        <v>0.2</v>
      </c>
      <c r="H40" s="25">
        <f t="shared" ref="H40:H41" si="4">+G40*K40</f>
        <v>0</v>
      </c>
      <c r="I40" s="24" t="s">
        <v>103</v>
      </c>
      <c r="J40" s="3"/>
      <c r="K40" s="12"/>
    </row>
    <row r="41" spans="2:11" ht="30" customHeight="1" x14ac:dyDescent="0.25">
      <c r="B41" s="39"/>
      <c r="C41" s="42"/>
      <c r="D41" s="42"/>
      <c r="E41" s="42"/>
      <c r="F41" s="7" t="s">
        <v>82</v>
      </c>
      <c r="G41" s="9">
        <f>+Ponderaciones!E48</f>
        <v>0.3</v>
      </c>
      <c r="H41" s="25">
        <f t="shared" si="4"/>
        <v>0</v>
      </c>
      <c r="I41" s="24" t="s">
        <v>103</v>
      </c>
      <c r="J41" s="3"/>
      <c r="K41" s="12"/>
    </row>
    <row r="42" spans="2:11" ht="9" customHeight="1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spans="2:11" x14ac:dyDescent="0.25">
      <c r="D43" s="9">
        <f>SUM(D39,D33,D27,D22,D15,D8,D12,D4)</f>
        <v>1</v>
      </c>
      <c r="F43" s="8"/>
      <c r="I43" s="9"/>
      <c r="J43" s="10"/>
    </row>
  </sheetData>
  <mergeCells count="43">
    <mergeCell ref="B7:K7"/>
    <mergeCell ref="I2:K2"/>
    <mergeCell ref="I3:J3"/>
    <mergeCell ref="B5:B6"/>
    <mergeCell ref="B11:K11"/>
    <mergeCell ref="B9:B10"/>
    <mergeCell ref="C8:C10"/>
    <mergeCell ref="D8:D10"/>
    <mergeCell ref="E8:E10"/>
    <mergeCell ref="B2:E2"/>
    <mergeCell ref="F2:H2"/>
    <mergeCell ref="C4:C6"/>
    <mergeCell ref="D4:D6"/>
    <mergeCell ref="E4:E6"/>
    <mergeCell ref="B14:K14"/>
    <mergeCell ref="C12:C13"/>
    <mergeCell ref="D12:D13"/>
    <mergeCell ref="E12:E13"/>
    <mergeCell ref="B21:K21"/>
    <mergeCell ref="B16:B20"/>
    <mergeCell ref="C15:C20"/>
    <mergeCell ref="D15:D20"/>
    <mergeCell ref="E15:E20"/>
    <mergeCell ref="B26:K26"/>
    <mergeCell ref="C22:C25"/>
    <mergeCell ref="D22:D25"/>
    <mergeCell ref="E22:E25"/>
    <mergeCell ref="B23:B25"/>
    <mergeCell ref="B32:K32"/>
    <mergeCell ref="C27:C31"/>
    <mergeCell ref="D27:D31"/>
    <mergeCell ref="E27:E31"/>
    <mergeCell ref="B28:B31"/>
    <mergeCell ref="B38:K38"/>
    <mergeCell ref="B34:B37"/>
    <mergeCell ref="C33:C37"/>
    <mergeCell ref="D33:D37"/>
    <mergeCell ref="E33:E37"/>
    <mergeCell ref="B42:K42"/>
    <mergeCell ref="B40:B41"/>
    <mergeCell ref="C39:C41"/>
    <mergeCell ref="D39:D41"/>
    <mergeCell ref="E39:E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G10" sqref="G10"/>
    </sheetView>
  </sheetViews>
  <sheetFormatPr baseColWidth="10" defaultRowHeight="15" x14ac:dyDescent="0.25"/>
  <cols>
    <col min="2" max="2" width="16.85546875" bestFit="1" customWidth="1"/>
    <col min="3" max="3" width="16.140625" bestFit="1" customWidth="1"/>
    <col min="4" max="4" width="17.140625" bestFit="1" customWidth="1"/>
    <col min="5" max="5" width="26.42578125" bestFit="1" customWidth="1"/>
  </cols>
  <sheetData>
    <row r="1" spans="2:5" ht="15.75" thickBot="1" x14ac:dyDescent="0.3"/>
    <row r="2" spans="2:5" ht="15.75" thickBot="1" x14ac:dyDescent="0.3">
      <c r="B2" s="30" t="s">
        <v>0</v>
      </c>
      <c r="C2" s="31" t="s">
        <v>144</v>
      </c>
      <c r="D2" s="31" t="s">
        <v>145</v>
      </c>
      <c r="E2" s="32" t="s">
        <v>146</v>
      </c>
    </row>
    <row r="3" spans="2:5" x14ac:dyDescent="0.25">
      <c r="B3" s="27" t="s">
        <v>3</v>
      </c>
      <c r="C3" s="33">
        <f>'Calificacion Detalladas'!C4</f>
        <v>0</v>
      </c>
      <c r="D3" s="33">
        <f>'Calificacion Detalladas'!D4</f>
        <v>0.16</v>
      </c>
      <c r="E3" s="34">
        <f>'Calificacion Detalladas'!E4</f>
        <v>0</v>
      </c>
    </row>
    <row r="4" spans="2:5" x14ac:dyDescent="0.25">
      <c r="B4" s="28" t="s">
        <v>14</v>
      </c>
      <c r="C4" s="35">
        <f>'Calificacion Detalladas'!C8</f>
        <v>0</v>
      </c>
      <c r="D4" s="35">
        <f>'Calificacion Detalladas'!D8</f>
        <v>0.14000000000000001</v>
      </c>
      <c r="E4" s="36">
        <f>'Calificacion Detalladas'!E8</f>
        <v>0</v>
      </c>
    </row>
    <row r="5" spans="2:5" x14ac:dyDescent="0.25">
      <c r="B5" s="28" t="s">
        <v>22</v>
      </c>
      <c r="C5" s="35">
        <f>'Calificacion Detalladas'!C12</f>
        <v>0</v>
      </c>
      <c r="D5" s="35">
        <f>'Calificacion Detalladas'!D12</f>
        <v>0.1</v>
      </c>
      <c r="E5" s="36">
        <f>'Calificacion Detalladas'!E12</f>
        <v>0</v>
      </c>
    </row>
    <row r="6" spans="2:5" x14ac:dyDescent="0.25">
      <c r="B6" s="28" t="s">
        <v>28</v>
      </c>
      <c r="C6" s="35">
        <f>'Calificacion Detalladas'!C15</f>
        <v>0</v>
      </c>
      <c r="D6" s="35">
        <f>'Calificacion Detalladas'!D15</f>
        <v>0.15</v>
      </c>
      <c r="E6" s="36">
        <f>'Calificacion Detalladas'!E15</f>
        <v>0</v>
      </c>
    </row>
    <row r="7" spans="2:5" x14ac:dyDescent="0.25">
      <c r="B7" s="28" t="s">
        <v>42</v>
      </c>
      <c r="C7" s="35">
        <f>'Calificacion Detalladas'!C22</f>
        <v>0</v>
      </c>
      <c r="D7" s="35">
        <f>'Calificacion Detalladas'!D22</f>
        <v>0.12</v>
      </c>
      <c r="E7" s="36">
        <f>'Calificacion Detalladas'!E22</f>
        <v>0</v>
      </c>
    </row>
    <row r="8" spans="2:5" x14ac:dyDescent="0.25">
      <c r="B8" s="28" t="s">
        <v>52</v>
      </c>
      <c r="C8" s="35">
        <f>'Calificacion Detalladas'!C27</f>
        <v>0</v>
      </c>
      <c r="D8" s="35">
        <f>'Calificacion Detalladas'!D27</f>
        <v>0.15</v>
      </c>
      <c r="E8" s="36">
        <f>'Calificacion Detalladas'!E27</f>
        <v>0</v>
      </c>
    </row>
    <row r="9" spans="2:5" x14ac:dyDescent="0.25">
      <c r="B9" s="28" t="s">
        <v>64</v>
      </c>
      <c r="C9" s="35">
        <f>'Calificacion Detalladas'!C33</f>
        <v>0</v>
      </c>
      <c r="D9" s="35">
        <f>'Calificacion Detalladas'!D33</f>
        <v>0.1</v>
      </c>
      <c r="E9" s="36">
        <f>'Calificacion Detalladas'!E33</f>
        <v>0</v>
      </c>
    </row>
    <row r="10" spans="2:5" ht="15.75" thickBot="1" x14ac:dyDescent="0.3">
      <c r="B10" s="29" t="s">
        <v>76</v>
      </c>
      <c r="C10" s="37">
        <f>'Calificacion Detalladas'!C39</f>
        <v>0</v>
      </c>
      <c r="D10" s="37">
        <f>'Calificacion Detalladas'!D39</f>
        <v>0.08</v>
      </c>
      <c r="E10" s="38">
        <f>'Calificacion Detalladas'!E39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Ponderaciones</vt:lpstr>
      <vt:lpstr>Calificacion Detalladas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Yiyo Castillo</dc:creator>
  <cp:lastModifiedBy>yiyo1224@hotmail.com</cp:lastModifiedBy>
  <dcterms:created xsi:type="dcterms:W3CDTF">2014-09-20T08:20:42Z</dcterms:created>
  <dcterms:modified xsi:type="dcterms:W3CDTF">2014-10-06T18:16:32Z</dcterms:modified>
</cp:coreProperties>
</file>