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sch.com\dfsrb\DfsRO\LOC\Clj2\XC-DX_EHW-RO\010_EHW1\060_Internal_Projects\BFMC_project\BFMC_PWR_Board\BFMC_PWR_Final_2024\IMU_BOARD\BOM\"/>
    </mc:Choice>
  </mc:AlternateContent>
  <xr:revisionPtr revIDLastSave="0" documentId="13_ncr:1_{89A14A89-DBF5-41F6-BFA6-F6A561E3906F}" xr6:coauthVersionLast="47" xr6:coauthVersionMax="47" xr10:uidLastSave="{00000000-0000-0000-0000-000000000000}"/>
  <bookViews>
    <workbookView xWindow="-28920" yWindow="-120" windowWidth="29040" windowHeight="15720" xr2:uid="{0729B42C-DFC0-4C56-9856-C44BA5C2D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16" i="1"/>
  <c r="Q7" i="1"/>
  <c r="Q8" i="1"/>
  <c r="Q9" i="1"/>
  <c r="Q10" i="1"/>
  <c r="Q11" i="1"/>
  <c r="Q12" i="1"/>
  <c r="Q13" i="1"/>
  <c r="Q14" i="1"/>
  <c r="Q15" i="1"/>
  <c r="Q16" i="1"/>
  <c r="P7" i="1"/>
  <c r="P8" i="1"/>
  <c r="P9" i="1"/>
  <c r="P10" i="1"/>
  <c r="P11" i="1"/>
  <c r="P12" i="1"/>
  <c r="P13" i="1"/>
  <c r="P14" i="1"/>
  <c r="P15" i="1"/>
  <c r="P16" i="1"/>
  <c r="N17" i="1"/>
  <c r="P6" i="1" l="1"/>
  <c r="Q6" i="1" s="1"/>
  <c r="R6" i="1" s="1"/>
</calcChain>
</file>

<file path=xl/sharedStrings.xml><?xml version="1.0" encoding="utf-8"?>
<sst xmlns="http://schemas.openxmlformats.org/spreadsheetml/2006/main" count="106" uniqueCount="82">
  <si>
    <t>Part Name</t>
  </si>
  <si>
    <t>Reference Designator</t>
  </si>
  <si>
    <t>Type</t>
  </si>
  <si>
    <t>Value</t>
  </si>
  <si>
    <t>Mnf Part Name</t>
  </si>
  <si>
    <t>PackageInfo Case</t>
  </si>
  <si>
    <t>Tolerance</t>
  </si>
  <si>
    <t>Pd(W)</t>
  </si>
  <si>
    <t>eADM</t>
  </si>
  <si>
    <t>Distributor</t>
  </si>
  <si>
    <t>Supplier</t>
  </si>
  <si>
    <t xml:space="preserve">Link </t>
  </si>
  <si>
    <t>Pcs per PCB</t>
  </si>
  <si>
    <t>Nr PCB</t>
  </si>
  <si>
    <t>Nr.total.componente</t>
  </si>
  <si>
    <t>Nr.Total.componenteComandate(Adaus 5%)</t>
  </si>
  <si>
    <t>Nr componente de comandat</t>
  </si>
  <si>
    <t>Header</t>
  </si>
  <si>
    <t>Mouser</t>
  </si>
  <si>
    <t>Amphenol FCI</t>
  </si>
  <si>
    <t>U21</t>
  </si>
  <si>
    <t>BNO</t>
  </si>
  <si>
    <t>BNO055</t>
  </si>
  <si>
    <t>LGA-28</t>
  </si>
  <si>
    <t>Bosch Sensortec</t>
  </si>
  <si>
    <t xml:space="preserve">https://ro.mouser.com/ProductDetail/Bosch-Sensortec/BNO055?qs=QhAb4EtQfbV8Z2YmISucWw%3D%3D </t>
  </si>
  <si>
    <t>U22</t>
  </si>
  <si>
    <t>3.3Vreg LDO</t>
  </si>
  <si>
    <t>NCP708MU330TAG</t>
  </si>
  <si>
    <t>UDFN-6</t>
  </si>
  <si>
    <t>onsemi</t>
  </si>
  <si>
    <t>https://eu.mouser.com/ProductDetail/onsemi/NCP708MU330TAG?qs=tCMd4XlZ%2FiAK%2FL2%2FBzPAnw%3D%3D</t>
  </si>
  <si>
    <t>Resistor</t>
  </si>
  <si>
    <t>10K</t>
  </si>
  <si>
    <t xml:space="preserve">ERJ-3EKF1002V </t>
  </si>
  <si>
    <t>0603</t>
  </si>
  <si>
    <t>YES</t>
  </si>
  <si>
    <t>Panasonic</t>
  </si>
  <si>
    <t xml:space="preserve">https://eu.mouser.com/ProductDetail/Panasonic/ERJ-3EKF1002V?qs=H7k1u0Mp9JSrGPQ5%2F5COuw%3D%3D </t>
  </si>
  <si>
    <t>R102,R103</t>
  </si>
  <si>
    <t>C12,C13</t>
  </si>
  <si>
    <t>Capacitor</t>
  </si>
  <si>
    <t>4.7uF</t>
  </si>
  <si>
    <t>LMK107BJ475KA-T</t>
  </si>
  <si>
    <t>10V</t>
  </si>
  <si>
    <t>TAIYO YUDEN</t>
  </si>
  <si>
    <t>https://eu.mouser.com/ProductDetail/TAIYO-YUDEN/LMK107BJ475KA-T?qs=sGAEpiMZZMt7gvpyg0xT8httm%2F%252BGcWRkriZXUDWS6c8%3D</t>
  </si>
  <si>
    <t>R95</t>
  </si>
  <si>
    <t>MCT0603C1000FP500</t>
  </si>
  <si>
    <t>1%%</t>
  </si>
  <si>
    <t>Vishay/Beyschlag</t>
  </si>
  <si>
    <t>https://www.mouser.de/ProductDetail/Vishay-Beyschlag/MCT06030C1000FP500?qs=7ZE6F4QMOBbxqQ6V4AobxQ%3D%3D</t>
  </si>
  <si>
    <t>LED2</t>
  </si>
  <si>
    <t>Red LED</t>
  </si>
  <si>
    <t>SM0603URC</t>
  </si>
  <si>
    <t>Bivar</t>
  </si>
  <si>
    <t>https://www.mouser.de/ProductDetail/749-SM0603URC</t>
  </si>
  <si>
    <t>100nF</t>
  </si>
  <si>
    <t>GCM188R71C104KA37J</t>
  </si>
  <si>
    <t>16V</t>
  </si>
  <si>
    <t>Murata Electronics</t>
  </si>
  <si>
    <t xml:space="preserve">https://eu.mouser.com/ProductDetail/Murata-Electronics/GCM188R71C104KA37J?qs=sGAEpiMZZMuMW9TJLBQkXqL%252BvKBA30yL8ujh%2FWDq8Wo%3D </t>
  </si>
  <si>
    <t>C7</t>
  </si>
  <si>
    <t>CHP0805-FX-1002ELF</t>
  </si>
  <si>
    <t>0805</t>
  </si>
  <si>
    <t>Bourns</t>
  </si>
  <si>
    <t>https://eu.mouser.com/ProductDetail/Bourns/CHP0805-FX-1002ELF?qs=sGAEpiMZZMtlubZbdhIBIAkLiGKeVnd8OWdOpG241Uc%3D</t>
  </si>
  <si>
    <t>1uF</t>
  </si>
  <si>
    <t>LMK107B7105MAHT</t>
  </si>
  <si>
    <t xml:space="preserve">https://eu.mouser.com/ProductDetail/TAIYO-YUDEN/LMK107B7105MAHT?qs=sGAEpiMZZMuMW9TJLBQkXu0t%252B%2F0Hq%252BBq4IbZsueA5r0%3D </t>
  </si>
  <si>
    <t>C9</t>
  </si>
  <si>
    <t>R101,R96</t>
  </si>
  <si>
    <t>R97,R98</t>
  </si>
  <si>
    <t>2.2k</t>
  </si>
  <si>
    <t>TNPW08052K20BYEN</t>
  </si>
  <si>
    <t>Vishay/Dale</t>
  </si>
  <si>
    <t>https://www.mouser.de/ProductDetail/Vishay-Dale/TNPW08052K20BYEN?qs=TuK3vfAjtkW08ALop4upig%3D%3D</t>
  </si>
  <si>
    <t xml:space="preserve">68001-109HLF </t>
  </si>
  <si>
    <t>https://eu.mouser.com/ProductDetail/Amphenol-FCI/68001-109HLF?qs=p7Li5uGGkAqGed8d9fiXyg%3D%3D</t>
  </si>
  <si>
    <t>H5</t>
  </si>
  <si>
    <t>Observation</t>
  </si>
  <si>
    <t>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</si>
</sst>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1" applyFont="1" applyBorder="1"/>
    <xf numFmtId="0" fontId="2" fillId="0" borderId="2" xfId="1" applyBorder="1"/>
    <xf numFmtId="0" fontId="0" fillId="3" borderId="2" xfId="0" applyFill="1" applyBorder="1" applyAlignment="1">
      <alignment horizontal="left" vertical="center"/>
    </xf>
    <xf numFmtId="49" fontId="0" fillId="0" borderId="2" xfId="0" quotePrefix="1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left" vertical="center"/>
    </xf>
    <xf numFmtId="0" fontId="0" fillId="0" borderId="2" xfId="0" quotePrefix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2" fillId="0" borderId="2" xfId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749-SM0603URC" TargetMode="External"/><Relationship Id="rId3" Type="http://schemas.openxmlformats.org/officeDocument/2006/relationships/hyperlink" Target="https://eu.mouser.com/ProductDetail/onsemi/NCP708MU330TAG?qs=tCMd4XlZ%2FiAK%2FL2%2FBzPAnw%3D%3D" TargetMode="External"/><Relationship Id="rId7" Type="http://schemas.openxmlformats.org/officeDocument/2006/relationships/hyperlink" Target="https://www.mouser.de/ProductDetail/Vishay-Dale/TNPW08052K20BYEN?qs=TuK3vfAjtkW08ALop4upig%3D%3D" TargetMode="External"/><Relationship Id="rId2" Type="http://schemas.openxmlformats.org/officeDocument/2006/relationships/hyperlink" Target="https://eu.mouser.com/manufacturer/bosch/" TargetMode="External"/><Relationship Id="rId1" Type="http://schemas.openxmlformats.org/officeDocument/2006/relationships/hyperlink" Target="https://ro.mouser.com/ProductDetail/Bosch-Sensortec/BNO055?qs=QhAb4EtQfbV8Z2YmISucWw%3D%3D" TargetMode="External"/><Relationship Id="rId6" Type="http://schemas.openxmlformats.org/officeDocument/2006/relationships/hyperlink" Target="https://eu.mouser.com/ProductDetail/Bourns/CHP0805-FX-1002ELF?qs=sGAEpiMZZMtlubZbdhIBIAkLiGKeVnd8OWdOpG241Uc%3D" TargetMode="External"/><Relationship Id="rId11" Type="http://schemas.openxmlformats.org/officeDocument/2006/relationships/hyperlink" Target="https://eu.mouser.com/ProductDetail/TAIYO-YUDEN/LMK107B7105MAHT?qs=sGAEpiMZZMuMW9TJLBQkXu0t%252B%2F0Hq%252BBq4IbZsueA5r0%3D" TargetMode="External"/><Relationship Id="rId5" Type="http://schemas.openxmlformats.org/officeDocument/2006/relationships/hyperlink" Target="https://www.mouser.de/ProductDetail/Vishay-Beyschlag/MCT06030C1000FP500?qs=7ZE6F4QMOBbxqQ6V4AobxQ%3D%3D" TargetMode="External"/><Relationship Id="rId10" Type="http://schemas.openxmlformats.org/officeDocument/2006/relationships/hyperlink" Target="https://eu.mouser.com/ProductDetail/Murata-Electronics/GCM188R71C104KA37J?qs=sGAEpiMZZMuMW9TJLBQkXqL%252BvKBA30yL8ujh%2FWDq8Wo%3D" TargetMode="External"/><Relationship Id="rId4" Type="http://schemas.openxmlformats.org/officeDocument/2006/relationships/hyperlink" Target="https://eu.mouser.com/ProductDetail/Panasonic/ERJ-3EKF1002V?qs=H7k1u0Mp9JSrGPQ5%2F5COuw%3D%3D" TargetMode="External"/><Relationship Id="rId9" Type="http://schemas.openxmlformats.org/officeDocument/2006/relationships/hyperlink" Target="https://eu.mouser.com/ProductDetail/TAIYO-YUDEN/LMK107BJ475KA-T?qs=sGAEpiMZZMt7gvpyg0xT8httm%2F%252BGcWRkriZXUDWS6c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9A2A-1CA4-4856-9159-C7D4F90F0112}">
  <dimension ref="A5:R17"/>
  <sheetViews>
    <sheetView tabSelected="1" topLeftCell="G1" workbookViewId="0">
      <selection activeCell="R6" sqref="R6:R16"/>
    </sheetView>
  </sheetViews>
  <sheetFormatPr defaultRowHeight="15" x14ac:dyDescent="0.25"/>
  <cols>
    <col min="1" max="1" width="10.85546875" bestFit="1" customWidth="1"/>
    <col min="2" max="2" width="18.85546875" bestFit="1" customWidth="1"/>
    <col min="3" max="3" width="11.7109375" bestFit="1" customWidth="1"/>
    <col min="4" max="4" width="17.85546875" bestFit="1" customWidth="1"/>
    <col min="5" max="5" width="5.5703125" bestFit="1" customWidth="1"/>
    <col min="6" max="6" width="20.85546875" bestFit="1" customWidth="1"/>
    <col min="7" max="7" width="15.42578125" bestFit="1" customWidth="1"/>
    <col min="8" max="8" width="9" bestFit="1" customWidth="1"/>
    <col min="9" max="9" width="6.140625" bestFit="1" customWidth="1"/>
    <col min="10" max="10" width="6" bestFit="1" customWidth="1"/>
    <col min="11" max="11" width="10" bestFit="1" customWidth="1"/>
    <col min="12" max="12" width="16.42578125" bestFit="1" customWidth="1"/>
    <col min="13" max="13" width="101.85546875" bestFit="1" customWidth="1"/>
    <col min="14" max="14" width="11.140625" bestFit="1" customWidth="1"/>
    <col min="15" max="15" width="7" bestFit="1" customWidth="1"/>
    <col min="16" max="16" width="20" bestFit="1" customWidth="1"/>
    <col min="17" max="17" width="41" bestFit="1" customWidth="1"/>
    <col min="18" max="18" width="27.28515625" bestFit="1" customWidth="1"/>
  </cols>
  <sheetData>
    <row r="5" spans="1:18" x14ac:dyDescent="0.25">
      <c r="A5" s="21" t="s">
        <v>0</v>
      </c>
      <c r="B5" s="22" t="s">
        <v>1</v>
      </c>
      <c r="C5" s="22" t="s">
        <v>2</v>
      </c>
      <c r="D5" s="22" t="s">
        <v>80</v>
      </c>
      <c r="E5" s="22" t="s">
        <v>3</v>
      </c>
      <c r="F5" s="21" t="s">
        <v>4</v>
      </c>
      <c r="G5" s="23" t="s">
        <v>5</v>
      </c>
      <c r="H5" s="23" t="s">
        <v>6</v>
      </c>
      <c r="I5" s="23" t="s">
        <v>7</v>
      </c>
      <c r="J5" s="23" t="s">
        <v>8</v>
      </c>
      <c r="K5" s="23" t="s">
        <v>9</v>
      </c>
      <c r="L5" s="22" t="s">
        <v>10</v>
      </c>
      <c r="M5" s="22" t="s">
        <v>11</v>
      </c>
      <c r="N5" s="23" t="s">
        <v>12</v>
      </c>
      <c r="O5" s="23" t="s">
        <v>13</v>
      </c>
      <c r="P5" s="23" t="s">
        <v>14</v>
      </c>
      <c r="Q5" s="1" t="s">
        <v>15</v>
      </c>
      <c r="R5" s="2" t="s">
        <v>16</v>
      </c>
    </row>
    <row r="6" spans="1:18" x14ac:dyDescent="0.25">
      <c r="A6" s="3"/>
      <c r="B6" s="4" t="s">
        <v>47</v>
      </c>
      <c r="C6" s="4" t="s">
        <v>32</v>
      </c>
      <c r="D6" s="4"/>
      <c r="E6" s="3">
        <v>100</v>
      </c>
      <c r="F6" s="3" t="s">
        <v>48</v>
      </c>
      <c r="G6" s="17" t="s">
        <v>35</v>
      </c>
      <c r="H6" s="18">
        <v>0.01</v>
      </c>
      <c r="I6" s="5">
        <v>0.1</v>
      </c>
      <c r="J6" s="5"/>
      <c r="K6" s="5" t="s">
        <v>18</v>
      </c>
      <c r="L6" s="4" t="s">
        <v>50</v>
      </c>
      <c r="M6" s="8" t="s">
        <v>51</v>
      </c>
      <c r="N6" s="5">
        <v>1</v>
      </c>
      <c r="O6" s="5">
        <v>90</v>
      </c>
      <c r="P6" s="5">
        <f>N6*O6</f>
        <v>90</v>
      </c>
      <c r="Q6" s="6">
        <f>1.05*P6</f>
        <v>94.5</v>
      </c>
      <c r="R6">
        <f>ROUND(Q6,0)</f>
        <v>95</v>
      </c>
    </row>
    <row r="7" spans="1:18" x14ac:dyDescent="0.25">
      <c r="A7" s="12"/>
      <c r="B7" s="4" t="s">
        <v>71</v>
      </c>
      <c r="C7" s="4" t="s">
        <v>32</v>
      </c>
      <c r="D7" s="4"/>
      <c r="E7" s="4" t="s">
        <v>33</v>
      </c>
      <c r="F7" s="12" t="s">
        <v>63</v>
      </c>
      <c r="G7" s="17" t="s">
        <v>64</v>
      </c>
      <c r="H7" s="11">
        <v>0.01</v>
      </c>
      <c r="I7" s="5">
        <v>0.5</v>
      </c>
      <c r="J7" s="5"/>
      <c r="K7" s="5" t="s">
        <v>18</v>
      </c>
      <c r="L7" s="4" t="s">
        <v>65</v>
      </c>
      <c r="M7" s="20" t="s">
        <v>66</v>
      </c>
      <c r="N7" s="5">
        <v>2</v>
      </c>
      <c r="O7" s="5">
        <v>90</v>
      </c>
      <c r="P7" s="5">
        <f t="shared" ref="P7:P16" si="0">N7*O7</f>
        <v>180</v>
      </c>
      <c r="Q7" s="6">
        <f t="shared" ref="Q7:Q16" si="1">1.05*P7</f>
        <v>189</v>
      </c>
      <c r="R7">
        <f t="shared" ref="R7:R16" si="2">ROUND(Q7,0)</f>
        <v>189</v>
      </c>
    </row>
    <row r="8" spans="1:18" x14ac:dyDescent="0.25">
      <c r="A8" s="9">
        <v>1267360318</v>
      </c>
      <c r="B8" s="4" t="s">
        <v>39</v>
      </c>
      <c r="C8" s="4" t="s">
        <v>32</v>
      </c>
      <c r="D8" s="4"/>
      <c r="E8" s="4" t="s">
        <v>33</v>
      </c>
      <c r="F8" s="3" t="s">
        <v>34</v>
      </c>
      <c r="G8" s="10" t="s">
        <v>35</v>
      </c>
      <c r="H8" s="11">
        <v>0.01</v>
      </c>
      <c r="I8" s="5">
        <v>0.1</v>
      </c>
      <c r="J8" s="5" t="s">
        <v>36</v>
      </c>
      <c r="K8" s="5" t="s">
        <v>18</v>
      </c>
      <c r="L8" s="4" t="s">
        <v>37</v>
      </c>
      <c r="M8" s="8" t="s">
        <v>38</v>
      </c>
      <c r="N8" s="5">
        <v>2</v>
      </c>
      <c r="O8" s="5">
        <v>90</v>
      </c>
      <c r="P8" s="5">
        <f t="shared" si="0"/>
        <v>180</v>
      </c>
      <c r="Q8" s="6">
        <f t="shared" si="1"/>
        <v>189</v>
      </c>
      <c r="R8">
        <f t="shared" si="2"/>
        <v>189</v>
      </c>
    </row>
    <row r="9" spans="1:18" x14ac:dyDescent="0.25">
      <c r="A9" s="3"/>
      <c r="B9" s="4" t="s">
        <v>72</v>
      </c>
      <c r="C9" s="4" t="s">
        <v>32</v>
      </c>
      <c r="D9" s="4"/>
      <c r="E9" s="4" t="s">
        <v>73</v>
      </c>
      <c r="F9" s="3" t="s">
        <v>74</v>
      </c>
      <c r="G9" s="17" t="s">
        <v>64</v>
      </c>
      <c r="H9" s="18" t="s">
        <v>49</v>
      </c>
      <c r="I9" s="5">
        <v>0.2</v>
      </c>
      <c r="J9" s="5"/>
      <c r="K9" s="5" t="s">
        <v>18</v>
      </c>
      <c r="L9" s="4" t="s">
        <v>75</v>
      </c>
      <c r="M9" s="8" t="s">
        <v>76</v>
      </c>
      <c r="N9" s="5">
        <v>2</v>
      </c>
      <c r="O9" s="5">
        <v>90</v>
      </c>
      <c r="P9" s="5">
        <f t="shared" si="0"/>
        <v>180</v>
      </c>
      <c r="Q9" s="6">
        <f t="shared" si="1"/>
        <v>189</v>
      </c>
      <c r="R9">
        <f t="shared" si="2"/>
        <v>189</v>
      </c>
    </row>
    <row r="10" spans="1:18" x14ac:dyDescent="0.25">
      <c r="A10" s="3"/>
      <c r="B10" s="12" t="s">
        <v>40</v>
      </c>
      <c r="C10" s="9" t="s">
        <v>41</v>
      </c>
      <c r="D10" s="9"/>
      <c r="E10" s="9" t="s">
        <v>42</v>
      </c>
      <c r="F10" s="24" t="s">
        <v>43</v>
      </c>
      <c r="G10" s="13" t="s">
        <v>35</v>
      </c>
      <c r="H10" s="14">
        <v>0.1</v>
      </c>
      <c r="I10" s="15" t="s">
        <v>44</v>
      </c>
      <c r="J10" s="14"/>
      <c r="K10" s="15" t="s">
        <v>18</v>
      </c>
      <c r="L10" s="4" t="s">
        <v>45</v>
      </c>
      <c r="M10" s="16" t="s">
        <v>46</v>
      </c>
      <c r="N10" s="15">
        <v>2</v>
      </c>
      <c r="O10" s="5">
        <v>90</v>
      </c>
      <c r="P10" s="5">
        <f t="shared" si="0"/>
        <v>180</v>
      </c>
      <c r="Q10" s="6">
        <f t="shared" si="1"/>
        <v>189</v>
      </c>
      <c r="R10">
        <f t="shared" si="2"/>
        <v>189</v>
      </c>
    </row>
    <row r="11" spans="1:18" x14ac:dyDescent="0.25">
      <c r="A11" s="12"/>
      <c r="B11" s="4" t="s">
        <v>62</v>
      </c>
      <c r="C11" s="4" t="s">
        <v>41</v>
      </c>
      <c r="D11" s="4"/>
      <c r="E11" s="4" t="s">
        <v>57</v>
      </c>
      <c r="F11" s="12" t="s">
        <v>58</v>
      </c>
      <c r="G11" s="17" t="s">
        <v>35</v>
      </c>
      <c r="H11" s="11">
        <v>0.1</v>
      </c>
      <c r="I11" s="5" t="s">
        <v>59</v>
      </c>
      <c r="J11" s="5"/>
      <c r="K11" s="5" t="s">
        <v>18</v>
      </c>
      <c r="L11" s="4" t="s">
        <v>60</v>
      </c>
      <c r="M11" s="20" t="s">
        <v>61</v>
      </c>
      <c r="N11" s="5">
        <v>1</v>
      </c>
      <c r="O11" s="5">
        <v>90</v>
      </c>
      <c r="P11" s="5">
        <f t="shared" si="0"/>
        <v>90</v>
      </c>
      <c r="Q11" s="6">
        <f t="shared" si="1"/>
        <v>94.5</v>
      </c>
      <c r="R11">
        <f t="shared" si="2"/>
        <v>95</v>
      </c>
    </row>
    <row r="12" spans="1:18" x14ac:dyDescent="0.25">
      <c r="A12" s="3"/>
      <c r="B12" s="4" t="s">
        <v>70</v>
      </c>
      <c r="C12" s="4" t="s">
        <v>41</v>
      </c>
      <c r="D12" s="4"/>
      <c r="E12" s="4" t="s">
        <v>67</v>
      </c>
      <c r="F12" s="3" t="s">
        <v>68</v>
      </c>
      <c r="G12" s="17" t="s">
        <v>35</v>
      </c>
      <c r="H12" s="11">
        <v>0.2</v>
      </c>
      <c r="I12" s="5" t="s">
        <v>44</v>
      </c>
      <c r="J12" s="5"/>
      <c r="K12" s="5" t="s">
        <v>18</v>
      </c>
      <c r="L12" s="4" t="s">
        <v>45</v>
      </c>
      <c r="M12" s="20" t="s">
        <v>69</v>
      </c>
      <c r="N12" s="5">
        <v>1</v>
      </c>
      <c r="O12" s="5">
        <v>90</v>
      </c>
      <c r="P12" s="5">
        <f t="shared" si="0"/>
        <v>90</v>
      </c>
      <c r="Q12" s="6">
        <f t="shared" si="1"/>
        <v>94.5</v>
      </c>
      <c r="R12">
        <f t="shared" si="2"/>
        <v>95</v>
      </c>
    </row>
    <row r="13" spans="1:18" x14ac:dyDescent="0.25">
      <c r="A13" s="3"/>
      <c r="B13" s="12" t="s">
        <v>52</v>
      </c>
      <c r="C13" s="9" t="s">
        <v>53</v>
      </c>
      <c r="D13" s="9"/>
      <c r="E13" s="19"/>
      <c r="F13" s="3" t="s">
        <v>54</v>
      </c>
      <c r="G13" s="13" t="s">
        <v>35</v>
      </c>
      <c r="H13" s="14"/>
      <c r="I13" s="5"/>
      <c r="J13" s="14"/>
      <c r="K13" s="15" t="s">
        <v>18</v>
      </c>
      <c r="L13" s="4" t="s">
        <v>55</v>
      </c>
      <c r="M13" s="16" t="s">
        <v>56</v>
      </c>
      <c r="N13" s="15">
        <v>1</v>
      </c>
      <c r="O13" s="5">
        <v>90</v>
      </c>
      <c r="P13" s="5">
        <f t="shared" si="0"/>
        <v>90</v>
      </c>
      <c r="Q13" s="6">
        <f t="shared" si="1"/>
        <v>94.5</v>
      </c>
      <c r="R13">
        <f t="shared" si="2"/>
        <v>95</v>
      </c>
    </row>
    <row r="14" spans="1:18" x14ac:dyDescent="0.25">
      <c r="A14" s="3"/>
      <c r="B14" s="4" t="s">
        <v>20</v>
      </c>
      <c r="C14" s="4" t="s">
        <v>21</v>
      </c>
      <c r="D14" s="4"/>
      <c r="E14" s="4"/>
      <c r="F14" s="3" t="s">
        <v>22</v>
      </c>
      <c r="G14" s="5" t="s">
        <v>23</v>
      </c>
      <c r="H14" s="5"/>
      <c r="I14" s="5"/>
      <c r="J14" s="5"/>
      <c r="K14" s="5" t="s">
        <v>18</v>
      </c>
      <c r="L14" s="7" t="s">
        <v>24</v>
      </c>
      <c r="M14" s="8" t="s">
        <v>25</v>
      </c>
      <c r="N14" s="5">
        <v>1</v>
      </c>
      <c r="O14" s="5">
        <v>90</v>
      </c>
      <c r="P14" s="5">
        <f t="shared" si="0"/>
        <v>90</v>
      </c>
      <c r="Q14" s="6">
        <f t="shared" si="1"/>
        <v>94.5</v>
      </c>
      <c r="R14">
        <f t="shared" si="2"/>
        <v>95</v>
      </c>
    </row>
    <row r="15" spans="1:18" x14ac:dyDescent="0.25">
      <c r="A15" s="3"/>
      <c r="B15" s="4" t="s">
        <v>26</v>
      </c>
      <c r="C15" s="4" t="s">
        <v>27</v>
      </c>
      <c r="D15" s="4"/>
      <c r="E15" s="4"/>
      <c r="F15" s="3" t="s">
        <v>28</v>
      </c>
      <c r="G15" s="5" t="s">
        <v>29</v>
      </c>
      <c r="H15" s="5"/>
      <c r="I15" s="5"/>
      <c r="J15" s="5"/>
      <c r="K15" s="5" t="s">
        <v>18</v>
      </c>
      <c r="L15" s="4" t="s">
        <v>30</v>
      </c>
      <c r="M15" s="8" t="s">
        <v>31</v>
      </c>
      <c r="N15" s="5">
        <v>1</v>
      </c>
      <c r="O15" s="5">
        <v>90</v>
      </c>
      <c r="P15" s="5">
        <f t="shared" si="0"/>
        <v>90</v>
      </c>
      <c r="Q15" s="6">
        <f t="shared" si="1"/>
        <v>94.5</v>
      </c>
      <c r="R15">
        <f t="shared" si="2"/>
        <v>95</v>
      </c>
    </row>
    <row r="16" spans="1:18" x14ac:dyDescent="0.25">
      <c r="A16" s="3"/>
      <c r="B16" s="4" t="s">
        <v>79</v>
      </c>
      <c r="C16" s="4" t="s">
        <v>17</v>
      </c>
      <c r="D16" s="4" t="s">
        <v>81</v>
      </c>
      <c r="E16" s="4"/>
      <c r="F16" s="3" t="s">
        <v>77</v>
      </c>
      <c r="G16" s="5"/>
      <c r="H16" s="5"/>
      <c r="I16" s="5"/>
      <c r="J16" s="5"/>
      <c r="K16" s="5" t="s">
        <v>18</v>
      </c>
      <c r="L16" s="3" t="s">
        <v>19</v>
      </c>
      <c r="M16" s="8" t="s">
        <v>78</v>
      </c>
      <c r="N16" s="5">
        <v>1</v>
      </c>
      <c r="O16" s="5">
        <v>90</v>
      </c>
      <c r="P16" s="5">
        <f t="shared" si="0"/>
        <v>90</v>
      </c>
      <c r="Q16" s="6">
        <f t="shared" si="1"/>
        <v>94.5</v>
      </c>
      <c r="R16">
        <f t="shared" si="2"/>
        <v>95</v>
      </c>
    </row>
    <row r="17" spans="14:14" x14ac:dyDescent="0.25">
      <c r="N17">
        <f>SUM(N6:N16)</f>
        <v>15</v>
      </c>
    </row>
  </sheetData>
  <hyperlinks>
    <hyperlink ref="M14" r:id="rId1" xr:uid="{57BBAA10-BF83-4CA4-97CD-4CD4FBEBB9DB}"/>
    <hyperlink ref="L14" r:id="rId2" display="https://eu.mouser.com/manufacturer/bosch/" xr:uid="{45FE5AC6-5732-4D7E-A9F2-44FA1779AD18}"/>
    <hyperlink ref="M15" r:id="rId3" xr:uid="{3A8C3974-320A-4A7E-837C-631103CAE20B}"/>
    <hyperlink ref="M8" r:id="rId4" xr:uid="{C2D9AC03-F229-4793-B44C-24732F0B8949}"/>
    <hyperlink ref="M6" r:id="rId5" xr:uid="{82A58A40-CC17-46F2-9BF3-5A9E79E07C08}"/>
    <hyperlink ref="M7" r:id="rId6" xr:uid="{8D526DC6-2995-40D4-8613-07EF153040AC}"/>
    <hyperlink ref="M9" r:id="rId7" xr:uid="{37A41717-8201-432D-B4AC-6589525A192A}"/>
    <hyperlink ref="M13" r:id="rId8" xr:uid="{008D24A2-630A-47D7-BCD7-14382D051A8D}"/>
    <hyperlink ref="M10" r:id="rId9" xr:uid="{CFC744FD-CDDB-41D2-AE0B-C17F1CFD8CF3}"/>
    <hyperlink ref="M11" r:id="rId10" xr:uid="{3C8BFD0F-6CA8-4273-9293-59358A5C15BD}"/>
    <hyperlink ref="M12" r:id="rId11" xr:uid="{C3969207-75B7-43A4-885A-97724B0AF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Tomescu Adrian-Gabriel (XC-HWP/ENG3-RO)</dc:creator>
  <cp:lastModifiedBy>FIXED-TERM Biolaru-Stanculescu Marius-Dany (XC-HWP/ENG</cp:lastModifiedBy>
  <dcterms:created xsi:type="dcterms:W3CDTF">2024-10-04T07:28:34Z</dcterms:created>
  <dcterms:modified xsi:type="dcterms:W3CDTF">2024-10-09T10:07:40Z</dcterms:modified>
</cp:coreProperties>
</file>