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3clj\Desktop\BFMC_PWR_Board\BFMC_PWR_D_SAMPLE\Dsample\BOM\"/>
    </mc:Choice>
  </mc:AlternateContent>
  <xr:revisionPtr revIDLastSave="0" documentId="13_ncr:1_{8ADC1E88-9E35-4DC9-ADD4-17B54AE3BBB4}" xr6:coauthVersionLast="47" xr6:coauthVersionMax="47" xr10:uidLastSave="{00000000-0000-0000-0000-000000000000}"/>
  <bookViews>
    <workbookView xWindow="-28920" yWindow="-120" windowWidth="29040" windowHeight="15720" xr2:uid="{FDB93C4E-7956-45DA-88A5-E9296C153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P60" i="1" s="1"/>
  <c r="Q60" i="1" s="1"/>
  <c r="O61" i="1"/>
  <c r="M62" i="1"/>
  <c r="M65" i="1"/>
  <c r="O8" i="1"/>
  <c r="P8" i="1" s="1"/>
  <c r="Q8" i="1" s="1"/>
  <c r="O34" i="1"/>
  <c r="P34" i="1" s="1"/>
  <c r="Q34" i="1" s="1"/>
  <c r="O59" i="1"/>
  <c r="P59" i="1" s="1"/>
  <c r="Q59" i="1" s="1"/>
  <c r="O58" i="1"/>
  <c r="P58" i="1" s="1"/>
  <c r="Q58" i="1" s="1"/>
  <c r="O57" i="1"/>
  <c r="P57" i="1" s="1"/>
  <c r="Q57" i="1" s="1"/>
  <c r="O56" i="1"/>
  <c r="P56" i="1" s="1"/>
  <c r="Q56" i="1" s="1"/>
  <c r="O55" i="1"/>
  <c r="P55" i="1" s="1"/>
  <c r="Q55" i="1" s="1"/>
  <c r="O54" i="1"/>
  <c r="P54" i="1" s="1"/>
  <c r="Q54" i="1" s="1"/>
  <c r="O53" i="1"/>
  <c r="P53" i="1" s="1"/>
  <c r="Q53" i="1" s="1"/>
  <c r="O52" i="1"/>
  <c r="P52" i="1" s="1"/>
  <c r="Q52" i="1" s="1"/>
  <c r="O51" i="1"/>
  <c r="P51" i="1" s="1"/>
  <c r="Q51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 s="1"/>
  <c r="Q47" i="1" s="1"/>
  <c r="O46" i="1"/>
  <c r="P46" i="1" s="1"/>
  <c r="Q46" i="1" s="1"/>
  <c r="O45" i="1"/>
  <c r="P45" i="1" s="1"/>
  <c r="Q45" i="1" s="1"/>
  <c r="O44" i="1"/>
  <c r="P44" i="1" s="1"/>
  <c r="Q44" i="1" s="1"/>
  <c r="O43" i="1"/>
  <c r="P43" i="1" s="1"/>
  <c r="Q43" i="1" s="1"/>
  <c r="O42" i="1"/>
  <c r="P42" i="1" s="1"/>
  <c r="Q42" i="1" s="1"/>
  <c r="O41" i="1"/>
  <c r="P41" i="1" s="1"/>
  <c r="Q41" i="1" s="1"/>
  <c r="O40" i="1"/>
  <c r="P40" i="1" s="1"/>
  <c r="Q40" i="1" s="1"/>
  <c r="O39" i="1"/>
  <c r="P39" i="1" s="1"/>
  <c r="Q39" i="1" s="1"/>
  <c r="P38" i="1"/>
  <c r="Q38" i="1" s="1"/>
  <c r="O38" i="1"/>
  <c r="O37" i="1"/>
  <c r="P37" i="1" s="1"/>
  <c r="Q37" i="1" s="1"/>
  <c r="O36" i="1"/>
  <c r="P36" i="1" s="1"/>
  <c r="Q36" i="1" s="1"/>
  <c r="O35" i="1"/>
  <c r="P35" i="1" s="1"/>
  <c r="Q35" i="1" s="1"/>
  <c r="O33" i="1"/>
  <c r="P33" i="1" s="1"/>
  <c r="Q33" i="1" s="1"/>
  <c r="O32" i="1"/>
  <c r="P32" i="1" s="1"/>
  <c r="Q32" i="1" s="1"/>
  <c r="O31" i="1"/>
  <c r="P31" i="1" s="1"/>
  <c r="Q31" i="1" s="1"/>
  <c r="O30" i="1"/>
  <c r="P30" i="1" s="1"/>
  <c r="Q30" i="1" s="1"/>
  <c r="O29" i="1"/>
  <c r="P29" i="1" s="1"/>
  <c r="Q29" i="1" s="1"/>
  <c r="O28" i="1"/>
  <c r="P28" i="1" s="1"/>
  <c r="Q28" i="1" s="1"/>
  <c r="O27" i="1"/>
  <c r="P27" i="1" s="1"/>
  <c r="Q27" i="1" s="1"/>
  <c r="O26" i="1"/>
  <c r="P26" i="1" s="1"/>
  <c r="Q26" i="1" s="1"/>
  <c r="O25" i="1"/>
  <c r="P25" i="1" s="1"/>
  <c r="Q25" i="1" s="1"/>
  <c r="O24" i="1"/>
  <c r="P24" i="1" s="1"/>
  <c r="Q24" i="1" s="1"/>
  <c r="O23" i="1"/>
  <c r="P23" i="1" s="1"/>
  <c r="Q23" i="1" s="1"/>
  <c r="P22" i="1"/>
  <c r="Q22" i="1" s="1"/>
  <c r="O22" i="1"/>
  <c r="O21" i="1"/>
  <c r="P21" i="1" s="1"/>
  <c r="Q21" i="1" s="1"/>
  <c r="O20" i="1"/>
  <c r="P20" i="1" s="1"/>
  <c r="Q20" i="1" s="1"/>
  <c r="O19" i="1"/>
  <c r="P19" i="1" s="1"/>
  <c r="Q19" i="1" s="1"/>
  <c r="O18" i="1"/>
  <c r="P18" i="1" s="1"/>
  <c r="Q18" i="1" s="1"/>
  <c r="O17" i="1"/>
  <c r="P17" i="1" s="1"/>
  <c r="Q17" i="1" s="1"/>
  <c r="O16" i="1"/>
  <c r="P16" i="1" s="1"/>
  <c r="Q16" i="1" s="1"/>
  <c r="O15" i="1"/>
  <c r="P15" i="1" s="1"/>
  <c r="Q15" i="1" s="1"/>
  <c r="O14" i="1"/>
  <c r="P14" i="1" s="1"/>
  <c r="Q14" i="1" s="1"/>
  <c r="O13" i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7" i="1"/>
  <c r="P7" i="1" s="1"/>
  <c r="Q7" i="1" s="1"/>
  <c r="O6" i="1"/>
  <c r="P6" i="1" s="1"/>
  <c r="O62" i="1" l="1"/>
  <c r="P61" i="1"/>
  <c r="Q6" i="1"/>
  <c r="P62" i="1" l="1"/>
  <c r="Q61" i="1"/>
  <c r="Q62" i="1" s="1"/>
  <c r="R62" i="1" s="1"/>
</calcChain>
</file>

<file path=xl/sharedStrings.xml><?xml version="1.0" encoding="utf-8"?>
<sst xmlns="http://schemas.openxmlformats.org/spreadsheetml/2006/main" count="480" uniqueCount="303">
  <si>
    <t>case code imperial</t>
  </si>
  <si>
    <t>Part Name</t>
  </si>
  <si>
    <t>Reference Designator</t>
  </si>
  <si>
    <t>Type</t>
  </si>
  <si>
    <t>Value</t>
  </si>
  <si>
    <t>Mnf Part Name</t>
  </si>
  <si>
    <t>Tolerance</t>
  </si>
  <si>
    <t>Pd(W)</t>
  </si>
  <si>
    <t>eADM</t>
  </si>
  <si>
    <t>Distributor</t>
  </si>
  <si>
    <t>Supplier</t>
  </si>
  <si>
    <t xml:space="preserve">Link </t>
  </si>
  <si>
    <t>Pcs per PCB</t>
  </si>
  <si>
    <t>Nr PCB</t>
  </si>
  <si>
    <t>Nr.total.componente</t>
  </si>
  <si>
    <t>Nr.Total.componenteComandate(Adaus 5%)</t>
  </si>
  <si>
    <t>Nr componente de comandat</t>
  </si>
  <si>
    <t>R77,R78,R88,R90</t>
  </si>
  <si>
    <t>Resistor</t>
  </si>
  <si>
    <t>49.9K</t>
  </si>
  <si>
    <t>ERJ-U3RD4992V</t>
  </si>
  <si>
    <t>NO</t>
  </si>
  <si>
    <t>Mouser</t>
  </si>
  <si>
    <t>Panasonic</t>
  </si>
  <si>
    <t xml:space="preserve">https://eu.mouser.com/ProductDetail/Panasonic/ERJ-U3RD4992V?qs=TiOZkKH1s2Sbra8Um9xOhQ%3D%3D </t>
  </si>
  <si>
    <t>R72,R89</t>
  </si>
  <si>
    <t>75K</t>
  </si>
  <si>
    <t xml:space="preserve">ERJ-U3RD7502V </t>
  </si>
  <si>
    <t xml:space="preserve">https://eu.mouser.com/ProductDetail/Panasonic/ERJ-U3RD7502V?qs=TiOZkKH1s2RpDhslJx7vjw%3D%3D </t>
  </si>
  <si>
    <t>R55,R67,R93</t>
  </si>
  <si>
    <t>36.5K</t>
  </si>
  <si>
    <t>ROHM Semiconductor</t>
  </si>
  <si>
    <t>R48,R63</t>
  </si>
  <si>
    <t>2K</t>
  </si>
  <si>
    <t xml:space="preserve">ERJ-PA3F2001V </t>
  </si>
  <si>
    <t>https://eu.mouser.com/ProductDetail/Panasonic/ERJ-PA3F2001V?qs=BzJM0faLVqX48axB4MDEgw%3D%3D</t>
  </si>
  <si>
    <t>R49,R64,R79,R87,R92</t>
  </si>
  <si>
    <t>68K</t>
  </si>
  <si>
    <t>ERJ-U3RD6802V</t>
  </si>
  <si>
    <t>https://eu.mouser.com/ProductDetail/Panasonic/ERJ-U3RD6802V?qs=TiOZkKH1s2R%252Bb%252BmM5QnjEw%3D%3D</t>
  </si>
  <si>
    <t>R32,R86,R102,R103</t>
  </si>
  <si>
    <t>10K</t>
  </si>
  <si>
    <t xml:space="preserve">ERJ-3EKF1002V </t>
  </si>
  <si>
    <t>YES</t>
  </si>
  <si>
    <t xml:space="preserve">https://eu.mouser.com/ProductDetail/Panasonic/ERJ-3EKF1002V?qs=H7k1u0Mp9JSrGPQ5%2F5COuw%3D%3D </t>
  </si>
  <si>
    <t>R82,R85</t>
  </si>
  <si>
    <t>4.7K</t>
  </si>
  <si>
    <t xml:space="preserve">ERJ-P03F4701V </t>
  </si>
  <si>
    <t>Moyser</t>
  </si>
  <si>
    <t>https://eu.mouser.com/ProductDetail/Panasonic/ERJ-P03F4701V?qs=18kBAoNi3c9lrldXCbY57g%3D%3D</t>
  </si>
  <si>
    <t>R83,R84,R2</t>
  </si>
  <si>
    <t>100K</t>
  </si>
  <si>
    <t xml:space="preserve">ERJ-PB3B1003V </t>
  </si>
  <si>
    <t>https://eu.mouser.com/ProductDetail/Panasonic/ERJ-PB3B1003V?qs=RYIBGgAklzLKQmFRlrFeGw%3D%3D</t>
  </si>
  <si>
    <t>R68,R80</t>
  </si>
  <si>
    <t>46.4K</t>
  </si>
  <si>
    <t>ERJ-3EKF4642V</t>
  </si>
  <si>
    <t>https://eu.mouser.com/ProductDetail/Panasonic/ERJ-3EKF4642V?qs=ZIkkZGOLt6VzvihicAjlcQ%3D%3D</t>
  </si>
  <si>
    <t>R27,R81</t>
  </si>
  <si>
    <t>4.22K</t>
  </si>
  <si>
    <t>ERJ-6ENF4221V</t>
  </si>
  <si>
    <t>https://eu.mouser.com/ProductDetail/Panasonic/ERJ-6ENF4221V?qs=50QC8w71jAuiHdIr1LN%2FGg%3D%3D</t>
  </si>
  <si>
    <t>R91</t>
  </si>
  <si>
    <t xml:space="preserve">ERJ-T06J511V </t>
  </si>
  <si>
    <t>https://eu.mouser.com/ProductDetail/Panasonic/ERJ-T06J511V?qs=sGAEpiMZZMtG0KNrPCHnjYpPrk%252BOMd4buDqP82YEOBQ%3D</t>
  </si>
  <si>
    <t>1267360764 </t>
  </si>
  <si>
    <t>RSHUNT</t>
  </si>
  <si>
    <t>Shunt</t>
  </si>
  <si>
    <t>2m</t>
  </si>
  <si>
    <t xml:space="preserve">WSLP25122L000FEA </t>
  </si>
  <si>
    <t>Vishay / Dale</t>
  </si>
  <si>
    <t xml:space="preserve">https://ro.mouser.com/ProductDetail/Vishay-Dale/WSLP25122L000FEA?qs=2spUtbtSOvgvujTJtbPm4A%3D%3D </t>
  </si>
  <si>
    <t>R33</t>
  </si>
  <si>
    <t>931K</t>
  </si>
  <si>
    <t xml:space="preserve">ERJ-3EKF9313V </t>
  </si>
  <si>
    <t xml:space="preserve">https://eu.mouser.com/ProductDetail/Panasonic/ERJ-3EKF9313V?qs=iBwFsHVUAOfSXroTZTApRQ%3D%3D </t>
  </si>
  <si>
    <t>R35</t>
  </si>
  <si>
    <t>48.7K</t>
  </si>
  <si>
    <t>ERJ-3EKF4872V</t>
  </si>
  <si>
    <t xml:space="preserve">https://eu.mouser.com/ProductDetail/Panasonic/ERJ-3EKF4872V?qs=sGAEpiMZZMtlubZbdhIBILWcrV%252BWBYJC3PHg9xHdJUE%3D </t>
  </si>
  <si>
    <t>R34</t>
  </si>
  <si>
    <t>34K</t>
  </si>
  <si>
    <t xml:space="preserve">ERJ-3EKF3402V </t>
  </si>
  <si>
    <t xml:space="preserve">https://eu.mouser.com/ProductDetail/Panasonic/ERJ-3EKF3402V?qs=MVjVSMjNRMoColwX0M0XWQ%3D%3D </t>
  </si>
  <si>
    <t>RPG1,RMODE1</t>
  </si>
  <si>
    <t>30.1K</t>
  </si>
  <si>
    <t xml:space="preserve">ESR18EZPF3012 </t>
  </si>
  <si>
    <t>https://eu.mouser.com/ProductDetail/ROHM-Semiconductor/ESR18EZPF3012?qs=DyUWGjl%252BcVvHshv1VX84mA%3D%3D</t>
  </si>
  <si>
    <t>RFBT1</t>
  </si>
  <si>
    <t>73.2K</t>
  </si>
  <si>
    <t>WR06X7322FTL</t>
  </si>
  <si>
    <t>Walsin</t>
  </si>
  <si>
    <t xml:space="preserve">https://eu.mouser.com/ProductDetail/Walsin/WR06X7322FTL?qs=sGAEpiMZZMtlubZbdhIBIFle1v8UTW4VUJv7uGweakU%3D </t>
  </si>
  <si>
    <t>RFBB1,R101,R96</t>
  </si>
  <si>
    <t>CHP0805-FX-1002ELF</t>
  </si>
  <si>
    <t>Bourns</t>
  </si>
  <si>
    <t>https://eu.mouser.com/ProductDetail/Bourns/CHP0805-FX-1002ELF?qs=sGAEpiMZZMtlubZbdhIBIAkLiGKeVnd8OWdOpG241Uc%3D</t>
  </si>
  <si>
    <t>7.32K</t>
  </si>
  <si>
    <t>CRCW06037K32FKEA</t>
  </si>
  <si>
    <t xml:space="preserve">https://eu.mouser.com/ProductDetail/Vishay-Dale/CRCW06037K32FKEA?qs=sGAEpiMZZMtlubZbdhIBIMd1hz94rM5QQhjTZR%2F5a40%3D </t>
  </si>
  <si>
    <t>R1</t>
  </si>
  <si>
    <t>169K</t>
  </si>
  <si>
    <t>ERA-6AEB1693V</t>
  </si>
  <si>
    <t>https://eu.mouser.com/ProductDetail/Panasonic/ERA-6AEB1693V?qs=sGAEpiMZZMtG0KNrPCHnjfgxrTtCmcjjDzIbPU%2FXKRY%3D</t>
  </si>
  <si>
    <t>R95</t>
  </si>
  <si>
    <t>MCT0603C1000FP500</t>
  </si>
  <si>
    <t>1%%</t>
  </si>
  <si>
    <t>Vishay/Beyschlag</t>
  </si>
  <si>
    <t>https://www.mouser.de/ProductDetail/Vishay-Beyschlag/MCT06030C1000FP500?qs=7ZE6F4QMOBbxqQ6V4AobxQ%3D%3D</t>
  </si>
  <si>
    <t>R97,R98</t>
  </si>
  <si>
    <t>2.2k</t>
  </si>
  <si>
    <t>TNPW08052K20BYEN</t>
  </si>
  <si>
    <t>Vishay/Dale</t>
  </si>
  <si>
    <t>https://www.mouser.de/ProductDetail/Vishay-Dale/TNPW08052K20BYEN?qs=TuK3vfAjtkW08ALop4upig%3D%3D</t>
  </si>
  <si>
    <t>Cbst2,Cinx2,CBOOT1,CIC,C7,C8</t>
  </si>
  <si>
    <t>Capacitor</t>
  </si>
  <si>
    <t>100nF</t>
  </si>
  <si>
    <t>GCM188R71C104KA37J</t>
  </si>
  <si>
    <t>16V</t>
  </si>
  <si>
    <t>Murata Electronics</t>
  </si>
  <si>
    <t xml:space="preserve">https://eu.mouser.com/ProductDetail/Murata-Electronics/GCM188R71C104KA37J?qs=sGAEpiMZZMuMW9TJLBQkXqL%252BvKBA30yL8ujh%2FWDq8Wo%3D </t>
  </si>
  <si>
    <t>C1,C2,C5,C6,C9</t>
  </si>
  <si>
    <t>1uF</t>
  </si>
  <si>
    <t>LMK107B7105MAHT</t>
  </si>
  <si>
    <t>10V</t>
  </si>
  <si>
    <t>TAIYO YUDEN</t>
  </si>
  <si>
    <t xml:space="preserve">https://eu.mouser.com/ProductDetail/TAIYO-YUDEN/LMK107B7105MAHT?qs=sGAEpiMZZMuMW9TJLBQkXu0t%252B%2F0Hq%252BBq4IbZsueA5r0%3D </t>
  </si>
  <si>
    <t>Cin2</t>
  </si>
  <si>
    <t>10uF</t>
  </si>
  <si>
    <t>C2012X7S1C106K125AC</t>
  </si>
  <si>
    <t>TDK</t>
  </si>
  <si>
    <t xml:space="preserve">https://eu.mouser.com/ProductDetail/TDK/C2012X7S1C106K125AC?qs=%2FMnl7%252B4XF4XdPc0Lsf4TrQ%3D%3D </t>
  </si>
  <si>
    <t>CINX1,CVCC1,CVCC2</t>
  </si>
  <si>
    <t>2.2uF</t>
  </si>
  <si>
    <t>C1608X7R1A225K080AC</t>
  </si>
  <si>
    <t xml:space="preserve">https://eu.mouser.com/ProductDetail/TDK/C1608X7R1A225K080AC?qs=dfay7wIA1uF2Ft0%252BgrUWSg%3D%3D </t>
  </si>
  <si>
    <t>Cout2</t>
  </si>
  <si>
    <t>47uF</t>
  </si>
  <si>
    <t>GRM32ER61C476KE15K</t>
  </si>
  <si>
    <t>https://eu.mouser.com/ProductDetail/Murata-Electronics/GRM32ER61C476KE15K?qs=N3Kl9KD794Qv8YP5qllqqg%3D%3D</t>
  </si>
  <si>
    <t>Ccomp3</t>
  </si>
  <si>
    <t>82pF</t>
  </si>
  <si>
    <t>GCM1885C1H820JA16D</t>
  </si>
  <si>
    <t>50V</t>
  </si>
  <si>
    <t xml:space="preserve">https://eu.mouser.com/ProductDetail/Murata-Electronics/GCM1885C1H820JA16D?qs=Er06SXQpt%252B5CTZtJvWWJVw%3D%3D </t>
  </si>
  <si>
    <t>Ccomp2</t>
  </si>
  <si>
    <t>39nF</t>
  </si>
  <si>
    <t>KYOCERA AVX</t>
  </si>
  <si>
    <t>Cin1</t>
  </si>
  <si>
    <t>GCJ31CC71E106KA15L</t>
  </si>
  <si>
    <t>25V</t>
  </si>
  <si>
    <t>https://ro.mouser.com/ProductDetail/Murata-Electronics/GCJ31CC71E106KA15L?qs=cdbOS8ANM9CGxAbs9j0uWw%3D%3D</t>
  </si>
  <si>
    <t>CSS1</t>
  </si>
  <si>
    <t>120nF</t>
  </si>
  <si>
    <t>0603ZC124KAT2A</t>
  </si>
  <si>
    <t xml:space="preserve">https://eu.mouser.com/ProductDetail/KYOCERA-AVX/0603ZC124KAT2A?qs=19nmGJcQpLLXQSpI%2FgbWeA%3D%3D </t>
  </si>
  <si>
    <t>CFF1,C10,C11</t>
  </si>
  <si>
    <t>22pF</t>
  </si>
  <si>
    <t>06035A220JAT2A</t>
  </si>
  <si>
    <t xml:space="preserve">https://eu.mouser.com/ProductDetail/KYOCERA-AVX/06035A220JAT2A?qs=sGAEpiMZZMuMW9TJLBQkXujfdCX28R5nYeoFhNDF7hI%3D </t>
  </si>
  <si>
    <t>COUT1</t>
  </si>
  <si>
    <t>100uF</t>
  </si>
  <si>
    <t>EMK325ABJ107MM-T</t>
  </si>
  <si>
    <t>https://www.mouser.de/ProductDetail/TAIYO-YUDEN/EMK325ABJ107MM-T?qs=I6KAKw0tg2y0ShKbEoYruw%3D%3D</t>
  </si>
  <si>
    <t>Cservo</t>
  </si>
  <si>
    <t>1000uF</t>
  </si>
  <si>
    <t>Wurth Elektronik</t>
  </si>
  <si>
    <t>https://eu.mouser.com/ProductDetail/Wurth-Elektronik/865080257014?qs=0KOYDY2FL2%2FeDzqqpY4biQ%3D%3D</t>
  </si>
  <si>
    <t>C12,C13</t>
  </si>
  <si>
    <t>4.7uF</t>
  </si>
  <si>
    <t>LMK107BJ475KA-T</t>
  </si>
  <si>
    <t>10%%</t>
  </si>
  <si>
    <t>https://eu.mouser.com/ProductDetail/TAIYO-YUDEN/LMK107BJ475KA-T?qs=sGAEpiMZZMt7gvpyg0xT8httm%2F%252BGcWRkriZXUDWS6c8%3D</t>
  </si>
  <si>
    <t>X1</t>
  </si>
  <si>
    <t>Quartz Crystal</t>
  </si>
  <si>
    <t>32.768kHz</t>
  </si>
  <si>
    <t>ABS05-32.768KHZ-9-T</t>
  </si>
  <si>
    <t>1.6mm*1mm</t>
  </si>
  <si>
    <t>20ppm</t>
  </si>
  <si>
    <t>Abracon</t>
  </si>
  <si>
    <t>https://www.mouser.de/ProductDetail/ABRACON/ABS05-32768KHZ-9-T?qs=Pyu0ZBy%2FIJbsNYnIET1z3A%3D%3D&amp;utm_id=1435090772&amp;gad_source=1&amp;gclid=EAIaIQobChMI3uTIscuyhgMVcKiDBx1fLA0dEAAYAiAAEgInW_D_BwE</t>
  </si>
  <si>
    <t>L2</t>
  </si>
  <si>
    <t>Inductor</t>
  </si>
  <si>
    <t>3.3uH</t>
  </si>
  <si>
    <t>DR127-3R3-R</t>
  </si>
  <si>
    <t>12.5*12.5</t>
  </si>
  <si>
    <t>Eaton</t>
  </si>
  <si>
    <t xml:space="preserve">https://www.mouser.de/ProductDetail/Coiltronics-Eaton/DR127-3R3-R?qs=yzwxPInThYRy49thz6gW5A%3D%3D </t>
  </si>
  <si>
    <t>L1(validity flag 3)</t>
  </si>
  <si>
    <t>470nH</t>
  </si>
  <si>
    <t xml:space="preserve">IHLP4040DZERR47M11 </t>
  </si>
  <si>
    <t>10.16*10.16mm</t>
  </si>
  <si>
    <t xml:space="preserve">https://ro.mouser.com/ProductDetail/Vishay-Dale/IHLP4040DZERR47M11?qs=gMuw6kkpPFhlfsyVhS2Guw%3D%3D </t>
  </si>
  <si>
    <t>D15,D17</t>
  </si>
  <si>
    <t>Zener Diode</t>
  </si>
  <si>
    <t>PZU6.8B2L,315</t>
  </si>
  <si>
    <t>DFN-1006-2</t>
  </si>
  <si>
    <t>6.8 V</t>
  </si>
  <si>
    <t>Nexperia</t>
  </si>
  <si>
    <t xml:space="preserve">https://eu.mouser.com/ProductDetail/Nexperia/PZU6.8B2L315?qs=pw%2F%252B4fOKvQuUNps63VqItw%3D%3D </t>
  </si>
  <si>
    <t>D7,D8</t>
  </si>
  <si>
    <t xml:space="preserve">SZBZX84C18ET1G </t>
  </si>
  <si>
    <t>SOT23</t>
  </si>
  <si>
    <t>18 V</t>
  </si>
  <si>
    <t>onsemi</t>
  </si>
  <si>
    <t>https://ro.mouser.com/ProductDetail/onsemi/SZBZX84C18ET1G?qs=PJJcWtbOkNXaaQKgmj1r3w%3D%3D</t>
  </si>
  <si>
    <t>LED2</t>
  </si>
  <si>
    <t>Red LED</t>
  </si>
  <si>
    <t>SM0603URC</t>
  </si>
  <si>
    <t>Bivar</t>
  </si>
  <si>
    <t>https://www.mouser.de/ProductDetail/749-SM0603URC</t>
  </si>
  <si>
    <t>LED1</t>
  </si>
  <si>
    <t>Green LED</t>
  </si>
  <si>
    <t>ASCKCG00-NW5X5020302   </t>
  </si>
  <si>
    <t>Broadcom / Avago</t>
  </si>
  <si>
    <t xml:space="preserve">https://eu.mouser.com/ProductDetail/Broadcom-Avago/ASCKCG00-NW5X5020302?qs=OcgtsXO%252B3gsRJ%252BJUmBwdbA%3D%3D </t>
  </si>
  <si>
    <t>U19,U20</t>
  </si>
  <si>
    <t xml:space="preserve"> PMOS</t>
  </si>
  <si>
    <t>DMPH3010LK3-13</t>
  </si>
  <si>
    <t>DPAK(TO-252-3)</t>
  </si>
  <si>
    <t>Id=50A</t>
  </si>
  <si>
    <t>Diodes Incorporated</t>
  </si>
  <si>
    <t>https://ro.mouser.com/ProductDetail/Diodes-Incorporated/DMPH3010LK3-13?qs=lQAVKuKFhkLPaCDwjxNuLw%3D%3D</t>
  </si>
  <si>
    <t>Q16,Q20</t>
  </si>
  <si>
    <t xml:space="preserve">IPD50P04P413ATMA2 </t>
  </si>
  <si>
    <t>DPAK(TO-252-3-13)</t>
  </si>
  <si>
    <t>Infineon Technologies</t>
  </si>
  <si>
    <t>https://eu.mouser.com/ProductDetail/Infineon-Technologies/IPD50P04P413ATMA2?qs=GBLSl2AkirsBsAEJbyAL9g%3D%3D</t>
  </si>
  <si>
    <t>Q17,Q21</t>
  </si>
  <si>
    <t>NPN Transistor</t>
  </si>
  <si>
    <t>BC846W,115</t>
  </si>
  <si>
    <t>SOT-323</t>
  </si>
  <si>
    <t xml:space="preserve">https://eu.mouser.com/ProductDetail/Nexperia/BC846W115?qs=me8TqzrmIYU%2FFbiR%252B6UaKA%3D%3D </t>
  </si>
  <si>
    <t>NEW Connector</t>
  </si>
  <si>
    <t xml:space="preserve">
1704498 </t>
  </si>
  <si>
    <t>12A;200V</t>
  </si>
  <si>
    <t>Phoenix Contact</t>
  </si>
  <si>
    <t>https://eu.mouser.com/ProductDetail/Phoenix-Contact/1704498?qs=oNoWuuWFxo%2F08izN%252Bld1Yw%3D%3D</t>
  </si>
  <si>
    <t>F1,F2</t>
  </si>
  <si>
    <t>Fuse</t>
  </si>
  <si>
    <t xml:space="preserve">0451015.MRL </t>
  </si>
  <si>
    <t>6.1 mm x 2.69 mm</t>
  </si>
  <si>
    <t>15A</t>
  </si>
  <si>
    <t>Littelfuse</t>
  </si>
  <si>
    <t>https://ro.mouser.com/ProductDetail/576-0451015.MRL</t>
  </si>
  <si>
    <t>IC1</t>
  </si>
  <si>
    <t>Buck ic</t>
  </si>
  <si>
    <t>TPS548A28RWWR</t>
  </si>
  <si>
    <t>Texas Instruments</t>
  </si>
  <si>
    <t xml:space="preserve">https://eu.mouser.com/ProductDetail/Texas-Instruments/TPS548A28RWWR?qs=sPbYRqrBIVkgBn8mnUQOfA%3D%3D </t>
  </si>
  <si>
    <t>IC2</t>
  </si>
  <si>
    <t>Boost ic</t>
  </si>
  <si>
    <t>TPS61288RQQR</t>
  </si>
  <si>
    <t>https://eu.mouser.com/ProductDetail/Texas-Instruments/TPS61288RQQR?qs=eP2BKZSCXI7ZX8saYJkaIw%3D%3D</t>
  </si>
  <si>
    <t>U22</t>
  </si>
  <si>
    <t>3.3Vreg LDO</t>
  </si>
  <si>
    <t>NCP708MU330TAG</t>
  </si>
  <si>
    <t>UDFN-6</t>
  </si>
  <si>
    <t>https://eu.mouser.com/ProductDetail/onsemi/NCP708MU330TAG?qs=tCMd4XlZ%2FiAK%2FL2%2FBzPAnw%3D%3D</t>
  </si>
  <si>
    <t>U17,U18</t>
  </si>
  <si>
    <t>5Vreg LDO</t>
  </si>
  <si>
    <t>NCP715SN50T1G</t>
  </si>
  <si>
    <t>TSOP-5</t>
  </si>
  <si>
    <t>https://ro.mouser.com/ProductDetail/863-NCP715SN50T1G</t>
  </si>
  <si>
    <t>U13,U16</t>
  </si>
  <si>
    <t>OPAMP</t>
  </si>
  <si>
    <t>LT1490AIS8#PBF</t>
  </si>
  <si>
    <t>SOIC-8</t>
  </si>
  <si>
    <t>Analog Devices</t>
  </si>
  <si>
    <t>https://eu.mouser.com/ProductDetail/Analog-Devices/LT1490AIS8PBF?qs=ytflclh7QUX4LIzK7D3vgw%3D%3D</t>
  </si>
  <si>
    <t>IC3</t>
  </si>
  <si>
    <t>Differential amplifier ic</t>
  </si>
  <si>
    <t>INA180A2QDBVRQ1</t>
  </si>
  <si>
    <t>SOT-23-5</t>
  </si>
  <si>
    <t>https://eu.mouser.com/ProductDetail/Texas-Instruments/INA180A2QDBVRQ1?qs=9r4v7xj2LnnPs8OEye75UA%3D%3D&amp;utm_id=10062868216&amp;gad_source=1&amp;gclid=EAIaIQobChMIjPT6wNOPhQMVAgcGAB1uzQ6nEAAYAiAAEgKkG_D_BwE</t>
  </si>
  <si>
    <t>H1</t>
  </si>
  <si>
    <t>INTRERUPATOR/MANETA</t>
  </si>
  <si>
    <t>NKK</t>
  </si>
  <si>
    <t>Total componente</t>
  </si>
  <si>
    <t>order number</t>
  </si>
  <si>
    <t xml:space="preserve">ERJ-UP3F3652V </t>
  </si>
  <si>
    <t>https://www.mouser.de/ProductDetail/Panasonic/ERJ-UP3F3652V?qs=GedFDFLaBXFnD4MqIYz6YA%3D%3D</t>
  </si>
  <si>
    <t xml:space="preserve">0603ZC393JAT2A </t>
  </si>
  <si>
    <t>https://www.mouser.de/ProductDetail/KYOCERA-AVX/0603ZC393JAT2A?qs=gEbkM7q0lx9nOLDmnUSwTw%3D%3D</t>
  </si>
  <si>
    <t xml:space="preserve">CON1, CON2, CON3, CON4, VBAT I_CURRENT, VARSUPPLY, SERVOSUPPLY </t>
  </si>
  <si>
    <t>U21</t>
  </si>
  <si>
    <t>BNO</t>
  </si>
  <si>
    <t>BNO055</t>
  </si>
  <si>
    <t xml:space="preserve">https://ro.mouser.com/ProductDetail/Bosch-Sensortec/BNO055?qs=QhAb4EtQfbV8Z2YmISucWw%3D%3D </t>
  </si>
  <si>
    <t>Bosch Sensortec</t>
  </si>
  <si>
    <t>LGA-28</t>
  </si>
  <si>
    <t>H2</t>
  </si>
  <si>
    <t>Header</t>
  </si>
  <si>
    <t xml:space="preserve">https://www.mouser.com/ProductDetail/Amphenol-FCI/861400031YO8LF?qs=QLStgVxoqHMaZ0OaP6p2%2FQ%3D%3D </t>
  </si>
  <si>
    <t>Amphenol FCI</t>
  </si>
  <si>
    <t>861400031YO8LF</t>
  </si>
  <si>
    <t>Chipworker / DigiKey</t>
  </si>
  <si>
    <t>M2021BB1W01 / M2021SS1W01</t>
  </si>
  <si>
    <r>
      <t xml:space="preserve">https://www.chipworker.com/product/m2021bb1w01-89415200.html  </t>
    </r>
    <r>
      <rPr>
        <u/>
        <sz val="11"/>
        <rFont val="Calibri"/>
        <family val="2"/>
        <scheme val="minor"/>
      </rPr>
      <t xml:space="preserve"> /</t>
    </r>
    <r>
      <rPr>
        <u/>
        <sz val="11"/>
        <color theme="10"/>
        <rFont val="Calibri"/>
        <family val="2"/>
        <scheme val="minor"/>
      </rPr>
      <t xml:space="preserve">  https://www.digikey.ro/en/products/detail/nkk-switches/M2021SS1W01/1049636</t>
    </r>
  </si>
  <si>
    <t>0603</t>
  </si>
  <si>
    <t>PackageInfo Case</t>
  </si>
  <si>
    <t>0805</t>
  </si>
  <si>
    <t>RTRIP1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</si>
</sst>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charset val="1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2" fillId="0" borderId="4" xfId="1" applyBorder="1"/>
    <xf numFmtId="0" fontId="0" fillId="0" borderId="4" xfId="0" applyBorder="1" applyAlignment="1">
      <alignment horizontal="left"/>
    </xf>
    <xf numFmtId="0" fontId="0" fillId="3" borderId="4" xfId="0" applyFill="1" applyBorder="1" applyAlignment="1">
      <alignment horizontal="left" vertic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2" fillId="0" borderId="4" xfId="1" applyFill="1" applyBorder="1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0" borderId="4" xfId="1" applyFill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0" borderId="4" xfId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2" fillId="0" borderId="0" xfId="1" applyAlignment="1">
      <alignment horizontal="right"/>
    </xf>
    <xf numFmtId="0" fontId="2" fillId="0" borderId="0" xfId="1" applyFill="1"/>
    <xf numFmtId="0" fontId="0" fillId="0" borderId="0" xfId="0" applyAlignment="1">
      <alignment horizontal="righ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left" vertical="center"/>
    </xf>
    <xf numFmtId="0" fontId="3" fillId="0" borderId="0" xfId="0" applyFont="1" applyFill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Fill="1" applyBorder="1"/>
    <xf numFmtId="0" fontId="4" fillId="0" borderId="4" xfId="1" applyFont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quotePrefix="1" applyBorder="1" applyAlignment="1">
      <alignment horizontal="center"/>
    </xf>
    <xf numFmtId="49" fontId="0" fillId="0" borderId="4" xfId="0" quotePrefix="1" applyNumberFormat="1" applyBorder="1" applyAlignment="1">
      <alignment horizontal="center"/>
    </xf>
    <xf numFmtId="0" fontId="0" fillId="0" borderId="4" xfId="0" quotePrefix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u.mouser.com/ProductDetail/Broadcom-Avago/ASCKCG00-NW5X5020302?qs=OcgtsXO%252B3gsRJ%252BJUmBwdbA%3D%3D" TargetMode="External"/><Relationship Id="rId18" Type="http://schemas.openxmlformats.org/officeDocument/2006/relationships/hyperlink" Target="https://eu.mouser.com/ProductDetail/Panasonic/ERJ-U3RD4992V?qs=TiOZkKH1s2Sbra8Um9xOhQ%3D%3D" TargetMode="External"/><Relationship Id="rId26" Type="http://schemas.openxmlformats.org/officeDocument/2006/relationships/hyperlink" Target="https://eu.mouser.com/ProductDetail/Panasonic/ERJ-P03F4701V?qs=18kBAoNi3c9lrldXCbY57g%3D%3D" TargetMode="External"/><Relationship Id="rId39" Type="http://schemas.openxmlformats.org/officeDocument/2006/relationships/hyperlink" Target="https://eu.mouser.com/ProductDetail/Murata-Electronics/GCM188R71C104KA37J?qs=sGAEpiMZZMuMW9TJLBQkXqL%252BvKBA30yL8ujh%2FWDq8Wo%3D" TargetMode="External"/><Relationship Id="rId21" Type="http://schemas.openxmlformats.org/officeDocument/2006/relationships/hyperlink" Target="https://eu.mouser.com/ProductDetail/Murata-Electronics/GRM32ER61C476KE15K?qs=N3Kl9KD794Qv8YP5qllqqg%3D%3D" TargetMode="External"/><Relationship Id="rId34" Type="http://schemas.openxmlformats.org/officeDocument/2006/relationships/hyperlink" Target="https://eu.mouser.com/ProductDetail/Panasonic/ERJ-T06J511V?qs=sGAEpiMZZMtG0KNrPCHnjYpPrk%252BOMd4buDqP82YEOBQ%3D" TargetMode="External"/><Relationship Id="rId42" Type="http://schemas.openxmlformats.org/officeDocument/2006/relationships/hyperlink" Target="https://eu.mouser.com/ProductDetail/KYOCERA-AVX/0603ZC124KAT2A?qs=19nmGJcQpLLXQSpI%2FgbWeA%3D%3D" TargetMode="External"/><Relationship Id="rId47" Type="http://schemas.openxmlformats.org/officeDocument/2006/relationships/hyperlink" Target="https://www.mouser.de/ProductDetail/Vishay-Beyschlag/MCT06030C1000FP500?qs=7ZE6F4QMOBbxqQ6V4AobxQ%3D%3D" TargetMode="External"/><Relationship Id="rId50" Type="http://schemas.openxmlformats.org/officeDocument/2006/relationships/hyperlink" Target="https://www.mouser.de/ProductDetail/KYOCERA-AVX/0603ZC393JAT2A?qs=gEbkM7q0lx9nOLDmnUSwTw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eu.mouser.com/ProductDetail/TDK/C1608X7R1A225K080AC?qs=dfay7wIA1uF2Ft0%252BgrUWSg%3D%3D" TargetMode="External"/><Relationship Id="rId2" Type="http://schemas.openxmlformats.org/officeDocument/2006/relationships/hyperlink" Target="https://eu.mouser.com/ProductDetail/Panasonic/ERJ-3EKF4642V?qs=ZIkkZGOLt6VzvihicAjlcQ%3D%3D" TargetMode="External"/><Relationship Id="rId16" Type="http://schemas.openxmlformats.org/officeDocument/2006/relationships/hyperlink" Target="https://eu.mouser.com/ProductDetail/Infineon-Technologies/IPD50P04P413ATMA2?qs=GBLSl2AkirsBsAEJbyAL9g%3D%3D" TargetMode="External"/><Relationship Id="rId29" Type="http://schemas.openxmlformats.org/officeDocument/2006/relationships/hyperlink" Target="https://eu.mouser.com/manufacturer/vishay-dale/" TargetMode="External"/><Relationship Id="rId11" Type="http://schemas.openxmlformats.org/officeDocument/2006/relationships/hyperlink" Target="https://ro.mouser.com/ProductDetail/Vishay-Dale/IHLP4040DZERR47M11?qs=gMuw6kkpPFhlfsyVhS2Guw%3D%3D" TargetMode="External"/><Relationship Id="rId24" Type="http://schemas.openxmlformats.org/officeDocument/2006/relationships/hyperlink" Target="https://eu.mouser.com/ProductDetail/Panasonic/ERJ-PA3F2001V?qs=BzJM0faLVqX48axB4MDEgw%3D%3D" TargetMode="External"/><Relationship Id="rId32" Type="http://schemas.openxmlformats.org/officeDocument/2006/relationships/hyperlink" Target="https://ro.mouser.com/ProductDetail/576-0451015.MRL" TargetMode="External"/><Relationship Id="rId37" Type="http://schemas.openxmlformats.org/officeDocument/2006/relationships/hyperlink" Target="https://eu.mouser.com/ProductDetail/Panasonic/ERJ-3EKF4872V?qs=sGAEpiMZZMtlubZbdhIBILWcrV%252BWBYJC3PHg9xHdJUE%3D" TargetMode="External"/><Relationship Id="rId40" Type="http://schemas.openxmlformats.org/officeDocument/2006/relationships/hyperlink" Target="https://eu.mouser.com/ProductDetail/TAIYO-YUDEN/LMK107B7105MAHT?qs=sGAEpiMZZMuMW9TJLBQkXu0t%252B%2F0Hq%252BBq4IbZsueA5r0%3D" TargetMode="External"/><Relationship Id="rId45" Type="http://schemas.openxmlformats.org/officeDocument/2006/relationships/hyperlink" Target="https://eu.mouser.com/ProductDetail/ROHM-Semiconductor/ESR18EZPF3012?qs=DyUWGjl%252BcVvHshv1VX84mA%3D%3D" TargetMode="External"/><Relationship Id="rId53" Type="http://schemas.openxmlformats.org/officeDocument/2006/relationships/hyperlink" Target="https://eu.mouser.com/manufacturer/bosch/" TargetMode="External"/><Relationship Id="rId5" Type="http://schemas.openxmlformats.org/officeDocument/2006/relationships/hyperlink" Target="https://eu.mouser.com/ProductDetail/Panasonic/ERJ-3EKF9313V?qs=iBwFsHVUAOfSXroTZTApRQ%3D%3D" TargetMode="External"/><Relationship Id="rId10" Type="http://schemas.openxmlformats.org/officeDocument/2006/relationships/hyperlink" Target="https://www.mouser.de/ProductDetail/Coiltronics-Eaton/DR127-3R3-R?qs=yzwxPInThYRy49thz6gW5A%3D%3D" TargetMode="External"/><Relationship Id="rId19" Type="http://schemas.openxmlformats.org/officeDocument/2006/relationships/hyperlink" Target="https://eu.mouser.com/ProductDetail/Texas-Instruments/INA180A2QDBVRQ1?qs=9r4v7xj2LnnPs8OEye75UA%3D%3D&amp;utm_id=10062868216&amp;gad_source=1&amp;gclid=EAIaIQobChMIjPT6wNOPhQMVAgcGAB1uzQ6nEAAYAiAAEgKkG_D_BwE" TargetMode="External"/><Relationship Id="rId31" Type="http://schemas.openxmlformats.org/officeDocument/2006/relationships/hyperlink" Target="https://eu.mouser.com/manufacturer/diodes-inc/" TargetMode="External"/><Relationship Id="rId44" Type="http://schemas.openxmlformats.org/officeDocument/2006/relationships/hyperlink" Target="https://eu.mouser.com/ProductDetail/Bourns/CHP0805-FX-1002ELF?qs=sGAEpiMZZMtlubZbdhIBIAkLiGKeVnd8OWdOpG241Uc%3D" TargetMode="External"/><Relationship Id="rId52" Type="http://schemas.openxmlformats.org/officeDocument/2006/relationships/hyperlink" Target="https://ro.mouser.com/ProductDetail/Bosch-Sensortec/BNO055?qs=QhAb4EtQfbV8Z2YmISucWw%3D%3D" TargetMode="External"/><Relationship Id="rId4" Type="http://schemas.openxmlformats.org/officeDocument/2006/relationships/hyperlink" Target="https://ro.mouser.com/ProductDetail/Vishay-Dale/WSLP25122L000FEA?qs=2spUtbtSOvgvujTJtbPm4A%3D%3D" TargetMode="External"/><Relationship Id="rId9" Type="http://schemas.openxmlformats.org/officeDocument/2006/relationships/hyperlink" Target="https://www.mouser.de/ProductDetail/TAIYO-YUDEN/EMK325ABJ107MM-T?qs=I6KAKw0tg2y0ShKbEoYruw%3D%3D" TargetMode="External"/><Relationship Id="rId14" Type="http://schemas.openxmlformats.org/officeDocument/2006/relationships/hyperlink" Target="https://ro.mouser.com/ProductDetail/onsemi/SZBZX84C18ET1G?qs=PJJcWtbOkNXaaQKgmj1r3w%3D%3D" TargetMode="External"/><Relationship Id="rId22" Type="http://schemas.openxmlformats.org/officeDocument/2006/relationships/hyperlink" Target="https://eu.mouser.com/ProductDetail/Panasonic/ERJ-U3RD4992V?qs=TiOZkKH1s2Sbra8Um9xOhQ%3D%3D" TargetMode="External"/><Relationship Id="rId27" Type="http://schemas.openxmlformats.org/officeDocument/2006/relationships/hyperlink" Target="https://eu.mouser.com/ProductDetail/Panasonic/ERJ-PB3B1003V?qs=RYIBGgAklzLKQmFRlrFeGw%3D%3D" TargetMode="External"/><Relationship Id="rId30" Type="http://schemas.openxmlformats.org/officeDocument/2006/relationships/hyperlink" Target="https://eu.mouser.com/manufacturer/broadcom/" TargetMode="External"/><Relationship Id="rId35" Type="http://schemas.openxmlformats.org/officeDocument/2006/relationships/hyperlink" Target="https://eu.mouser.com/ProductDetail/Texas-Instruments/TPS61288RQQR?qs=eP2BKZSCXI7ZX8saYJkaIw%3D%3D" TargetMode="External"/><Relationship Id="rId43" Type="http://schemas.openxmlformats.org/officeDocument/2006/relationships/hyperlink" Target="https://eu.mouser.com/ProductDetail/KYOCERA-AVX/06035A220JAT2A?qs=sGAEpiMZZMuMW9TJLBQkXujfdCX28R5nYeoFhNDF7hI%3D" TargetMode="External"/><Relationship Id="rId48" Type="http://schemas.openxmlformats.org/officeDocument/2006/relationships/hyperlink" Target="https://www.mouser.de/ProductDetail/Vishay-Dale/TNPW08052K20BYEN?qs=TuK3vfAjtkW08ALop4upig%3D%3D" TargetMode="External"/><Relationship Id="rId8" Type="http://schemas.openxmlformats.org/officeDocument/2006/relationships/hyperlink" Target="https://ro.mouser.com/ProductDetail/Murata-Electronics/GCJ31CC71E106KA15L?qs=cdbOS8ANM9CGxAbs9j0uWw%3D%3D" TargetMode="External"/><Relationship Id="rId51" Type="http://schemas.openxmlformats.org/officeDocument/2006/relationships/hyperlink" Target="https://www.mouser.de/ProductDetail/Panasonic/ERJ-UP3F3652V?qs=GedFDFLaBXFnD4MqIYz6YA%3D%3D" TargetMode="External"/><Relationship Id="rId3" Type="http://schemas.openxmlformats.org/officeDocument/2006/relationships/hyperlink" Target="https://eu.mouser.com/ProductDetail/Panasonic/ERJ-3EKF3402V?qs=MVjVSMjNRMoColwX0M0XWQ%3D%3D" TargetMode="External"/><Relationship Id="rId12" Type="http://schemas.openxmlformats.org/officeDocument/2006/relationships/hyperlink" Target="https://eu.mouser.com/ProductDetail/Nexperia/PZU6.8B2L315?qs=pw%2F%252B4fOKvQuUNps63VqItw%3D%3D" TargetMode="External"/><Relationship Id="rId17" Type="http://schemas.openxmlformats.org/officeDocument/2006/relationships/hyperlink" Target="https://eu.mouser.com/ProductDetail/Nexperia/BC846W115?qs=me8TqzrmIYU%2FFbiR%252B6UaKA%3D%3D" TargetMode="External"/><Relationship Id="rId25" Type="http://schemas.openxmlformats.org/officeDocument/2006/relationships/hyperlink" Target="https://eu.mouser.com/ProductDetail/Panasonic/ERJ-U3RD6802V?qs=TiOZkKH1s2R%252Bb%252BmM5QnjEw%3D%3D" TargetMode="External"/><Relationship Id="rId33" Type="http://schemas.openxmlformats.org/officeDocument/2006/relationships/hyperlink" Target="https://eu.mouser.com/ProductDetail/Texas-Instruments/TPS548A28RWWR?qs=sPbYRqrBIVkgBn8mnUQOfA%3D%3D" TargetMode="External"/><Relationship Id="rId38" Type="http://schemas.openxmlformats.org/officeDocument/2006/relationships/hyperlink" Target="https://eu.mouser.com/ProductDetail/Vishay-Dale/CRCW06037K32FKEA?qs=sGAEpiMZZMtlubZbdhIBIMd1hz94rM5QQhjTZR%2F5a40%3D" TargetMode="External"/><Relationship Id="rId46" Type="http://schemas.openxmlformats.org/officeDocument/2006/relationships/hyperlink" Target="https://ro.mouser.com/ProductDetail/863-NCP715SN50T1G" TargetMode="External"/><Relationship Id="rId20" Type="http://schemas.openxmlformats.org/officeDocument/2006/relationships/hyperlink" Target="https://eu.mouser.com/ProductDetail/Phoenix-Contact/1704498?qs=oNoWuuWFxo%2F08izN%252Bld1Yw%3D%3D" TargetMode="External"/><Relationship Id="rId41" Type="http://schemas.openxmlformats.org/officeDocument/2006/relationships/hyperlink" Target="https://eu.mouser.com/ProductDetail/Murata-Electronics/GCM1885C1H820JA16D?qs=Er06SXQpt%252B5CTZtJvWWJVw%3D%3D" TargetMode="External"/><Relationship Id="rId54" Type="http://schemas.openxmlformats.org/officeDocument/2006/relationships/hyperlink" Target="https://www.mouser.com/ProductDetail/Amphenol-FCI/861400031YO8LF?qs=QLStgVxoqHMaZ0OaP6p2%2FQ%3D%3D" TargetMode="External"/><Relationship Id="rId1" Type="http://schemas.openxmlformats.org/officeDocument/2006/relationships/hyperlink" Target="https://eu.mouser.com/ProductDetail/Panasonic/ERJ-3EKF1002V?qs=H7k1u0Mp9JSrGPQ5%2F5COuw%3D%3D" TargetMode="External"/><Relationship Id="rId6" Type="http://schemas.openxmlformats.org/officeDocument/2006/relationships/hyperlink" Target="https://eu.mouser.com/ProductDetail/TDK/C2012X7S1C106K125AC?qs=%2FMnl7%252B4XF4XdPc0Lsf4TrQ%3D%3D" TargetMode="External"/><Relationship Id="rId15" Type="http://schemas.openxmlformats.org/officeDocument/2006/relationships/hyperlink" Target="https://ro.mouser.com/ProductDetail/Diodes-Incorporated/DMPH3010LK3-13?qs=lQAVKuKFhkLPaCDwjxNuLw%3D%3D" TargetMode="External"/><Relationship Id="rId23" Type="http://schemas.openxmlformats.org/officeDocument/2006/relationships/hyperlink" Target="https://eu.mouser.com/ProductDetail/Panasonic/ERJ-U3RD7502V?qs=TiOZkKH1s2RpDhslJx7vjw%3D%3D" TargetMode="External"/><Relationship Id="rId28" Type="http://schemas.openxmlformats.org/officeDocument/2006/relationships/hyperlink" Target="https://eu.mouser.com/ProductDetail/Wurth-Elektronik/865080257014?qs=0KOYDY2FL2%2FeDzqqpY4biQ%3D%3D" TargetMode="External"/><Relationship Id="rId36" Type="http://schemas.openxmlformats.org/officeDocument/2006/relationships/hyperlink" Target="https://eu.mouser.com/ProductDetail/Walsin/WR06X7322FTL?qs=sGAEpiMZZMtlubZbdhIBIFle1v8UTW4VUJv7uGweakU%3D" TargetMode="External"/><Relationship Id="rId49" Type="http://schemas.openxmlformats.org/officeDocument/2006/relationships/hyperlink" Target="https://eu.mouser.com/ProductDetail/onsemi/NCP708MU330TAG?qs=tCMd4XlZ%2FiAK%2FL2%2FBzPAn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9FF8-3CA3-4E16-8BDC-75DF76E64325}">
  <dimension ref="A2:R71"/>
  <sheetViews>
    <sheetView tabSelected="1" topLeftCell="A31" zoomScaleNormal="100" workbookViewId="0">
      <selection activeCell="E63" sqref="E63"/>
    </sheetView>
  </sheetViews>
  <sheetFormatPr defaultRowHeight="15" x14ac:dyDescent="0.25"/>
  <cols>
    <col min="1" max="1" width="17.140625" style="1" customWidth="1"/>
    <col min="2" max="2" width="62.85546875" customWidth="1"/>
    <col min="3" max="3" width="23.5703125" bestFit="1" customWidth="1"/>
    <col min="4" max="4" width="10.28515625" customWidth="1"/>
    <col min="5" max="5" width="29.28515625" style="36" bestFit="1" customWidth="1"/>
    <col min="6" max="6" width="23.85546875" style="2" customWidth="1"/>
    <col min="7" max="7" width="9.28515625" style="2" bestFit="1" customWidth="1"/>
    <col min="8" max="8" width="13.140625" style="2" customWidth="1"/>
    <col min="9" max="9" width="9.140625" style="2"/>
    <col min="10" max="10" width="20.28515625" style="2" bestFit="1" customWidth="1"/>
    <col min="11" max="11" width="20.85546875" bestFit="1" customWidth="1"/>
    <col min="12" max="12" width="114.42578125" bestFit="1" customWidth="1"/>
    <col min="13" max="13" width="10.5703125" style="2" bestFit="1" customWidth="1"/>
    <col min="14" max="14" width="10.5703125" style="37" customWidth="1"/>
    <col min="15" max="15" width="20.140625" style="2" customWidth="1"/>
    <col min="16" max="16" width="53.5703125" customWidth="1"/>
    <col min="17" max="17" width="29.28515625" customWidth="1"/>
  </cols>
  <sheetData>
    <row r="2" spans="1:17" s="35" customFormat="1" x14ac:dyDescent="0.25">
      <c r="A2" s="36"/>
      <c r="E2" s="36"/>
      <c r="M2" s="37"/>
      <c r="N2" s="37"/>
      <c r="O2" s="37"/>
    </row>
    <row r="3" spans="1:17" x14ac:dyDescent="0.25">
      <c r="C3" s="59"/>
      <c r="D3" s="59"/>
      <c r="E3" s="59"/>
      <c r="F3" s="59"/>
      <c r="H3" s="60"/>
      <c r="I3" s="60"/>
      <c r="J3" s="60"/>
      <c r="K3" s="60"/>
    </row>
    <row r="4" spans="1:17" x14ac:dyDescent="0.25">
      <c r="A4" s="3"/>
      <c r="B4" s="4"/>
      <c r="C4" s="4"/>
      <c r="D4" s="4"/>
      <c r="E4" s="38"/>
      <c r="F4" s="5" t="s">
        <v>0</v>
      </c>
      <c r="G4" s="5"/>
      <c r="H4" s="5"/>
      <c r="I4" s="5"/>
      <c r="J4" s="5"/>
      <c r="K4" s="4"/>
      <c r="L4" s="4"/>
      <c r="M4" s="5"/>
      <c r="N4" s="49"/>
      <c r="O4" s="5"/>
    </row>
    <row r="5" spans="1:17" x14ac:dyDescent="0.25">
      <c r="A5" s="6" t="s">
        <v>1</v>
      </c>
      <c r="B5" s="7" t="s">
        <v>2</v>
      </c>
      <c r="C5" s="7" t="s">
        <v>3</v>
      </c>
      <c r="D5" s="7" t="s">
        <v>4</v>
      </c>
      <c r="E5" s="39" t="s">
        <v>5</v>
      </c>
      <c r="F5" s="8" t="s">
        <v>300</v>
      </c>
      <c r="G5" s="8" t="s">
        <v>6</v>
      </c>
      <c r="H5" s="8" t="s">
        <v>7</v>
      </c>
      <c r="I5" s="8" t="s">
        <v>8</v>
      </c>
      <c r="J5" s="8" t="s">
        <v>9</v>
      </c>
      <c r="K5" s="7" t="s">
        <v>10</v>
      </c>
      <c r="L5" s="7" t="s">
        <v>11</v>
      </c>
      <c r="M5" s="8" t="s">
        <v>12</v>
      </c>
      <c r="N5" s="48" t="s">
        <v>13</v>
      </c>
      <c r="O5" s="8" t="s">
        <v>14</v>
      </c>
      <c r="P5" s="9" t="s">
        <v>15</v>
      </c>
      <c r="Q5" s="52" t="s">
        <v>16</v>
      </c>
    </row>
    <row r="6" spans="1:17" x14ac:dyDescent="0.25">
      <c r="A6" s="10"/>
      <c r="B6" s="11" t="s">
        <v>17</v>
      </c>
      <c r="C6" s="12" t="s">
        <v>18</v>
      </c>
      <c r="D6" s="12" t="s">
        <v>19</v>
      </c>
      <c r="E6" s="35" t="s">
        <v>20</v>
      </c>
      <c r="F6" s="62" t="s">
        <v>299</v>
      </c>
      <c r="G6" s="14">
        <v>1E-3</v>
      </c>
      <c r="H6" s="13">
        <v>0.1</v>
      </c>
      <c r="I6" s="13" t="s">
        <v>21</v>
      </c>
      <c r="J6" s="13" t="s">
        <v>22</v>
      </c>
      <c r="K6" s="12" t="s">
        <v>23</v>
      </c>
      <c r="L6" s="15" t="s">
        <v>24</v>
      </c>
      <c r="M6" s="13">
        <v>4</v>
      </c>
      <c r="N6" s="50">
        <v>110</v>
      </c>
      <c r="O6" s="13">
        <f>M6*N6</f>
        <v>440</v>
      </c>
      <c r="P6" s="2">
        <f>1.05*O6</f>
        <v>462</v>
      </c>
      <c r="Q6">
        <f>ROUND(P6,0)</f>
        <v>462</v>
      </c>
    </row>
    <row r="7" spans="1:17" x14ac:dyDescent="0.25">
      <c r="A7" s="10"/>
      <c r="B7" s="11" t="s">
        <v>25</v>
      </c>
      <c r="C7" s="12" t="s">
        <v>18</v>
      </c>
      <c r="D7" s="12" t="s">
        <v>26</v>
      </c>
      <c r="E7" s="40" t="s">
        <v>27</v>
      </c>
      <c r="F7" s="62" t="s">
        <v>299</v>
      </c>
      <c r="G7" s="14">
        <v>1E-3</v>
      </c>
      <c r="H7" s="13">
        <v>0.1</v>
      </c>
      <c r="I7" s="13" t="s">
        <v>21</v>
      </c>
      <c r="J7" s="13" t="s">
        <v>22</v>
      </c>
      <c r="K7" s="12" t="s">
        <v>23</v>
      </c>
      <c r="L7" s="15" t="s">
        <v>28</v>
      </c>
      <c r="M7" s="13">
        <v>2</v>
      </c>
      <c r="N7" s="50">
        <v>110</v>
      </c>
      <c r="O7" s="13">
        <f t="shared" ref="O7:O61" si="0">M7*N7</f>
        <v>220</v>
      </c>
      <c r="P7" s="2">
        <f t="shared" ref="P7:P61" si="1">1.05*O7</f>
        <v>231</v>
      </c>
      <c r="Q7">
        <f t="shared" ref="Q7:Q61" si="2">ROUND(P7,0)</f>
        <v>231</v>
      </c>
    </row>
    <row r="8" spans="1:17" x14ac:dyDescent="0.25">
      <c r="A8" s="10"/>
      <c r="B8" s="11" t="s">
        <v>29</v>
      </c>
      <c r="C8" s="12" t="s">
        <v>18</v>
      </c>
      <c r="D8" s="12" t="s">
        <v>30</v>
      </c>
      <c r="E8" s="40" t="s">
        <v>280</v>
      </c>
      <c r="F8" s="62" t="s">
        <v>299</v>
      </c>
      <c r="G8" s="14">
        <v>1E-3</v>
      </c>
      <c r="H8" s="13">
        <v>0.25</v>
      </c>
      <c r="I8" s="13" t="s">
        <v>21</v>
      </c>
      <c r="J8" s="13" t="s">
        <v>22</v>
      </c>
      <c r="K8" s="12" t="s">
        <v>23</v>
      </c>
      <c r="L8" s="15" t="s">
        <v>281</v>
      </c>
      <c r="M8" s="13">
        <v>3</v>
      </c>
      <c r="N8" s="50">
        <v>110</v>
      </c>
      <c r="O8" s="13">
        <f t="shared" si="0"/>
        <v>330</v>
      </c>
      <c r="P8" s="2">
        <f t="shared" si="1"/>
        <v>346.5</v>
      </c>
      <c r="Q8">
        <f t="shared" si="2"/>
        <v>347</v>
      </c>
    </row>
    <row r="9" spans="1:17" x14ac:dyDescent="0.25">
      <c r="A9" s="10"/>
      <c r="B9" s="11" t="s">
        <v>32</v>
      </c>
      <c r="C9" s="12" t="s">
        <v>18</v>
      </c>
      <c r="D9" s="12" t="s">
        <v>33</v>
      </c>
      <c r="E9" s="40" t="s">
        <v>34</v>
      </c>
      <c r="F9" s="62" t="s">
        <v>299</v>
      </c>
      <c r="G9" s="14">
        <v>1E-3</v>
      </c>
      <c r="H9" s="13">
        <v>0.25</v>
      </c>
      <c r="I9" s="13" t="s">
        <v>21</v>
      </c>
      <c r="J9" s="13" t="s">
        <v>22</v>
      </c>
      <c r="K9" s="12" t="s">
        <v>23</v>
      </c>
      <c r="L9" s="15" t="s">
        <v>35</v>
      </c>
      <c r="M9" s="13">
        <v>2</v>
      </c>
      <c r="N9" s="50">
        <v>110</v>
      </c>
      <c r="O9" s="13">
        <f t="shared" si="0"/>
        <v>220</v>
      </c>
      <c r="P9" s="2">
        <f t="shared" si="1"/>
        <v>231</v>
      </c>
      <c r="Q9">
        <f t="shared" si="2"/>
        <v>231</v>
      </c>
    </row>
    <row r="10" spans="1:17" x14ac:dyDescent="0.25">
      <c r="A10" s="10"/>
      <c r="B10" s="11" t="s">
        <v>36</v>
      </c>
      <c r="C10" s="12" t="s">
        <v>18</v>
      </c>
      <c r="D10" s="16" t="s">
        <v>37</v>
      </c>
      <c r="E10" s="40" t="s">
        <v>38</v>
      </c>
      <c r="F10" s="62" t="s">
        <v>299</v>
      </c>
      <c r="G10" s="14">
        <v>5.0000000000000001E-3</v>
      </c>
      <c r="H10" s="13">
        <v>0.1</v>
      </c>
      <c r="I10" s="13" t="s">
        <v>21</v>
      </c>
      <c r="J10" s="13" t="s">
        <v>22</v>
      </c>
      <c r="K10" s="12" t="s">
        <v>23</v>
      </c>
      <c r="L10" s="15" t="s">
        <v>39</v>
      </c>
      <c r="M10" s="13">
        <v>5</v>
      </c>
      <c r="N10" s="50">
        <v>110</v>
      </c>
      <c r="O10" s="13">
        <f t="shared" si="0"/>
        <v>550</v>
      </c>
      <c r="P10" s="2">
        <f t="shared" si="1"/>
        <v>577.5</v>
      </c>
      <c r="Q10">
        <f t="shared" si="2"/>
        <v>578</v>
      </c>
    </row>
    <row r="11" spans="1:17" x14ac:dyDescent="0.25">
      <c r="A11" s="17">
        <v>1267360318</v>
      </c>
      <c r="B11" s="12" t="s">
        <v>40</v>
      </c>
      <c r="C11" s="12" t="s">
        <v>18</v>
      </c>
      <c r="D11" s="12" t="s">
        <v>41</v>
      </c>
      <c r="E11" s="40" t="s">
        <v>42</v>
      </c>
      <c r="F11" s="62" t="s">
        <v>299</v>
      </c>
      <c r="G11" s="18">
        <v>0.01</v>
      </c>
      <c r="H11" s="13">
        <v>0.1</v>
      </c>
      <c r="I11" s="13" t="s">
        <v>43</v>
      </c>
      <c r="J11" s="13" t="s">
        <v>22</v>
      </c>
      <c r="K11" s="12" t="s">
        <v>23</v>
      </c>
      <c r="L11" s="15" t="s">
        <v>44</v>
      </c>
      <c r="M11" s="13">
        <v>4</v>
      </c>
      <c r="N11" s="50">
        <v>110</v>
      </c>
      <c r="O11" s="13">
        <f t="shared" si="0"/>
        <v>440</v>
      </c>
      <c r="P11" s="2">
        <f t="shared" si="1"/>
        <v>462</v>
      </c>
      <c r="Q11">
        <f t="shared" si="2"/>
        <v>462</v>
      </c>
    </row>
    <row r="12" spans="1:17" x14ac:dyDescent="0.25">
      <c r="A12" s="10"/>
      <c r="B12" s="11" t="s">
        <v>45</v>
      </c>
      <c r="C12" s="12" t="s">
        <v>18</v>
      </c>
      <c r="D12" s="12" t="s">
        <v>46</v>
      </c>
      <c r="E12" s="40" t="s">
        <v>47</v>
      </c>
      <c r="F12" s="62" t="s">
        <v>299</v>
      </c>
      <c r="G12" s="18">
        <v>0.01</v>
      </c>
      <c r="H12" s="13">
        <v>0.2</v>
      </c>
      <c r="I12" s="13" t="s">
        <v>21</v>
      </c>
      <c r="J12" s="13" t="s">
        <v>48</v>
      </c>
      <c r="K12" s="12" t="s">
        <v>23</v>
      </c>
      <c r="L12" s="15" t="s">
        <v>49</v>
      </c>
      <c r="M12" s="13">
        <v>2</v>
      </c>
      <c r="N12" s="50">
        <v>110</v>
      </c>
      <c r="O12" s="13">
        <f t="shared" si="0"/>
        <v>220</v>
      </c>
      <c r="P12" s="2">
        <f t="shared" si="1"/>
        <v>231</v>
      </c>
      <c r="Q12">
        <f t="shared" si="2"/>
        <v>231</v>
      </c>
    </row>
    <row r="13" spans="1:17" x14ac:dyDescent="0.25">
      <c r="A13" s="10"/>
      <c r="B13" s="11" t="s">
        <v>50</v>
      </c>
      <c r="C13" s="12" t="s">
        <v>18</v>
      </c>
      <c r="D13" s="12" t="s">
        <v>51</v>
      </c>
      <c r="E13" s="40" t="s">
        <v>52</v>
      </c>
      <c r="F13" s="62" t="s">
        <v>299</v>
      </c>
      <c r="G13" s="14">
        <v>1E-3</v>
      </c>
      <c r="H13" s="13">
        <v>0.2</v>
      </c>
      <c r="I13" s="13" t="s">
        <v>21</v>
      </c>
      <c r="J13" s="13" t="s">
        <v>48</v>
      </c>
      <c r="K13" s="12" t="s">
        <v>23</v>
      </c>
      <c r="L13" s="15" t="s">
        <v>53</v>
      </c>
      <c r="M13" s="13">
        <v>3</v>
      </c>
      <c r="N13" s="50">
        <v>110</v>
      </c>
      <c r="O13" s="13">
        <f t="shared" si="0"/>
        <v>330</v>
      </c>
      <c r="P13" s="2">
        <f t="shared" si="1"/>
        <v>346.5</v>
      </c>
      <c r="Q13">
        <f t="shared" si="2"/>
        <v>347</v>
      </c>
    </row>
    <row r="14" spans="1:17" x14ac:dyDescent="0.25">
      <c r="A14" s="10">
        <v>1267360328</v>
      </c>
      <c r="B14" s="12" t="s">
        <v>54</v>
      </c>
      <c r="C14" s="12" t="s">
        <v>18</v>
      </c>
      <c r="D14" s="12" t="s">
        <v>55</v>
      </c>
      <c r="E14" s="40" t="s">
        <v>56</v>
      </c>
      <c r="F14" s="62" t="s">
        <v>299</v>
      </c>
      <c r="G14" s="18">
        <v>0.01</v>
      </c>
      <c r="H14" s="13">
        <v>0.1</v>
      </c>
      <c r="I14" s="13" t="s">
        <v>43</v>
      </c>
      <c r="J14" s="13" t="s">
        <v>22</v>
      </c>
      <c r="K14" s="12" t="s">
        <v>23</v>
      </c>
      <c r="L14" s="15" t="s">
        <v>57</v>
      </c>
      <c r="M14" s="13">
        <v>2</v>
      </c>
      <c r="N14" s="50">
        <v>110</v>
      </c>
      <c r="O14" s="13">
        <f t="shared" si="0"/>
        <v>220</v>
      </c>
      <c r="P14" s="2">
        <f t="shared" si="1"/>
        <v>231</v>
      </c>
      <c r="Q14">
        <f t="shared" si="2"/>
        <v>231</v>
      </c>
    </row>
    <row r="15" spans="1:17" x14ac:dyDescent="0.25">
      <c r="A15" s="10"/>
      <c r="B15" s="12" t="s">
        <v>58</v>
      </c>
      <c r="C15" s="12" t="s">
        <v>18</v>
      </c>
      <c r="D15" s="12" t="s">
        <v>59</v>
      </c>
      <c r="E15" s="40" t="s">
        <v>60</v>
      </c>
      <c r="F15" s="61" t="s">
        <v>301</v>
      </c>
      <c r="G15" s="18">
        <v>0.01</v>
      </c>
      <c r="H15" s="13">
        <v>0.125</v>
      </c>
      <c r="I15" s="13"/>
      <c r="J15" s="13" t="s">
        <v>22</v>
      </c>
      <c r="K15" s="12" t="s">
        <v>23</v>
      </c>
      <c r="L15" s="15" t="s">
        <v>61</v>
      </c>
      <c r="M15" s="13">
        <v>2</v>
      </c>
      <c r="N15" s="50">
        <v>110</v>
      </c>
      <c r="O15" s="13">
        <f t="shared" si="0"/>
        <v>220</v>
      </c>
      <c r="P15" s="2">
        <f t="shared" si="1"/>
        <v>231</v>
      </c>
      <c r="Q15">
        <f t="shared" si="2"/>
        <v>231</v>
      </c>
    </row>
    <row r="16" spans="1:17" x14ac:dyDescent="0.25">
      <c r="A16" s="16"/>
      <c r="B16" s="12" t="s">
        <v>62</v>
      </c>
      <c r="C16" s="12" t="s">
        <v>18</v>
      </c>
      <c r="D16" s="16">
        <v>510</v>
      </c>
      <c r="E16" s="40" t="s">
        <v>63</v>
      </c>
      <c r="F16" s="61" t="s">
        <v>301</v>
      </c>
      <c r="G16" s="18">
        <v>0.05</v>
      </c>
      <c r="H16" s="13">
        <v>0.25</v>
      </c>
      <c r="I16" s="13"/>
      <c r="J16" s="13" t="s">
        <v>22</v>
      </c>
      <c r="K16" s="12" t="s">
        <v>23</v>
      </c>
      <c r="L16" s="15" t="s">
        <v>64</v>
      </c>
      <c r="M16" s="13">
        <v>1</v>
      </c>
      <c r="N16" s="50">
        <v>110</v>
      </c>
      <c r="O16" s="13">
        <f t="shared" si="0"/>
        <v>110</v>
      </c>
      <c r="P16" s="2">
        <f t="shared" si="1"/>
        <v>115.5</v>
      </c>
      <c r="Q16">
        <f t="shared" si="2"/>
        <v>116</v>
      </c>
    </row>
    <row r="17" spans="1:17" x14ac:dyDescent="0.25">
      <c r="A17" s="10" t="s">
        <v>65</v>
      </c>
      <c r="B17" s="12" t="s">
        <v>66</v>
      </c>
      <c r="C17" s="12" t="s">
        <v>67</v>
      </c>
      <c r="D17" s="12" t="s">
        <v>68</v>
      </c>
      <c r="E17" s="40" t="s">
        <v>69</v>
      </c>
      <c r="F17" s="13">
        <v>2512</v>
      </c>
      <c r="G17" s="18">
        <v>0.01</v>
      </c>
      <c r="H17" s="13">
        <v>3</v>
      </c>
      <c r="I17" s="13"/>
      <c r="J17" s="13" t="s">
        <v>22</v>
      </c>
      <c r="K17" s="12" t="s">
        <v>70</v>
      </c>
      <c r="L17" s="15" t="s">
        <v>71</v>
      </c>
      <c r="M17" s="13">
        <v>1</v>
      </c>
      <c r="N17" s="50">
        <v>110</v>
      </c>
      <c r="O17" s="13">
        <f t="shared" si="0"/>
        <v>110</v>
      </c>
      <c r="P17" s="2">
        <f t="shared" si="1"/>
        <v>115.5</v>
      </c>
      <c r="Q17">
        <f t="shared" si="2"/>
        <v>116</v>
      </c>
    </row>
    <row r="18" spans="1:17" x14ac:dyDescent="0.25">
      <c r="A18" s="17">
        <v>8900633694</v>
      </c>
      <c r="B18" s="12" t="s">
        <v>72</v>
      </c>
      <c r="C18" s="12" t="s">
        <v>18</v>
      </c>
      <c r="D18" s="12" t="s">
        <v>73</v>
      </c>
      <c r="E18" s="41" t="s">
        <v>74</v>
      </c>
      <c r="F18" s="61" t="s">
        <v>299</v>
      </c>
      <c r="G18" s="18">
        <v>0.01</v>
      </c>
      <c r="H18" s="13">
        <v>0.1</v>
      </c>
      <c r="I18" s="13" t="s">
        <v>43</v>
      </c>
      <c r="J18" s="13" t="s">
        <v>22</v>
      </c>
      <c r="K18" s="12" t="s">
        <v>23</v>
      </c>
      <c r="L18" s="15" t="s">
        <v>75</v>
      </c>
      <c r="M18" s="13">
        <v>1</v>
      </c>
      <c r="N18" s="50">
        <v>110</v>
      </c>
      <c r="O18" s="13">
        <f t="shared" si="0"/>
        <v>110</v>
      </c>
      <c r="P18" s="2">
        <f t="shared" si="1"/>
        <v>115.5</v>
      </c>
      <c r="Q18">
        <f t="shared" si="2"/>
        <v>116</v>
      </c>
    </row>
    <row r="19" spans="1:17" x14ac:dyDescent="0.25">
      <c r="A19" s="19"/>
      <c r="B19" s="12" t="s">
        <v>76</v>
      </c>
      <c r="C19" s="12" t="s">
        <v>18</v>
      </c>
      <c r="D19" s="12" t="s">
        <v>77</v>
      </c>
      <c r="E19" s="40" t="s">
        <v>78</v>
      </c>
      <c r="F19" s="61" t="s">
        <v>299</v>
      </c>
      <c r="G19" s="18">
        <v>0.01</v>
      </c>
      <c r="H19" s="13">
        <v>0.1</v>
      </c>
      <c r="I19" s="13"/>
      <c r="J19" s="13" t="s">
        <v>22</v>
      </c>
      <c r="K19" s="12" t="s">
        <v>23</v>
      </c>
      <c r="L19" s="20" t="s">
        <v>79</v>
      </c>
      <c r="M19" s="13">
        <v>1</v>
      </c>
      <c r="N19" s="50">
        <v>110</v>
      </c>
      <c r="O19" s="13">
        <f t="shared" si="0"/>
        <v>110</v>
      </c>
      <c r="P19" s="2">
        <f t="shared" si="1"/>
        <v>115.5</v>
      </c>
      <c r="Q19">
        <f t="shared" si="2"/>
        <v>116</v>
      </c>
    </row>
    <row r="20" spans="1:17" x14ac:dyDescent="0.25">
      <c r="A20" s="17">
        <v>8900633552</v>
      </c>
      <c r="B20" s="12" t="s">
        <v>80</v>
      </c>
      <c r="C20" s="12" t="s">
        <v>18</v>
      </c>
      <c r="D20" s="12" t="s">
        <v>81</v>
      </c>
      <c r="E20" s="41" t="s">
        <v>82</v>
      </c>
      <c r="F20" s="61" t="s">
        <v>299</v>
      </c>
      <c r="G20" s="18">
        <v>0.01</v>
      </c>
      <c r="H20" s="13">
        <v>0.1</v>
      </c>
      <c r="I20" s="13" t="s">
        <v>43</v>
      </c>
      <c r="J20" s="13" t="s">
        <v>22</v>
      </c>
      <c r="K20" s="12" t="s">
        <v>23</v>
      </c>
      <c r="L20" s="15" t="s">
        <v>83</v>
      </c>
      <c r="M20" s="13">
        <v>1</v>
      </c>
      <c r="N20" s="50">
        <v>110</v>
      </c>
      <c r="O20" s="13">
        <f t="shared" si="0"/>
        <v>110</v>
      </c>
      <c r="P20" s="2">
        <f t="shared" si="1"/>
        <v>115.5</v>
      </c>
      <c r="Q20">
        <f t="shared" si="2"/>
        <v>116</v>
      </c>
    </row>
    <row r="21" spans="1:17" x14ac:dyDescent="0.25">
      <c r="A21" s="19"/>
      <c r="B21" s="12" t="s">
        <v>84</v>
      </c>
      <c r="C21" s="12" t="s">
        <v>18</v>
      </c>
      <c r="D21" s="12" t="s">
        <v>85</v>
      </c>
      <c r="E21" s="40" t="s">
        <v>86</v>
      </c>
      <c r="F21" s="13">
        <v>1206</v>
      </c>
      <c r="G21" s="18">
        <v>0.01</v>
      </c>
      <c r="H21" s="13">
        <v>0.5</v>
      </c>
      <c r="I21" s="13"/>
      <c r="J21" s="13" t="s">
        <v>22</v>
      </c>
      <c r="K21" s="12" t="s">
        <v>31</v>
      </c>
      <c r="L21" s="20" t="s">
        <v>87</v>
      </c>
      <c r="M21" s="13">
        <v>2</v>
      </c>
      <c r="N21" s="50">
        <v>110</v>
      </c>
      <c r="O21" s="13">
        <f t="shared" si="0"/>
        <v>220</v>
      </c>
      <c r="P21" s="2">
        <f t="shared" si="1"/>
        <v>231</v>
      </c>
      <c r="Q21">
        <f t="shared" si="2"/>
        <v>231</v>
      </c>
    </row>
    <row r="22" spans="1:17" x14ac:dyDescent="0.25">
      <c r="A22" s="16"/>
      <c r="B22" s="12" t="s">
        <v>88</v>
      </c>
      <c r="C22" s="12" t="s">
        <v>18</v>
      </c>
      <c r="D22" s="12" t="s">
        <v>89</v>
      </c>
      <c r="E22" s="42" t="s">
        <v>90</v>
      </c>
      <c r="F22" s="61" t="s">
        <v>299</v>
      </c>
      <c r="G22" s="18">
        <v>0.01</v>
      </c>
      <c r="H22" s="13">
        <v>0.1</v>
      </c>
      <c r="I22" s="13"/>
      <c r="J22" s="13" t="s">
        <v>22</v>
      </c>
      <c r="K22" s="12" t="s">
        <v>91</v>
      </c>
      <c r="L22" s="20" t="s">
        <v>92</v>
      </c>
      <c r="M22" s="13">
        <v>1</v>
      </c>
      <c r="N22" s="50">
        <v>110</v>
      </c>
      <c r="O22" s="13">
        <f t="shared" si="0"/>
        <v>110</v>
      </c>
      <c r="P22" s="2">
        <f t="shared" si="1"/>
        <v>115.5</v>
      </c>
      <c r="Q22">
        <f t="shared" si="2"/>
        <v>116</v>
      </c>
    </row>
    <row r="23" spans="1:17" x14ac:dyDescent="0.25">
      <c r="A23" s="19"/>
      <c r="B23" s="12" t="s">
        <v>93</v>
      </c>
      <c r="C23" s="12" t="s">
        <v>18</v>
      </c>
      <c r="D23" s="12" t="s">
        <v>41</v>
      </c>
      <c r="E23" s="41" t="s">
        <v>94</v>
      </c>
      <c r="F23" s="61" t="s">
        <v>301</v>
      </c>
      <c r="G23" s="18">
        <v>0.01</v>
      </c>
      <c r="H23" s="13">
        <v>0.5</v>
      </c>
      <c r="I23" s="13"/>
      <c r="J23" s="13" t="s">
        <v>22</v>
      </c>
      <c r="K23" s="12" t="s">
        <v>95</v>
      </c>
      <c r="L23" s="20" t="s">
        <v>96</v>
      </c>
      <c r="M23" s="13">
        <v>3</v>
      </c>
      <c r="N23" s="50">
        <v>110</v>
      </c>
      <c r="O23" s="13">
        <f t="shared" si="0"/>
        <v>330</v>
      </c>
      <c r="P23" s="2">
        <f t="shared" si="1"/>
        <v>346.5</v>
      </c>
      <c r="Q23">
        <f t="shared" si="2"/>
        <v>347</v>
      </c>
    </row>
    <row r="24" spans="1:17" x14ac:dyDescent="0.25">
      <c r="A24" s="16"/>
      <c r="B24" s="12" t="s">
        <v>302</v>
      </c>
      <c r="C24" s="12" t="s">
        <v>18</v>
      </c>
      <c r="D24" s="12" t="s">
        <v>97</v>
      </c>
      <c r="E24" s="41" t="s">
        <v>98</v>
      </c>
      <c r="F24" s="61" t="s">
        <v>299</v>
      </c>
      <c r="G24" s="18">
        <v>0.01</v>
      </c>
      <c r="H24" s="13">
        <v>0.1</v>
      </c>
      <c r="I24" s="13"/>
      <c r="J24" s="13" t="s">
        <v>22</v>
      </c>
      <c r="K24" s="12" t="s">
        <v>70</v>
      </c>
      <c r="L24" s="20" t="s">
        <v>99</v>
      </c>
      <c r="M24" s="13">
        <v>1</v>
      </c>
      <c r="N24" s="50">
        <v>110</v>
      </c>
      <c r="O24" s="13">
        <f t="shared" si="0"/>
        <v>110</v>
      </c>
      <c r="P24" s="2">
        <f t="shared" si="1"/>
        <v>115.5</v>
      </c>
      <c r="Q24">
        <f t="shared" si="2"/>
        <v>116</v>
      </c>
    </row>
    <row r="25" spans="1:17" x14ac:dyDescent="0.25">
      <c r="A25" s="16"/>
      <c r="B25" s="11" t="s">
        <v>100</v>
      </c>
      <c r="C25" s="12" t="s">
        <v>18</v>
      </c>
      <c r="D25" s="12" t="s">
        <v>101</v>
      </c>
      <c r="E25" s="40" t="s">
        <v>102</v>
      </c>
      <c r="F25" s="61" t="s">
        <v>301</v>
      </c>
      <c r="G25" s="14">
        <v>1E-3</v>
      </c>
      <c r="H25" s="13">
        <v>0.125</v>
      </c>
      <c r="I25" s="13"/>
      <c r="J25" s="13" t="s">
        <v>22</v>
      </c>
      <c r="K25" s="12" t="s">
        <v>23</v>
      </c>
      <c r="L25" s="15" t="s">
        <v>103</v>
      </c>
      <c r="M25" s="13">
        <v>1</v>
      </c>
      <c r="N25" s="50">
        <v>110</v>
      </c>
      <c r="O25" s="13">
        <f t="shared" si="0"/>
        <v>110</v>
      </c>
      <c r="P25" s="2">
        <f t="shared" si="1"/>
        <v>115.5</v>
      </c>
      <c r="Q25">
        <f t="shared" si="2"/>
        <v>116</v>
      </c>
    </row>
    <row r="26" spans="1:17" x14ac:dyDescent="0.25">
      <c r="A26" s="16"/>
      <c r="B26" s="12" t="s">
        <v>104</v>
      </c>
      <c r="C26" s="12" t="s">
        <v>18</v>
      </c>
      <c r="D26" s="16">
        <v>100</v>
      </c>
      <c r="E26" s="40" t="s">
        <v>105</v>
      </c>
      <c r="F26" s="61" t="s">
        <v>299</v>
      </c>
      <c r="G26" s="14" t="s">
        <v>106</v>
      </c>
      <c r="H26" s="13">
        <v>0.1</v>
      </c>
      <c r="I26" s="13"/>
      <c r="J26" s="13" t="s">
        <v>22</v>
      </c>
      <c r="K26" s="12" t="s">
        <v>107</v>
      </c>
      <c r="L26" s="15" t="s">
        <v>108</v>
      </c>
      <c r="M26" s="13">
        <v>1</v>
      </c>
      <c r="N26" s="50">
        <v>110</v>
      </c>
      <c r="O26" s="13">
        <f t="shared" si="0"/>
        <v>110</v>
      </c>
      <c r="P26" s="2">
        <f t="shared" si="1"/>
        <v>115.5</v>
      </c>
      <c r="Q26">
        <f t="shared" si="2"/>
        <v>116</v>
      </c>
    </row>
    <row r="27" spans="1:17" x14ac:dyDescent="0.25">
      <c r="A27" s="16"/>
      <c r="B27" s="12" t="s">
        <v>109</v>
      </c>
      <c r="C27" s="12" t="s">
        <v>18</v>
      </c>
      <c r="D27" s="12" t="s">
        <v>110</v>
      </c>
      <c r="E27" s="40" t="s">
        <v>111</v>
      </c>
      <c r="F27" s="61" t="s">
        <v>301</v>
      </c>
      <c r="G27" s="14" t="s">
        <v>106</v>
      </c>
      <c r="H27" s="13">
        <v>0.2</v>
      </c>
      <c r="I27" s="13"/>
      <c r="J27" s="13" t="s">
        <v>22</v>
      </c>
      <c r="K27" s="12" t="s">
        <v>112</v>
      </c>
      <c r="L27" s="15" t="s">
        <v>113</v>
      </c>
      <c r="M27" s="13">
        <v>2</v>
      </c>
      <c r="N27" s="50">
        <v>110</v>
      </c>
      <c r="O27" s="13">
        <f t="shared" si="0"/>
        <v>220</v>
      </c>
      <c r="P27" s="2">
        <f t="shared" si="1"/>
        <v>231</v>
      </c>
      <c r="Q27">
        <f t="shared" si="2"/>
        <v>231</v>
      </c>
    </row>
    <row r="28" spans="1:17" x14ac:dyDescent="0.25">
      <c r="A28" s="19"/>
      <c r="B28" s="12" t="s">
        <v>114</v>
      </c>
      <c r="C28" s="12" t="s">
        <v>115</v>
      </c>
      <c r="D28" s="12" t="s">
        <v>116</v>
      </c>
      <c r="E28" s="41" t="s">
        <v>117</v>
      </c>
      <c r="F28" s="61" t="s">
        <v>299</v>
      </c>
      <c r="G28" s="18">
        <v>0.1</v>
      </c>
      <c r="H28" s="13" t="s">
        <v>118</v>
      </c>
      <c r="I28" s="13"/>
      <c r="J28" s="13" t="s">
        <v>22</v>
      </c>
      <c r="K28" s="12" t="s">
        <v>119</v>
      </c>
      <c r="L28" s="20" t="s">
        <v>120</v>
      </c>
      <c r="M28" s="13">
        <v>6</v>
      </c>
      <c r="N28" s="50">
        <v>110</v>
      </c>
      <c r="O28" s="13">
        <f t="shared" si="0"/>
        <v>660</v>
      </c>
      <c r="P28" s="2">
        <f t="shared" si="1"/>
        <v>693</v>
      </c>
      <c r="Q28">
        <f t="shared" si="2"/>
        <v>693</v>
      </c>
    </row>
    <row r="29" spans="1:17" x14ac:dyDescent="0.25">
      <c r="A29" s="16"/>
      <c r="B29" s="12" t="s">
        <v>121</v>
      </c>
      <c r="C29" s="12" t="s">
        <v>115</v>
      </c>
      <c r="D29" s="12" t="s">
        <v>122</v>
      </c>
      <c r="E29" s="40" t="s">
        <v>123</v>
      </c>
      <c r="F29" s="61" t="s">
        <v>299</v>
      </c>
      <c r="G29" s="18">
        <v>0.2</v>
      </c>
      <c r="H29" s="13" t="s">
        <v>124</v>
      </c>
      <c r="I29" s="13"/>
      <c r="J29" s="13" t="s">
        <v>22</v>
      </c>
      <c r="K29" s="12" t="s">
        <v>125</v>
      </c>
      <c r="L29" s="20" t="s">
        <v>126</v>
      </c>
      <c r="M29" s="13">
        <v>5</v>
      </c>
      <c r="N29" s="50">
        <v>110</v>
      </c>
      <c r="O29" s="13">
        <f t="shared" si="0"/>
        <v>550</v>
      </c>
      <c r="P29" s="2">
        <f t="shared" si="1"/>
        <v>577.5</v>
      </c>
      <c r="Q29">
        <f t="shared" si="2"/>
        <v>578</v>
      </c>
    </row>
    <row r="30" spans="1:17" x14ac:dyDescent="0.25">
      <c r="A30" s="17">
        <v>1267370794</v>
      </c>
      <c r="B30" s="12" t="s">
        <v>127</v>
      </c>
      <c r="C30" s="12" t="s">
        <v>115</v>
      </c>
      <c r="D30" s="12" t="s">
        <v>128</v>
      </c>
      <c r="E30" s="43" t="s">
        <v>129</v>
      </c>
      <c r="F30" s="61" t="s">
        <v>301</v>
      </c>
      <c r="G30" s="18">
        <v>0.1</v>
      </c>
      <c r="H30" s="13" t="s">
        <v>118</v>
      </c>
      <c r="I30" s="13" t="s">
        <v>43</v>
      </c>
      <c r="J30" s="13" t="s">
        <v>22</v>
      </c>
      <c r="K30" s="12" t="s">
        <v>130</v>
      </c>
      <c r="L30" s="15" t="s">
        <v>131</v>
      </c>
      <c r="M30" s="13">
        <v>1</v>
      </c>
      <c r="N30" s="50">
        <v>110</v>
      </c>
      <c r="O30" s="13">
        <f t="shared" si="0"/>
        <v>110</v>
      </c>
      <c r="P30" s="2">
        <f t="shared" si="1"/>
        <v>115.5</v>
      </c>
      <c r="Q30">
        <f t="shared" si="2"/>
        <v>116</v>
      </c>
    </row>
    <row r="31" spans="1:17" x14ac:dyDescent="0.25">
      <c r="A31" s="17">
        <v>8909004143</v>
      </c>
      <c r="B31" s="17" t="s">
        <v>132</v>
      </c>
      <c r="C31" s="12" t="s">
        <v>115</v>
      </c>
      <c r="D31" s="12" t="s">
        <v>133</v>
      </c>
      <c r="E31" s="43" t="s">
        <v>134</v>
      </c>
      <c r="F31" s="61" t="s">
        <v>299</v>
      </c>
      <c r="G31" s="18">
        <v>0.1</v>
      </c>
      <c r="H31" s="13" t="s">
        <v>124</v>
      </c>
      <c r="I31" s="13" t="s">
        <v>43</v>
      </c>
      <c r="J31" s="13" t="s">
        <v>22</v>
      </c>
      <c r="K31" s="12" t="s">
        <v>130</v>
      </c>
      <c r="L31" s="15" t="s">
        <v>135</v>
      </c>
      <c r="M31" s="13">
        <v>3</v>
      </c>
      <c r="N31" s="50">
        <v>110</v>
      </c>
      <c r="O31" s="13">
        <f t="shared" si="0"/>
        <v>330</v>
      </c>
      <c r="P31" s="2">
        <f t="shared" si="1"/>
        <v>346.5</v>
      </c>
      <c r="Q31">
        <f t="shared" si="2"/>
        <v>347</v>
      </c>
    </row>
    <row r="32" spans="1:17" x14ac:dyDescent="0.25">
      <c r="A32" s="17">
        <v>1267370038</v>
      </c>
      <c r="B32" s="12" t="s">
        <v>136</v>
      </c>
      <c r="C32" s="12" t="s">
        <v>115</v>
      </c>
      <c r="D32" s="12" t="s">
        <v>137</v>
      </c>
      <c r="E32" s="40" t="s">
        <v>138</v>
      </c>
      <c r="F32" s="13">
        <v>1210</v>
      </c>
      <c r="G32" s="18">
        <v>0.1</v>
      </c>
      <c r="H32" s="13" t="s">
        <v>118</v>
      </c>
      <c r="I32" s="13" t="s">
        <v>43</v>
      </c>
      <c r="J32" s="13" t="s">
        <v>22</v>
      </c>
      <c r="K32" s="12" t="s">
        <v>119</v>
      </c>
      <c r="L32" s="15" t="s">
        <v>139</v>
      </c>
      <c r="M32" s="13">
        <v>1</v>
      </c>
      <c r="N32" s="50">
        <v>110</v>
      </c>
      <c r="O32" s="13">
        <f t="shared" si="0"/>
        <v>110</v>
      </c>
      <c r="P32" s="2">
        <f t="shared" si="1"/>
        <v>115.5</v>
      </c>
      <c r="Q32">
        <f t="shared" si="2"/>
        <v>116</v>
      </c>
    </row>
    <row r="33" spans="1:17" x14ac:dyDescent="0.25">
      <c r="A33" s="19"/>
      <c r="B33" s="19" t="s">
        <v>140</v>
      </c>
      <c r="C33" s="19" t="s">
        <v>115</v>
      </c>
      <c r="D33" s="19" t="s">
        <v>141</v>
      </c>
      <c r="E33" s="43" t="s">
        <v>142</v>
      </c>
      <c r="F33" s="63" t="s">
        <v>299</v>
      </c>
      <c r="G33" s="23">
        <v>0.05</v>
      </c>
      <c r="H33" s="22" t="s">
        <v>143</v>
      </c>
      <c r="I33" s="23"/>
      <c r="J33" s="22" t="s">
        <v>22</v>
      </c>
      <c r="K33" s="12" t="s">
        <v>119</v>
      </c>
      <c r="L33" s="20" t="s">
        <v>144</v>
      </c>
      <c r="M33" s="13">
        <v>1</v>
      </c>
      <c r="N33" s="50">
        <v>110</v>
      </c>
      <c r="O33" s="13">
        <f t="shared" si="0"/>
        <v>110</v>
      </c>
      <c r="P33" s="2">
        <f t="shared" si="1"/>
        <v>115.5</v>
      </c>
      <c r="Q33">
        <f t="shared" si="2"/>
        <v>116</v>
      </c>
    </row>
    <row r="34" spans="1:17" x14ac:dyDescent="0.25">
      <c r="A34" s="16"/>
      <c r="B34" s="19" t="s">
        <v>145</v>
      </c>
      <c r="C34" s="19" t="s">
        <v>115</v>
      </c>
      <c r="D34" s="19" t="s">
        <v>146</v>
      </c>
      <c r="E34" s="43" t="s">
        <v>282</v>
      </c>
      <c r="F34" s="63" t="s">
        <v>299</v>
      </c>
      <c r="G34" s="23">
        <v>0.05</v>
      </c>
      <c r="H34" s="22" t="s">
        <v>124</v>
      </c>
      <c r="I34" s="23"/>
      <c r="J34" s="22" t="s">
        <v>22</v>
      </c>
      <c r="K34" s="12" t="s">
        <v>147</v>
      </c>
      <c r="L34" s="24" t="s">
        <v>283</v>
      </c>
      <c r="M34" s="22">
        <v>1</v>
      </c>
      <c r="N34" s="50">
        <v>110</v>
      </c>
      <c r="O34" s="13">
        <f t="shared" si="0"/>
        <v>110</v>
      </c>
      <c r="P34" s="2">
        <f t="shared" si="1"/>
        <v>115.5</v>
      </c>
      <c r="Q34">
        <f t="shared" si="2"/>
        <v>116</v>
      </c>
    </row>
    <row r="35" spans="1:17" x14ac:dyDescent="0.25">
      <c r="A35" s="17">
        <v>8909002308</v>
      </c>
      <c r="B35" s="17" t="s">
        <v>148</v>
      </c>
      <c r="C35" s="17" t="s">
        <v>115</v>
      </c>
      <c r="D35" s="17" t="s">
        <v>128</v>
      </c>
      <c r="E35" s="41" t="s">
        <v>149</v>
      </c>
      <c r="F35" s="22">
        <v>1206</v>
      </c>
      <c r="G35" s="23">
        <v>0.1</v>
      </c>
      <c r="H35" s="22" t="s">
        <v>150</v>
      </c>
      <c r="I35" s="23" t="s">
        <v>43</v>
      </c>
      <c r="J35" s="22" t="s">
        <v>22</v>
      </c>
      <c r="K35" s="12" t="s">
        <v>119</v>
      </c>
      <c r="L35" s="25" t="s">
        <v>151</v>
      </c>
      <c r="M35" s="22">
        <v>1</v>
      </c>
      <c r="N35" s="50">
        <v>110</v>
      </c>
      <c r="O35" s="13">
        <f t="shared" si="0"/>
        <v>110</v>
      </c>
      <c r="P35" s="2">
        <f t="shared" si="1"/>
        <v>115.5</v>
      </c>
      <c r="Q35">
        <f t="shared" si="2"/>
        <v>116</v>
      </c>
    </row>
    <row r="36" spans="1:17" x14ac:dyDescent="0.25">
      <c r="A36" s="19"/>
      <c r="B36" s="19" t="s">
        <v>152</v>
      </c>
      <c r="C36" s="19" t="s">
        <v>115</v>
      </c>
      <c r="D36" s="19" t="s">
        <v>153</v>
      </c>
      <c r="E36" s="43" t="s">
        <v>154</v>
      </c>
      <c r="F36" s="63" t="s">
        <v>299</v>
      </c>
      <c r="G36" s="23">
        <v>0.1</v>
      </c>
      <c r="H36" s="22" t="s">
        <v>124</v>
      </c>
      <c r="I36" s="23"/>
      <c r="J36" s="22" t="s">
        <v>22</v>
      </c>
      <c r="K36" s="12" t="s">
        <v>147</v>
      </c>
      <c r="L36" s="24" t="s">
        <v>155</v>
      </c>
      <c r="M36" s="22">
        <v>1</v>
      </c>
      <c r="N36" s="50">
        <v>110</v>
      </c>
      <c r="O36" s="13">
        <f t="shared" si="0"/>
        <v>110</v>
      </c>
      <c r="P36" s="2">
        <f t="shared" si="1"/>
        <v>115.5</v>
      </c>
      <c r="Q36">
        <f t="shared" si="2"/>
        <v>116</v>
      </c>
    </row>
    <row r="37" spans="1:17" x14ac:dyDescent="0.25">
      <c r="A37" s="19"/>
      <c r="B37" s="19" t="s">
        <v>156</v>
      </c>
      <c r="C37" s="19" t="s">
        <v>115</v>
      </c>
      <c r="D37" s="19" t="s">
        <v>157</v>
      </c>
      <c r="E37" s="41" t="s">
        <v>158</v>
      </c>
      <c r="F37" s="63" t="s">
        <v>299</v>
      </c>
      <c r="G37" s="23">
        <v>0.05</v>
      </c>
      <c r="H37" s="22" t="s">
        <v>143</v>
      </c>
      <c r="I37" s="23"/>
      <c r="J37" s="22" t="s">
        <v>22</v>
      </c>
      <c r="K37" s="19" t="s">
        <v>147</v>
      </c>
      <c r="L37" s="24" t="s">
        <v>159</v>
      </c>
      <c r="M37" s="22">
        <v>3</v>
      </c>
      <c r="N37" s="50">
        <v>110</v>
      </c>
      <c r="O37" s="13">
        <f t="shared" si="0"/>
        <v>330</v>
      </c>
      <c r="P37" s="2">
        <f t="shared" si="1"/>
        <v>346.5</v>
      </c>
      <c r="Q37">
        <f t="shared" si="2"/>
        <v>347</v>
      </c>
    </row>
    <row r="38" spans="1:17" x14ac:dyDescent="0.25">
      <c r="A38" s="16"/>
      <c r="B38" s="17" t="s">
        <v>160</v>
      </c>
      <c r="C38" s="17" t="s">
        <v>115</v>
      </c>
      <c r="D38" s="17" t="s">
        <v>161</v>
      </c>
      <c r="E38" s="41" t="s">
        <v>162</v>
      </c>
      <c r="F38" s="22">
        <v>1210</v>
      </c>
      <c r="G38" s="23">
        <v>0.2</v>
      </c>
      <c r="H38" s="22" t="s">
        <v>118</v>
      </c>
      <c r="I38" s="23" t="s">
        <v>21</v>
      </c>
      <c r="J38" s="22" t="s">
        <v>22</v>
      </c>
      <c r="K38" s="12" t="s">
        <v>125</v>
      </c>
      <c r="L38" s="26" t="s">
        <v>163</v>
      </c>
      <c r="M38" s="22">
        <v>1</v>
      </c>
      <c r="N38" s="50">
        <v>110</v>
      </c>
      <c r="O38" s="13">
        <f t="shared" si="0"/>
        <v>110</v>
      </c>
      <c r="P38" s="2">
        <f t="shared" si="1"/>
        <v>115.5</v>
      </c>
      <c r="Q38">
        <f t="shared" si="2"/>
        <v>116</v>
      </c>
    </row>
    <row r="39" spans="1:17" x14ac:dyDescent="0.25">
      <c r="A39" s="16"/>
      <c r="B39" s="17" t="s">
        <v>164</v>
      </c>
      <c r="C39" s="17" t="s">
        <v>115</v>
      </c>
      <c r="D39" s="17" t="s">
        <v>165</v>
      </c>
      <c r="E39" s="44">
        <v>865080257014</v>
      </c>
      <c r="F39" s="22"/>
      <c r="G39" s="23">
        <v>0.2</v>
      </c>
      <c r="H39" s="22" t="s">
        <v>124</v>
      </c>
      <c r="I39" s="23"/>
      <c r="J39" s="22" t="s">
        <v>22</v>
      </c>
      <c r="K39" s="12" t="s">
        <v>166</v>
      </c>
      <c r="L39" s="26" t="s">
        <v>167</v>
      </c>
      <c r="M39" s="22">
        <v>1</v>
      </c>
      <c r="N39" s="50">
        <v>110</v>
      </c>
      <c r="O39" s="13">
        <f t="shared" si="0"/>
        <v>110</v>
      </c>
      <c r="P39" s="2">
        <f t="shared" si="1"/>
        <v>115.5</v>
      </c>
      <c r="Q39">
        <f t="shared" si="2"/>
        <v>116</v>
      </c>
    </row>
    <row r="40" spans="1:17" x14ac:dyDescent="0.25">
      <c r="A40" s="16"/>
      <c r="B40" s="19" t="s">
        <v>168</v>
      </c>
      <c r="C40" s="17" t="s">
        <v>115</v>
      </c>
      <c r="D40" s="17" t="s">
        <v>169</v>
      </c>
      <c r="E40" s="45" t="s">
        <v>170</v>
      </c>
      <c r="F40" s="63" t="s">
        <v>299</v>
      </c>
      <c r="G40" s="23" t="s">
        <v>171</v>
      </c>
      <c r="H40" s="22" t="s">
        <v>124</v>
      </c>
      <c r="I40" s="23"/>
      <c r="J40" s="22" t="s">
        <v>22</v>
      </c>
      <c r="K40" s="12" t="s">
        <v>125</v>
      </c>
      <c r="L40" s="25" t="s">
        <v>172</v>
      </c>
      <c r="M40" s="22">
        <v>2</v>
      </c>
      <c r="N40" s="50">
        <v>110</v>
      </c>
      <c r="O40" s="13">
        <f t="shared" si="0"/>
        <v>220</v>
      </c>
      <c r="P40" s="2">
        <f t="shared" si="1"/>
        <v>231</v>
      </c>
      <c r="Q40">
        <f t="shared" si="2"/>
        <v>231</v>
      </c>
    </row>
    <row r="41" spans="1:17" x14ac:dyDescent="0.25">
      <c r="A41" s="16"/>
      <c r="B41" s="17" t="s">
        <v>173</v>
      </c>
      <c r="C41" s="17" t="s">
        <v>174</v>
      </c>
      <c r="D41" s="17" t="s">
        <v>175</v>
      </c>
      <c r="E41" s="44" t="s">
        <v>176</v>
      </c>
      <c r="F41" s="22" t="s">
        <v>177</v>
      </c>
      <c r="G41" s="23" t="s">
        <v>178</v>
      </c>
      <c r="H41" s="22"/>
      <c r="I41" s="23"/>
      <c r="J41" s="22" t="s">
        <v>22</v>
      </c>
      <c r="K41" s="27" t="s">
        <v>179</v>
      </c>
      <c r="L41" s="25" t="s">
        <v>180</v>
      </c>
      <c r="M41" s="22">
        <v>1</v>
      </c>
      <c r="N41" s="50">
        <v>110</v>
      </c>
      <c r="O41" s="13">
        <f t="shared" si="0"/>
        <v>110</v>
      </c>
      <c r="P41" s="2">
        <f t="shared" si="1"/>
        <v>115.5</v>
      </c>
      <c r="Q41">
        <f t="shared" si="2"/>
        <v>116</v>
      </c>
    </row>
    <row r="42" spans="1:17" x14ac:dyDescent="0.25">
      <c r="A42" s="16"/>
      <c r="B42" s="19" t="s">
        <v>181</v>
      </c>
      <c r="C42" s="17" t="s">
        <v>182</v>
      </c>
      <c r="D42" s="17" t="s">
        <v>183</v>
      </c>
      <c r="E42" s="41" t="s">
        <v>184</v>
      </c>
      <c r="F42" s="22" t="s">
        <v>185</v>
      </c>
      <c r="G42" s="23">
        <v>0.2</v>
      </c>
      <c r="H42" s="22"/>
      <c r="I42" s="23" t="s">
        <v>21</v>
      </c>
      <c r="J42" s="22" t="s">
        <v>22</v>
      </c>
      <c r="K42" s="12" t="s">
        <v>186</v>
      </c>
      <c r="L42" s="25" t="s">
        <v>187</v>
      </c>
      <c r="M42" s="22">
        <v>1</v>
      </c>
      <c r="N42" s="50">
        <v>110</v>
      </c>
      <c r="O42" s="13">
        <f t="shared" si="0"/>
        <v>110</v>
      </c>
      <c r="P42" s="2">
        <f t="shared" si="1"/>
        <v>115.5</v>
      </c>
      <c r="Q42">
        <f t="shared" si="2"/>
        <v>116</v>
      </c>
    </row>
    <row r="43" spans="1:17" x14ac:dyDescent="0.25">
      <c r="A43" s="17">
        <v>8909006392</v>
      </c>
      <c r="B43" s="19" t="s">
        <v>188</v>
      </c>
      <c r="C43" s="17" t="s">
        <v>182</v>
      </c>
      <c r="D43" s="17" t="s">
        <v>189</v>
      </c>
      <c r="E43" s="43" t="s">
        <v>190</v>
      </c>
      <c r="F43" s="22" t="s">
        <v>191</v>
      </c>
      <c r="G43" s="23">
        <v>0.2</v>
      </c>
      <c r="H43" s="22"/>
      <c r="I43" s="23" t="s">
        <v>43</v>
      </c>
      <c r="J43" s="22" t="s">
        <v>22</v>
      </c>
      <c r="K43" s="12" t="s">
        <v>70</v>
      </c>
      <c r="L43" s="25" t="s">
        <v>192</v>
      </c>
      <c r="M43" s="22">
        <v>1</v>
      </c>
      <c r="N43" s="50">
        <v>110</v>
      </c>
      <c r="O43" s="13">
        <f t="shared" si="0"/>
        <v>110</v>
      </c>
      <c r="P43" s="2">
        <f t="shared" si="1"/>
        <v>115.5</v>
      </c>
      <c r="Q43">
        <f t="shared" si="2"/>
        <v>116</v>
      </c>
    </row>
    <row r="44" spans="1:17" x14ac:dyDescent="0.25">
      <c r="A44" s="16"/>
      <c r="B44" s="17" t="s">
        <v>193</v>
      </c>
      <c r="C44" s="17" t="s">
        <v>194</v>
      </c>
      <c r="D44" s="12"/>
      <c r="E44" s="40" t="s">
        <v>195</v>
      </c>
      <c r="F44" s="13" t="s">
        <v>196</v>
      </c>
      <c r="G44" s="18">
        <v>0.02</v>
      </c>
      <c r="H44" s="13" t="s">
        <v>197</v>
      </c>
      <c r="I44" s="13"/>
      <c r="J44" s="22" t="s">
        <v>22</v>
      </c>
      <c r="K44" s="12" t="s">
        <v>198</v>
      </c>
      <c r="L44" s="15" t="s">
        <v>199</v>
      </c>
      <c r="M44" s="22">
        <v>2</v>
      </c>
      <c r="N44" s="50">
        <v>110</v>
      </c>
      <c r="O44" s="13">
        <f t="shared" si="0"/>
        <v>220</v>
      </c>
      <c r="P44" s="2">
        <f t="shared" si="1"/>
        <v>231</v>
      </c>
      <c r="Q44">
        <f t="shared" si="2"/>
        <v>231</v>
      </c>
    </row>
    <row r="45" spans="1:17" x14ac:dyDescent="0.25">
      <c r="A45" s="16"/>
      <c r="B45" s="17" t="s">
        <v>200</v>
      </c>
      <c r="C45" s="17" t="s">
        <v>194</v>
      </c>
      <c r="D45" s="21"/>
      <c r="E45" s="41" t="s">
        <v>201</v>
      </c>
      <c r="F45" s="22" t="s">
        <v>202</v>
      </c>
      <c r="G45" s="23">
        <v>0.05</v>
      </c>
      <c r="H45" s="13" t="s">
        <v>203</v>
      </c>
      <c r="I45" s="23" t="s">
        <v>21</v>
      </c>
      <c r="J45" s="22" t="s">
        <v>22</v>
      </c>
      <c r="K45" s="12" t="s">
        <v>204</v>
      </c>
      <c r="L45" s="25" t="s">
        <v>205</v>
      </c>
      <c r="M45" s="22">
        <v>2</v>
      </c>
      <c r="N45" s="50">
        <v>110</v>
      </c>
      <c r="O45" s="13">
        <f t="shared" si="0"/>
        <v>220</v>
      </c>
      <c r="P45" s="2">
        <f t="shared" si="1"/>
        <v>231</v>
      </c>
      <c r="Q45">
        <f t="shared" si="2"/>
        <v>231</v>
      </c>
    </row>
    <row r="46" spans="1:17" x14ac:dyDescent="0.25">
      <c r="A46" s="16"/>
      <c r="B46" s="19" t="s">
        <v>206</v>
      </c>
      <c r="C46" s="17" t="s">
        <v>207</v>
      </c>
      <c r="D46" s="21"/>
      <c r="E46" s="36" t="s">
        <v>208</v>
      </c>
      <c r="F46" s="63" t="s">
        <v>299</v>
      </c>
      <c r="G46" s="23"/>
      <c r="H46" s="13"/>
      <c r="I46" s="23"/>
      <c r="J46" s="22" t="s">
        <v>22</v>
      </c>
      <c r="K46" s="12" t="s">
        <v>209</v>
      </c>
      <c r="L46" s="25" t="s">
        <v>210</v>
      </c>
      <c r="M46" s="22">
        <v>1</v>
      </c>
      <c r="N46" s="50">
        <v>110</v>
      </c>
      <c r="O46" s="13">
        <f t="shared" si="0"/>
        <v>110</v>
      </c>
      <c r="P46" s="2">
        <f t="shared" si="1"/>
        <v>115.5</v>
      </c>
      <c r="Q46">
        <f t="shared" si="2"/>
        <v>116</v>
      </c>
    </row>
    <row r="47" spans="1:17" x14ac:dyDescent="0.25">
      <c r="A47" s="16"/>
      <c r="B47" s="17" t="s">
        <v>211</v>
      </c>
      <c r="C47" s="17" t="s">
        <v>212</v>
      </c>
      <c r="D47" s="12"/>
      <c r="E47" s="46" t="s">
        <v>213</v>
      </c>
      <c r="F47" s="61" t="s">
        <v>299</v>
      </c>
      <c r="G47" s="13"/>
      <c r="H47" s="13"/>
      <c r="I47" s="13"/>
      <c r="J47" s="22" t="s">
        <v>22</v>
      </c>
      <c r="K47" s="12" t="s">
        <v>214</v>
      </c>
      <c r="L47" s="15" t="s">
        <v>215</v>
      </c>
      <c r="M47" s="13">
        <v>1</v>
      </c>
      <c r="N47" s="50">
        <v>110</v>
      </c>
      <c r="O47" s="13">
        <f t="shared" si="0"/>
        <v>110</v>
      </c>
      <c r="P47" s="2">
        <f t="shared" si="1"/>
        <v>115.5</v>
      </c>
      <c r="Q47">
        <f t="shared" si="2"/>
        <v>116</v>
      </c>
    </row>
    <row r="48" spans="1:17" x14ac:dyDescent="0.25">
      <c r="A48" s="16"/>
      <c r="B48" s="17" t="s">
        <v>216</v>
      </c>
      <c r="C48" s="17" t="s">
        <v>217</v>
      </c>
      <c r="D48" s="12"/>
      <c r="E48" s="46" t="s">
        <v>218</v>
      </c>
      <c r="F48" s="13" t="s">
        <v>219</v>
      </c>
      <c r="G48" s="12"/>
      <c r="H48" s="12" t="s">
        <v>220</v>
      </c>
      <c r="I48" s="12"/>
      <c r="J48" s="22" t="s">
        <v>22</v>
      </c>
      <c r="K48" s="12" t="s">
        <v>221</v>
      </c>
      <c r="L48" s="15" t="s">
        <v>222</v>
      </c>
      <c r="M48" s="22">
        <v>2</v>
      </c>
      <c r="N48" s="50">
        <v>110</v>
      </c>
      <c r="O48" s="13">
        <f t="shared" si="0"/>
        <v>220</v>
      </c>
      <c r="P48" s="2">
        <f t="shared" si="1"/>
        <v>231</v>
      </c>
      <c r="Q48">
        <f t="shared" si="2"/>
        <v>231</v>
      </c>
    </row>
    <row r="49" spans="1:18" x14ac:dyDescent="0.25">
      <c r="A49" s="16"/>
      <c r="B49" s="17" t="s">
        <v>223</v>
      </c>
      <c r="C49" s="17" t="s">
        <v>217</v>
      </c>
      <c r="D49" s="12"/>
      <c r="E49" s="40" t="s">
        <v>224</v>
      </c>
      <c r="F49" s="13" t="s">
        <v>225</v>
      </c>
      <c r="G49" s="13"/>
      <c r="H49" s="12" t="s">
        <v>220</v>
      </c>
      <c r="I49" s="13"/>
      <c r="J49" s="22" t="s">
        <v>22</v>
      </c>
      <c r="K49" s="12" t="s">
        <v>226</v>
      </c>
      <c r="L49" s="15" t="s">
        <v>227</v>
      </c>
      <c r="M49" s="13">
        <v>2</v>
      </c>
      <c r="N49" s="50">
        <v>110</v>
      </c>
      <c r="O49" s="13">
        <f t="shared" si="0"/>
        <v>220</v>
      </c>
      <c r="P49" s="2">
        <f t="shared" si="1"/>
        <v>231</v>
      </c>
      <c r="Q49">
        <f t="shared" si="2"/>
        <v>231</v>
      </c>
    </row>
    <row r="50" spans="1:18" x14ac:dyDescent="0.25">
      <c r="A50" s="16"/>
      <c r="B50" s="17" t="s">
        <v>228</v>
      </c>
      <c r="C50" s="17" t="s">
        <v>229</v>
      </c>
      <c r="D50" s="12"/>
      <c r="E50" s="40" t="s">
        <v>230</v>
      </c>
      <c r="F50" s="13" t="s">
        <v>231</v>
      </c>
      <c r="G50" s="13"/>
      <c r="H50" s="13"/>
      <c r="I50" s="13"/>
      <c r="J50" s="22" t="s">
        <v>22</v>
      </c>
      <c r="K50" s="12" t="s">
        <v>198</v>
      </c>
      <c r="L50" s="15" t="s">
        <v>232</v>
      </c>
      <c r="M50" s="13">
        <v>2</v>
      </c>
      <c r="N50" s="50">
        <v>110</v>
      </c>
      <c r="O50" s="13">
        <f t="shared" si="0"/>
        <v>220</v>
      </c>
      <c r="P50" s="2">
        <f t="shared" si="1"/>
        <v>231</v>
      </c>
      <c r="Q50">
        <f t="shared" si="2"/>
        <v>231</v>
      </c>
    </row>
    <row r="51" spans="1:18" ht="15.6" customHeight="1" x14ac:dyDescent="0.25">
      <c r="A51" s="16"/>
      <c r="B51" s="54" t="s">
        <v>284</v>
      </c>
      <c r="C51" s="17" t="s">
        <v>233</v>
      </c>
      <c r="D51" s="12"/>
      <c r="E51" s="47" t="s">
        <v>234</v>
      </c>
      <c r="F51" s="13"/>
      <c r="G51" s="13"/>
      <c r="H51" s="13" t="s">
        <v>235</v>
      </c>
      <c r="I51" s="13"/>
      <c r="J51" s="13" t="s">
        <v>22</v>
      </c>
      <c r="K51" s="12" t="s">
        <v>236</v>
      </c>
      <c r="L51" s="15" t="s">
        <v>237</v>
      </c>
      <c r="M51" s="13">
        <v>7</v>
      </c>
      <c r="N51" s="50">
        <v>110</v>
      </c>
      <c r="O51" s="13">
        <f t="shared" si="0"/>
        <v>770</v>
      </c>
      <c r="P51" s="2">
        <f t="shared" si="1"/>
        <v>808.5</v>
      </c>
      <c r="Q51">
        <f t="shared" si="2"/>
        <v>809</v>
      </c>
    </row>
    <row r="52" spans="1:18" x14ac:dyDescent="0.25">
      <c r="A52" s="16"/>
      <c r="B52" s="19" t="s">
        <v>238</v>
      </c>
      <c r="C52" s="12" t="s">
        <v>239</v>
      </c>
      <c r="D52" s="12"/>
      <c r="E52" s="40" t="s">
        <v>240</v>
      </c>
      <c r="F52" s="13" t="s">
        <v>241</v>
      </c>
      <c r="G52" s="13"/>
      <c r="H52" s="12" t="s">
        <v>242</v>
      </c>
      <c r="I52" s="13"/>
      <c r="J52" s="13" t="s">
        <v>22</v>
      </c>
      <c r="K52" s="12" t="s">
        <v>243</v>
      </c>
      <c r="L52" s="15" t="s">
        <v>244</v>
      </c>
      <c r="M52" s="13">
        <v>2</v>
      </c>
      <c r="N52" s="50">
        <v>110</v>
      </c>
      <c r="O52" s="13">
        <f t="shared" si="0"/>
        <v>220</v>
      </c>
      <c r="P52" s="2">
        <f t="shared" si="1"/>
        <v>231</v>
      </c>
      <c r="Q52">
        <f t="shared" si="2"/>
        <v>231</v>
      </c>
    </row>
    <row r="53" spans="1:18" x14ac:dyDescent="0.25">
      <c r="A53" s="16"/>
      <c r="B53" s="17" t="s">
        <v>245</v>
      </c>
      <c r="C53" s="19" t="s">
        <v>246</v>
      </c>
      <c r="D53" s="12"/>
      <c r="E53" s="40" t="s">
        <v>247</v>
      </c>
      <c r="F53" s="13"/>
      <c r="G53" s="13"/>
      <c r="H53" s="13"/>
      <c r="I53" s="13"/>
      <c r="J53" s="13" t="s">
        <v>22</v>
      </c>
      <c r="K53" s="12" t="s">
        <v>248</v>
      </c>
      <c r="L53" s="15" t="s">
        <v>249</v>
      </c>
      <c r="M53" s="13">
        <v>1</v>
      </c>
      <c r="N53" s="50">
        <v>110</v>
      </c>
      <c r="O53" s="13">
        <f t="shared" si="0"/>
        <v>110</v>
      </c>
      <c r="P53" s="2">
        <f t="shared" si="1"/>
        <v>115.5</v>
      </c>
      <c r="Q53">
        <f t="shared" si="2"/>
        <v>116</v>
      </c>
    </row>
    <row r="54" spans="1:18" x14ac:dyDescent="0.25">
      <c r="A54" s="16"/>
      <c r="B54" s="12" t="s">
        <v>250</v>
      </c>
      <c r="C54" s="12" t="s">
        <v>251</v>
      </c>
      <c r="D54" s="12"/>
      <c r="E54" s="40" t="s">
        <v>252</v>
      </c>
      <c r="F54" s="13"/>
      <c r="G54" s="13"/>
      <c r="H54" s="13"/>
      <c r="I54" s="13"/>
      <c r="J54" s="13" t="s">
        <v>22</v>
      </c>
      <c r="K54" s="12" t="s">
        <v>248</v>
      </c>
      <c r="L54" s="15" t="s">
        <v>253</v>
      </c>
      <c r="M54" s="13">
        <v>1</v>
      </c>
      <c r="N54" s="50">
        <v>110</v>
      </c>
      <c r="O54" s="13">
        <f t="shared" si="0"/>
        <v>110</v>
      </c>
      <c r="P54" s="2">
        <f t="shared" si="1"/>
        <v>115.5</v>
      </c>
      <c r="Q54">
        <f t="shared" si="2"/>
        <v>116</v>
      </c>
    </row>
    <row r="55" spans="1:18" x14ac:dyDescent="0.25">
      <c r="A55" s="16"/>
      <c r="B55" s="12" t="s">
        <v>254</v>
      </c>
      <c r="C55" s="12" t="s">
        <v>255</v>
      </c>
      <c r="D55" s="12"/>
      <c r="E55" s="40" t="s">
        <v>256</v>
      </c>
      <c r="F55" s="13" t="s">
        <v>257</v>
      </c>
      <c r="G55" s="13"/>
      <c r="H55" s="13"/>
      <c r="I55" s="13"/>
      <c r="J55" s="13" t="s">
        <v>22</v>
      </c>
      <c r="K55" s="12" t="s">
        <v>204</v>
      </c>
      <c r="L55" s="15" t="s">
        <v>258</v>
      </c>
      <c r="M55" s="13">
        <v>1</v>
      </c>
      <c r="N55" s="50">
        <v>110</v>
      </c>
      <c r="O55" s="13">
        <f t="shared" si="0"/>
        <v>110</v>
      </c>
      <c r="P55" s="2">
        <f t="shared" si="1"/>
        <v>115.5</v>
      </c>
      <c r="Q55">
        <f t="shared" si="2"/>
        <v>116</v>
      </c>
    </row>
    <row r="56" spans="1:18" x14ac:dyDescent="0.25">
      <c r="A56" s="16"/>
      <c r="B56" s="12" t="s">
        <v>259</v>
      </c>
      <c r="C56" s="12" t="s">
        <v>260</v>
      </c>
      <c r="D56" s="12"/>
      <c r="E56" s="40" t="s">
        <v>261</v>
      </c>
      <c r="F56" s="13" t="s">
        <v>262</v>
      </c>
      <c r="G56" s="13"/>
      <c r="H56" s="13"/>
      <c r="I56" s="13"/>
      <c r="J56" s="13" t="s">
        <v>22</v>
      </c>
      <c r="K56" s="12" t="s">
        <v>204</v>
      </c>
      <c r="L56" s="15" t="s">
        <v>263</v>
      </c>
      <c r="M56" s="13">
        <v>2</v>
      </c>
      <c r="N56" s="50">
        <v>110</v>
      </c>
      <c r="O56" s="13">
        <f t="shared" si="0"/>
        <v>220</v>
      </c>
      <c r="P56" s="2">
        <f t="shared" si="1"/>
        <v>231</v>
      </c>
      <c r="Q56">
        <f t="shared" si="2"/>
        <v>231</v>
      </c>
    </row>
    <row r="57" spans="1:18" x14ac:dyDescent="0.25">
      <c r="A57" s="16"/>
      <c r="B57" s="12" t="s">
        <v>264</v>
      </c>
      <c r="C57" s="12" t="s">
        <v>265</v>
      </c>
      <c r="D57" s="12"/>
      <c r="E57" s="40" t="s">
        <v>266</v>
      </c>
      <c r="F57" s="13" t="s">
        <v>267</v>
      </c>
      <c r="G57" s="13"/>
      <c r="H57" s="13"/>
      <c r="I57" s="13"/>
      <c r="J57" s="13" t="s">
        <v>22</v>
      </c>
      <c r="K57" s="12" t="s">
        <v>268</v>
      </c>
      <c r="L57" s="15" t="s">
        <v>269</v>
      </c>
      <c r="M57" s="13">
        <v>2</v>
      </c>
      <c r="N57" s="50">
        <v>110</v>
      </c>
      <c r="O57" s="13">
        <f t="shared" si="0"/>
        <v>220</v>
      </c>
      <c r="P57" s="2">
        <f t="shared" si="1"/>
        <v>231</v>
      </c>
      <c r="Q57">
        <f t="shared" si="2"/>
        <v>231</v>
      </c>
    </row>
    <row r="58" spans="1:18" x14ac:dyDescent="0.25">
      <c r="A58" s="16"/>
      <c r="B58" s="12" t="s">
        <v>270</v>
      </c>
      <c r="C58" s="12" t="s">
        <v>271</v>
      </c>
      <c r="D58" s="12"/>
      <c r="E58" s="40" t="s">
        <v>272</v>
      </c>
      <c r="F58" s="13" t="s">
        <v>273</v>
      </c>
      <c r="G58" s="13"/>
      <c r="H58" s="13"/>
      <c r="I58" s="13"/>
      <c r="J58" s="13" t="s">
        <v>22</v>
      </c>
      <c r="K58" s="12" t="s">
        <v>248</v>
      </c>
      <c r="L58" s="15" t="s">
        <v>274</v>
      </c>
      <c r="M58" s="13">
        <v>1</v>
      </c>
      <c r="N58" s="50">
        <v>110</v>
      </c>
      <c r="O58" s="13">
        <f t="shared" si="0"/>
        <v>110</v>
      </c>
      <c r="P58" s="2">
        <f t="shared" si="1"/>
        <v>115.5</v>
      </c>
      <c r="Q58">
        <f t="shared" si="2"/>
        <v>116</v>
      </c>
    </row>
    <row r="59" spans="1:18" x14ac:dyDescent="0.25">
      <c r="A59" s="16"/>
      <c r="B59" s="12" t="s">
        <v>275</v>
      </c>
      <c r="C59" s="12" t="s">
        <v>276</v>
      </c>
      <c r="D59" s="12"/>
      <c r="E59" s="40" t="s">
        <v>297</v>
      </c>
      <c r="F59" s="13"/>
      <c r="G59" s="13"/>
      <c r="H59" s="13"/>
      <c r="I59" s="13"/>
      <c r="J59" s="13" t="s">
        <v>296</v>
      </c>
      <c r="K59" s="12" t="s">
        <v>277</v>
      </c>
      <c r="L59" s="34" t="s">
        <v>298</v>
      </c>
      <c r="M59" s="13">
        <v>1</v>
      </c>
      <c r="N59" s="50">
        <v>110</v>
      </c>
      <c r="O59" s="13">
        <f t="shared" si="0"/>
        <v>110</v>
      </c>
      <c r="P59" s="2">
        <f t="shared" si="1"/>
        <v>115.5</v>
      </c>
      <c r="Q59">
        <f t="shared" si="2"/>
        <v>116</v>
      </c>
    </row>
    <row r="60" spans="1:18" x14ac:dyDescent="0.25">
      <c r="A60" s="16"/>
      <c r="B60" s="12" t="s">
        <v>291</v>
      </c>
      <c r="C60" s="12" t="s">
        <v>292</v>
      </c>
      <c r="D60" s="12"/>
      <c r="E60" s="40" t="s">
        <v>295</v>
      </c>
      <c r="F60" s="13"/>
      <c r="G60" s="13"/>
      <c r="H60" s="13"/>
      <c r="I60" s="13"/>
      <c r="J60" s="2" t="s">
        <v>22</v>
      </c>
      <c r="K60" s="16" t="s">
        <v>294</v>
      </c>
      <c r="L60" s="34" t="s">
        <v>293</v>
      </c>
      <c r="M60" s="13">
        <v>1</v>
      </c>
      <c r="N60" s="50">
        <v>110</v>
      </c>
      <c r="O60" s="13">
        <f t="shared" si="0"/>
        <v>110</v>
      </c>
      <c r="P60" s="55">
        <f t="shared" si="1"/>
        <v>115.5</v>
      </c>
      <c r="Q60">
        <f t="shared" si="2"/>
        <v>116</v>
      </c>
    </row>
    <row r="61" spans="1:18" x14ac:dyDescent="0.25">
      <c r="A61" s="16"/>
      <c r="B61" s="46" t="s">
        <v>285</v>
      </c>
      <c r="C61" s="46" t="s">
        <v>286</v>
      </c>
      <c r="D61" s="12"/>
      <c r="E61" s="40" t="s">
        <v>287</v>
      </c>
      <c r="F61" s="13" t="s">
        <v>290</v>
      </c>
      <c r="G61" s="13"/>
      <c r="H61" s="13"/>
      <c r="I61" s="13"/>
      <c r="J61" s="13" t="s">
        <v>22</v>
      </c>
      <c r="K61" s="58" t="s">
        <v>289</v>
      </c>
      <c r="L61" s="15" t="s">
        <v>288</v>
      </c>
      <c r="M61" s="13">
        <v>1</v>
      </c>
      <c r="N61" s="50">
        <v>110</v>
      </c>
      <c r="O61" s="13">
        <f t="shared" si="0"/>
        <v>110</v>
      </c>
      <c r="P61" s="53">
        <f t="shared" si="1"/>
        <v>115.5</v>
      </c>
      <c r="Q61">
        <f t="shared" si="2"/>
        <v>116</v>
      </c>
    </row>
    <row r="62" spans="1:18" x14ac:dyDescent="0.25">
      <c r="L62" s="56" t="s">
        <v>278</v>
      </c>
      <c r="M62" s="7">
        <f>SUM(M3:M61)</f>
        <v>107</v>
      </c>
      <c r="N62" s="57"/>
      <c r="O62" s="7">
        <f>SUM(O3:O61)</f>
        <v>11770</v>
      </c>
      <c r="P62" s="28">
        <f>SUM(P3:P61)</f>
        <v>12358.5</v>
      </c>
      <c r="Q62" s="28">
        <f>SUM(Q3:Q61)</f>
        <v>12377</v>
      </c>
      <c r="R62" s="29">
        <f>Q62-O62</f>
        <v>607</v>
      </c>
    </row>
    <row r="63" spans="1:18" x14ac:dyDescent="0.25">
      <c r="B63" s="30"/>
      <c r="D63" s="2"/>
      <c r="L63" s="31"/>
    </row>
    <row r="64" spans="1:18" x14ac:dyDescent="0.25">
      <c r="B64" s="2"/>
      <c r="C64" s="2"/>
      <c r="E64" s="37"/>
      <c r="G64"/>
    </row>
    <row r="65" spans="1:15" x14ac:dyDescent="0.25">
      <c r="A65"/>
      <c r="C65" s="32"/>
      <c r="E65" s="35"/>
      <c r="F65"/>
      <c r="G65"/>
      <c r="H65"/>
      <c r="I65"/>
      <c r="J65"/>
      <c r="L65" s="33" t="s">
        <v>279</v>
      </c>
      <c r="M65" s="51">
        <f>59-6+1</f>
        <v>54</v>
      </c>
      <c r="O65"/>
    </row>
    <row r="66" spans="1:15" x14ac:dyDescent="0.25">
      <c r="A66"/>
      <c r="E66" s="35"/>
      <c r="F66"/>
      <c r="G66"/>
      <c r="H66"/>
      <c r="I66"/>
      <c r="J66"/>
      <c r="L66" s="33" t="s">
        <v>22</v>
      </c>
      <c r="M66"/>
      <c r="N66" s="35"/>
      <c r="O66"/>
    </row>
    <row r="67" spans="1:15" x14ac:dyDescent="0.25">
      <c r="A67"/>
      <c r="E67" s="35"/>
      <c r="F67"/>
      <c r="G67"/>
      <c r="H67"/>
      <c r="I67"/>
      <c r="J67"/>
      <c r="M67"/>
      <c r="N67" s="35"/>
      <c r="O67"/>
    </row>
    <row r="68" spans="1:15" x14ac:dyDescent="0.25">
      <c r="A68"/>
      <c r="E68" s="35"/>
      <c r="F68"/>
      <c r="G68"/>
      <c r="H68"/>
      <c r="I68"/>
      <c r="J68"/>
      <c r="M68"/>
      <c r="N68" s="35"/>
      <c r="O68"/>
    </row>
    <row r="69" spans="1:15" x14ac:dyDescent="0.25">
      <c r="A69"/>
      <c r="E69" s="35"/>
      <c r="F69"/>
      <c r="G69"/>
      <c r="H69"/>
      <c r="I69"/>
      <c r="J69"/>
      <c r="M69"/>
      <c r="N69" s="35"/>
      <c r="O69"/>
    </row>
    <row r="70" spans="1:15" x14ac:dyDescent="0.25">
      <c r="A70"/>
      <c r="E70" s="35"/>
      <c r="F70"/>
      <c r="G70"/>
      <c r="H70"/>
      <c r="I70"/>
      <c r="J70"/>
      <c r="M70"/>
      <c r="N70" s="35"/>
      <c r="O70"/>
    </row>
    <row r="71" spans="1:15" x14ac:dyDescent="0.25">
      <c r="L71" s="34"/>
    </row>
  </sheetData>
  <mergeCells count="2">
    <mergeCell ref="C3:F3"/>
    <mergeCell ref="H3:K3"/>
  </mergeCells>
  <phoneticPr fontId="6" type="noConversion"/>
  <hyperlinks>
    <hyperlink ref="L11" r:id="rId1" xr:uid="{635C5614-0D6C-452F-92CD-CEC497EC3609}"/>
    <hyperlink ref="L14" r:id="rId2" xr:uid="{1941E13E-50D6-46A5-9E5A-610C2A01E065}"/>
    <hyperlink ref="L20" r:id="rId3" xr:uid="{53A0CF9D-05A8-4EF1-9429-4F3F06873915}"/>
    <hyperlink ref="L17" r:id="rId4" xr:uid="{9FD85DD3-D531-4417-B4D8-130D16AF9665}"/>
    <hyperlink ref="L18" r:id="rId5" xr:uid="{847A9315-8025-404B-A2B2-FE9C7589D3BA}"/>
    <hyperlink ref="L30" r:id="rId6" xr:uid="{F5082B59-46C3-4ED6-9E9C-687B578F5669}"/>
    <hyperlink ref="L31" r:id="rId7" xr:uid="{526C4817-EC3B-48D4-A9A5-7B24D91BCD0D}"/>
    <hyperlink ref="L35" r:id="rId8" xr:uid="{4521AE5F-49C4-478A-9F27-103FA59F41CB}"/>
    <hyperlink ref="L38" r:id="rId9" xr:uid="{7F24A25C-CE54-43BD-8845-4F521C778B05}"/>
    <hyperlink ref="L42" r:id="rId10" xr:uid="{706DAE11-C1BF-4BCD-9782-3BA64C7D4713}"/>
    <hyperlink ref="L43" r:id="rId11" xr:uid="{E86C9898-65E3-45D7-9023-00C9E7F55D2C}"/>
    <hyperlink ref="L44" r:id="rId12" xr:uid="{1EAF644D-D8B8-4256-81D0-3EA0EBECA426}"/>
    <hyperlink ref="L47" r:id="rId13" xr:uid="{7343749D-6FF0-407F-A878-348B86817B77}"/>
    <hyperlink ref="L45" r:id="rId14" xr:uid="{84AD198E-CFE9-4E3B-BB42-5F84278C8D32}"/>
    <hyperlink ref="L48" r:id="rId15" xr:uid="{972B3390-6F9B-499C-80CF-CA9E4E744424}"/>
    <hyperlink ref="L49" r:id="rId16" xr:uid="{E9C84FF5-7381-489B-BC85-B4119BD2FC6E}"/>
    <hyperlink ref="L50" r:id="rId17" xr:uid="{7F11DB41-6D98-4111-9CD6-C3D3E632EF36}"/>
    <hyperlink ref="E6" r:id="rId18" display="https://eu.mouser.com/ProductDetail/Panasonic/ERJ-U3RD4992V?qs=TiOZkKH1s2Sbra8Um9xOhQ%3D%3D" xr:uid="{4E1B0BB3-51E1-48F6-A26D-D03B40D383AD}"/>
    <hyperlink ref="L58" r:id="rId19" xr:uid="{99166512-7458-47CD-A521-A1C1E1C7E571}"/>
    <hyperlink ref="L51" r:id="rId20" xr:uid="{E49F1E00-4F1B-4B80-9173-27CB87058FED}"/>
    <hyperlink ref="L32" r:id="rId21" xr:uid="{4FD3AA0F-386D-434A-9D01-30E51BB928E4}"/>
    <hyperlink ref="L6" r:id="rId22" xr:uid="{C2676AF4-C4D4-45B9-A8F5-8003E6E25B9C}"/>
    <hyperlink ref="L7" r:id="rId23" xr:uid="{82FF8A11-5F1C-486B-9B4B-63C8CBBA78C1}"/>
    <hyperlink ref="L9" r:id="rId24" xr:uid="{5E1F4920-32FF-4B76-BCBE-56B7F10D0708}"/>
    <hyperlink ref="L10" r:id="rId25" xr:uid="{56535720-9B53-4925-A63C-058AD778AAE1}"/>
    <hyperlink ref="L12" r:id="rId26" xr:uid="{CA138073-71AB-44DD-B305-F78D18D40C84}"/>
    <hyperlink ref="L13" r:id="rId27" xr:uid="{32DACA1F-5ECC-49BB-8C28-CA20C1A4AD23}"/>
    <hyperlink ref="L39" r:id="rId28" xr:uid="{3938247A-0701-4F32-9AFF-CB9DD2E6F18F}"/>
    <hyperlink ref="K43" r:id="rId29" display="https://eu.mouser.com/manufacturer/vishay-dale/" xr:uid="{B8DDEAD8-3453-4025-B045-6BC77BF6F570}"/>
    <hyperlink ref="K47" r:id="rId30" display="https://eu.mouser.com/manufacturer/broadcom/" xr:uid="{7D3E734F-198D-468F-8DE3-E361C20F606F}"/>
    <hyperlink ref="K48" r:id="rId31" display="https://eu.mouser.com/manufacturer/diodes-inc/" xr:uid="{2138E548-66B9-4A6F-AD5E-10304E2AC1B3}"/>
    <hyperlink ref="L52" r:id="rId32" xr:uid="{BB38AC1D-D09B-45F4-BBF6-08E8DEEDE6DF}"/>
    <hyperlink ref="L53" r:id="rId33" xr:uid="{295003B9-3E0F-47FD-92E7-515AE6525FB1}"/>
    <hyperlink ref="L16" r:id="rId34" xr:uid="{681AB4D3-001D-4601-A378-B4FE880CA8EA}"/>
    <hyperlink ref="L54" r:id="rId35" xr:uid="{369B7318-E901-4751-9756-12CFB09D50C7}"/>
    <hyperlink ref="L22" r:id="rId36" xr:uid="{3BF2D18D-FE9F-48D2-8592-48254DA71149}"/>
    <hyperlink ref="L19" r:id="rId37" xr:uid="{5C24C5E0-61F9-414C-AC8F-8CD215693053}"/>
    <hyperlink ref="L24" r:id="rId38" xr:uid="{E4AB9C84-4D32-4595-8D51-1CF2283833C2}"/>
    <hyperlink ref="L28" r:id="rId39" xr:uid="{B019ED91-74AC-47FC-8A0E-379ACC6B3F76}"/>
    <hyperlink ref="L29" r:id="rId40" xr:uid="{3EC01208-0844-426F-AE75-E98512A0E52F}"/>
    <hyperlink ref="L33" r:id="rId41" xr:uid="{28675FAC-642C-4EE8-AB3F-4D4243BE9B50}"/>
    <hyperlink ref="L36" r:id="rId42" xr:uid="{D9823ECC-64A5-4271-A9AB-949B909292BB}"/>
    <hyperlink ref="L37" r:id="rId43" xr:uid="{FFD359D1-376B-4F5C-B61C-7ADBF6CF09F4}"/>
    <hyperlink ref="L23" r:id="rId44" xr:uid="{58E44D77-1679-42D9-AFA2-8A616466B8AA}"/>
    <hyperlink ref="L21" r:id="rId45" xr:uid="{BC02B054-B6C6-4FB2-9E9A-91715892AF12}"/>
    <hyperlink ref="L56" r:id="rId46" xr:uid="{822ACCEF-A531-4597-8727-553E14087DA7}"/>
    <hyperlink ref="L26" r:id="rId47" xr:uid="{3D4AB32C-2D08-49E7-BF88-5EFF6FD38394}"/>
    <hyperlink ref="L27" r:id="rId48" xr:uid="{F398DE00-C846-462F-88BF-6709EE41761B}"/>
    <hyperlink ref="L55" r:id="rId49" xr:uid="{B166017B-0858-443A-B900-5D7B27F18A9C}"/>
    <hyperlink ref="L34" r:id="rId50" xr:uid="{1DB0D2CF-D645-486E-9884-8E68FA981CFB}"/>
    <hyperlink ref="L8" r:id="rId51" xr:uid="{298EBFB9-416C-4AC8-BF91-44726F0DAE2A}"/>
    <hyperlink ref="L61" r:id="rId52" xr:uid="{102B41FA-EF5A-4CBB-93FA-8B7203EA9117}"/>
    <hyperlink ref="K61" r:id="rId53" display="https://eu.mouser.com/manufacturer/bosch/" xr:uid="{35E1DFCF-3298-44B0-9E63-1ED2FBCF081B}"/>
    <hyperlink ref="L60" r:id="rId54" xr:uid="{7A51700E-CE0F-457A-99D2-57D2B8CF2E19}"/>
  </hyperlinks>
  <pageMargins left="0.7" right="0.7" top="0.75" bottom="0.75" header="0.3" footer="0.3"/>
  <pageSetup paperSize="9" orientation="portrait" r:id="rId55"/>
  <ignoredErrors>
    <ignoredError sqref="F6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Tomescu Adrian-Gabriel (XC-HWP/EDX2-RO)</dc:creator>
  <cp:lastModifiedBy>FIXED-TERM Biolaru-Stanculescu Marius-Dany (XC-HWP/ENG</cp:lastModifiedBy>
  <dcterms:created xsi:type="dcterms:W3CDTF">2024-08-01T06:55:13Z</dcterms:created>
  <dcterms:modified xsi:type="dcterms:W3CDTF">2024-09-25T06:47:11Z</dcterms:modified>
</cp:coreProperties>
</file>