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4"/>
  </bookViews>
  <sheets>
    <sheet name="Raw" sheetId="1" r:id="rId1"/>
    <sheet name="Regular" sheetId="2" r:id="rId2"/>
    <sheet name="Exam" sheetId="3" r:id="rId3"/>
    <sheet name="Extend" sheetId="4" r:id="rId4"/>
    <sheet name="Sheet3" sheetId="5" r:id="rId5"/>
    <sheet name="Sheet4" sheetId="6" r:id="rId6"/>
  </sheets>
  <definedNames>
    <definedName name="_xlnm._FilterDatabase" localSheetId="2" hidden="1">Exam!$A$1:$U$229</definedName>
    <definedName name="_xlnm._FilterDatabase" localSheetId="4" hidden="1">Sheet3!$A$1:$Q$229</definedName>
  </definedNames>
  <calcPr calcId="144525"/>
  <extLst/>
</workbook>
</file>

<file path=xl/sharedStrings.xml><?xml version="1.0" encoding="utf-8"?>
<sst xmlns="http://schemas.openxmlformats.org/spreadsheetml/2006/main" count="1955">
  <si>
    <t>Name</t>
  </si>
  <si>
    <t>Part</t>
  </si>
  <si>
    <t>Location</t>
  </si>
  <si>
    <t>Date</t>
  </si>
  <si>
    <t>Result</t>
  </si>
  <si>
    <t>BelligerentsA</t>
  </si>
  <si>
    <t>BelligerentsB</t>
  </si>
  <si>
    <t>CommanderA</t>
  </si>
  <si>
    <t>CommanderB</t>
  </si>
  <si>
    <t>StrengthA</t>
  </si>
  <si>
    <t>StrengthB</t>
  </si>
  <si>
    <t>LossA</t>
  </si>
  <si>
    <t>LossB</t>
  </si>
  <si>
    <t>Battle of Znaim</t>
  </si>
  <si>
    <t xml:space="preserve">
Part of the War of the Fifth Coalition
</t>
  </si>
  <si>
    <t>Znojmo, South Moravian Region</t>
  </si>
  <si>
    <t>10–11 July 1809</t>
  </si>
  <si>
    <t>Armistice</t>
  </si>
  <si>
    <t xml:space="preserve"> Austrian Empire</t>
  </si>
  <si>
    <t xml:space="preserve"> First French Empire</t>
  </si>
  <si>
    <t>Archduke Charles of Austria</t>
  </si>
  <si>
    <t>Auguste de Marmont on the 10th, joined by Napoleon I and André Masséna on the 11th</t>
  </si>
  <si>
    <t>40,000-47,000</t>
  </si>
  <si>
    <t>10,000 on the 10th, joined by Masséna's reinforcements on the 11th totalling 30,000</t>
  </si>
  <si>
    <t>Battle of Abensberg</t>
  </si>
  <si>
    <t>Abensberg, Bavaria, Germany</t>
  </si>
  <si>
    <t>20 April 1809</t>
  </si>
  <si>
    <t>French victory</t>
  </si>
  <si>
    <t xml:space="preserve"> First French Empire
 Kingdom of Bavaria
 Württemberg</t>
  </si>
  <si>
    <t xml:space="preserve"> Archduke Charles
 Johann von Hiller
 Archduke Louis
 Michael Kienmayer</t>
  </si>
  <si>
    <t xml:space="preserve"> Napoleon I
 Jean Lannes
 François Lefebvre
 Karl von Wrede
 D. Vandamme</t>
  </si>
  <si>
    <t>6,711, 12 guns</t>
  </si>
  <si>
    <t>Battle of Alba de Tormes</t>
  </si>
  <si>
    <t xml:space="preserve">
Part of Peninsular War
</t>
  </si>
  <si>
    <t>Alba de Tormes, Spain</t>
  </si>
  <si>
    <t>26 November 1809</t>
  </si>
  <si>
    <t xml:space="preserve"> French Empire</t>
  </si>
  <si>
    <t xml:space="preserve"> Kingdom of Spain</t>
  </si>
  <si>
    <t xml:space="preserve"> François Kellermann</t>
  </si>
  <si>
    <t xml:space="preserve"> Duke del Parque</t>
  </si>
  <si>
    <t>16,000, 12 guns</t>
  </si>
  <si>
    <t>32,000, 18 guns</t>
  </si>
  <si>
    <t>300 to 600</t>
  </si>
  <si>
    <t>3,000, 9 guns</t>
  </si>
  <si>
    <t>Battle of Albuera</t>
  </si>
  <si>
    <t xml:space="preserve">
Part of the Peninsular War
</t>
  </si>
  <si>
    <t>Albuera, south of Badajoz, Spain</t>
  </si>
  <si>
    <t>16 May 1811</t>
  </si>
  <si>
    <t>Indecisive[1][2][3][4]</t>
  </si>
  <si>
    <t xml:space="preserve"> United Kingdom
 Kingdom of Spain
 Kingdom of Portugal</t>
  </si>
  <si>
    <t xml:space="preserve"> William Beresford
 Joaquin Blake</t>
  </si>
  <si>
    <t xml:space="preserve"> Jean de Dieu Soult
 Jean-Baptiste Girard</t>
  </si>
  <si>
    <t xml:space="preserve">
35,284:
31,385 infantry and 3,899 cavalry, 40-48 guns Anglo-Portuguese Forces: 20,650:
10,449 British: 9,285 infantry, 1,164 cavalry, 24 guns[6]
10,201 Portuguese: 9,352 infantry, 849 cavalry, 12 guns[7]
Spanish Forces: 14,634: 12,748 infantry, 1,886 cavalry, 14 guns[7]</t>
  </si>
  <si>
    <t>24,260:
20,248 infantry, 4,012 cavalry, 48 guns</t>
  </si>
  <si>
    <t>5,916 to 7,000 dead or wounded
1,000 captured[10]
4,159 British
1,368 Spaniards
389 Portuguese.[5]</t>
  </si>
  <si>
    <t>5,936–7,900 dead or wounded</t>
  </si>
  <si>
    <t>Battle of Alcañiz</t>
  </si>
  <si>
    <t>Alcañiz, west of Teruel, Spain</t>
  </si>
  <si>
    <t>May 23, 1809</t>
  </si>
  <si>
    <t>Spanish victory</t>
  </si>
  <si>
    <t>Louis Gabriel Suchet</t>
  </si>
  <si>
    <t xml:space="preserve"> Joaquín Blake y Joyes</t>
  </si>
  <si>
    <t>10,000 infantry,
800 cavalry</t>
  </si>
  <si>
    <t>8,500 infantry,
500 cavalry</t>
  </si>
  <si>
    <t>2,000 dead or wounded</t>
  </si>
  <si>
    <t>300 dead or wounded</t>
  </si>
  <si>
    <t>Battle of Almaraz</t>
  </si>
  <si>
    <t>Almaraz, Spain</t>
  </si>
  <si>
    <t>May 18/19, 1812</t>
  </si>
  <si>
    <t>Anglo-Portuguese victory</t>
  </si>
  <si>
    <t xml:space="preserve"> United Kingdom
 Portugal</t>
  </si>
  <si>
    <t xml:space="preserve"> Lord Hill</t>
  </si>
  <si>
    <t xml:space="preserve"> Colonel Aubert †</t>
  </si>
  <si>
    <t>6,000
9 guns</t>
  </si>
  <si>
    <t>33 killed
148 wounded</t>
  </si>
  <si>
    <t>150 killed &amp; wounded
259 captured</t>
  </si>
  <si>
    <t>Battle of Almonacid</t>
  </si>
  <si>
    <t>Almonacid, near Toledo, Spain</t>
  </si>
  <si>
    <t>11 August 1809</t>
  </si>
  <si>
    <t xml:space="preserve"> France</t>
  </si>
  <si>
    <t>Horace François Bastien Sébastiani de La Porta</t>
  </si>
  <si>
    <t>Francisco Javier Venegas de Saavedra y Ramínez de Arenzana</t>
  </si>
  <si>
    <t>26,000 infantry,
4,000 cavalry,
40 guns</t>
  </si>
  <si>
    <t>23,000 infantry,
3,000 cavalry,
29 guns</t>
  </si>
  <si>
    <t>5,500:
3,500 dead, wounded
2,000 captured
20 cannon</t>
  </si>
  <si>
    <t>Battle of Amstetten</t>
  </si>
  <si>
    <t xml:space="preserve">
Part of the War of the Third Coalition
</t>
  </si>
  <si>
    <t>Amstetten, Lower Austria</t>
  </si>
  <si>
    <t>5 November 1805</t>
  </si>
  <si>
    <t>French tactical victory</t>
  </si>
  <si>
    <t> France</t>
  </si>
  <si>
    <t> Holy Roman Empire  Austrian Empire
 Russia</t>
  </si>
  <si>
    <t xml:space="preserve"> Joachim Murat
 Jean Lannes</t>
  </si>
  <si>
    <t xml:space="preserve"> Michael Kienmayer
 Pyotr Bagration</t>
  </si>
  <si>
    <t>Around 10,000 soldiers</t>
  </si>
  <si>
    <t>6,700 soldiers</t>
  </si>
  <si>
    <t>Under 1,000 total</t>
  </si>
  <si>
    <t>Russian Empire:
300 killed or wounded
&lt;700 prisoners
Austrian Empire:
1,000 killed, wounded, or prisoners</t>
  </si>
  <si>
    <t>Battle of Arcis-sur-Aube</t>
  </si>
  <si>
    <t xml:space="preserve">
Part of War of the Sixth Coalition
</t>
  </si>
  <si>
    <t>Arcis-sur-Aube, France</t>
  </si>
  <si>
    <t>20–21 March 1814</t>
  </si>
  <si>
    <t>Tactical French victory;[1]
Successful French disengagement and retreat;
Strategic Austrian victory</t>
  </si>
  <si>
    <t xml:space="preserve"> Austria
 Russian Empire
 Kingdom of Bavaria
 Württemberg</t>
  </si>
  <si>
    <t xml:space="preserve"> Napoleon I
 Michel Ney
 Nicolas Oudinot
 Horace Sébastiani</t>
  </si>
  <si>
    <t xml:space="preserve"> Karl Schwarzenberg
 Peter Wittgenstein
 Karl von Wrede
 Crownprince William</t>
  </si>
  <si>
    <t>20,000 rising to 28,000</t>
  </si>
  <si>
    <t>43,000 rising to 80,000</t>
  </si>
  <si>
    <t>3,000 dead or wounded</t>
  </si>
  <si>
    <t>4,000 dead or wounded</t>
  </si>
  <si>
    <t>Battle of Arroyo dos Molinos</t>
  </si>
  <si>
    <t>Arroyo dos Molinos, Extremadura, Spain</t>
  </si>
  <si>
    <t>28 October 1811</t>
  </si>
  <si>
    <t>Allied victory</t>
  </si>
  <si>
    <t xml:space="preserve"> Britain
 Portugal
 Spain</t>
  </si>
  <si>
    <t xml:space="preserve"> Rowland Hill</t>
  </si>
  <si>
    <t xml:space="preserve"> Jean-Baptiste Girard</t>
  </si>
  <si>
    <t>9,000 British, Portuguese and Spanish</t>
  </si>
  <si>
    <t>80 dead or wounded</t>
  </si>
  <si>
    <t>1,000 dead or wounded
1,400 and 3 guns captured</t>
  </si>
  <si>
    <t>Battle of Aspern-Essling</t>
  </si>
  <si>
    <t xml:space="preserve">
Part of War of the Fifth Coalition
</t>
  </si>
  <si>
    <t>Lobau, Vienna</t>
  </si>
  <si>
    <t>21–22 May 1809</t>
  </si>
  <si>
    <t>Austrian victory</t>
  </si>
  <si>
    <t>Napoleon I
Jean Lannes (DOW)</t>
  </si>
  <si>
    <t xml:space="preserve"> Archduke Charles</t>
  </si>
  <si>
    <t>27,000 (First day)
66,000 (Second day)</t>
  </si>
  <si>
    <t>95,800 (First day)
90,800 (Second day)</t>
  </si>
  <si>
    <t xml:space="preserve">
23,000 total:
7,000 killed
16,000 wounded</t>
  </si>
  <si>
    <t xml:space="preserve">
23,300 total:
6,200 killed or missing
16,300 wounded
800 captured</t>
  </si>
  <si>
    <t>Battle of Austerlitz</t>
  </si>
  <si>
    <t>Austerlitz, Moravia, Austrian Empire
(now Slavkov u Brna, Czech Republic)</t>
  </si>
  <si>
    <t>2 December 1805</t>
  </si>
  <si>
    <t xml:space="preserve">Decisive French victory
Treaty of Pressburg
Effective end of the Third Coalition
Dissolution of the Holy Roman Empire
Creation of the Confederation of the Rhine
</t>
  </si>
  <si>
    <t xml:space="preserve"> Russian Empire
 Holy Roman Empire</t>
  </si>
  <si>
    <t xml:space="preserve"> Napoleon I</t>
  </si>
  <si>
    <t xml:space="preserve"> Alexander I
 Mikhail Kutuzov
 Francis II</t>
  </si>
  <si>
    <t>1,305 dead,
6,940 wounded,
573 captured,
1 standard lost
Total: 9,000</t>
  </si>
  <si>
    <t>16,000 dead or wounded,
20,000 captured,
186 guns lost,
45 standards lost
Total: 36,000</t>
  </si>
  <si>
    <t>Battle of Bailén</t>
  </si>
  <si>
    <t>Bailén, Spain</t>
  </si>
  <si>
    <t>16–19 July 1808</t>
  </si>
  <si>
    <t>Decisive Spanish victory</t>
  </si>
  <si>
    <t xml:space="preserve"> Pierre Dupont  (POW)
 Dominique Honoré Antoine Vedel  (POW)</t>
  </si>
  <si>
    <t xml:space="preserve"> Francisco Castaños
 Theodor von Reding</t>
  </si>
  <si>
    <t>21,130 regulars[2]
3,300 cavalry[1]
24 guns</t>
  </si>
  <si>
    <t>27,110 regulars and militia
2,660 cavalry[3]
25 guns[3]</t>
  </si>
  <si>
    <t>2,200 dead
400 wounded[5]
17,635 captured[6]</t>
  </si>
  <si>
    <t>243 dead
735 wounded[4]</t>
  </si>
  <si>
    <t>Battle of Bar-sur-Aube</t>
  </si>
  <si>
    <t>Bar-sur-Aube, France</t>
  </si>
  <si>
    <t>27 February 1814</t>
  </si>
  <si>
    <t xml:space="preserve"> Austrian Empire
 Russian Empire
 Kingdom of Bavaria</t>
  </si>
  <si>
    <t xml:space="preserve"> Nicolas Oudinot</t>
  </si>
  <si>
    <t xml:space="preserve"> Karl Schwarzenberg
 Peter Wittgenstein
 Karl von Wrede</t>
  </si>
  <si>
    <t>30,000, 60 guns</t>
  </si>
  <si>
    <t>30,000, 70 guns</t>
  </si>
  <si>
    <t>3,100, 2 guns</t>
  </si>
  <si>
    <t>Battle of Barrosa</t>
  </si>
  <si>
    <t>Playa de Barrosa, near Cádiz, Spain</t>
  </si>
  <si>
    <t>5 March 1811</t>
  </si>
  <si>
    <t xml:space="preserve">
Tactical allied victory
Strategically indecisive
</t>
  </si>
  <si>
    <t xml:space="preserve">
 Spain
 United Kingdom
 Portugal
</t>
  </si>
  <si>
    <t xml:space="preserve">
 French Empire
</t>
  </si>
  <si>
    <t xml:space="preserve">
 Manuel la Peña
 Thomas Graham
</t>
  </si>
  <si>
    <t xml:space="preserve">
 Marshal Victor
</t>
  </si>
  <si>
    <t xml:space="preserve">
5,200 British and Portuguese
c. 10,000 Spanish
</t>
  </si>
  <si>
    <t xml:space="preserve">
10,160
</t>
  </si>
  <si>
    <t xml:space="preserve">
1,240 killed or wounded (British command)
300–400 Spanish
</t>
  </si>
  <si>
    <t xml:space="preserve">
c. 2,380 killed or wounded
</t>
  </si>
  <si>
    <t>Battle of Bautzen</t>
  </si>
  <si>
    <t xml:space="preserve">
Part of the War of the Sixth Coalition
</t>
  </si>
  <si>
    <t>Bautzen, Saxony</t>
  </si>
  <si>
    <t>20–21 May 1813</t>
  </si>
  <si>
    <t>French tactical victory, strategic Russo-Prussian victory.</t>
  </si>
  <si>
    <t xml:space="preserve"> Kingdom of Prussia,
 Russian Empire</t>
  </si>
  <si>
    <t>Napoleon I,
Michel Ney,
Geraud Duroc†</t>
  </si>
  <si>
    <t xml:space="preserve"> Gebhard von Blücher,
 Peter Wittgenstein</t>
  </si>
  <si>
    <t>115,000[not in citation given] to 200,000[2]</t>
  </si>
  <si>
    <t>96,000[2]</t>
  </si>
  <si>
    <t>20,000-22,000[4]</t>
  </si>
  <si>
    <t>Around 11,000[4]</t>
  </si>
  <si>
    <t>Battle and Siege of Bayonne</t>
  </si>
  <si>
    <t>Bayonne, France</t>
  </si>
  <si>
    <t>14 April 1814</t>
  </si>
  <si>
    <t xml:space="preserve"> United Kingdom
 Portugal
 Spain</t>
  </si>
  <si>
    <t xml:space="preserve"> Pierre Thouvenot
 Louis Jean Nicolas Abbé</t>
  </si>
  <si>
    <t xml:space="preserve"> John Hope (POW)
 Andrew Hay †</t>
  </si>
  <si>
    <t>910 dead, wounded, or captured</t>
  </si>
  <si>
    <t>700 dead
2,000 wounded
276 captured</t>
  </si>
  <si>
    <t>Battle of Benavente</t>
  </si>
  <si>
    <t>Zamora, Spain</t>
  </si>
  <si>
    <t>29 December 1808</t>
  </si>
  <si>
    <t>British victory</t>
  </si>
  <si>
    <t xml:space="preserve"> United Kingdom</t>
  </si>
  <si>
    <t xml:space="preserve"> Henry, Lord Paget</t>
  </si>
  <si>
    <t xml:space="preserve"> Lefebvre-Desnouettes.</t>
  </si>
  <si>
    <t>50 killed and wounded</t>
  </si>
  <si>
    <t>55 killed and wounded, 3 officers and 70 other ranks captured.</t>
  </si>
  <si>
    <t>Battle of Berezina</t>
  </si>
  <si>
    <t xml:space="preserve">
Part of French invasion of Russia (1812)
</t>
  </si>
  <si>
    <t>The Berezina river near Borisov (now Barysaw)</t>
  </si>
  <si>
    <t>26–29 November 1812</t>
  </si>
  <si>
    <t>French strategic victory[1][2]
Russian tactical victory
Massive French casualties[3][4]</t>
  </si>
  <si>
    <t xml:space="preserve"> First French Empire
 Duchy of Warsaw</t>
  </si>
  <si>
    <t xml:space="preserve"> Russian Empire</t>
  </si>
  <si>
    <t xml:space="preserve"> Napoleon I
 Nicolas Oudinot
 Victor-Perrin
 Michel Ney</t>
  </si>
  <si>
    <t xml:space="preserve">
 Pavel Chichagov
 Peter Wittgenstein</t>
  </si>
  <si>
    <t>49,000 combatants,
40,000 stragglers</t>
  </si>
  <si>
    <t>64,000 combatants
Chichagov: 34,000;
Wittgenstein: 30,000.</t>
  </si>
  <si>
    <t>13,000–25,000 combatants
10,000–20,000 stragglers
25 cannon</t>
  </si>
  <si>
    <t>6,000–20,000 combatants</t>
  </si>
  <si>
    <t>Battle of Bornhöved</t>
  </si>
  <si>
    <t>Bornhöft, Schleswig-Holstein, present-day Germany</t>
  </si>
  <si>
    <t>7 December 1813</t>
  </si>
  <si>
    <t>Swedish victory</t>
  </si>
  <si>
    <t xml:space="preserve"> Denmark–Norway</t>
  </si>
  <si>
    <t> Sweden</t>
  </si>
  <si>
    <t xml:space="preserve"> Prince Frederik of Hesse</t>
  </si>
  <si>
    <t xml:space="preserve"> Bror Cederström</t>
  </si>
  <si>
    <t>2,500 infantry and cavalry with artillery support</t>
  </si>
  <si>
    <t>471 Hussars</t>
  </si>
  <si>
    <t>200 dead
75 captured
2 cannons 1 howitzer captured</t>
  </si>
  <si>
    <t>76 dead or wounded</t>
  </si>
  <si>
    <t>Battle of Borodino</t>
  </si>
  <si>
    <t xml:space="preserve">
Part of the French invasion of Russia (1812)
</t>
  </si>
  <si>
    <t>Borodino, Russia</t>
  </si>
  <si>
    <t>September 7, 1812</t>
  </si>
  <si>
    <t xml:space="preserve">
 France
 Duchy of Warsaw
 Italy
Confederation of the Rhine[1]
</t>
  </si>
  <si>
    <t xml:space="preserve"> Russian Empire[2]</t>
  </si>
  <si>
    <t xml:space="preserve"> Napoleon I
 Michel Ney
 Joachim Murat
 Eugène de Beauharnais</t>
  </si>
  <si>
    <t xml:space="preserve"> Mikhail Kutuzov
 Pyotr Bagration  (DOW)
 Michael Andreas Barclay de Tolly</t>
  </si>
  <si>
    <t>130,000–190,000 men
587 guns</t>
  </si>
  <si>
    <t>120,000–160,000 men
624 guns</t>
  </si>
  <si>
    <t>~30,000–35,000 dead, wounded and captured
[5](inc. 47 generals, 480 officers)</t>
  </si>
  <si>
    <t>40,000–45,000 dead, wounded and captured[6] (inc. 23 generals, 211 officers)</t>
  </si>
  <si>
    <t>Battle of Brienne</t>
  </si>
  <si>
    <t>Brienne-le-Château</t>
  </si>
  <si>
    <t>January 29, 1814</t>
  </si>
  <si>
    <t xml:space="preserve"> Prussia
 Russia</t>
  </si>
  <si>
    <t>Napoleon I</t>
  </si>
  <si>
    <t xml:space="preserve"> Gebhard von Blücher
 Fabian Gottlieb von Osten-Sachen</t>
  </si>
  <si>
    <t>1,500 killed or wounded</t>
  </si>
  <si>
    <t>4,000 killed or wounded</t>
  </si>
  <si>
    <t>Battle of Burgos</t>
  </si>
  <si>
    <t>Gamonal ,near Burgos, Spain</t>
  </si>
  <si>
    <t>November 7, 1808</t>
  </si>
  <si>
    <t xml:space="preserve"> Spain</t>
  </si>
  <si>
    <t>Jean-Baptiste Bessières</t>
  </si>
  <si>
    <t>Conde de Belveder
Vicente Genaro de Quesada (WIA) (POW)
Fernando María de Alós</t>
  </si>
  <si>
    <t>20,000 infantry,
4,000 cavalry</t>
  </si>
  <si>
    <t>9,000 infantry</t>
  </si>
  <si>
    <t>Unknown</t>
  </si>
  <si>
    <t>2,000 dead, wounded, or captured</t>
  </si>
  <si>
    <t>Battle of Bussaco</t>
  </si>
  <si>
    <t>Bussaco, near Luso, Portugal</t>
  </si>
  <si>
    <t>27 September 1810</t>
  </si>
  <si>
    <t xml:space="preserve"> Viscount Wellington
 Luís do Rego Barreto</t>
  </si>
  <si>
    <t xml:space="preserve"> André Masséna</t>
  </si>
  <si>
    <t>25,000 British
25,000 Portuguese</t>
  </si>
  <si>
    <t>1,250 dead or wounded</t>
  </si>
  <si>
    <t>4,500 dead or wounded</t>
  </si>
  <si>
    <t>Battle of Cabezón</t>
  </si>
  <si>
    <t>Cabezón de Pisuerga, near Valladolid, Spain</t>
  </si>
  <si>
    <t>June 12, 1808</t>
  </si>
  <si>
    <t>Gregorio de la Cuesta</t>
  </si>
  <si>
    <t>Jean-Baptiste Bessières
Antoine Lasalle</t>
  </si>
  <si>
    <t>300 regular cavalry
4,700 militia
4 guns
Total: 5,000</t>
  </si>
  <si>
    <t>9,000 regulars</t>
  </si>
  <si>
    <t>50 dead</t>
  </si>
  <si>
    <t>Battle of Caldiero</t>
  </si>
  <si>
    <t>Caldiero, present-day Italy</t>
  </si>
  <si>
    <t>30 October 1805</t>
  </si>
  <si>
    <t>French victory[1]</t>
  </si>
  <si>
    <t>33,000–49,000
23,600–33,000 engaged[1]</t>
  </si>
  <si>
    <t>3,729 total:
3,204 killed or wounded[2]
525 captured[2]</t>
  </si>
  <si>
    <t>9,221 total:
503 killed[2]
2,209 wounded[2]
1,509 captured[2]
a further 5,000 captured at Cara Albertini[3]</t>
  </si>
  <si>
    <t>Battle of Campo Maior</t>
  </si>
  <si>
    <t>Campo Maior, Portugal</t>
  </si>
  <si>
    <t>25 March 1811</t>
  </si>
  <si>
    <t xml:space="preserve"> M. V. Latour-Maubourg</t>
  </si>
  <si>
    <t xml:space="preserve"> William Beresford</t>
  </si>
  <si>
    <t>200
1 cannon</t>
  </si>
  <si>
    <t>Battle of Campo Tenese</t>
  </si>
  <si>
    <t>Northwest of Morano Calabro, Italy</t>
  </si>
  <si>
    <t>9 March 1806</t>
  </si>
  <si>
    <t>Decisive French victory</t>
  </si>
  <si>
    <t xml:space="preserve"> France
 Polish Legions
 Switzerland</t>
  </si>
  <si>
    <t xml:space="preserve"> Kingdoms of Naples and Sicily</t>
  </si>
  <si>
    <t xml:space="preserve"> Jean Reynier</t>
  </si>
  <si>
    <t xml:space="preserve"> Roger de Damas</t>
  </si>
  <si>
    <t>unknown but light</t>
  </si>
  <si>
    <t>3,000, all guns and baggage</t>
  </si>
  <si>
    <t>Battle of Cape Finisterre</t>
  </si>
  <si>
    <t xml:space="preserve">
Part of the Napoleonic Wars
</t>
  </si>
  <si>
    <t>off Cape Finisterre, Galicia, Spain</t>
  </si>
  <si>
    <t>22 July 1805</t>
  </si>
  <si>
    <t>Indecisive[1][2][3][4][5]
British strategic victory[6][7][8][9]</t>
  </si>
  <si>
    <t xml:space="preserve"> France
 Spain</t>
  </si>
  <si>
    <t xml:space="preserve"> Robert Calder</t>
  </si>
  <si>
    <t xml:space="preserve"> Pierre Charles Silvestre de Villeneuve</t>
  </si>
  <si>
    <t>15 ships of the line</t>
  </si>
  <si>
    <t>14 French,
6 Spanish ships of the line</t>
  </si>
  <si>
    <t>198 dead or wounded</t>
  </si>
  <si>
    <t>647 dead or wounded,
2 Spanish ships captured,
1,200 prisoners[11]</t>
  </si>
  <si>
    <t>Battle of Cape Ortegal</t>
  </si>
  <si>
    <t>Cape Ortegal</t>
  </si>
  <si>
    <t>4 November 1805</t>
  </si>
  <si>
    <t xml:space="preserve"> Sir Richard Strachan</t>
  </si>
  <si>
    <t xml:space="preserve"> Pierre Dumanoir le Pelley</t>
  </si>
  <si>
    <t>4 ships of the line,
4 frigates</t>
  </si>
  <si>
    <t>4 ships of the line</t>
  </si>
  <si>
    <t>24 killed,
111 wounded[2]</t>
  </si>
  <si>
    <t>730 killed or wounded,
4 ships captured[2]</t>
  </si>
  <si>
    <t>Battle of Carpi</t>
  </si>
  <si>
    <t xml:space="preserve">
Part of the Neapolitan War
</t>
  </si>
  <si>
    <t>Carpi, present-day Italy</t>
  </si>
  <si>
    <t>10 April 1815</t>
  </si>
  <si>
    <t> Austrian Empire</t>
  </si>
  <si>
    <t> Kingdom of Naples</t>
  </si>
  <si>
    <t>Frederick Bianchi</t>
  </si>
  <si>
    <t>Guglielmo Pepe</t>
  </si>
  <si>
    <t>116 killed or wounded</t>
  </si>
  <si>
    <t>~1,000 killed or wounded
612 captured</t>
  </si>
  <si>
    <t>Battle of Casaglia</t>
  </si>
  <si>
    <t>Northwest of Ferrara, present-day Italy</t>
  </si>
  <si>
    <t>12 April 1815</t>
  </si>
  <si>
    <t>Johann Frimont
Johann Freiherr von Mohr</t>
  </si>
  <si>
    <t>Joachim Murat</t>
  </si>
  <si>
    <t>7,000+</t>
  </si>
  <si>
    <t>230 killed or wounded</t>
  </si>
  <si>
    <t>~1,000 killed or wounded</t>
  </si>
  <si>
    <t>Battle of Casal Novo</t>
  </si>
  <si>
    <t>Casal Novo, southeast of Coimbra, Portugal</t>
  </si>
  <si>
    <t>March 14, 1811</t>
  </si>
  <si>
    <t xml:space="preserve">
 Michel Ney
 Jean Gabriel Marchand</t>
  </si>
  <si>
    <t xml:space="preserve"> Sir William Erskine</t>
  </si>
  <si>
    <t>55 casualties</t>
  </si>
  <si>
    <t>155 casualties</t>
  </si>
  <si>
    <t>Battle of Castalla</t>
  </si>
  <si>
    <t>Castalla, Spain</t>
  </si>
  <si>
    <t>13 April 1813</t>
  </si>
  <si>
    <t>Anglo-Spanish victory</t>
  </si>
  <si>
    <t xml:space="preserve"> United Kingdom,
 Spain</t>
  </si>
  <si>
    <t xml:space="preserve"> Louis Suchet</t>
  </si>
  <si>
    <t xml:space="preserve"> John Murray</t>
  </si>
  <si>
    <t>Biar: 300
Castalla: 1,300</t>
  </si>
  <si>
    <t>Biar: 301, 2 guns
Castalla:440</t>
  </si>
  <si>
    <t>Battle of Castel di Sangro</t>
  </si>
  <si>
    <t>Castel di Sangro, present-day Italy</t>
  </si>
  <si>
    <t>13 May 1815</t>
  </si>
  <si>
    <t>Pignatelli Cerchiara</t>
  </si>
  <si>
    <t>1,000 infantry
1,000 cavalry</t>
  </si>
  <si>
    <t>1,900 infantry</t>
  </si>
  <si>
    <t>15 killed or wounded</t>
  </si>
  <si>
    <t>400 killed or wounded
206 captured</t>
  </si>
  <si>
    <t>Battle of Castellón</t>
  </si>
  <si>
    <t>Castelló d'Empúries, near Girona, Spain</t>
  </si>
  <si>
    <t>January 1, 1809</t>
  </si>
  <si>
    <t>Honoré Charles Reille</t>
  </si>
  <si>
    <t>Marqués de Lazán</t>
  </si>
  <si>
    <t>500 regulars</t>
  </si>
  <si>
    <t>300 dead or wounded,
90 captured</t>
  </si>
  <si>
    <t>Battle of Cesenatico</t>
  </si>
  <si>
    <t>Cesenatico, present-day Italy</t>
  </si>
  <si>
    <t>23 April 1815</t>
  </si>
  <si>
    <t>Adam Albert von Neipperg</t>
  </si>
  <si>
    <t>50 killed or wounded</t>
  </si>
  <si>
    <t>500 killed or wounded
200 captured</t>
  </si>
  <si>
    <t>Battle of Champaubert</t>
  </si>
  <si>
    <t>Champaubert, east of Paris</t>
  </si>
  <si>
    <t>10 February 1814</t>
  </si>
  <si>
    <t xml:space="preserve"> Emperor Napoleon
 Auguste Marmont</t>
  </si>
  <si>
    <t xml:space="preserve"> General Olssufiev  (POW)</t>
  </si>
  <si>
    <t>15,000, 120 guns.</t>
  </si>
  <si>
    <t>3,700, 24 guns.</t>
  </si>
  <si>
    <t>2,400, 9 guns.</t>
  </si>
  <si>
    <t>Battle of Czasniki</t>
  </si>
  <si>
    <t>Chashniki (Czasniki), Belarus</t>
  </si>
  <si>
    <t>October 31, 1812</t>
  </si>
  <si>
    <t>Marginal Russian victory</t>
  </si>
  <si>
    <t>Prince Peter Wittgenstein</t>
  </si>
  <si>
    <t>Marshal Victor</t>
  </si>
  <si>
    <t>30,000, of whom 11,000 were involved</t>
  </si>
  <si>
    <t>36,000, of whom 10,000 to 18,000 were involved</t>
  </si>
  <si>
    <t>Battle of Château-Thierry</t>
  </si>
  <si>
    <t>France</t>
  </si>
  <si>
    <t>12 February 1814</t>
  </si>
  <si>
    <t xml:space="preserve"> Napoleon I
 Michel Ney</t>
  </si>
  <si>
    <t xml:space="preserve"> Ludwig Yorck
 Fabian Osten-Sacken</t>
  </si>
  <si>
    <t>Prussians: 1,300, 6 guns
Russians: 1,700, 8 guns
Baggage and transport</t>
  </si>
  <si>
    <t>Battle of Ciudad Real</t>
  </si>
  <si>
    <t>Ciudad Real, Province of Ciudad Real, Castile-La Mancha, Spain</t>
  </si>
  <si>
    <t>March 27, 1809</t>
  </si>
  <si>
    <t>French-Polish victory</t>
  </si>
  <si>
    <t xml:space="preserve"> French Empire
 Duchy of Warsaw</t>
  </si>
  <si>
    <t>General Sebastiani</t>
  </si>
  <si>
    <t>Conde de Cartaojal</t>
  </si>
  <si>
    <t>12 000</t>
  </si>
  <si>
    <t>19 000</t>
  </si>
  <si>
    <t>2000 killed and wounded</t>
  </si>
  <si>
    <t>Battle of Corunna</t>
  </si>
  <si>
    <t>Corunna, Galicia</t>
  </si>
  <si>
    <t>16 January 1809</t>
  </si>
  <si>
    <t>British tactical victory[1][2][3][a]
French strategic victory[4][5][6]</t>
  </si>
  <si>
    <t xml:space="preserve"> John Moore  (DOW)
 David Baird</t>
  </si>
  <si>
    <t xml:space="preserve"> Jean-de-Dieu Soult</t>
  </si>
  <si>
    <t>16,000:
15,000 infantry
9 to 12 guns[8]</t>
  </si>
  <si>
    <t>16,000:
12,000 infantry
3,200 cavalry
20 guns</t>
  </si>
  <si>
    <t>900 dead or wounded
300 sick abandoned[11]</t>
  </si>
  <si>
    <t>600 to 700 dead or wounded
200 to 300 prisoners</t>
  </si>
  <si>
    <t>Battle of Craonne</t>
  </si>
  <si>
    <t>Craonne, France</t>
  </si>
  <si>
    <t>7 March 1814</t>
  </si>
  <si>
    <t xml:space="preserve"> Kingdom of Prussia
 Russian Empire</t>
  </si>
  <si>
    <t xml:space="preserve"> Napoleon I,
 Michel Ney
 Étienne de Nansouty</t>
  </si>
  <si>
    <t xml:space="preserve"> Gebhard von Blücher
 Mikhail Vorontsov</t>
  </si>
  <si>
    <t>5,400-8,000</t>
  </si>
  <si>
    <t>Battle of Czarnowo</t>
  </si>
  <si>
    <t xml:space="preserve">
Part of the War of the Fourth Coalition
</t>
  </si>
  <si>
    <t>Czarnowo, Poland</t>
  </si>
  <si>
    <t>23 December 1806</t>
  </si>
  <si>
    <t xml:space="preserve"> Napoleon Bonaparte
 Louis Davout
 Jean Bessières
 Pierre Augereau
 Jean Marchand</t>
  </si>
  <si>
    <t xml:space="preserve"> Mikhail Kamensky
 A. Ostermann-Tolstoy
 Karl La Roche-Aymon
 M. Barclay de Tolly
 Anton von L'Estocq</t>
  </si>
  <si>
    <t>8,000–23,200, 20 guns</t>
  </si>
  <si>
    <t>5,000, 48 guns</t>
  </si>
  <si>
    <t>Czarnowo: 846–1,400
Bieżuń: light
Kołoząb: 518
Soldau: 221</t>
  </si>
  <si>
    <t>Czarnowo: 1,392, 5 guns
Bieżuń: 500, 5 guns
Kołoząb: unknown, 6 guns
Soldau: 800, 2 guns</t>
  </si>
  <si>
    <t>Battle of Dennewitz</t>
  </si>
  <si>
    <t>South of Berlin</t>
  </si>
  <si>
    <t>6 September 1813</t>
  </si>
  <si>
    <t>Coalition victory</t>
  </si>
  <si>
    <t xml:space="preserve"> Kingdom of Prussia,
 Russian Empire,
 Sweden</t>
  </si>
  <si>
    <t xml:space="preserve"> Michel Ney,
 Nicolas Oudinot</t>
  </si>
  <si>
    <t xml:space="preserve"> Crown Prince Charles John,
 Friedrich Wilhelm Freiherr von Bülow</t>
  </si>
  <si>
    <t>7,000 - 10,000</t>
  </si>
  <si>
    <t>Battle of Diamond Rock</t>
  </si>
  <si>
    <t xml:space="preserve">
Part of the Trafalgar Campaign
</t>
  </si>
  <si>
    <t>Diamond Rock, off Martinique, West Indies</t>
  </si>
  <si>
    <t>31 May – 2 June 1805</t>
  </si>
  <si>
    <t>Franco-Spanish victory</t>
  </si>
  <si>
    <t xml:space="preserve"> James Wilkes Maurice</t>
  </si>
  <si>
    <t xml:space="preserve"> Julien Cosmao</t>
  </si>
  <si>
    <t>107 men
3 x 24 pdrs
2 x 18 pdrs</t>
  </si>
  <si>
    <t>Two ships of the line
One frigate
One corvette
One schooner
11 gunboats
c. 400 soldiers</t>
  </si>
  <si>
    <t>2 killed
1 wounded
105 prisoners</t>
  </si>
  <si>
    <t>c. 50 killed and wounded
5 gunboats sunk</t>
  </si>
  <si>
    <t>Battle of Dresden</t>
  </si>
  <si>
    <t>Dresden, Saxony, present-day Germany</t>
  </si>
  <si>
    <t>26–27 August 1813</t>
  </si>
  <si>
    <t xml:space="preserve"> Austria
 Prussia
 Russian Empire</t>
  </si>
  <si>
    <t xml:space="preserve">
 Napoleon I
 Laurent Gouvion Saint-Cyr
 Michel Ney
 Joachim Murat
 Édouard Adolphe Casimir Joseph Mortier</t>
  </si>
  <si>
    <t xml:space="preserve">
 Karl Philipp Fürst zu Schwarzenberg
 Emperor Francis II
 Tsar Alexander I
Jean Victor Marie Moreau†
Michael Andreas Barclay de Tolly
Frederick William III</t>
  </si>
  <si>
    <t>10,000 dead or wounded</t>
  </si>
  <si>
    <t>38,000 dead, wounded, or captured,
40 guns</t>
  </si>
  <si>
    <t>Battle of Dürenstein (or Dürnstein)</t>
  </si>
  <si>
    <t>Dürenstein, Wachau region, Austria</t>
  </si>
  <si>
    <t>11 November 1805</t>
  </si>
  <si>
    <t>Inconclusive</t>
  </si>
  <si>
    <t> Russian Empire
 Austrian Empire</t>
  </si>
  <si>
    <t>Édouard Mortier
Théodore Maxime Gazan
Pierre Dupont de l'Étang</t>
  </si>
  <si>
    <t>Mikhail Illarionovich Kutuzov
Mikhail Andreyevich Miloradovich
Dmitry Dokhturov
Johann Heinrich von Schmitt  †</t>
  </si>
  <si>
    <t>initially about 6,000–8,000, expanded to 8,000–10,000 by the end of the battle</t>
  </si>
  <si>
    <t>about 24,000</t>
  </si>
  <si>
    <t>~4,000, plus 47 officers and 895 men captured
Two Eagles, a guidon, and five guns</t>
  </si>
  <si>
    <t>~4,000 dead and wounded.
Two colors of Muskova Regiment Viatka.</t>
  </si>
  <si>
    <t>Battle of Ebelsberg</t>
  </si>
  <si>
    <t>near Linz, Austria</t>
  </si>
  <si>
    <t>3 May 1809</t>
  </si>
  <si>
    <t>French minor victory</t>
  </si>
  <si>
    <t xml:space="preserve"> Johann von Hiller</t>
  </si>
  <si>
    <t>40,000, 70 guns</t>
  </si>
  <si>
    <t>22,100, 20 guns</t>
  </si>
  <si>
    <t>4000-8,000</t>
  </si>
  <si>
    <t>4,000-12,000</t>
  </si>
  <si>
    <t>Battle of Eckmühl</t>
  </si>
  <si>
    <t>Eckmühl, Bavaria</t>
  </si>
  <si>
    <t>21–22 April 1809</t>
  </si>
  <si>
    <t> Austria</t>
  </si>
  <si>
    <t xml:space="preserve"> France
 Bavaria
 Württemberg</t>
  </si>
  <si>
    <t>Archduke Charles</t>
  </si>
  <si>
    <t>Napoleon I
Marshal Davout</t>
  </si>
  <si>
    <t>30,000 – 60,000</t>
  </si>
  <si>
    <t>12,000 killed, wounded or captured</t>
  </si>
  <si>
    <t>6,000 killed or wounded</t>
  </si>
  <si>
    <t>Battle of Elchingen</t>
  </si>
  <si>
    <t>Elchingen, present-day Germany</t>
  </si>
  <si>
    <t>14 October 1805</t>
  </si>
  <si>
    <t> Holy Roman Empire</t>
  </si>
  <si>
    <t xml:space="preserve"> Michel Ney</t>
  </si>
  <si>
    <t xml:space="preserve"> Johann Riesch</t>
  </si>
  <si>
    <t>Battle of Espinoza</t>
  </si>
  <si>
    <t>Espinosa de los Monteros, southeast of Cantabria, Spain</t>
  </si>
  <si>
    <t>10–11 November 1808</t>
  </si>
  <si>
    <t>Claude Victor</t>
  </si>
  <si>
    <t>Joaquín Blake, Pedro Caro</t>
  </si>
  <si>
    <t>1,200 dead or wounded</t>
  </si>
  <si>
    <t>3,000 dead, wounded, or captured</t>
  </si>
  <si>
    <t>Battle of Eylau</t>
  </si>
  <si>
    <t>Preußisch Eylau, East Prussia[a]</t>
  </si>
  <si>
    <t>7–8 February 1807</t>
  </si>
  <si>
    <t>Tactical French victory; Strategically inconclusive</t>
  </si>
  <si>
    <t xml:space="preserve"> Russian Empire
 Prussia</t>
  </si>
  <si>
    <t xml:space="preserve"> Levin August, Count von Bennigsen
 Anton Wilhelm von L'Estocq</t>
  </si>
  <si>
    <t>75,000:
Napoleon: 45,000
Ney: 14,500
Davout: 15,000
200 cannons</t>
  </si>
  <si>
    <t>76,000:
Benningsen: 67,000 Russians
Lestoq: 9,000 Prussians
460 cannons</t>
  </si>
  <si>
    <t xml:space="preserve">10,000 – 25,000 </t>
  </si>
  <si>
    <t xml:space="preserve">
20,000 – 26,000
+ 3000 prisoners</t>
  </si>
  <si>
    <t>Battle of Friedland</t>
  </si>
  <si>
    <t>Friedland, Prussia</t>
  </si>
  <si>
    <t>June 14, 1807</t>
  </si>
  <si>
    <t xml:space="preserve">
Decisive French victory
Treaty of Tilsit
End of Russian hostilities toward the French Empire
Russia integrates the Continental System
Effective end of the Fourth Coalition
</t>
  </si>
  <si>
    <t xml:space="preserve"> Russia</t>
  </si>
  <si>
    <t xml:space="preserve"> Napoleon I
 Jean Lannes</t>
  </si>
  <si>
    <t xml:space="preserve"> Levin August, Count von Bennigsen</t>
  </si>
  <si>
    <t>60,000
118 cannon</t>
  </si>
  <si>
    <t>80,000
120 cannon</t>
  </si>
  <si>
    <t>8,000 killed and wounded</t>
  </si>
  <si>
    <t>20,000-40.000[3] killed, wounded, and captured
80 guns[2]</t>
  </si>
  <si>
    <t>Battle of Fuentes de Oñoro</t>
  </si>
  <si>
    <t>Fuentes de Oñoro, Spain</t>
  </si>
  <si>
    <t>3–5 May, 1811</t>
  </si>
  <si>
    <t>Indecisive[1][2][3]
Strategic Anglo-Portuguese victory[4][5][6][7][8]</t>
  </si>
  <si>
    <t xml:space="preserve"> Viscount of Wellington</t>
  </si>
  <si>
    <t xml:space="preserve"> Marshal Masséna</t>
  </si>
  <si>
    <t>36,000 infantry,
1,850 cavalry,
48 guns</t>
  </si>
  <si>
    <t>42,000 infantry,
4,500 cavalry,
38 guns</t>
  </si>
  <si>
    <t>241 killed,
1,247 wounded,
312 captured</t>
  </si>
  <si>
    <t>343 killed,
2,287 wounded,
214 captured</t>
  </si>
  <si>
    <t>Battle of Fère-Champenoise</t>
  </si>
  <si>
    <t>near Fère-Champenoise, France</t>
  </si>
  <si>
    <t>25 March 1814</t>
  </si>
  <si>
    <t xml:space="preserve"> Austrian Empire
 Württemberg
 Russian Empire</t>
  </si>
  <si>
    <t xml:space="preserve"> Auguste Marmont
 Adolphe Mortier</t>
  </si>
  <si>
    <t xml:space="preserve"> Karl Schwarzenberg
 Peter Wittgenstein
 Crownprince William</t>
  </si>
  <si>
    <t>12,700 infantry,
4,000 cavalry,
84 guns</t>
  </si>
  <si>
    <t>12,000 cavalry,
48 guns</t>
  </si>
  <si>
    <t>Battle of García Hernández</t>
  </si>
  <si>
    <t>Garcihernández, Spain</t>
  </si>
  <si>
    <t>23 July 1812</t>
  </si>
  <si>
    <t>Anglo-German victory</t>
  </si>
  <si>
    <t xml:space="preserve"> Maximilien Foy</t>
  </si>
  <si>
    <t xml:space="preserve"> George Bock</t>
  </si>
  <si>
    <t>1,100-1,600 casualties</t>
  </si>
  <si>
    <t>116-127 casualties</t>
  </si>
  <si>
    <t>Battle of Garris</t>
  </si>
  <si>
    <t>Garris, Pyrénées Atlantiques, France</t>
  </si>
  <si>
    <t>February 15, 1814</t>
  </si>
  <si>
    <t xml:space="preserve"> General of Division Harispe</t>
  </si>
  <si>
    <t xml:space="preserve"> Marquess Wellington</t>
  </si>
  <si>
    <t>300 killed and wounded
200 captured</t>
  </si>
  <si>
    <t>170 killed and wounded</t>
  </si>
  <si>
    <t>Battle of Gefrees</t>
  </si>
  <si>
    <t>Gefrees, Germany</t>
  </si>
  <si>
    <t>8 July 1809</t>
  </si>
  <si>
    <t xml:space="preserve"> Austria
 Black Brunswickers</t>
  </si>
  <si>
    <t xml:space="preserve"> First French Empire
 Kingdom of Westphalia
 Kingdom of Saxony</t>
  </si>
  <si>
    <t xml:space="preserve"> Michael von Kienmayer
 Frederick William</t>
  </si>
  <si>
    <t xml:space="preserve"> Jean-Andoche Junot
 Jérôme Bonaparte
 Johann von Thielmann</t>
  </si>
  <si>
    <t>Entire Campaign:
13,000 Austrians
2,000 Brunswickers
At Gefrees:
6,000 Austrians</t>
  </si>
  <si>
    <t>Entire Campaign:
15,000 French
15,000 Westphalians
5,000 Saxons
At Gefrees:
7,500 French</t>
  </si>
  <si>
    <t>At Gefrees:
400 killed or wounded</t>
  </si>
  <si>
    <t>At Gefrees:
2,000 killed or wounded</t>
  </si>
  <si>
    <t>Battle of Golymin</t>
  </si>
  <si>
    <t>Gołymin, Poland</t>
  </si>
  <si>
    <t>26 December 1806</t>
  </si>
  <si>
    <t>Successful Russian withdrawal</t>
  </si>
  <si>
    <t xml:space="preserve"> Marshal Murat</t>
  </si>
  <si>
    <t xml:space="preserve"> General Golitsyn</t>
  </si>
  <si>
    <t>38,000 soldiers</t>
  </si>
  <si>
    <t>16,000–18,000 soldiers,
28 guns</t>
  </si>
  <si>
    <t>Battle of Graz</t>
  </si>
  <si>
    <t>Graz, Styria, Austria</t>
  </si>
  <si>
    <t>24–26 June 1809</t>
  </si>
  <si>
    <t xml:space="preserve"> Ignaz Gyulai</t>
  </si>
  <si>
    <t xml:space="preserve"> Auguste Marmont
 Jean Broussier</t>
  </si>
  <si>
    <t>15,000 to 20,000[2]</t>
  </si>
  <si>
    <t>6,000 rising to 16,700[4]</t>
  </si>
  <si>
    <t>980 to 2,000[1]</t>
  </si>
  <si>
    <t>263 to 900</t>
  </si>
  <si>
    <t>Battle of Grijó</t>
  </si>
  <si>
    <t>Grijó, Portugal</t>
  </si>
  <si>
    <t>10–11 May 1809</t>
  </si>
  <si>
    <t xml:space="preserve"> General Lord Wellesley</t>
  </si>
  <si>
    <t xml:space="preserve"> Marshal Nicolas Soult</t>
  </si>
  <si>
    <t>Battle of Großbeeren</t>
  </si>
  <si>
    <t>23 August 1813</t>
  </si>
  <si>
    <t xml:space="preserve">
 French Empire
 Saxony</t>
  </si>
  <si>
    <t xml:space="preserve"> Kingdom of Prussia,
 Sweden,
 Russia</t>
  </si>
  <si>
    <t xml:space="preserve"> Crown Prince Charles John
 Friedrich von Bülow</t>
  </si>
  <si>
    <t>3,000 dead and wounded,
1,500 captured,
13 guns</t>
  </si>
  <si>
    <t>1,000 dead and wounded</t>
  </si>
  <si>
    <t>Battle of Guttstadt-Deppen</t>
  </si>
  <si>
    <t>Guttstadt, East Prussia (modern Dobre Miasto, Poland</t>
  </si>
  <si>
    <t>5–6 June 1807</t>
  </si>
  <si>
    <t>Russian victory</t>
  </si>
  <si>
    <t xml:space="preserve"> Michel Ney
 Nicolas Soult
 J-B Bernadotte</t>
  </si>
  <si>
    <t xml:space="preserve"> Levin Bennigsen
 Dmitry Dokhturov
 Anton von L'Estocq</t>
  </si>
  <si>
    <t>Guttstadt: 17,000
Lomitten: 6,000, 16 guns
Spanden: unknown</t>
  </si>
  <si>
    <t>Guttstadt: 63,000
Lomitten: 12,000, 76 guns
Spanden: 6,000</t>
  </si>
  <si>
    <t>Guttstadt: 2,042
Lomitten: 1,185
Spanden: unknown</t>
  </si>
  <si>
    <t>Guttstadt: 2,000–2,500
Lomitten: 2,800
Spanden: 500–800</t>
  </si>
  <si>
    <t>Battle of Günzburg</t>
  </si>
  <si>
    <t>Günzburg, modern-day Germany</t>
  </si>
  <si>
    <t>9 October 1805</t>
  </si>
  <si>
    <t xml:space="preserve"> Jean Malher</t>
  </si>
  <si>
    <t xml:space="preserve"> Karl Mack</t>
  </si>
  <si>
    <t>8,000, 6 guns</t>
  </si>
  <si>
    <t>Over 7,000, 26 guns</t>
  </si>
  <si>
    <t>2,000, 6 guns</t>
  </si>
  <si>
    <t>Battle of Halle</t>
  </si>
  <si>
    <t>Halle, Saxony-Anhalt, Germany</t>
  </si>
  <si>
    <t>17 October 1806</t>
  </si>
  <si>
    <t xml:space="preserve"> Prussia</t>
  </si>
  <si>
    <t xml:space="preserve"> Marshal Bernadotte</t>
  </si>
  <si>
    <t xml:space="preserve"> Duke of Württemberg</t>
  </si>
  <si>
    <t>20,594, 34 guns</t>
  </si>
  <si>
    <t>16,000, 58 guns</t>
  </si>
  <si>
    <t>5,000, 11 guns</t>
  </si>
  <si>
    <t>Battle of Hanau</t>
  </si>
  <si>
    <t>Hanau, Grand Duchy of Frankfurt</t>
  </si>
  <si>
    <t>30–31 October 1813</t>
  </si>
  <si>
    <t> Bavaria
 Austria</t>
  </si>
  <si>
    <t xml:space="preserve"> Karl Philipp von Wrede</t>
  </si>
  <si>
    <t>20,000, 60 cannons</t>
  </si>
  <si>
    <t>43,000, 134 cannons</t>
  </si>
  <si>
    <t>Battle of Haslach-Jungingen</t>
  </si>
  <si>
    <t>Ulm-Jungingen, present-day Germany</t>
  </si>
  <si>
    <t>October 11, 1805</t>
  </si>
  <si>
    <t>Pierre Dupont</t>
  </si>
  <si>
    <t>Karl Mack von Lieberich</t>
  </si>
  <si>
    <t xml:space="preserve">
1,000 total:
killed, wounded and captured
8 cannon captured</t>
  </si>
  <si>
    <t xml:space="preserve">
7,100 total:
1,100 killed and wounded
6,000 captured
2 cannon captured</t>
  </si>
  <si>
    <t>Battle of Heilsberg</t>
  </si>
  <si>
    <t>Heilsberg, East Prussia</t>
  </si>
  <si>
    <t>10 June 1807</t>
  </si>
  <si>
    <t>Russian tactical victory;
French strategic victory</t>
  </si>
  <si>
    <t xml:space="preserve"> Levin Bennigsen</t>
  </si>
  <si>
    <t>1,398 killed, 10,359 wounded, 864 captured</t>
  </si>
  <si>
    <t>8,000-9,000 killed/wounded/captured</t>
  </si>
  <si>
    <t>Battle of Hollabrunn</t>
  </si>
  <si>
    <t>Hollabrunn, present-day Austria, then Austrian Empire</t>
  </si>
  <si>
    <t>9 July 1809</t>
  </si>
  <si>
    <t xml:space="preserve"> Johann von Klenau</t>
  </si>
  <si>
    <t>11,000 men</t>
  </si>
  <si>
    <t>17,000 men</t>
  </si>
  <si>
    <t>unknown</t>
  </si>
  <si>
    <t>Battle of Issy</t>
  </si>
  <si>
    <t xml:space="preserve">
Part of the Napoleonic Wars (Seventh Coalition 1815)
</t>
  </si>
  <si>
    <t>Issy, France</t>
  </si>
  <si>
    <t>2 and 3 July 1815</t>
  </si>
  <si>
    <t>Prussian victory</t>
  </si>
  <si>
    <t xml:space="preserve"> Kingdom of Prussia</t>
  </si>
  <si>
    <t xml:space="preserve"> General Zieten</t>
  </si>
  <si>
    <t xml:space="preserve"> General Vandamme</t>
  </si>
  <si>
    <t>more than 3,000.[1]</t>
  </si>
  <si>
    <t>Battle of Jena–Auerstedt</t>
  </si>
  <si>
    <t>Jena and Auerstedt, Germany</t>
  </si>
  <si>
    <t>14 October 1806</t>
  </si>
  <si>
    <t> Prussia
 Saxony</t>
  </si>
  <si>
    <t xml:space="preserve"> Napoleon I
 Louis Nicolas Davout
 Michel Ney</t>
  </si>
  <si>
    <t xml:space="preserve"> Charles William Ferdinand, Duke of Brunswick †
 Frederick Louis, Prince of Hohenlohe-Ingelfingen</t>
  </si>
  <si>
    <t>67,000
40,000 (Jena);
27,000 (Auerstedt)</t>
  </si>
  <si>
    <t>120,500
60,000 (Jena);
60,500 (Auerstedt)</t>
  </si>
  <si>
    <t>14,920 dead and wounded
7,500 (Jena);
7,420 dead and wounded (Auerstedt)</t>
  </si>
  <si>
    <t>33,000 dead, wounded and captured
20,000 (Jena);
13,000 (Auerstedt)</t>
  </si>
  <si>
    <t>Battle of Katzbach</t>
  </si>
  <si>
    <t>near Liegnitz, Prussia</t>
  </si>
  <si>
    <t>26 August 1813</t>
  </si>
  <si>
    <t xml:space="preserve">
Sixth Coalition:
 Prussia
 Russia</t>
  </si>
  <si>
    <t xml:space="preserve"> Jacques MacDonald</t>
  </si>
  <si>
    <t xml:space="preserve"> Gebhard von Blücher</t>
  </si>
  <si>
    <t>13,000 killed and wounded
20.000 captured
Two Eagles lost.</t>
  </si>
  <si>
    <t>Battle of Klyastitsy</t>
  </si>
  <si>
    <t xml:space="preserve">
Part of Russian Campaign of the Napoleonic Wars
</t>
  </si>
  <si>
    <t>Klyastitsy, Belarus</t>
  </si>
  <si>
    <t>28 July, then 29 July - 1 August 1812</t>
  </si>
  <si>
    <t>Prince Peter Wittgenstein
Yakov Kulnev  †</t>
  </si>
  <si>
    <t>Nicolas Oudinot</t>
  </si>
  <si>
    <t>17,000–22,000</t>
  </si>
  <si>
    <t>23,000–28,000</t>
  </si>
  <si>
    <t>3,500–4,500</t>
  </si>
  <si>
    <t>5,500 dead,
1,000 captured</t>
  </si>
  <si>
    <t>Battle of Krasnoi</t>
  </si>
  <si>
    <t xml:space="preserve">
Part of Napoleon's invasion of Russia
</t>
  </si>
  <si>
    <t>Krasny, Russia</t>
  </si>
  <si>
    <t>November 15–18, 1812</t>
  </si>
  <si>
    <t>Inconclusive; Russian tactical victory</t>
  </si>
  <si>
    <t xml:space="preserve"> Napoleon I
 Louis Nicolas Davout
 Eugène de Beauharnais
 Michel Ney</t>
  </si>
  <si>
    <t xml:space="preserve"> Mikhail Illarionovich Kutuzov
 Mikhail Miloradovich</t>
  </si>
  <si>
    <t>42,000 regulars,
39,000 stragglers</t>
  </si>
  <si>
    <t>60,000–80,000</t>
  </si>
  <si>
    <t>6,000–13,000 killed,
20,000–26,000 captured ~ (almost all stragglers)</t>
  </si>
  <si>
    <t>2,000–5,000</t>
  </si>
  <si>
    <t>Battle of Kulm</t>
  </si>
  <si>
    <t>Kulm, Bohemia</t>
  </si>
  <si>
    <t>29–30 August 1813</t>
  </si>
  <si>
    <t xml:space="preserve"> Russian Empire
 Kingdom of Prussia
 Austria</t>
  </si>
  <si>
    <t xml:space="preserve"> Dominique Vandamme (POW)
 Laurent Gouvion Saint-Cyr
 Auguste Marmont</t>
  </si>
  <si>
    <t xml:space="preserve"> Alexander Ostermann-Tolstoy
 Barclay de Tolly
 Peter Wittgenstein
 Friedrich von Kleist
 Prince Schwarzenberg
 Hieronymus von Colloredo-Mansfeld</t>
  </si>
  <si>
    <t>16,000 on 29 August,
60,000 on 30 August</t>
  </si>
  <si>
    <t>5,000 killed or wounded,
7,000-13,000 captured</t>
  </si>
  <si>
    <t>~11,000 total</t>
  </si>
  <si>
    <t>Battle of La Rothière</t>
  </si>
  <si>
    <t>La Rothière, France</t>
  </si>
  <si>
    <t>1 February 1814</t>
  </si>
  <si>
    <t xml:space="preserve"> Prussia
 Russian Empire
 Austrian Empire
 Bavaria
Württemberg</t>
  </si>
  <si>
    <t>Gebhard von Blücher
M. Barclay de Tolly
 Ignaz Gyulai
 Karl von Wrede</t>
  </si>
  <si>
    <t>45,000
128 guns</t>
  </si>
  <si>
    <t>5,600 dead, wounded or captured
73 guns</t>
  </si>
  <si>
    <t>6,000–7,000 dead or wounded</t>
  </si>
  <si>
    <t>Battle of La Suffel</t>
  </si>
  <si>
    <t>Souffelweyersheim and Hoenheim, France</t>
  </si>
  <si>
    <t>28 June 1815</t>
  </si>
  <si>
    <t xml:space="preserve">
Seventh Coalition:
 Austrian Empire
</t>
  </si>
  <si>
    <t xml:space="preserve"> Jean Rapp</t>
  </si>
  <si>
    <t xml:space="preserve"> Crown Prince of Württemberg[1]</t>
  </si>
  <si>
    <t>About 20,000[2]</t>
  </si>
  <si>
    <t>About 40,000</t>
  </si>
  <si>
    <t>~3,000</t>
  </si>
  <si>
    <t>75 officers and 2,050 men</t>
  </si>
  <si>
    <t>Battle of Landshut</t>
  </si>
  <si>
    <t>Landshut, Bavaria</t>
  </si>
  <si>
    <t>April 21, 1809</t>
  </si>
  <si>
    <t xml:space="preserve"> First French Empire
 Bavaria
 Württemberg</t>
  </si>
  <si>
    <t>Johann von Hiller</t>
  </si>
  <si>
    <t>Napoleon I of France
Jean Lannes
André Masséna</t>
  </si>
  <si>
    <t>9,000-10,000</t>
  </si>
  <si>
    <t>Battle of Laon</t>
  </si>
  <si>
    <t>Laon, France</t>
  </si>
  <si>
    <t>9–10 March 1814</t>
  </si>
  <si>
    <t xml:space="preserve"> Gebhard von Blücher
 Von Wintzingerode</t>
  </si>
  <si>
    <t>Battle of Leipzig II</t>
  </si>
  <si>
    <t>Leipzig, Saxony</t>
  </si>
  <si>
    <t>16–19 October 1813</t>
  </si>
  <si>
    <t>Decisive Coalition victory</t>
  </si>
  <si>
    <t xml:space="preserve">
 First French Empire
 Warsaw
 Italy
 Naples
 Saxony (16–17 October)[1]
 Württemberg (16–17 October)
</t>
  </si>
  <si>
    <t xml:space="preserve">
Sixth Coalition
 Russia
 Austria
 Prussia
 Sweden
 Saxony(18–19 October) [1]
 Württemberg (18–19 October)
 United Kingdom
</t>
  </si>
  <si>
    <t xml:space="preserve"> Napoleon
 Louis-Alexandre Berthier
 Michel Ney
 Joachim Murat</t>
  </si>
  <si>
    <t xml:space="preserve"> Alexander I
 Prince of Schwarzenberg
 Count von Bennigsen
 Gebhard von Blücher
 Crown Prince Charles John</t>
  </si>
  <si>
    <t xml:space="preserve">
October 16–17: 225,000
700 guns[3]
 160,000[3]
 15,000
 10,000
 40,000
October 18–19: 155,000</t>
  </si>
  <si>
    <t xml:space="preserve">
October 16–17: 380,000
1,500 guns[3]
 145,000
 115,000
 90,000
 25,000
October 18–19: 430,000
Includes defecting German troops
</t>
  </si>
  <si>
    <t>60,000 total:
34,000 dead and wounded, 26,000 captured</t>
  </si>
  <si>
    <t>54,000 dead, wounded or missing:
Army of Bohemia 34,000
Army of Silesia 12,000
Army of the North 4,000
Army of Poland 4,000</t>
  </si>
  <si>
    <t>Battle of Ligny</t>
  </si>
  <si>
    <t xml:space="preserve">
Part of the Waterloo Campaign
</t>
  </si>
  <si>
    <t>Ligny, present-day Belgium</t>
  </si>
  <si>
    <t>16 June 1815</t>
  </si>
  <si>
    <t xml:space="preserve">
Napoleon I</t>
  </si>
  <si>
    <t xml:space="preserve">
Gebhard von Blücher</t>
  </si>
  <si>
    <t>8,000-12,000 dead or wounded</t>
  </si>
  <si>
    <t>12,000 dead or wounded
27 cannons
8,000 deserters</t>
  </si>
  <si>
    <t>Battle of Los Yébenes</t>
  </si>
  <si>
    <t>Los Yébenes, Spain</t>
  </si>
  <si>
    <t>24 March 1809</t>
  </si>
  <si>
    <t>Polish lancers fight through Spanish lines but lose their banners</t>
  </si>
  <si>
    <t xml:space="preserve"> Duchy of Warsaw</t>
  </si>
  <si>
    <t>Jan Konopka</t>
  </si>
  <si>
    <t>590 cavalry</t>
  </si>
  <si>
    <t>4,000 cavalry
1,000 militia</t>
  </si>
  <si>
    <t>89 dead or captured</t>
  </si>
  <si>
    <t>Battle of Luckau</t>
  </si>
  <si>
    <t>Luckau, Brandenburg</t>
  </si>
  <si>
    <t>6 June 1813</t>
  </si>
  <si>
    <t xml:space="preserve"> Friedrich von Bülow</t>
  </si>
  <si>
    <t>2,200, 1 gun</t>
  </si>
  <si>
    <t>Battle of Lübeck</t>
  </si>
  <si>
    <t>Lübeck, Germany</t>
  </si>
  <si>
    <t>6 November 1806</t>
  </si>
  <si>
    <t xml:space="preserve"> Prussia
 Sweden</t>
  </si>
  <si>
    <t xml:space="preserve"> Joachim Murat
 J-B Bernadotte
 Nicolas Soult</t>
  </si>
  <si>
    <t xml:space="preserve"> Gebhard Blücher
 Carl Carlsson Mörner</t>
  </si>
  <si>
    <t xml:space="preserve"> 35,000, 90 guns</t>
  </si>
  <si>
    <t xml:space="preserve"> 17,000, 52 guns
 1,800</t>
  </si>
  <si>
    <t>Lübeck: 1,500
Schwartau: Light
Ratekau: None</t>
  </si>
  <si>
    <t>Lübeck: 6,000-8,000
Schwartau: 1,500
Ratekau: 7,810</t>
  </si>
  <si>
    <t>Battle of Lützen</t>
  </si>
  <si>
    <t>Near Lützen, southwest of Leipzig, present-day Germany</t>
  </si>
  <si>
    <t>May 2, 1813</t>
  </si>
  <si>
    <t>Tactical French victory</t>
  </si>
  <si>
    <t xml:space="preserve"> Russia
 Prussia</t>
  </si>
  <si>
    <t>Napoleon I [1]</t>
  </si>
  <si>
    <t xml:space="preserve"> Gebhard Leberecht von Blücher (commander-in-chief)
 Gerhard von Scharnhorst [1]
 Frederick William III (present)[1]
 Peter Wittgenstein
 Alexander I (present)[1]</t>
  </si>
  <si>
    <t>78,000 engaged
170,000 present</t>
  </si>
  <si>
    <t>93,000
(56,000 Russians and 37,000 Prussians)</t>
  </si>
  <si>
    <t>19,500-22,000 dead and wounded</t>
  </si>
  <si>
    <t>About 8,500 Prussian and 3,000 Russian dead and wounded</t>
  </si>
  <si>
    <t>Battle of Maguilla</t>
  </si>
  <si>
    <t>Maguilla, Spain</t>
  </si>
  <si>
    <t>June 11, 1812</t>
  </si>
  <si>
    <t xml:space="preserve"> Charles Lallemand</t>
  </si>
  <si>
    <t xml:space="preserve"> John Slade</t>
  </si>
  <si>
    <t>700 cavalry</t>
  </si>
  <si>
    <t>51 killed, wounded and captured</t>
  </si>
  <si>
    <t>40 killed and wounded, 118 captured</t>
  </si>
  <si>
    <t>Battle of Maida</t>
  </si>
  <si>
    <t>San Pietro di Maida (present-day Italy)</t>
  </si>
  <si>
    <t>4 July 1806</t>
  </si>
  <si>
    <t>British tactical victory</t>
  </si>
  <si>
    <t xml:space="preserve"> United Kingdom
 Kingdom of Sicily</t>
  </si>
  <si>
    <t xml:space="preserve">
 France
 Italy
 Polish Legions
 Switzerland
</t>
  </si>
  <si>
    <t xml:space="preserve"> John Stuart</t>
  </si>
  <si>
    <t>5,236, 3 guns</t>
  </si>
  <si>
    <t>5,400, 4 guns</t>
  </si>
  <si>
    <t>2,082, 722 captured</t>
  </si>
  <si>
    <t>Battle of Majadahonda</t>
  </si>
  <si>
    <t>Majadahonda, Spain</t>
  </si>
  <si>
    <t>11 August 1812</t>
  </si>
  <si>
    <t>Tactical draw[1]</t>
  </si>
  <si>
    <t xml:space="preserve"> Gen Trelliard</t>
  </si>
  <si>
    <t xml:space="preserve"> Maj-Gen Bock
 Brig-Gen D'Urban</t>
  </si>
  <si>
    <t>200 casualties</t>
  </si>
  <si>
    <t>176-200 killed, wounded and captured</t>
  </si>
  <si>
    <t>Battle of Maloyaroslavets</t>
  </si>
  <si>
    <t>Maloyaroslavets, Russia</t>
  </si>
  <si>
    <t>24 October 1812</t>
  </si>
  <si>
    <t>French victory[1]
French abandon march toward Kaluga despite victory[2]</t>
  </si>
  <si>
    <t xml:space="preserve"> Eugène de Beauharnais &amp; Davout under supervision of Napoleon</t>
  </si>
  <si>
    <t xml:space="preserve"> Dmitry Dokhturov under supervision of Mikhail Illarionovich Kutuzov</t>
  </si>
  <si>
    <t>12,000 infantry
3,000 cavalry
84 guns
10,000 reinforcements later on.</t>
  </si>
  <si>
    <t>Battle of María</t>
  </si>
  <si>
    <t>María de Huerva, Spain</t>
  </si>
  <si>
    <t>15 June 1809</t>
  </si>
  <si>
    <t>Joaquín Blake</t>
  </si>
  <si>
    <t>13,000, 12 guns</t>
  </si>
  <si>
    <t>14,230, 18 guns</t>
  </si>
  <si>
    <t>700–800</t>
  </si>
  <si>
    <t>4,000–5,000, 16 guns</t>
  </si>
  <si>
    <t>Battle of Medellín</t>
  </si>
  <si>
    <t>Medellín, Spain</t>
  </si>
  <si>
    <t>28 March 1809</t>
  </si>
  <si>
    <t> Spain</t>
  </si>
  <si>
    <t>13,000 infantry,
4,500 cavalry,
44 guns</t>
  </si>
  <si>
    <t>24,000 infantry,
3,500 cavalry,
30 guns</t>
  </si>
  <si>
    <t>1,000 dead or wounded</t>
  </si>
  <si>
    <t>8,000/16,000 dead,
2,000 captured</t>
  </si>
  <si>
    <t>Battle of Medina de Rioseco</t>
  </si>
  <si>
    <t>Medina de Rioseco, north of Valladolid, Spain</t>
  </si>
  <si>
    <t>14 July 1808</t>
  </si>
  <si>
    <t>Joaquín Blake
Gregorio de la Cuesta</t>
  </si>
  <si>
    <t>12,550–800 infantry,[2]
950–1,200 cavalry,[1][2]
32 guns[2]</t>
  </si>
  <si>
    <t>21,300–22,000 regulars and militia,[2]
600 cavalry,
20 guns[2]</t>
  </si>
  <si>
    <t>400–500 dead or wounded[3]</t>
  </si>
  <si>
    <t>1,000 dead or wounded,
1,200 missing or captured,
13 guns captured[1]</t>
  </si>
  <si>
    <t>Battle of Mesoten</t>
  </si>
  <si>
    <t>Mežotne, Latvia</t>
  </si>
  <si>
    <t>September 29, 1812</t>
  </si>
  <si>
    <t>Fabian Steinheil</t>
  </si>
  <si>
    <t>Ludwig Yorck von Wartenburg</t>
  </si>
  <si>
    <t>4 battalions, 2 squadron 2,000 men and several cannons</t>
  </si>
  <si>
    <t>5 battalions, 5 squadron 2,000 men and several cannons</t>
  </si>
  <si>
    <t>Battle of Mileto</t>
  </si>
  <si>
    <t>Mileto (present-day Italy)</t>
  </si>
  <si>
    <t>28 May 1807</t>
  </si>
  <si>
    <t xml:space="preserve"> Kingdom of Sicily</t>
  </si>
  <si>
    <t>Jean Reynier</t>
  </si>
  <si>
    <t>Louis of Hesse-Philippsthal</t>
  </si>
  <si>
    <t>c. 4,000</t>
  </si>
  <si>
    <t>Battle of Mir (1812)</t>
  </si>
  <si>
    <t>Mir, Russian Empire (present-day Belarus)</t>
  </si>
  <si>
    <t>9–10 July 1812</t>
  </si>
  <si>
    <t>Tactical Russian victory, followed by withdrawal[2]</t>
  </si>
  <si>
    <t xml:space="preserve"> Russian Empire[1]</t>
  </si>
  <si>
    <t xml:space="preserve"> Alexander Rozniecki
Tyszkiewicz</t>
  </si>
  <si>
    <t xml:space="preserve"> Matvei Platov
Alexander Vasilchikov</t>
  </si>
  <si>
    <t xml:space="preserve">
~3000 men, ~ 2 guns:
2nd, 3rd, 7th, 11th, 15th, and 16th Uhlan Regiments
Polish 4th Chasseurs
One horse battery
</t>
  </si>
  <si>
    <t xml:space="preserve">
~9000 men, 24 guns:
Eight Cossack regiments
Two Don batteries
Akhtyrka Hussars
Kiev and New Russia Dragoons
Two horse batteries
Lithuanian Uhlans
5th Jaegers
</t>
  </si>
  <si>
    <t>700 killed, 248 taken prisoner</t>
  </si>
  <si>
    <t>Around 180 killed and wounded, but according to Poles much higher than Polish., including two Cossack colonels killed</t>
  </si>
  <si>
    <t>Battle of Mohrungen</t>
  </si>
  <si>
    <t>Mohrungen, East Prussia (modern Morąg, Poland)</t>
  </si>
  <si>
    <t>25 January 1807</t>
  </si>
  <si>
    <t xml:space="preserve"> General Markov</t>
  </si>
  <si>
    <t>12,000, 36 guns</t>
  </si>
  <si>
    <t>9,000 to 16,000</t>
  </si>
  <si>
    <t>1,096 to 2,000</t>
  </si>
  <si>
    <t>1,400 to 2,000</t>
  </si>
  <si>
    <t>Battle of Montereau</t>
  </si>
  <si>
    <t xml:space="preserve">
Part of the War of the Sixth Coalition (Napoleonic Wars)
</t>
  </si>
  <si>
    <t>Montereau-Fault-Yonne, France</t>
  </si>
  <si>
    <t>18 February 1814</t>
  </si>
  <si>
    <t xml:space="preserve">
 Austrian Empire
 Kingdom of Württemberg</t>
  </si>
  <si>
    <t xml:space="preserve"> Field Marshal Schwarzenberg
 Frederick I of Württemberg</t>
  </si>
  <si>
    <t>6,000 and 15 cannons</t>
  </si>
  <si>
    <t>Battle of Paris</t>
  </si>
  <si>
    <t>Paris, France</t>
  </si>
  <si>
    <t>March 30–31, 1814</t>
  </si>
  <si>
    <t xml:space="preserve">
Decisive Coalition victory
Emperor Napoleon abdicates the throne and is exiled to Elba
Treaty of Fontainebleau
End of the War of the Sixth Coalition
</t>
  </si>
  <si>
    <t xml:space="preserve"> Russia
 Austria
 Prussia</t>
  </si>
  <si>
    <t xml:space="preserve"> Joseph Bonaparte
 Auguste Marmont
 Jeannot de Moncey
 Édouard Mortier</t>
  </si>
  <si>
    <t xml:space="preserve"> Alexander I
 Michael Andreas Barclay de Tolly
 Louis Alexandre Langeron
 Karl von Schwarzenberg
 Ignaz Giulay
 Frederick William III
 Gebhard von Blucher</t>
  </si>
  <si>
    <t>20,000 regulars
6,000 National Guards</t>
  </si>
  <si>
    <t>Battle of Montmirail</t>
  </si>
  <si>
    <t>Montmirail, France</t>
  </si>
  <si>
    <t>11 February 1814</t>
  </si>
  <si>
    <t>20,000, 36 guns</t>
  </si>
  <si>
    <t>Battle of Mormant</t>
  </si>
  <si>
    <t>Mormant, France</t>
  </si>
  <si>
    <t>17 February 1814</t>
  </si>
  <si>
    <t xml:space="preserve"> Russia
 Württemberg</t>
  </si>
  <si>
    <t xml:space="preserve"> Count Petr Pahlen</t>
  </si>
  <si>
    <t>18,000–20,000</t>
  </si>
  <si>
    <t>3,114, 9 guns</t>
  </si>
  <si>
    <t>Battle of Neumarkt-Sankt Veit</t>
  </si>
  <si>
    <t>Neumarkt-Sankt Veit, modern-day Germany</t>
  </si>
  <si>
    <t>24 April 1809</t>
  </si>
  <si>
    <t xml:space="preserve"> First French Empire
 Kingdom of Bavaria</t>
  </si>
  <si>
    <t xml:space="preserve"> Johann von Hiller
 Archduke Louis
 Michael Kienmayer</t>
  </si>
  <si>
    <t xml:space="preserve"> Jean Bessières
 Karl von Wrede
 Gabriel Molitor</t>
  </si>
  <si>
    <t>27,000 to 28,000</t>
  </si>
  <si>
    <t>Less than 20,661</t>
  </si>
  <si>
    <t>800 to 898[4]</t>
  </si>
  <si>
    <t>Battle of Nivelle</t>
  </si>
  <si>
    <t>River Nivelle, France</t>
  </si>
  <si>
    <t>10 November 1813</t>
  </si>
  <si>
    <t xml:space="preserve"> United Kingdom
 Portugal
 Spain</t>
  </si>
  <si>
    <t xml:space="preserve"> Nicolas Jean de Dieu Soult</t>
  </si>
  <si>
    <t xml:space="preserve"> Arthur Wellesley, 1st Marquess of Wellington
 Sir John Hamilton, 1st Baronet, of Woodbrook</t>
  </si>
  <si>
    <t>4,351 dead or wounded</t>
  </si>
  <si>
    <t>2,450 dead or wounded</t>
  </si>
  <si>
    <t>Battle of Ocaña</t>
  </si>
  <si>
    <t>Ocaña, near Madrid, Spain</t>
  </si>
  <si>
    <t>19 November 1809</t>
  </si>
  <si>
    <t xml:space="preserve"> Joseph Bonaparte
 Nicolas Soult</t>
  </si>
  <si>
    <t xml:space="preserve"> Juan Carlos de Aréizaga</t>
  </si>
  <si>
    <t>24,000 Infantry, 5,000 Cavalry</t>
  </si>
  <si>
    <t>45,000 Infantry, 7,000 Cavalry</t>
  </si>
  <si>
    <t>4,000 dead or wounded,
14,000 captured[4]
45 cannon[5]</t>
  </si>
  <si>
    <t>Battle of Occhiobello</t>
  </si>
  <si>
    <t>Occhiobello, present-day Italy</t>
  </si>
  <si>
    <t>8 April – 9 April 1815</t>
  </si>
  <si>
    <t>400 killed or wounded</t>
  </si>
  <si>
    <t>2,000+ killed or wounded</t>
  </si>
  <si>
    <t>Battle of Orthez</t>
  </si>
  <si>
    <t>Orthez, Pyrénées Atlantiques, France</t>
  </si>
  <si>
    <t xml:space="preserve">
 United Kingdom
 Portugal</t>
  </si>
  <si>
    <t xml:space="preserve"> Arthur Wellesley</t>
  </si>
  <si>
    <t>44,000, 54 artillery pieces</t>
  </si>
  <si>
    <t>36,000, 48 artillery pieces</t>
  </si>
  <si>
    <t>2,174 total, including 80 captured</t>
  </si>
  <si>
    <t>3,985 total, including 1,366 men and 6 cannons captured</t>
  </si>
  <si>
    <t>Battle of Ostrovno</t>
  </si>
  <si>
    <t xml:space="preserve">
Part of Russian Campaign
</t>
  </si>
  <si>
    <t>Ostrovno, Governorate of Vitebsk, Belarus</t>
  </si>
  <si>
    <t>25 July 1812</t>
  </si>
  <si>
    <t>French victory
Russian retreat</t>
  </si>
  <si>
    <t>General Ostermann-Tolstoy</t>
  </si>
  <si>
    <t>King Joachim of Naples
General de Nansouty</t>
  </si>
  <si>
    <t>2 infantry divisions
cavalry
66 guns</t>
  </si>
  <si>
    <t>1 infantry division plus 2 battalions
32 squadrons</t>
  </si>
  <si>
    <t>2,500 killed and wounded,
150 prisoners,
eight guns</t>
  </si>
  <si>
    <t>Battle of Ostrołęka (1807)</t>
  </si>
  <si>
    <t>Ostrołęka (now in Poland)</t>
  </si>
  <si>
    <t>16 February 1807</t>
  </si>
  <si>
    <t xml:space="preserve"> A. J. M. R. Savary</t>
  </si>
  <si>
    <t xml:space="preserve"> Ivan Essen</t>
  </si>
  <si>
    <t>Battle of Pancorbo</t>
  </si>
  <si>
    <t>Durango, Spain</t>
  </si>
  <si>
    <t>October 31, 1808</t>
  </si>
  <si>
    <t>Indecisive</t>
  </si>
  <si>
    <t>François Joseph Lefebvre</t>
  </si>
  <si>
    <t>24,000
36 guns</t>
  </si>
  <si>
    <t>19,000
6 guns</t>
  </si>
  <si>
    <t>200 dead or wounded</t>
  </si>
  <si>
    <t>300 dead or wounded
300 captured</t>
  </si>
  <si>
    <t>Battle of Pesaro</t>
  </si>
  <si>
    <t>Pesaro, present-day Italy</t>
  </si>
  <si>
    <t>28 April 1815</t>
  </si>
  <si>
    <t>25 killed or wounded</t>
  </si>
  <si>
    <t>200 killed or wounded
250 captured</t>
  </si>
  <si>
    <t>Battle of Piave River (1809)</t>
  </si>
  <si>
    <t>Nervesa della Battaglia, modern-day Italy</t>
  </si>
  <si>
    <t>8 May 1809</t>
  </si>
  <si>
    <t>Franco-Italian victory</t>
  </si>
  <si>
    <t xml:space="preserve"> First French Empire
 Italy</t>
  </si>
  <si>
    <t>Viceroy Eugène</t>
  </si>
  <si>
    <t>Archduke John</t>
  </si>
  <si>
    <t>44,800[2]</t>
  </si>
  <si>
    <t>24,120 to 28,000[4]</t>
  </si>
  <si>
    <t>3,896, 15 guns</t>
  </si>
  <si>
    <t>Battle of Pombal</t>
  </si>
  <si>
    <t>Pombal, Portugal</t>
  </si>
  <si>
    <t>March 11, 1811</t>
  </si>
  <si>
    <t>Battle of Prenzlau</t>
  </si>
  <si>
    <t>Prenzlau, Brandenburg, Germany</t>
  </si>
  <si>
    <t>28 October 1806</t>
  </si>
  <si>
    <t xml:space="preserve"> Joachim Murat</t>
  </si>
  <si>
    <t xml:space="preserve"> Prince Hohenlohe</t>
  </si>
  <si>
    <t>12,000, 12 guns</t>
  </si>
  <si>
    <t>10,000, 64 guns</t>
  </si>
  <si>
    <t>Unknown, slight</t>
  </si>
  <si>
    <t>Battle of Pułtusk</t>
  </si>
  <si>
    <t>Pułtusk, New East Prussia</t>
  </si>
  <si>
    <t>December 26, 1806</t>
  </si>
  <si>
    <t>Tactical French victory.</t>
  </si>
  <si>
    <t xml:space="preserve">
 Russian Empire
 Kingdom of Prussia</t>
  </si>
  <si>
    <t xml:space="preserve"> Marshal Lannes</t>
  </si>
  <si>
    <t xml:space="preserve"> General Bennigsen</t>
  </si>
  <si>
    <t>18,000 soldiers plus another 5,000-7,000 late arrivals</t>
  </si>
  <si>
    <t>50,000-55,000 soldiers, 128 guns</t>
  </si>
  <si>
    <t>3,500–5,000</t>
  </si>
  <si>
    <t>Battle of Quatre Bras</t>
  </si>
  <si>
    <t>Quatre Bras, present-day Belgium</t>
  </si>
  <si>
    <t>Tactical allied victory;[1]
French strategic victory[2]</t>
  </si>
  <si>
    <t>Seventh Coalition:
 United Kingdom
 United Netherlands
 Hanover
 Nassau
 Duchy of Brunswick</t>
  </si>
  <si>
    <t xml:space="preserve"> Duke of Wellington,
 Prince William of Orange
 Frederick William, Duke of Brunswick-Wolfenbuttel †</t>
  </si>
  <si>
    <t xml:space="preserve">
18,000 infantry, 2,000 cavalry,
32 guns</t>
  </si>
  <si>
    <t>INITIAL: 8,000 infantry,
16 guns
FINAL: 36,000 infantry,
70 guns</t>
  </si>
  <si>
    <t>4,140 dead or wounded</t>
  </si>
  <si>
    <t>4,800 dead or wounded</t>
  </si>
  <si>
    <t>Battle of Raab</t>
  </si>
  <si>
    <t>Győr (in German Raab), Győr County, West-Hungary, between villages of Kismegyer and Szabadhegy (Hungarian Kingdom of the Austrian Empire)</t>
  </si>
  <si>
    <t>14 June 1809</t>
  </si>
  <si>
    <t xml:space="preserve"> French Empire
 Kingdom of Italy</t>
  </si>
  <si>
    <t xml:space="preserve">
 Austrian Empire
 Kingdom of Hungary
</t>
  </si>
  <si>
    <t>Eugène de Beauharnais</t>
  </si>
  <si>
    <t>Archduke John of Austria
Archduke Joseph Palatine</t>
  </si>
  <si>
    <t>39,902, 42 guns</t>
  </si>
  <si>
    <t>35,525, 30 guns</t>
  </si>
  <si>
    <t>6,235 killed, wounded, captured, or missing</t>
  </si>
  <si>
    <t>Battle of Raszyn</t>
  </si>
  <si>
    <t xml:space="preserve">
Part of the Polish-Austrian War, itself part of the War of the Fifth Coalition
</t>
  </si>
  <si>
    <t>Raszyn, present-day Poland</t>
  </si>
  <si>
    <t>19 April 1809</t>
  </si>
  <si>
    <t>Polish victory</t>
  </si>
  <si>
    <t>Archduke Ferdinand</t>
  </si>
  <si>
    <t>Józef Poniatowski</t>
  </si>
  <si>
    <t>24,500 infantry
4,500 cavalry
94 cannons</t>
  </si>
  <si>
    <t>10,500 infantry
3,500 cavalry
44 cannons</t>
  </si>
  <si>
    <t xml:space="preserve">
2,300 total:
800 killed
1,500 wounded</t>
  </si>
  <si>
    <t xml:space="preserve">
1,390 total:
450 killed
900 wounded
40 captured</t>
  </si>
  <si>
    <t>Battle of Ratisbon</t>
  </si>
  <si>
    <t xml:space="preserve">
Marshal Lannes leads the storming of the citadel at the Battle of Ratisbon, as painted by Charles Thévenin.
</t>
  </si>
  <si>
    <t>Regensburg, Principality of Regensburg</t>
  </si>
  <si>
    <t>23 April 1809</t>
  </si>
  <si>
    <t>Emperor Napoleon I
Jean Lannes</t>
  </si>
  <si>
    <t>6,000+</t>
  </si>
  <si>
    <t>1,500-2,000</t>
  </si>
  <si>
    <t>Battle of Redinha</t>
  </si>
  <si>
    <t>River Soure, Portugal</t>
  </si>
  <si>
    <t>March 12, 1811</t>
  </si>
  <si>
    <t xml:space="preserve"> United Kingdom,
 Portugal</t>
  </si>
  <si>
    <t xml:space="preserve"> Viscount Wellington</t>
  </si>
  <si>
    <t>7,000, 6 guns</t>
  </si>
  <si>
    <t>25,000, 12 guns</t>
  </si>
  <si>
    <t>150 dead or wounded</t>
  </si>
  <si>
    <t>1,800 dead or wounded,</t>
  </si>
  <si>
    <t>Battle of Reims</t>
  </si>
  <si>
    <t>Reims, France</t>
  </si>
  <si>
    <t>13 March 1814</t>
  </si>
  <si>
    <t xml:space="preserve"> E. Saint-Priest †
 Friedrich von Jagow</t>
  </si>
  <si>
    <t>Russians: 1,400, 12 guns
Prussians: 1,300, 10 guns</t>
  </si>
  <si>
    <t>Battle of Rocheserviere</t>
  </si>
  <si>
    <t xml:space="preserve">
Part of the Hundred Days
</t>
  </si>
  <si>
    <t>Rocheservière</t>
  </si>
  <si>
    <t>20 June 1815</t>
  </si>
  <si>
    <t>Bonapartist victory</t>
  </si>
  <si>
    <t xml:space="preserve"> Kingdom of France</t>
  </si>
  <si>
    <t xml:space="preserve"> Jean Maximilien Lamarque
 Jean-Pierre Travot</t>
  </si>
  <si>
    <t xml:space="preserve"> Pierre Constant Suzannet
 Charles Autichamp</t>
  </si>
  <si>
    <t>c. 6,000 Bonapartists</t>
  </si>
  <si>
    <t>c. 8,000 Vendeans</t>
  </si>
  <si>
    <t>10 killed
60 wounded</t>
  </si>
  <si>
    <t>100 killed
500 wounded</t>
  </si>
  <si>
    <t>Battle of Rocquencourt</t>
  </si>
  <si>
    <t>Rocquencourt–Le Chesnay, France</t>
  </si>
  <si>
    <t>1 July 1815</t>
  </si>
  <si>
    <t xml:space="preserve"> General Exelmans</t>
  </si>
  <si>
    <t xml:space="preserve"> Lieutenant Colonel Sohr</t>
  </si>
  <si>
    <t>3,000 blocking cavalry, with an additional cavalry division and three battalions of the 33rd Regiment of Infantry.</t>
  </si>
  <si>
    <t>600–700 officers and light cavalry troopers.</t>
  </si>
  <si>
    <t>10 officers and 400–500 troopers.</t>
  </si>
  <si>
    <t>Battle of Roliça</t>
  </si>
  <si>
    <t>Near the village of Roliça in Portugal</t>
  </si>
  <si>
    <t>17 August 1808</t>
  </si>
  <si>
    <t>Anglo-Portuguese victory, tactical French retreat</t>
  </si>
  <si>
    <t xml:space="preserve"> French Empire
 Swiss Confederation</t>
  </si>
  <si>
    <t xml:space="preserve"> Sir Arthur Wellesley</t>
  </si>
  <si>
    <t xml:space="preserve"> Henri Delaborde</t>
  </si>
  <si>
    <t>14,800-15,700 infantry and cavalry</t>
  </si>
  <si>
    <t>4,000-4,930 infantry and cavalry
5 guns</t>
  </si>
  <si>
    <t>487 killed and wounded</t>
  </si>
  <si>
    <t>700 killed and wounded,
3 guns captured</t>
  </si>
  <si>
    <t>Battle of Ronco</t>
  </si>
  <si>
    <t>Forlì, present-day Italy</t>
  </si>
  <si>
    <t>21 April 1815</t>
  </si>
  <si>
    <t>150 killed or wounded</t>
  </si>
  <si>
    <t>1,000 killed or wounded</t>
  </si>
  <si>
    <t>Battle of Saalfeld</t>
  </si>
  <si>
    <t>Saalfeld, Germany</t>
  </si>
  <si>
    <t>10 October 1806</t>
  </si>
  <si>
    <t> Kingdom of Prussia
 Electorate of Saxony</t>
  </si>
  <si>
    <t xml:space="preserve"> Jean Lannes
 Claude Victor-Perrin
 Louis Gabriel Suchet</t>
  </si>
  <si>
    <t xml:space="preserve"> Prince Louis Ferdinand †</t>
  </si>
  <si>
    <t>12,800
14 guns</t>
  </si>
  <si>
    <t>8,300
44 guns</t>
  </si>
  <si>
    <t>172 dead or wounded</t>
  </si>
  <si>
    <t>900 dead or wounded
1,800 captured[2]
28 guns[2]</t>
  </si>
  <si>
    <t>Battle of Sabugal</t>
  </si>
  <si>
    <t>Sabugal, Portugal</t>
  </si>
  <si>
    <t>April 3, 1811</t>
  </si>
  <si>
    <t xml:space="preserve"> Arthur Wellesley
Sir William Erskine</t>
  </si>
  <si>
    <t>3,200—13,200</t>
  </si>
  <si>
    <t>Battle of Sacile</t>
  </si>
  <si>
    <t>Sacile, modern-day Italy</t>
  </si>
  <si>
    <t>15–16 April 1809</t>
  </si>
  <si>
    <t>37,050, 54 guns</t>
  </si>
  <si>
    <t>39,000, 55-61 guns</t>
  </si>
  <si>
    <t>Pordenone: 2,500, 4 guns
Sacile: 6,500, 19 guns</t>
  </si>
  <si>
    <t>Pordenone: 253
Sacile: 3,846 to 4,100[2]</t>
  </si>
  <si>
    <t>Battle of Saguntum (1811)</t>
  </si>
  <si>
    <t>Sagunto, Spain</t>
  </si>
  <si>
    <t>25 October 1811</t>
  </si>
  <si>
    <t xml:space="preserve"> Joaquín Blake</t>
  </si>
  <si>
    <t>Battle of Sahagún</t>
  </si>
  <si>
    <t>Leon Spain</t>
  </si>
  <si>
    <t>21 December 1808</t>
  </si>
  <si>
    <t>César Alexandre Debelle</t>
  </si>
  <si>
    <t>ca. 800 Cavalry</t>
  </si>
  <si>
    <t>ca. 400 Cavalry</t>
  </si>
  <si>
    <t>20 killed and wounded,
13 officers and over 300 other ranks captured</t>
  </si>
  <si>
    <t>4 killed
21 wounded</t>
  </si>
  <si>
    <t>Battle of Saint-Dizier</t>
  </si>
  <si>
    <t>Saint-Dizier, France</t>
  </si>
  <si>
    <t>26 March 1814</t>
  </si>
  <si>
    <t>Ferdinand Wintzingerode</t>
  </si>
  <si>
    <t>30,000-34,000[1]</t>
  </si>
  <si>
    <t>10,000, mostly cavalry[2]</t>
  </si>
  <si>
    <t>Battle of Salamanca</t>
  </si>
  <si>
    <t>Arapiles, Salamanca, Spain</t>
  </si>
  <si>
    <t>22 July 1812</t>
  </si>
  <si>
    <t>Decisive Allied victory[1]</t>
  </si>
  <si>
    <t xml:space="preserve"> Earl of Wellington</t>
  </si>
  <si>
    <t xml:space="preserve"> Auguste de Marmont
 Bertrand Clausel</t>
  </si>
  <si>
    <t>Dead or wounded:
3,129 British,
2,038 Portuguese
6 Spanish</t>
  </si>
  <si>
    <t xml:space="preserve">Dead or wounded:
6,000
Captured:
7,000 </t>
  </si>
  <si>
    <t>Battle of Saltanovka (known as Mogilev in the West)</t>
  </si>
  <si>
    <t xml:space="preserve">
Part of the French campaign in Russia
</t>
  </si>
  <si>
    <t>Near Mogilev, Belarus</t>
  </si>
  <si>
    <t>July 23, 1812</t>
  </si>
  <si>
    <t xml:space="preserve"> Nikolay Raevsky</t>
  </si>
  <si>
    <t xml:space="preserve"> Louis Nicolas Davout</t>
  </si>
  <si>
    <t xml:space="preserve">28,000 (9,000 engaged)
22,000 infantry
6,000 cavalry </t>
  </si>
  <si>
    <t xml:space="preserve">2,500 - 5,200 dead, wounded or missing </t>
  </si>
  <si>
    <t xml:space="preserve">1,000 - 4,134 dead, wounded or missing </t>
  </si>
  <si>
    <t>Battle of San Germano</t>
  </si>
  <si>
    <t>Cassino, present-day Italy</t>
  </si>
  <si>
    <t>15 May – 17 May 1815</t>
  </si>
  <si>
    <t>Laval Nugent von Westmeath</t>
  </si>
  <si>
    <t>500 killed or wounded</t>
  </si>
  <si>
    <t>3,500 killed or wounded
1,000+ captured</t>
  </si>
  <si>
    <t>Battle of San Marcial</t>
  </si>
  <si>
    <t>Near Irun, Spain</t>
  </si>
  <si>
    <t>31 August 1813</t>
  </si>
  <si>
    <t>Spanish victory[1]</t>
  </si>
  <si>
    <t xml:space="preserve"> Spain
 United Kingdom (at Vera)</t>
  </si>
  <si>
    <t xml:space="preserve"> Nicolas Jean Dieu Soult</t>
  </si>
  <si>
    <t xml:space="preserve"> Manuel Freire
 Gabriel de Mendizábal Iraeta</t>
  </si>
  <si>
    <t>2,500 dead or wounded</t>
  </si>
  <si>
    <t>Battle of Sankt Michael</t>
  </si>
  <si>
    <t>Sankt Michael in Obersteiermark, Austria</t>
  </si>
  <si>
    <t>25 May 1809</t>
  </si>
  <si>
    <t xml:space="preserve"> Paul Grenier</t>
  </si>
  <si>
    <t xml:space="preserve"> Franz Jellacic</t>
  </si>
  <si>
    <t>12,000 to 15,000[2]</t>
  </si>
  <si>
    <t>8,000 to 9,000[1]</t>
  </si>
  <si>
    <t>Battle of Scapezzano</t>
  </si>
  <si>
    <t>West of Senigallia, present-day Italy</t>
  </si>
  <si>
    <t>1 May 1815</t>
  </si>
  <si>
    <t>Michele Carascosa</t>
  </si>
  <si>
    <t>8,256 men
240 horses
10 guns</t>
  </si>
  <si>
    <t>light</t>
  </si>
  <si>
    <t>Battle of Schleiz</t>
  </si>
  <si>
    <t>Schleiz, Germany</t>
  </si>
  <si>
    <t>9 October 1806</t>
  </si>
  <si>
    <t xml:space="preserve"> Joachim Murat
 Jean Bernadotte
 Jean-Baptiste Drouet</t>
  </si>
  <si>
    <t xml:space="preserve"> Bogislav Tauentzien</t>
  </si>
  <si>
    <t>20,594, 34 guns
Engaged: 4,000, 12 guns</t>
  </si>
  <si>
    <t>9,000
Engaged: 2,600, 8 guns</t>
  </si>
  <si>
    <t>566, 1 gun</t>
  </si>
  <si>
    <t>Battle of Schöngrabern (or Hollabrunn)</t>
  </si>
  <si>
    <t>Schöngrabern, Hollabrunn</t>
  </si>
  <si>
    <t>16 November 1805</t>
  </si>
  <si>
    <t>French tactical victory;
Russian strategic victory</t>
  </si>
  <si>
    <t xml:space="preserve"> Russian Empire
 Austrian Empire</t>
  </si>
  <si>
    <t>Joachim Murat
Jean Lannes</t>
  </si>
  <si>
    <t>Petr Bagration</t>
  </si>
  <si>
    <t>45,806 present.
20,661 engaged</t>
  </si>
  <si>
    <t>about 7,300 in total</t>
  </si>
  <si>
    <t>1,200 total casualties</t>
  </si>
  <si>
    <t>1,200 killed
1,448 captured</t>
  </si>
  <si>
    <t>Battle of Sehested</t>
  </si>
  <si>
    <t>Sehested in Holstein</t>
  </si>
  <si>
    <t>10 December 1813</t>
  </si>
  <si>
    <t>Danish victory</t>
  </si>
  <si>
    <t> Sweden
 Prussia
 Russia</t>
  </si>
  <si>
    <t xml:space="preserve"> Ludwig von Wallmoden-Gimborn</t>
  </si>
  <si>
    <t>550 killed or wounded</t>
  </si>
  <si>
    <t>620 killed or wounded
600 captured</t>
  </si>
  <si>
    <t>Battle of Smolensk</t>
  </si>
  <si>
    <t>Smolensk, Russia</t>
  </si>
  <si>
    <t>August 16–18, 1812</t>
  </si>
  <si>
    <t>French strategic victory, Russian withdrawal</t>
  </si>
  <si>
    <t>Napoleon I of France</t>
  </si>
  <si>
    <t>Barclay de Tolly
Pyotr Bagration</t>
  </si>
  <si>
    <t>200,000 men
50,000 engaged
84 artillery</t>
  </si>
  <si>
    <t>200,000 men
30,000 engaged
108 artillery</t>
  </si>
  <si>
    <t>4,200–10,000 killed and wounded</t>
  </si>
  <si>
    <t>4,000–14,000 killed, wounded and missing</t>
  </si>
  <si>
    <t>Battle of Smoliani</t>
  </si>
  <si>
    <t>Smolyany, Governorate of Vitebsk, Belarus</t>
  </si>
  <si>
    <t>November 13-November 14, 1812</t>
  </si>
  <si>
    <t>Marshal Claude Victor,
Marshal Nicholas Oudinot</t>
  </si>
  <si>
    <t>30,000 troops</t>
  </si>
  <si>
    <t>approximately 25,000 troops available; 6,000 involved on the 1st day; 5,000 involved on the 2nd day</t>
  </si>
  <si>
    <t>Battle of Somosierra</t>
  </si>
  <si>
    <t>Somosierra Pass, Segovia, Spain</t>
  </si>
  <si>
    <t>November 30, 1808</t>
  </si>
  <si>
    <t>Napoleon I
Jan Leon Kozietulski</t>
  </si>
  <si>
    <t>Benito de San Juan</t>
  </si>
  <si>
    <t>20,000 infantry,
16 guns</t>
  </si>
  <si>
    <t>57 dead or wounded</t>
  </si>
  <si>
    <t>250 dead or wounded,
3,000 captured</t>
  </si>
  <si>
    <t>Battle of Sorauren</t>
  </si>
  <si>
    <t>Navarra, Spain</t>
  </si>
  <si>
    <t>28 July - 1 August 1813</t>
  </si>
  <si>
    <t xml:space="preserve"> Arthur Wellesley, Marquess of Wellington</t>
  </si>
  <si>
    <t>24,000 men</t>
  </si>
  <si>
    <t>30,000 men</t>
  </si>
  <si>
    <t>2,600 dead or wounded</t>
  </si>
  <si>
    <t>Battle of Stralsund</t>
  </si>
  <si>
    <t xml:space="preserve">
Part of Napoleonic Wars
</t>
  </si>
  <si>
    <t>Stralsund, Swedish Pomerania</t>
  </si>
  <si>
    <t>31 May 1809</t>
  </si>
  <si>
    <t>Prussian freikorps</t>
  </si>
  <si>
    <t xml:space="preserve"> France
 Danish auxiliaries
 Dutch auxiliaries</t>
  </si>
  <si>
    <t>Ferdinand von Schill  †</t>
  </si>
  <si>
    <t>Pierre Guillaume Gratien
Johann von Ewald</t>
  </si>
  <si>
    <t>&gt;500 captured</t>
  </si>
  <si>
    <t>Battle of Talavera</t>
  </si>
  <si>
    <t>Talavera, southwest of Madrid, Spain</t>
  </si>
  <si>
    <t>27–28 July 1809</t>
  </si>
  <si>
    <t>Tactical Anglo-Spanish victory[1][2]
Strategic French victory[3]</t>
  </si>
  <si>
    <t xml:space="preserve"> United Kingdom
 Spain</t>
  </si>
  <si>
    <t xml:space="preserve"> Arthur Wellesley
 Gregorio de la Cuesta</t>
  </si>
  <si>
    <t xml:space="preserve"> Joseph Bonaparte
 Jean-Baptiste Jourdan</t>
  </si>
  <si>
    <t xml:space="preserve">
55,634:
20,641 British,
30 cannon
34,993 Spanish,[4]
30 cannon
</t>
  </si>
  <si>
    <t>46,138,
80 cannon</t>
  </si>
  <si>
    <t>British - 6, 268
Spanish - 1,200[3]</t>
  </si>
  <si>
    <t>French - 7,389</t>
  </si>
  <si>
    <t>Battle of Tamames</t>
  </si>
  <si>
    <t>Tamames, near Salamanca, Spain</t>
  </si>
  <si>
    <t>October 18, 1809</t>
  </si>
  <si>
    <t>Jean Marchand</t>
  </si>
  <si>
    <t>Duke del Parque</t>
  </si>
  <si>
    <t>9,000 infantry,
2,000 cavalry,
14 guns</t>
  </si>
  <si>
    <t>20,000 infantry,
1,400 cavalry
30 guns</t>
  </si>
  <si>
    <t>1,300 dead or wounded</t>
  </si>
  <si>
    <t>672 dead or wounded</t>
  </si>
  <si>
    <t>Battle of Tarutino</t>
  </si>
  <si>
    <t>Tarutino, Russia</t>
  </si>
  <si>
    <t>18 October 1812</t>
  </si>
  <si>
    <t>Count Levin August von Bennigsen</t>
  </si>
  <si>
    <t>King Joachim Murat</t>
  </si>
  <si>
    <t>36,000;
13,000 actually participated in the battle.</t>
  </si>
  <si>
    <t>2,500 dead,
2,000 captured,
38 cannon lost</t>
  </si>
  <si>
    <t>Battle of Tarvis (1809)</t>
  </si>
  <si>
    <t>Tarvisio, modern-day Italy</t>
  </si>
  <si>
    <t>15 May to 18 May 1809</t>
  </si>
  <si>
    <t xml:space="preserve"> Eugène de Beauharnais</t>
  </si>
  <si>
    <t xml:space="preserve"> Albert Gyulai</t>
  </si>
  <si>
    <t>Tarvis: 25,000
Predil: 8,500, 12 guns
Malborghetto: 15,000</t>
  </si>
  <si>
    <t>Tarvis: 6,000, 10 guns
Predil: 250, 8 guns
Malborghetto: 650, 10 guns</t>
  </si>
  <si>
    <t>Tarvis: 380
Predil: 450
Malborghetto: over 80</t>
  </si>
  <si>
    <t>Tarvis: 1,789, 6 guns
Predil: 250, 8 guns
Malborghetto: 650, 10 guns</t>
  </si>
  <si>
    <t>Battle of Teugen-Hausen</t>
  </si>
  <si>
    <t>Teugn, Bavaria</t>
  </si>
  <si>
    <t>Strategic French victory</t>
  </si>
  <si>
    <t xml:space="preserve"> First French Empire
 Bavaria</t>
  </si>
  <si>
    <t xml:space="preserve"> Archduke Charles
 Prince Hohenzollern
 Prince Rosenberg
 Ludwig Thierry</t>
  </si>
  <si>
    <t xml:space="preserve"> Emperor Napoleon I
 Louis Davout
 Louis Montbrun
 François Lefebvre</t>
  </si>
  <si>
    <t>Teugen-Hausen: 18,000
Dünzling: 12,300[2]
Arnhofen: 5,000[2]</t>
  </si>
  <si>
    <t>Teugen-Hausen: 28,000
Dünzling: 4,000[2]
Arnhofen: 7,600[2]</t>
  </si>
  <si>
    <t>Teugen-Hausen: 3,862
Dünzling: 1,084[2]
Arnhofen: 400[2]</t>
  </si>
  <si>
    <t>Teugen-Hausen: 4,000
Dünzling: 233[2]
Arnhofen: 227[2]</t>
  </si>
  <si>
    <t>Battle of the Bidassoa (1813)</t>
  </si>
  <si>
    <t>Near Hendaye, France and La Rhune</t>
  </si>
  <si>
    <t>7 October 1813</t>
  </si>
  <si>
    <t>Tactical Allied victory</t>
  </si>
  <si>
    <t xml:space="preserve"> Nicolas Soult</t>
  </si>
  <si>
    <t>1,650, 17 cannons</t>
  </si>
  <si>
    <t>Battle of the Côa Valley</t>
  </si>
  <si>
    <t>River Côa, Portugal</t>
  </si>
  <si>
    <t>July 24, 1810</t>
  </si>
  <si>
    <t>Marshal Michel Ney</t>
  </si>
  <si>
    <t>Brig. Gen Robert Craufurd</t>
  </si>
  <si>
    <t>20,000 men (only 6000 engaged)</t>
  </si>
  <si>
    <t>5,000 men, 6 guns</t>
  </si>
  <si>
    <t>300-530 killed, wounded or captured</t>
  </si>
  <si>
    <t>309-500 killed or wounded, 83 Missing.</t>
  </si>
  <si>
    <t>Battle of the Gebora</t>
  </si>
  <si>
    <t>Badajoz, Spain</t>
  </si>
  <si>
    <t>19 February 1811</t>
  </si>
  <si>
    <t xml:space="preserve">
 Spain
 Portugal
</t>
  </si>
  <si>
    <t>Gabriel Mendizábal
Marquis La Romana</t>
  </si>
  <si>
    <t xml:space="preserve">
Jean de Dieu Soult
Édouard Mortier
</t>
  </si>
  <si>
    <t xml:space="preserve">
12,000
17 guns
</t>
  </si>
  <si>
    <t xml:space="preserve">
7,000
12 guns
</t>
  </si>
  <si>
    <t xml:space="preserve">
1,000 dead or wounded
4,000 captured
</t>
  </si>
  <si>
    <t xml:space="preserve">
400
</t>
  </si>
  <si>
    <t>Battle of the Göhrde</t>
  </si>
  <si>
    <t>near Göhrde in Niedersachsen</t>
  </si>
  <si>
    <t>18 September 1813</t>
  </si>
  <si>
    <t> Prussia
 Russia
 United Kingdom
 Hanover</t>
  </si>
  <si>
    <t>Pécheux</t>
  </si>
  <si>
    <t>Wallmoden</t>
  </si>
  <si>
    <t>3,000 men</t>
  </si>
  <si>
    <t>7,800 men</t>
  </si>
  <si>
    <t>1,000 men</t>
  </si>
  <si>
    <t>?</t>
  </si>
  <si>
    <t>Battle of the Mincio River</t>
  </si>
  <si>
    <t>Mincio River, present-day Italy</t>
  </si>
  <si>
    <t>8 February 1814</t>
  </si>
  <si>
    <t xml:space="preserve"> First French Empire
 Kingdom of Italy</t>
  </si>
  <si>
    <t xml:space="preserve"> Heinrich von Bellegarde</t>
  </si>
  <si>
    <t>3,500 dead and wounded</t>
  </si>
  <si>
    <t>4,000 dead, wounded, and captured</t>
  </si>
  <si>
    <t>Battle of the Panaro</t>
  </si>
  <si>
    <t>Castelfranco Emilia, present-day Italy</t>
  </si>
  <si>
    <t>3 April 1815</t>
  </si>
  <si>
    <t>Neapolitan victory</t>
  </si>
  <si>
    <t>Joachim Murat
Michele Carrascosa (it)
Pietro Colletta</t>
  </si>
  <si>
    <t>6,600 (all engaged)</t>
  </si>
  <si>
    <t>40,000 (7,000 engaged)</t>
  </si>
  <si>
    <t>Battle of the Pyrenees</t>
  </si>
  <si>
    <t>North Pyrenees, Spain</t>
  </si>
  <si>
    <t>25 July to 2 August 1813</t>
  </si>
  <si>
    <t>Battle of Tolentino</t>
  </si>
  <si>
    <t>Tolentino, Macerata, present-day Italy</t>
  </si>
  <si>
    <t>2 – 3 May 1815</t>
  </si>
  <si>
    <t>Decisive Austrian victory</t>
  </si>
  <si>
    <t xml:space="preserve"> Frederick Bianchi</t>
  </si>
  <si>
    <t>11,938 men
1,452 horses
28 guns</t>
  </si>
  <si>
    <t>25,588 men
4,790 horses
58 guns</t>
  </si>
  <si>
    <t xml:space="preserve">
800 total:
700 killed
100 wounded</t>
  </si>
  <si>
    <t xml:space="preserve">
4,120 total:
1,120 killed
600 wounded
2,400 captured</t>
  </si>
  <si>
    <t>Battle of Toulouse</t>
  </si>
  <si>
    <t>Toulouse, France</t>
  </si>
  <si>
    <t>10 April 1814</t>
  </si>
  <si>
    <t xml:space="preserve">
Indecisive:
Allied victory[1][2] and French victory [3][4] are both claimed.
</t>
  </si>
  <si>
    <t xml:space="preserve"> United Kingdom
 Spain
 Portugal</t>
  </si>
  <si>
    <t xml:space="preserve"> Marquess of Wellington
 Manuel Freire</t>
  </si>
  <si>
    <t>3,236 dead or wounded</t>
  </si>
  <si>
    <t>593 dead,
4,054 wounded</t>
  </si>
  <si>
    <t>Battle of Trafalgar</t>
  </si>
  <si>
    <t>Cape Trafalgar, Spain</t>
  </si>
  <si>
    <t>21 October 1805</t>
  </si>
  <si>
    <t>Decisive British victory</t>
  </si>
  <si>
    <t> United Kingdom</t>
  </si>
  <si>
    <t> First French Empire
 Kingdom of Spain</t>
  </si>
  <si>
    <t xml:space="preserve"> Horatio Nelson †
 Cuthbert Collingwood</t>
  </si>
  <si>
    <t xml:space="preserve"> Pierre-Charles Villeneuve (POW)
 Federico Gravina (DOW)</t>
  </si>
  <si>
    <t xml:space="preserve">
33 ships
(27 ships of the line and six others)</t>
  </si>
  <si>
    <t xml:space="preserve">
41 ships
(France: 18 ships of the line and eight others
Spain: 15 ships of the line)</t>
  </si>
  <si>
    <t xml:space="preserve">
458 dead
1,208 wounded
Total: 1,666</t>
  </si>
  <si>
    <t xml:space="preserve">
France:
10 ships captured,
one ship destroyed,
2,218 dead,
1,155 wounded,
4,000 captured
Spain:
11 ships captured,
1,025 dead,
1,383 wounded,
4,000 captured[2]
Aftermath:
Apx. 3,000 prisoners drowned in a storm after the battle
Total: 13,781</t>
  </si>
  <si>
    <t>Battle of Tudela</t>
  </si>
  <si>
    <t>Tudela, Navarre, Spain</t>
  </si>
  <si>
    <t>23 November 1808</t>
  </si>
  <si>
    <t xml:space="preserve"> Marshal Lannes
 General Lefebvre-Desnouettes
 Marshal Ney</t>
  </si>
  <si>
    <t>General Francisco Castaños
 General Palafox
 General O'Neylle
 General La Peña
 General Grimarest</t>
  </si>
  <si>
    <t>650 dead or wounded</t>
  </si>
  <si>
    <t>4,000 dead, wounded, or captured
26 guns lost</t>
  </si>
  <si>
    <t>Battle of Uclés</t>
  </si>
  <si>
    <t>Uclés, Spain</t>
  </si>
  <si>
    <t>13 January 1809</t>
  </si>
  <si>
    <t xml:space="preserve"> Claude Perrin Victor</t>
  </si>
  <si>
    <t xml:space="preserve"> Francisco Venegas</t>
  </si>
  <si>
    <t>Battle of Ulm</t>
  </si>
  <si>
    <t xml:space="preserve">
Part of the Ulm Campaign
</t>
  </si>
  <si>
    <t>Ulm, in present-day Württemberg, Germany (at the time part of the Electorate of Bavaria)</t>
  </si>
  <si>
    <t>15 to 20 October 1805</t>
  </si>
  <si>
    <t>Decisive French victory
Destruction of the Austrian Army in Bavaria, French control of Bavaria ensues.</t>
  </si>
  <si>
    <t xml:space="preserve"> Mack von Liebereich (POW)</t>
  </si>
  <si>
    <t>500 dead,
1,000 wounded</t>
  </si>
  <si>
    <t>4,000 dead,
27,000 captured,
66 cannons</t>
  </si>
  <si>
    <t>Battle of Usagre</t>
  </si>
  <si>
    <t>Usagre, Spain</t>
  </si>
  <si>
    <t>25 May 1811</t>
  </si>
  <si>
    <t xml:space="preserve"> Maj-Gen Latour-Maubourg</t>
  </si>
  <si>
    <t xml:space="preserve"> Maj-Gen Lumley</t>
  </si>
  <si>
    <t>2,300, 6 cannons</t>
  </si>
  <si>
    <t xml:space="preserve">250 killed, wounded and captured </t>
  </si>
  <si>
    <t>20 killed and wounded</t>
  </si>
  <si>
    <t>Battle of Valencia</t>
  </si>
  <si>
    <t>Valencia, Spain</t>
  </si>
  <si>
    <t>24–26 June 1808</t>
  </si>
  <si>
    <t xml:space="preserve"> Conde de Cervellón
 Felipe Augusto de Saint-Marcq</t>
  </si>
  <si>
    <t>Bon Adrien Jeannot de Moncey</t>
  </si>
  <si>
    <t>1,500 regulars,
6,500 militia,
11,000 civilians
Total: 19,000</t>
  </si>
  <si>
    <t>1,100 dead or wounded</t>
  </si>
  <si>
    <t>Battle of Valls</t>
  </si>
  <si>
    <t>Valls, Spain</t>
  </si>
  <si>
    <t>25 February 1809</t>
  </si>
  <si>
    <t>Laurent Gouvion Saint-Cyr</t>
  </si>
  <si>
    <t>Theodor von Reding (DOW)</t>
  </si>
  <si>
    <t>10,540 infantry,
700 cavalry,
8 guns</t>
  </si>
  <si>
    <t>1,400 killed or wounded,
1,600 captured</t>
  </si>
  <si>
    <t>Battle of Valmaseda</t>
  </si>
  <si>
    <t>Valmaseda, near Bilbao, Spain</t>
  </si>
  <si>
    <t>November 5, 1808</t>
  </si>
  <si>
    <t>Eugene-Casimir Villatte</t>
  </si>
  <si>
    <t>Joaquín Blake y Joyes</t>
  </si>
  <si>
    <t>300 dead or wounded,
300 men &amp; baggage captured</t>
  </si>
  <si>
    <t>50 dead or wounded</t>
  </si>
  <si>
    <t>Battle of Valutino</t>
  </si>
  <si>
    <t>Near Smolensk, Russia</t>
  </si>
  <si>
    <t>18 August 1812</t>
  </si>
  <si>
    <t>Marginal French victory
Successful Russian retreat</t>
  </si>
  <si>
    <t>Michel Ney
Jean-Andoche Junot</t>
  </si>
  <si>
    <t>Michael Andreas Barclay de Tolly</t>
  </si>
  <si>
    <t>Battle of Vauchamps</t>
  </si>
  <si>
    <t>Vauchamps, France</t>
  </si>
  <si>
    <t>February 14, 1814</t>
  </si>
  <si>
    <t>Napoleon I,
Marshal Marmont,
General Grouchy</t>
  </si>
  <si>
    <t xml:space="preserve"> Field-marshal Blücher</t>
  </si>
  <si>
    <t>600 men</t>
  </si>
  <si>
    <t>9,000 men
15 artillery pieces
10 flags</t>
  </si>
  <si>
    <t>Battle of Venta del Pozo</t>
  </si>
  <si>
    <t>Villodrigo, Province of Palencia, Castile and León, Spain</t>
  </si>
  <si>
    <t>23 October 1812</t>
  </si>
  <si>
    <t>Indecisive;
French tactical victory[1]</t>
  </si>
  <si>
    <t xml:space="preserve"> Pierre Boyer,
Jean-Baptiste Curto</t>
  </si>
  <si>
    <t xml:space="preserve"> Stapleton Cotton</t>
  </si>
  <si>
    <t>3,200 cavalry</t>
  </si>
  <si>
    <t>2,800 infantry, cavalry, artillery</t>
  </si>
  <si>
    <t>200–300 killed, wounded or captured</t>
  </si>
  <si>
    <t>165 killed and wounded,
65 captured</t>
  </si>
  <si>
    <t>Battle of Verona (1805)</t>
  </si>
  <si>
    <t>Verona, modern-day Italy</t>
  </si>
  <si>
    <t>18 October 1805</t>
  </si>
  <si>
    <t xml:space="preserve"> Archduke Charles
 Josef Vukassovich</t>
  </si>
  <si>
    <t>13 battalions, 15 guns</t>
  </si>
  <si>
    <t>6 battalions, 1 squadron, 12 guns</t>
  </si>
  <si>
    <t>323 to 450[1]</t>
  </si>
  <si>
    <t>1,152 to 1,622, 4 guns[1]</t>
  </si>
  <si>
    <t>Battle of Villafranca del Bierzo</t>
  </si>
  <si>
    <t>Near Villafranca del Bierzo, Spain</t>
  </si>
  <si>
    <t>17 March 1809</t>
  </si>
  <si>
    <t xml:space="preserve"> unknown</t>
  </si>
  <si>
    <t xml:space="preserve"> General La Romana</t>
  </si>
  <si>
    <t>c. 1,200</t>
  </si>
  <si>
    <t>3,800–6,000</t>
  </si>
  <si>
    <t>Battle of Villagarcia</t>
  </si>
  <si>
    <t>Villagarcia, Extremadura, Spain</t>
  </si>
  <si>
    <t>11 April 1812</t>
  </si>
  <si>
    <t>1,100 cavalry</t>
  </si>
  <si>
    <t>1,400 cavalry</t>
  </si>
  <si>
    <t>53 killed and wounded,
136 captured</t>
  </si>
  <si>
    <t>51 killed and wounded</t>
  </si>
  <si>
    <t>Battle of Vimeiro</t>
  </si>
  <si>
    <t>Near Vimeiro, Portugal</t>
  </si>
  <si>
    <t>August 21, 1808</t>
  </si>
  <si>
    <t>Anglo-Portuguese victory, Convention of Sintra</t>
  </si>
  <si>
    <t xml:space="preserve"> Jean-Andoche Junot</t>
  </si>
  <si>
    <t>17,000–20,500 men
18–19[1] guns</t>
  </si>
  <si>
    <t>13,000–14,000 men
23–24[1] guns</t>
  </si>
  <si>
    <t>720 killed and wounded</t>
  </si>
  <si>
    <t xml:space="preserve">
2,160 killed and wounded
370–450 killed
1,630–1,710 wounded[2]
13 guns captured
</t>
  </si>
  <si>
    <t>Battle of Vitebsk</t>
  </si>
  <si>
    <t>Vitebsk, Governorate of Vitebsk, Belarus, then Russian Empire</t>
  </si>
  <si>
    <t>26–27 July 1812</t>
  </si>
  <si>
    <t>French tactical victory
Strategic Russian retreat</t>
  </si>
  <si>
    <t>General Konovnitsyn
General Pahlen</t>
  </si>
  <si>
    <t>Emperor Napoleon I</t>
  </si>
  <si>
    <t>90,000 men
(only a fraction engaged)</t>
  </si>
  <si>
    <t>two divisions,
elements of Ist Cavalry Corps</t>
  </si>
  <si>
    <t>around 3,000</t>
  </si>
  <si>
    <t>around 1,400</t>
  </si>
  <si>
    <t>Battle of Vitoria</t>
  </si>
  <si>
    <t>Vitoria, Spain</t>
  </si>
  <si>
    <t>21 June 1813</t>
  </si>
  <si>
    <t>Decisive Allied victory</t>
  </si>
  <si>
    <t xml:space="preserve"> Joseph Bonaparte
 Jean-Baptiste Jourdan
Honoré Gazan</t>
  </si>
  <si>
    <t xml:space="preserve"> Marquess of Wellington
 Thomas Graham
 Rowland Hill
 Lord Dalhousie</t>
  </si>
  <si>
    <t xml:space="preserve">
60,000
49,000 infantry
11,000 cavalry
151 guns
</t>
  </si>
  <si>
    <t xml:space="preserve">
82,000
57,000 British
16,000 Portuguese
8,000 Spanish
96 guns
</t>
  </si>
  <si>
    <t>~8,000 dead, wounded or captured
All 151 guns captured or destroyed.
King Joseph's baggage train captured.</t>
  </si>
  <si>
    <t xml:space="preserve">
5,158 dead or wounded
3,675 British
921 Portuguese
562 Spanish
</t>
  </si>
  <si>
    <t>Battle of Vyazma</t>
  </si>
  <si>
    <t>Vyazma, Russia</t>
  </si>
  <si>
    <t>November 3, 1812</t>
  </si>
  <si>
    <t xml:space="preserve"> First French Empire
 Naples
 Duchy of Warsaw
Confederation of the Rhine</t>
  </si>
  <si>
    <t xml:space="preserve"> General Mikhail Miloradovich</t>
  </si>
  <si>
    <t xml:space="preserve"> Louis Nicolas Davout
 Eugène de Beauharnais
 Józef Antoni Poniatowski[disputed – discuss]
 Józef Zajączek
 Michel Ney</t>
  </si>
  <si>
    <t>26,500 troops</t>
  </si>
  <si>
    <t>37,000, of whom 24,000 took part in the battle</t>
  </si>
  <si>
    <t>1,800 killed and wounded</t>
  </si>
  <si>
    <t>8,000, including 4,000 taken prisoner</t>
  </si>
  <si>
    <t>Battle of Wagram</t>
  </si>
  <si>
    <t>Northeast of Vienna</t>
  </si>
  <si>
    <t>5–6 July 1809</t>
  </si>
  <si>
    <t xml:space="preserve">
Decisive French victory:
Armistice of Znaim
Treaty of Schönbrunn
End of the Fifth Coalition
</t>
  </si>
  <si>
    <t xml:space="preserve">
 France
 Saxony
 Bavaria
 Italy
</t>
  </si>
  <si>
    <t>Charles of Austria</t>
  </si>
  <si>
    <t>25,000-37,000 dead, wounded, missing.</t>
  </si>
  <si>
    <t>30,000-40,000 dead, wounded or missing.</t>
  </si>
  <si>
    <t>Battle of Waren-Nossentin</t>
  </si>
  <si>
    <t>Waren (Müritz), Germany</t>
  </si>
  <si>
    <t>1 November 1806</t>
  </si>
  <si>
    <t xml:space="preserve"> August von Pletz
 Ludwig Yorck</t>
  </si>
  <si>
    <t>4,000 to 5,000, 4 guns</t>
  </si>
  <si>
    <t>Waren: over 46
Nossentin: Unknown</t>
  </si>
  <si>
    <t>Waren: 26
Nossentin: Unknown</t>
  </si>
  <si>
    <t>Battle of Waterloo</t>
  </si>
  <si>
    <t>Waterloo, then Netherlands, present day Belgium; 15 km (9.3 mi) south of Brussels</t>
  </si>
  <si>
    <t>18 June 1815</t>
  </si>
  <si>
    <t>Seventh Coalition:
 United Kingdom
 Netherlands
 Hanover
 Nassau
 Brunswick
 Prussia</t>
  </si>
  <si>
    <t xml:space="preserve"> Napoleon
 Michel Ney</t>
  </si>
  <si>
    <t xml:space="preserve"> Duke of Wellington
 Gebhard Leberecht von Blücher</t>
  </si>
  <si>
    <t xml:space="preserve">
73,000
50,700 infantry
14,390 cavalry
8,050 artillery and engineers
252 guns
</t>
  </si>
  <si>
    <t xml:space="preserve">
Anglo-allies: 68,000[3]
United Kingdom: 25,000 British and 6,000 King's German Legion
Netherlands: 17,000
Hanover: 11,000
Brunswick: 6,000
Nassau: 3,000[4]
156 guns[5]
Prussians: 50,000[6]
Total: 118,000</t>
  </si>
  <si>
    <t xml:space="preserve">
Total: 41,000
24,000 to 26,000 killed, wounded including 6,000 to 7,000 captured
15,000 missing[8]
</t>
  </si>
  <si>
    <t xml:space="preserve">
Total: 24,000
Anglo-allies: 17,000
3,500 killed
10,200 wounded
3,300 missing
Prussians: 7,000
1,200 killed
4,400 wounded
1,400 missing[9]
</t>
  </si>
  <si>
    <t>Battle of Wavre</t>
  </si>
  <si>
    <t>50°43′N 04°36′E﻿ / ﻿50.717°N 4.600°E﻿ / 50.717; 4.600﻿ (Battle of Wavre)Coordinates: 50°43′N 04°36′E﻿ / ﻿50.717°N 4.600°E﻿ / 50.717; 4.600﻿ (Battle of Wavre)
Wavre, present-day Belgium</t>
  </si>
  <si>
    <t>18–19 June 1815</t>
  </si>
  <si>
    <t>French tactical victory
Prussian operational victory</t>
  </si>
  <si>
    <t xml:space="preserve"> Marshal Grouchy</t>
  </si>
  <si>
    <t xml:space="preserve"> Johann von Thielmann</t>
  </si>
  <si>
    <t>33,000 infantry
80 cannon</t>
  </si>
  <si>
    <t>17,000 infantry
48 cannon</t>
  </si>
  <si>
    <t>2,500 dead and wounded</t>
  </si>
  <si>
    <t>Battle of Wertingen</t>
  </si>
  <si>
    <t>Wertingen, present-day Germany</t>
  </si>
  <si>
    <t>8 October 1805</t>
  </si>
  <si>
    <t xml:space="preserve"> Franz von Auffenberg</t>
  </si>
  <si>
    <t>200+ killed or wounded</t>
  </si>
  <si>
    <t>400 killed or wounded,
2,900 captured</t>
  </si>
  <si>
    <t>Battle of Wörgl</t>
  </si>
  <si>
    <t>Wörgl, modern-day Austria</t>
  </si>
  <si>
    <t>13 May 1809</t>
  </si>
  <si>
    <t>Bavarian victory</t>
  </si>
  <si>
    <t xml:space="preserve"> Johann Chasteler</t>
  </si>
  <si>
    <t xml:space="preserve"> François Lefebvre
 Karl von Wrede
 Bernhard Deroy</t>
  </si>
  <si>
    <t>5,000, 17 guns</t>
  </si>
  <si>
    <t>over 9,450, 18 guns</t>
  </si>
  <si>
    <t>600, 11 guns to 3,000, 9 guns[1]</t>
  </si>
  <si>
    <t>Battle of Ölper</t>
  </si>
  <si>
    <t>Ölper, now a district of the city of Braunschweig</t>
  </si>
  <si>
    <t>1 August 1809</t>
  </si>
  <si>
    <t>Tactical draw</t>
  </si>
  <si>
    <t>Black Brunswickers</t>
  </si>
  <si>
    <t>Kingdom of Westphalia</t>
  </si>
  <si>
    <t>Frederick William, Duke of Brunswick-Wolfenbüttel</t>
  </si>
  <si>
    <t>Jean-Jacques Reubell</t>
  </si>
  <si>
    <t>c. 2,000</t>
  </si>
  <si>
    <t>c. 5,000</t>
  </si>
  <si>
    <t>40-90</t>
  </si>
  <si>
    <t>200-500</t>
  </si>
  <si>
    <t>Battles of Bergisel</t>
  </si>
  <si>
    <t>Bergisel, south of Innsbruck, Austria</t>
  </si>
  <si>
    <t>12 April – 1 November 1809</t>
  </si>
  <si>
    <t>Eventual French/Bavarian victory</t>
  </si>
  <si>
    <t xml:space="preserve"> Tyroleans</t>
  </si>
  <si>
    <t> Kingdom of Bavaria
 First French Empire</t>
  </si>
  <si>
    <t xml:space="preserve"> Andreas Hofer
 Josef Speckbacher
 Peter Mayr
 Joachim Haspinger
 Martin Teimer</t>
  </si>
  <si>
    <t xml:space="preserve"> François Lefebvre
 Bernhard Deroy
 Karl von Wrede
 General Rechberg
 Jean Drouet d'Erlon</t>
  </si>
  <si>
    <t>5,000 (later 15,000)</t>
  </si>
  <si>
    <t>Blockade of Almeida 1811</t>
  </si>
  <si>
    <t>Almeida, Portugal</t>
  </si>
  <si>
    <t>14 April to 10 May 1811</t>
  </si>
  <si>
    <t>Successful French escape</t>
  </si>
  <si>
    <t xml:space="preserve"> Antoine Brenier</t>
  </si>
  <si>
    <t xml:space="preserve"> William Erskine
 Alexander Campbell
 Luís do Rego Barreto</t>
  </si>
  <si>
    <t>Capitulation of Erfurt</t>
  </si>
  <si>
    <t>Erfurt, Germany</t>
  </si>
  <si>
    <t>16 October 1806</t>
  </si>
  <si>
    <t xml:space="preserve"> Prince of Orange</t>
  </si>
  <si>
    <t>12,000, 65 guns</t>
  </si>
  <si>
    <t>None</t>
  </si>
  <si>
    <t>Capitulation of Pasewalk</t>
  </si>
  <si>
    <t>Pasewalk, Germany</t>
  </si>
  <si>
    <t>29 October 1806</t>
  </si>
  <si>
    <t xml:space="preserve"> Édouard Milhaud
 Antoine Lasalle</t>
  </si>
  <si>
    <t xml:space="preserve"> Colonel von Hagen</t>
  </si>
  <si>
    <t>4,200, 8 guns</t>
  </si>
  <si>
    <t>4,200 soldiers captured,
8 guns captured,
37 colors captured</t>
  </si>
  <si>
    <t>Capitulation of Stettin</t>
  </si>
  <si>
    <t>Stettin, Prussia (now Szczecin, Poland)</t>
  </si>
  <si>
    <t>29–30 October 1806</t>
  </si>
  <si>
    <t xml:space="preserve"> Antoine Lasalle</t>
  </si>
  <si>
    <t xml:space="preserve"> Friedrich Romberg</t>
  </si>
  <si>
    <t>800, 2 guns</t>
  </si>
  <si>
    <t>5,300, 281 guns</t>
  </si>
  <si>
    <t>5,300 captured,
281 guns captured</t>
  </si>
  <si>
    <t>Capture of the Rosily Squadron</t>
  </si>
  <si>
    <t>Cádiz, Spain</t>
  </si>
  <si>
    <t>9–14 June 1808.</t>
  </si>
  <si>
    <t>Spanish victory, French squadron surrenders to Spain</t>
  </si>
  <si>
    <t xml:space="preserve"> François Rosily  (POW)</t>
  </si>
  <si>
    <t xml:space="preserve"> Juan Ruiz de Apodaca
 Tomás de Morla y Pacheco</t>
  </si>
  <si>
    <t>5 ships of the line,
1 frigate,
4,000 sailors</t>
  </si>
  <si>
    <t>5 ships of the line,
1 frigate
At least 2,000 sailors and militia,
Numerous gunboats</t>
  </si>
  <si>
    <t>13 dead,
46 wounded,
3,676 captured,
6 ships captured[2]
Total: 3,735</t>
  </si>
  <si>
    <t>4 dead,
50 wounded,
15 gunboats sunk
Total: 54</t>
  </si>
  <si>
    <t>Combat of Barquilla</t>
  </si>
  <si>
    <t>Heights of Barquilla, north of Villar de Puerco, Spain</t>
  </si>
  <si>
    <t>July 11, 1810</t>
  </si>
  <si>
    <t xml:space="preserve"> Pierre Gouache</t>
  </si>
  <si>
    <t xml:space="preserve"> Robert Craufurd</t>
  </si>
  <si>
    <t>200 infantry
30-40 cavalry</t>
  </si>
  <si>
    <t>31 captured</t>
  </si>
  <si>
    <t>32-40 casualties</t>
  </si>
  <si>
    <t>Battles of El Bruc</t>
  </si>
  <si>
    <t>El Bruc, near Barcelona, Spain</t>
  </si>
  <si>
    <t>June 6 and June 14, 1808</t>
  </si>
  <si>
    <t>1st: Spanish victory
2nd: Spanish victory</t>
  </si>
  <si>
    <t xml:space="preserve"> François de Schwarz
 Joseph Chabran</t>
  </si>
  <si>
    <t xml:space="preserve"> Antoni Franch i Estalella
 Joan Baiget</t>
  </si>
  <si>
    <t>3,800–5,000 regulars</t>
  </si>
  <si>
    <t>2,000 regulars and militia</t>
  </si>
  <si>
    <t>6 June:
360 dead
800 wounded
60 captured
1 gun captured
Total: 1,220
14 June:
83 dead
274 wounded
Total: 357
Grand total: 1,577</t>
  </si>
  <si>
    <t>6 June:
20 dead
80 wounded
Total: 100
14 June:
15 dead
50 wounded
Total: 65
Grand total: 165</t>
  </si>
  <si>
    <t>Combat of Korneuburg</t>
  </si>
  <si>
    <t>Korneuburg, present-day Austria, then Austrian Empire</t>
  </si>
  <si>
    <t>7 July 1809</t>
  </si>
  <si>
    <t xml:space="preserve"> Claude Legrand</t>
  </si>
  <si>
    <t>13,000 men
24 cannons</t>
  </si>
  <si>
    <t>18,000 men
64 cannons</t>
  </si>
  <si>
    <t>350 men</t>
  </si>
  <si>
    <t>at least 300 men</t>
  </si>
  <si>
    <t>Combat of Schöngrabern</t>
  </si>
  <si>
    <t>10 July 1809</t>
  </si>
  <si>
    <t xml:space="preserve"> Prince Heinrich XV of Reuss-Plauen</t>
  </si>
  <si>
    <t>11,000 men
24 cannons</t>
  </si>
  <si>
    <t>27,000 men (6,000 engaged)
32 cannons</t>
  </si>
  <si>
    <t>Combat of Stockerau</t>
  </si>
  <si>
    <t>Stockerau, present-day Austria, then Austrian Empire</t>
  </si>
  <si>
    <t xml:space="preserve"> French Empire
 Grand Duchy of Hesse</t>
  </si>
  <si>
    <t xml:space="preserve"> Jacob Marulaz</t>
  </si>
  <si>
    <t xml:space="preserve"> Ludwig Wallmoden</t>
  </si>
  <si>
    <t>150 cavalrymen</t>
  </si>
  <si>
    <t>around 1,200 men</t>
  </si>
  <si>
    <t>most troops engaged</t>
  </si>
  <si>
    <t>Dalmatian Campaign (1809)</t>
  </si>
  <si>
    <t>Dalmatia, Croatia</t>
  </si>
  <si>
    <t>26 April – 21 May 1809</t>
  </si>
  <si>
    <t xml:space="preserve"> Auguste Marmont</t>
  </si>
  <si>
    <t xml:space="preserve"> Andreas Stoichevich
 Matthias Rebrovich</t>
  </si>
  <si>
    <t>8,100–9,000</t>
  </si>
  <si>
    <t>Zrmanja River: 1,200
Pribudić: light
Gračac: 300
Gospić: 1,004</t>
  </si>
  <si>
    <t>Zrmanja River: 250
Pribudić: 1,000
Gračac: 300
Gospić: 764, 2-5 guns</t>
  </si>
  <si>
    <t>Dos de Mayo</t>
  </si>
  <si>
    <t>Madrid, Spain</t>
  </si>
  <si>
    <t>2 May 1808</t>
  </si>
  <si>
    <t xml:space="preserve">
Uprising suppressed but insurrection spreads throughout Spain
Mass executions in reprisal
Outbreak of the Peninsular War
</t>
  </si>
  <si>
    <t>Pedro Velarde y Santillán  †
Luís Daoíz de Torres  †
Jacinto Ruiz y Mendoza</t>
  </si>
  <si>
    <t>200[1]–500 dead,[2] including 113 prisoners executed[2]</t>
  </si>
  <si>
    <t>31[1]–150 dead[3]</t>
  </si>
  <si>
    <t>First Battle of Polotsk</t>
  </si>
  <si>
    <t>Polotsk, Belarus</t>
  </si>
  <si>
    <t>17–18 August 1812</t>
  </si>
  <si>
    <t>Indecisive
Russians retreat
French advance toward Saint Petersburg halted[1]</t>
  </si>
  <si>
    <t>Nicolas Oudinot (WIA), Marquis Laurent Gouvion Saint-Cyr</t>
  </si>
  <si>
    <t>22,000 troops,
135 cannons</t>
  </si>
  <si>
    <t>18,000 troops,
120 cannons</t>
  </si>
  <si>
    <t>4,500–5,500</t>
  </si>
  <si>
    <t>First Battle of Porto</t>
  </si>
  <si>
    <t>Porto, Portugal</t>
  </si>
  <si>
    <t xml:space="preserve"> Portugal</t>
  </si>
  <si>
    <t xml:space="preserve"> Caetano José Vaz Parreiras</t>
  </si>
  <si>
    <t xml:space="preserve">
About 24,000 men:
4,500 regular army
10,000 ordenanças (militia)
9,000 armed citizens
</t>
  </si>
  <si>
    <t>21,500 men including 3,100 cavalry</t>
  </si>
  <si>
    <t>2,100 killed and wounded</t>
  </si>
  <si>
    <t>First Siege of Zaragoza</t>
  </si>
  <si>
    <t>Zaragoza, Spain</t>
  </si>
  <si>
    <t>15 June – 14 August 1808</t>
  </si>
  <si>
    <t xml:space="preserve"> Charles Lefebvre-Desnouettes
 Jean-Antoine Verdier</t>
  </si>
  <si>
    <t xml:space="preserve"> José de Palafox y Melzi
 Felipe Augusto de Saint-Marcq
 Juan O'Neylle</t>
  </si>
  <si>
    <t>8,500 regulars,
1,000 cavalry,
60 guns
Total: 9,500</t>
  </si>
  <si>
    <t>500 regulars,
6,000 militia
Total: 6,500</t>
  </si>
  <si>
    <t>3,000–3,500</t>
  </si>
  <si>
    <t>Greater Poland Uprising of 1806</t>
  </si>
  <si>
    <t>Greater Poland</t>
  </si>
  <si>
    <t>November 1806</t>
  </si>
  <si>
    <t>Decisive French and Polish victory</t>
  </si>
  <si>
    <t xml:space="preserve"> First French Empire
 Polish Insurgents</t>
  </si>
  <si>
    <t xml:space="preserve"> Napoleon I
 Jan Dąbrowski
 Józef Poniatowski</t>
  </si>
  <si>
    <t xml:space="preserve"> Frederick William III</t>
  </si>
  <si>
    <t>Unknown French soldiers
ca. 23,000 Polish soldiers
Unknown Pospolite ruszenie</t>
  </si>
  <si>
    <t>Invasion of Portugal (1807)</t>
  </si>
  <si>
    <t>Portugal</t>
  </si>
  <si>
    <t>19 to 30 November 1807</t>
  </si>
  <si>
    <t>Decisive Franco-Spanish victory</t>
  </si>
  <si>
    <t xml:space="preserve"> French Empire
 Spain</t>
  </si>
  <si>
    <t> Portugal</t>
  </si>
  <si>
    <t xml:space="preserve"> Jean-Andoche Junot
 General Solano</t>
  </si>
  <si>
    <t xml:space="preserve"> Prince Regent John</t>
  </si>
  <si>
    <t xml:space="preserve"> 24,918
 25,500</t>
  </si>
  <si>
    <t>Light</t>
  </si>
  <si>
    <t>Army came under French command</t>
  </si>
  <si>
    <t>Second Battle of Polotsk</t>
  </si>
  <si>
    <t>18–20 October 1812</t>
  </si>
  <si>
    <t>31,000 regular troops,
9,000 militia,
9,000 regular troops operating independently;
Total of: 49,000</t>
  </si>
  <si>
    <t>23,000-27,000</t>
  </si>
  <si>
    <t>8,000-12,500</t>
  </si>
  <si>
    <t>Battle of Porto</t>
  </si>
  <si>
    <t>12 May 1809</t>
  </si>
  <si>
    <t xml:space="preserve">
Decisive Anglo-Portuguese victory
Portugal liberated
French retreat into Spain
</t>
  </si>
  <si>
    <t>600 killed or wounded &amp; 1,500 captured</t>
  </si>
  <si>
    <t>23 killed, 98 wounded</t>
  </si>
  <si>
    <t>Second Siege of Zaragoza</t>
  </si>
  <si>
    <t>20 December 1808 – 20 February 1809</t>
  </si>
  <si>
    <t xml:space="preserve"> French Empire
 Duchy of Warsaw
  Switzerland</t>
  </si>
  <si>
    <t>Jeannot de Moncey
Édouard Mortier
Jean Lannes</t>
  </si>
  <si>
    <t>José de Palafox y Melzi</t>
  </si>
  <si>
    <t>40,000 regulars
4,000 cavalry
60 guns</t>
  </si>
  <si>
    <t>31,000 regulars and militia
1,400 cavalry
160 guns</t>
  </si>
  <si>
    <t xml:space="preserve">
10,000 dead
2,500–5,000 sick or wounded</t>
  </si>
  <si>
    <t>54,000 dead</t>
  </si>
  <si>
    <t>Siege of Almeida 1810</t>
  </si>
  <si>
    <t>July 25 to August 27, 1810</t>
  </si>
  <si>
    <t>Brig-Gen William Cox</t>
  </si>
  <si>
    <t>16,000 men, 100 cannons</t>
  </si>
  <si>
    <t>5,000 men, 100 cannons</t>
  </si>
  <si>
    <t>58 dead, 320 wounded</t>
  </si>
  <si>
    <t>600 dead, 300 wounded, 4,100 captured</t>
  </si>
  <si>
    <t>Siege of Ancona</t>
  </si>
  <si>
    <t>Ancona, present-day Italy</t>
  </si>
  <si>
    <t>5 May – 30 May 1815</t>
  </si>
  <si>
    <t>Anglo-Austrian victory</t>
  </si>
  <si>
    <t> Austrian Empire
 United Kingdom</t>
  </si>
  <si>
    <t>500 killed or wounded
1,000 captured</t>
  </si>
  <si>
    <t>Siege of Astorga</t>
  </si>
  <si>
    <t>Astorga, Spain</t>
  </si>
  <si>
    <t>21 March — 22 April 1810</t>
  </si>
  <si>
    <t xml:space="preserve"> André Masséna
 Jean-Andoche Junot</t>
  </si>
  <si>
    <t xml:space="preserve"> José María Santocildes</t>
  </si>
  <si>
    <t>10,800 infantry,
1,200 cavalry,
18 guns</t>
  </si>
  <si>
    <t>2,700 infantry</t>
  </si>
  <si>
    <t>160 dead,
400 wounded</t>
  </si>
  <si>
    <t>51 dead,
109 wounded</t>
  </si>
  <si>
    <t>Siege of Badajoz</t>
  </si>
  <si>
    <t>16 March – 6 April 1812</t>
  </si>
  <si>
    <t xml:space="preserve"> Great Britain,
 Portugal</t>
  </si>
  <si>
    <t xml:space="preserve"> Arthur Wellesley, the First Duke of Wellington
 Luís do Rego Barreto</t>
  </si>
  <si>
    <t xml:space="preserve"> Général de brigade Armand Philippon</t>
  </si>
  <si>
    <t>27,000 regulars and 52 cannons</t>
  </si>
  <si>
    <t>4,742 regulars</t>
  </si>
  <si>
    <t>1,500 dead or wounded
3,500 captured</t>
  </si>
  <si>
    <t>Siege of Burgos</t>
  </si>
  <si>
    <t>Burgos, Spain</t>
  </si>
  <si>
    <t>19 September to 21 October 1812</t>
  </si>
  <si>
    <t xml:space="preserve"> Jean Louis Dubreton</t>
  </si>
  <si>
    <t xml:space="preserve"> Marquess of Wellington</t>
  </si>
  <si>
    <t>35,000
13 engineers
8 24-pound cannon</t>
  </si>
  <si>
    <t>304 killed, 323 wounded
60 captured, 7 guns</t>
  </si>
  <si>
    <t>550 killed
1,550 wounded, 3 guns</t>
  </si>
  <si>
    <t>Siege of Ciudad Rodrigo</t>
  </si>
  <si>
    <t>Ciudad Rodrigo, Spain</t>
  </si>
  <si>
    <t>26 April – 9 July 1810</t>
  </si>
  <si>
    <t>Field Marshal Don Andrés Perez de Herrasti</t>
  </si>
  <si>
    <t>42,000, 60 cannons</t>
  </si>
  <si>
    <t>5,500, 118 cannons</t>
  </si>
  <si>
    <t>180 killed, over 1,000 wounded</t>
  </si>
  <si>
    <t>461 killed, 994 wounded, 4,000 captured</t>
  </si>
  <si>
    <t>7 to 20 January 1812</t>
  </si>
  <si>
    <t xml:space="preserve"> Jean Léonard Barrié</t>
  </si>
  <si>
    <t>10,700,
36 heavy cannon</t>
  </si>
  <si>
    <t>2,000,
153 cannon</t>
  </si>
  <si>
    <t>318 dead,
1,378 wounded</t>
  </si>
  <si>
    <t>529 dead or wounded,
1,471 captured</t>
  </si>
  <si>
    <t>Siege of Cádiz</t>
  </si>
  <si>
    <t>5 February 1810 – 24 August 1812</t>
  </si>
  <si>
    <t xml:space="preserve">
Allied victory[1]
Proclamation of Spanish Constitution of 1812[2]
</t>
  </si>
  <si>
    <t> Spain
 United Kingdom
 Portugal</t>
  </si>
  <si>
    <t xml:space="preserve"> Manuel la Peña
 José de Zayas
 Duke of Alburquerque
 Thomas Graham</t>
  </si>
  <si>
    <t xml:space="preserve"> Claude Victor
 Nicolas Jean-de-Dieu Soult
 Baron de Sénarmont  †</t>
  </si>
  <si>
    <t xml:space="preserve">
17,000–18,000 Spanish
3,000–4,000 British
1,700 Portuguese
16 warships
</t>
  </si>
  <si>
    <t xml:space="preserve">
60,000–70,000
30–35 warships
</t>
  </si>
  <si>
    <t>896 dead
3,706 wounded</t>
  </si>
  <si>
    <t>4,500–5,500 dead or wounded
30 ships destroyed[5]</t>
  </si>
  <si>
    <t>Siege of Danzig</t>
  </si>
  <si>
    <t>Danzig, Prussia (present-day Gdańsk, Poland)</t>
  </si>
  <si>
    <t>19 March - 24 May 1807</t>
  </si>
  <si>
    <t xml:space="preserve"> Prussia
 Russia
 United Kingdom (naval)</t>
  </si>
  <si>
    <t xml:space="preserve"> Marshal Lefebvre</t>
  </si>
  <si>
    <t xml:space="preserve"> Marshall Kalckreuth
 Nikolay Kamensky</t>
  </si>
  <si>
    <t>c. 27,000 infantry
3,000 cavalry</t>
  </si>
  <si>
    <t>c. 20,000 infantry</t>
  </si>
  <si>
    <t>c. 400</t>
  </si>
  <si>
    <t>c. 11,000</t>
  </si>
  <si>
    <t>Siege of Gaeta</t>
  </si>
  <si>
    <t>Gaeta (present-day Italy)</t>
  </si>
  <si>
    <t>26 February - 18 July 1806</t>
  </si>
  <si>
    <t xml:space="preserve"> André Masséna
 Nicolas de Lacour
 Jacques Campredon</t>
  </si>
  <si>
    <t xml:space="preserve"> Pr. Hesse-Philippsthal
 Colonel Hotz
 Fra Diavolo</t>
  </si>
  <si>
    <t>Gaeta, present-day Italy</t>
  </si>
  <si>
    <t>28 May 1815 – 8 August 1815</t>
  </si>
  <si>
    <t>Maresciallo di Campo Begani</t>
  </si>
  <si>
    <t>277 killed or wounded</t>
  </si>
  <si>
    <t>238 killed
1,762 captured</t>
  </si>
  <si>
    <t>Siege of Hameln</t>
  </si>
  <si>
    <t xml:space="preserve">
Part of The War of the Fourth Coalition
</t>
  </si>
  <si>
    <t>Hamelin, 36 km southwest of Hanover</t>
  </si>
  <si>
    <t>7 to 22 November 1806</t>
  </si>
  <si>
    <t xml:space="preserve">
French victory:
surrender of the Prussian garrison
</t>
  </si>
  <si>
    <t xml:space="preserve"> First French Empire
 Kingdom of Holland</t>
  </si>
  <si>
    <t xml:space="preserve"> Édouard Mortier
 Jean Dumonceau
 Jean Savary</t>
  </si>
  <si>
    <t xml:space="preserve"> Karl von Lecoq</t>
  </si>
  <si>
    <t>6,000, 12 cannons</t>
  </si>
  <si>
    <t>10,000, 175 cannons</t>
  </si>
  <si>
    <t>minor</t>
  </si>
  <si>
    <t>600–10,000, 175 guns</t>
  </si>
  <si>
    <t>Siege of Kolberg (1807)</t>
  </si>
  <si>
    <t>Kolberg (Kołobrzeg), Prussian Province of Pomerania</t>
  </si>
  <si>
    <t>March to 2 July 1807</t>
  </si>
  <si>
    <t>Siege lifted by peace treaty</t>
  </si>
  <si>
    <t xml:space="preserve">
 French Empire
French Empire auxiliaries:
 Polish insurgents of the Greater Poland Uprising
Italy[1]
 Kingdom of Holland
Saxe-Coburg-Saalfeld[2]
 Saxe-Gotha-Altenburg[3]
 Saxe-Meiningen[4]
Saxe-Hildburghausen[2]
 Saxe-Weimar[2]
 Württemberg[1]
 Nassau
</t>
  </si>
  <si>
    <t xml:space="preserve">
 Prussia
Naval support:
 Sweden
 United Kingdom
</t>
  </si>
  <si>
    <t xml:space="preserve"> Victor-Perrin
 Teulié
 Loison
 Mortier</t>
  </si>
  <si>
    <t xml:space="preserve"> Lucadou
 Gneisenau
 Nettelbeck
 Schill</t>
  </si>
  <si>
    <t>14,000 men
41 guns[5][dubious – discuss]</t>
  </si>
  <si>
    <t>6,000 men (fortress)
~230 guns (fortress)[5]
46 guns on Swedish frigate
add. guns on British vessel</t>
  </si>
  <si>
    <t>102 officers and 5,000 men dead and wounded or died of sickness</t>
  </si>
  <si>
    <t>55 officers and 3,000 men dead, wounded, or died of sickness</t>
  </si>
  <si>
    <t>Siege of Magdeburg</t>
  </si>
  <si>
    <t>Magdeburg, Kingdom of Prussia</t>
  </si>
  <si>
    <t>25 October - 8 November 1806</t>
  </si>
  <si>
    <t xml:space="preserve">
French victory:
surrender of the Prussian garrison,
capture of Prussia's second-largest city on 11 November 1806.
</t>
  </si>
  <si>
    <t xml:space="preserve"> Franz von Kleist</t>
  </si>
  <si>
    <t>18,000-25,000 men[2]</t>
  </si>
  <si>
    <t>24,000-25,000 men[1]
700 artillery pieces[2]</t>
  </si>
  <si>
    <t>entire garrison and 20 generals P.o.W.[2]
54 flags, 700 artillery captured[2]</t>
  </si>
  <si>
    <t>Siege of San Sebastián</t>
  </si>
  <si>
    <t>San Sebastián, Spain</t>
  </si>
  <si>
    <t>7 July–8 September 1813</t>
  </si>
  <si>
    <t>French victory (1st),
Anglo-Portuguese victory (2nd)</t>
  </si>
  <si>
    <t> United Kingdom
 Portugal</t>
  </si>
  <si>
    <t xml:space="preserve"> Napoleonic Empire</t>
  </si>
  <si>
    <t xml:space="preserve"> Thomas Graham</t>
  </si>
  <si>
    <t xml:space="preserve"> Louis Emmanuel Rey</t>
  </si>
  <si>
    <t>3,770 in total</t>
  </si>
  <si>
    <t>850 killed and 2,530 captured</t>
  </si>
  <si>
    <t>30 January to 24 August 1807</t>
  </si>
  <si>
    <t xml:space="preserve"> Sweden</t>
  </si>
  <si>
    <t xml:space="preserve"> King Gustav IV Adolf
 Hans von Essen</t>
  </si>
  <si>
    <t xml:space="preserve"> Édouard Mortier
 Guillaume Brune</t>
  </si>
  <si>
    <t>15,000, 500 guns</t>
  </si>
  <si>
    <t>Siege of Tarragona (1811)</t>
  </si>
  <si>
    <t>Tarragona, Spain</t>
  </si>
  <si>
    <t>5 May – 29 June 1811</t>
  </si>
  <si>
    <t xml:space="preserve"> Juan de Contreras</t>
  </si>
  <si>
    <t>6,500 &amp; reinforcements</t>
  </si>
  <si>
    <t>Siege of Tarragona</t>
  </si>
  <si>
    <t>June 3 to June 11, 1813</t>
  </si>
  <si>
    <t xml:space="preserve"> Antoine Bertoletti
 Maurice Mathieu</t>
  </si>
  <si>
    <t xml:space="preserve"> John Murray
 Benjamin Hallowell
 Francisco Copons</t>
  </si>
  <si>
    <t>98 dead or wounded</t>
  </si>
  <si>
    <t>102 dead or wounded,
18 siege cannons</t>
  </si>
  <si>
    <t>Siege of Valencia (1812)</t>
  </si>
  <si>
    <t>26 December 1811 – 9 January 1812</t>
  </si>
  <si>
    <t>20,595–33,000</t>
  </si>
  <si>
    <t>20,281, 374 guns</t>
  </si>
  <si>
    <t>Siege of Gerona</t>
  </si>
  <si>
    <t>Girona, Spain</t>
  </si>
  <si>
    <t>May 6 - December 12, 1809</t>
  </si>
  <si>
    <t xml:space="preserve">
French victory,
The city capitulates,
Its defense inspires resistance elsewhere in the Peninsula.[1]
</t>
  </si>
  <si>
    <t xml:space="preserve"> French Empire
 Kingdom of Westphalia</t>
  </si>
  <si>
    <t>Laurent de Gouvion St-Cyr
Pierre Augereau</t>
  </si>
  <si>
    <t>Mariano Alvarez de Castro (POW)</t>
  </si>
  <si>
    <t>35,000 regulars
40 guns</t>
  </si>
  <si>
    <t>5,600 regulars and militia</t>
  </si>
  <si>
    <t>14,000 dead, wounded, or ill</t>
  </si>
  <si>
    <t>5,000 dead
1,200 wounded
3,000 captured</t>
  </si>
  <si>
    <t>Tyrolean Rebellion</t>
  </si>
  <si>
    <t>Tyrol</t>
  </si>
  <si>
    <t>April-November 1809</t>
  </si>
  <si>
    <t>Decisive French victory
Rebellion crushed</t>
  </si>
  <si>
    <t xml:space="preserve">
 French Empire
 Bavaria
 Saxony
 Napoleonic Italy
</t>
  </si>
  <si>
    <t xml:space="preserve">
 Tyrolean partisans
Supported by:
 Austria</t>
  </si>
  <si>
    <t xml:space="preserve"> François-Joseph Lefebvre
 Prince Eugène</t>
  </si>
  <si>
    <t xml:space="preserve">
 Andreas Hofer †
 Peter Mayr †</t>
  </si>
  <si>
    <t>Walcheren Campaign</t>
  </si>
  <si>
    <t>Walcheren, Netherlands</t>
  </si>
  <si>
    <t>30 July – 9 December 1809</t>
  </si>
  <si>
    <t>French-Dutch victory</t>
  </si>
  <si>
    <t xml:space="preserve"> Jean-Baptiste Bernadotte
 Louis Claude Monnet de Lorbeau</t>
  </si>
  <si>
    <t xml:space="preserve"> Lord Chatham
 Sir Richard Strachan</t>
  </si>
  <si>
    <t>4,000 dead, wounded or captured
including 1st battalion, Irish legion
5,000+ sick</t>
  </si>
  <si>
    <t>4,000+ dead, wounded or captured
12,000+ sick</t>
  </si>
  <si>
    <r>
      <rPr>
        <sz val="12"/>
        <rFont val="宋体"/>
        <charset val="134"/>
      </rPr>
      <t>N</t>
    </r>
    <r>
      <rPr>
        <sz val="12"/>
        <rFont val="宋体"/>
        <charset val="134"/>
      </rPr>
      <t>ote</t>
    </r>
  </si>
  <si>
    <t>Siege</t>
  </si>
  <si>
    <t>Sea</t>
  </si>
  <si>
    <t>VicSide</t>
  </si>
  <si>
    <t>SideA</t>
  </si>
  <si>
    <t>SideB</t>
  </si>
  <si>
    <t>D</t>
  </si>
  <si>
    <t>A</t>
  </si>
  <si>
    <t>F</t>
  </si>
  <si>
    <t xml:space="preserve"> </t>
  </si>
  <si>
    <r>
      <rPr>
        <sz val="12"/>
        <rFont val="宋体"/>
        <charset val="134"/>
      </rPr>
      <t>15 ships of the lin</t>
    </r>
    <r>
      <rPr>
        <sz val="12"/>
        <rFont val="宋体"/>
        <charset val="134"/>
      </rPr>
      <t>e</t>
    </r>
  </si>
  <si>
    <t>647
2 Spanish ships captured,
1,200 prisoners[11]</t>
  </si>
  <si>
    <t>Yes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</si>
  <si>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emove Spanden</t>
    </r>
  </si>
  <si>
    <t>new wiki update,102000vs114000exchange to 35,000vs86000</t>
  </si>
  <si>
    <t>deserters join loss</t>
  </si>
  <si>
    <t>Second Battle of Kulm</t>
  </si>
  <si>
    <t>War of the Sixth Coalition</t>
  </si>
  <si>
    <t>Kulm</t>
  </si>
  <si>
    <t xml:space="preserve"> 17 September 1813</t>
  </si>
  <si>
    <r>
      <rPr>
        <sz val="12"/>
        <rFont val="宋体"/>
        <family val="3"/>
        <charset val="134"/>
      </rPr>
      <t>S</t>
    </r>
    <r>
      <rPr>
        <sz val="12"/>
        <rFont val="宋体"/>
        <family val="3"/>
        <charset val="134"/>
      </rPr>
      <t>P</t>
    </r>
  </si>
  <si>
    <t>A=0,B=1</t>
  </si>
  <si>
    <t xml:space="preserve">
23,000</t>
  </si>
  <si>
    <t xml:space="preserve">
23,300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</si>
  <si>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5200</t>
    </r>
    <r>
      <rPr>
        <sz val="12"/>
        <rFont val="宋体"/>
        <charset val="134"/>
      </rPr>
      <t xml:space="preserve">
</t>
    </r>
  </si>
  <si>
    <r>
      <rPr>
        <sz val="12"/>
        <rFont val="宋体"/>
        <charset val="134"/>
      </rPr>
      <t>1,</t>
    </r>
    <r>
      <rPr>
        <sz val="12"/>
        <rFont val="宋体"/>
        <charset val="134"/>
      </rPr>
      <t>59</t>
    </r>
    <r>
      <rPr>
        <sz val="12"/>
        <rFont val="宋体"/>
        <charset val="134"/>
      </rPr>
      <t xml:space="preserve">0
</t>
    </r>
  </si>
  <si>
    <t xml:space="preserve">2,380
</t>
  </si>
  <si>
    <t xml:space="preserve">3227
</t>
  </si>
  <si>
    <t xml:space="preserve">
3000
</t>
  </si>
  <si>
    <t xml:space="preserve">
9000
</t>
  </si>
  <si>
    <r>
      <rPr>
        <sz val="12"/>
        <rFont val="宋体"/>
        <charset val="134"/>
      </rPr>
      <t xml:space="preserve">
2</t>
    </r>
    <r>
      <rPr>
        <sz val="12"/>
        <rFont val="宋体"/>
        <charset val="134"/>
      </rPr>
      <t>0000</t>
    </r>
  </si>
  <si>
    <t xml:space="preserve">
2,300</t>
  </si>
  <si>
    <t xml:space="preserve">
1,390</t>
  </si>
  <si>
    <t xml:space="preserve">
55,634
</t>
  </si>
  <si>
    <t>7, 468</t>
  </si>
  <si>
    <t xml:space="preserve">
12,000
</t>
  </si>
  <si>
    <t xml:space="preserve">
7,000
</t>
  </si>
  <si>
    <t xml:space="preserve">5000
</t>
  </si>
  <si>
    <t xml:space="preserve">
800</t>
  </si>
  <si>
    <t xml:space="preserve">
4,120</t>
  </si>
  <si>
    <t xml:space="preserve">
2,160</t>
  </si>
  <si>
    <t xml:space="preserve">
60,000</t>
  </si>
  <si>
    <t xml:space="preserve">
82,000
</t>
  </si>
  <si>
    <t xml:space="preserve">
5,158</t>
  </si>
  <si>
    <t xml:space="preserve">
73,000</t>
  </si>
  <si>
    <t xml:space="preserve">24,000
</t>
  </si>
  <si>
    <t xml:space="preserve">
22700
</t>
  </si>
  <si>
    <r>
      <rPr>
        <sz val="12"/>
        <rFont val="宋体"/>
        <charset val="134"/>
      </rPr>
      <t xml:space="preserve">
6</t>
    </r>
    <r>
      <rPr>
        <sz val="12"/>
        <rFont val="宋体"/>
        <charset val="134"/>
      </rPr>
      <t>5000</t>
    </r>
    <r>
      <rPr>
        <sz val="12"/>
        <rFont val="宋体"/>
        <charset val="134"/>
      </rPr>
      <t xml:space="preserve">
</t>
    </r>
  </si>
  <si>
    <t>StrengthF</t>
  </si>
  <si>
    <r>
      <rPr>
        <sz val="12"/>
        <rFont val="宋体"/>
        <family val="3"/>
        <charset val="134"/>
      </rPr>
      <t>Loss</t>
    </r>
    <r>
      <rPr>
        <sz val="12"/>
        <rFont val="宋体"/>
        <family val="3"/>
        <charset val="134"/>
      </rPr>
      <t>F</t>
    </r>
  </si>
  <si>
    <r>
      <rPr>
        <sz val="12"/>
        <rFont val="宋体"/>
        <family val="3"/>
        <charset val="134"/>
      </rPr>
      <t>Loss</t>
    </r>
    <r>
      <rPr>
        <sz val="12"/>
        <rFont val="宋体"/>
        <family val="3"/>
        <charset val="134"/>
      </rPr>
      <t>A</t>
    </r>
  </si>
  <si>
    <t>oddsS</t>
  </si>
  <si>
    <t>oddsL</t>
  </si>
  <si>
    <t>Napolean</t>
  </si>
  <si>
    <r>
      <rPr>
        <sz val="12"/>
        <rFont val="宋体"/>
        <family val="3"/>
        <charset val="134"/>
      </rPr>
      <t>Michel Ne</t>
    </r>
    <r>
      <rPr>
        <sz val="12"/>
        <rFont val="宋体"/>
        <family val="3"/>
        <charset val="134"/>
      </rPr>
      <t>y</t>
    </r>
  </si>
  <si>
    <t>Louis Davout</t>
  </si>
  <si>
    <t>Wellesley</t>
  </si>
  <si>
    <t>Wellington</t>
  </si>
  <si>
    <t>WW</t>
  </si>
  <si>
    <t>vicFA</t>
  </si>
  <si>
    <t>LossF</t>
  </si>
  <si>
    <t>Michel Ney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</si>
</sst>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9">
    <font>
      <sz val="12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  <xf numFmtId="3" fontId="0" fillId="0" borderId="0" xfId="0" applyNumberFormat="1" applyFont="1">
      <alignment vertical="center"/>
    </xf>
    <xf numFmtId="0" fontId="0" fillId="0" borderId="0" xfId="0" applyFont="1" applyAlignment="1">
      <alignment vertical="center" wrapText="1"/>
    </xf>
    <xf numFmtId="3" fontId="0" fillId="0" borderId="0" xfId="0" applyNumberFormat="1" applyFont="1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47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20% - 强调文字颜色 2" xfId="6"/>
    <cellStyle name="标题" xfId="7"/>
    <cellStyle name="货币[0]" xfId="8" builtinId="7"/>
    <cellStyle name="20% - 强调文字颜色 1" xfId="9"/>
    <cellStyle name="输入" xfId="10"/>
    <cellStyle name="20% - 强调文字颜色 3" xfId="11"/>
    <cellStyle name="20% - 强调文字颜色 4" xfId="12"/>
    <cellStyle name="强调文字颜色 1" xfId="13"/>
    <cellStyle name="20% - 强调文字颜色 5" xfId="14"/>
    <cellStyle name="强调文字颜色 2" xfId="15"/>
    <cellStyle name="链接单元格" xfId="16"/>
    <cellStyle name="20% - 强调文字颜色 6" xfId="17"/>
    <cellStyle name="40% - 强调文字颜色 1" xfId="18"/>
    <cellStyle name="40% - 强调文字颜色 2" xfId="19"/>
    <cellStyle name="差" xfId="20"/>
    <cellStyle name="40% - 强调文字颜色 3" xfId="21"/>
    <cellStyle name="40% - 强调文字颜色 4" xfId="22"/>
    <cellStyle name="40% - 强调文字颜色 5" xfId="23"/>
    <cellStyle name="40% - 强调文字颜色 6" xfId="24"/>
    <cellStyle name="标题 3" xfId="25"/>
    <cellStyle name="60% - 强调文字颜色 1" xfId="26"/>
    <cellStyle name="警告文本" xfId="27"/>
    <cellStyle name="标题 4" xfId="28"/>
    <cellStyle name="60% - 强调文字颜色 2" xfId="29"/>
    <cellStyle name="60% - 强调文字颜色 3" xfId="30"/>
    <cellStyle name="输出" xfId="31"/>
    <cellStyle name="60% - 强调文字颜色 4" xfId="32"/>
    <cellStyle name="60% - 强调文字颜色 5" xfId="33"/>
    <cellStyle name="60% - 强调文字颜色 6" xfId="34"/>
    <cellStyle name="标题 1" xfId="35"/>
    <cellStyle name="标题 2" xfId="36"/>
    <cellStyle name="好" xfId="37"/>
    <cellStyle name="汇总" xfId="38"/>
    <cellStyle name="计算" xfId="39"/>
    <cellStyle name="检查单元格" xfId="40"/>
    <cellStyle name="解释性文本" xfId="41"/>
    <cellStyle name="强调文字颜色 3" xfId="42"/>
    <cellStyle name="强调文字颜色 5" xfId="43"/>
    <cellStyle name="强调文字颜色 6" xfId="44"/>
    <cellStyle name="适中" xfId="45"/>
    <cellStyle name="注释" xfId="4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9"/>
  <sheetViews>
    <sheetView topLeftCell="A74" workbookViewId="0">
      <selection activeCell="H74" sqref="H74"/>
    </sheetView>
  </sheetViews>
  <sheetFormatPr defaultColWidth="9" defaultRowHeight="14.25"/>
  <cols>
    <col min="4" max="4" width="1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ht="114" spans="1:13">
      <c r="A2" s="1" t="s">
        <v>13</v>
      </c>
      <c r="B2" s="3" t="s">
        <v>14</v>
      </c>
      <c r="C2" t="s">
        <v>15</v>
      </c>
      <c r="D2" t="s">
        <v>16</v>
      </c>
      <c r="E2" s="1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s="4">
        <v>5300</v>
      </c>
      <c r="M2" s="4">
        <v>3100</v>
      </c>
    </row>
    <row r="3" ht="185.25" spans="1:13">
      <c r="A3" t="s">
        <v>24</v>
      </c>
      <c r="B3" s="3" t="s">
        <v>14</v>
      </c>
      <c r="C3" t="s">
        <v>25</v>
      </c>
      <c r="D3" t="s">
        <v>26</v>
      </c>
      <c r="E3" t="s">
        <v>27</v>
      </c>
      <c r="F3" t="s">
        <v>18</v>
      </c>
      <c r="G3" s="3" t="s">
        <v>28</v>
      </c>
      <c r="H3" s="3" t="s">
        <v>29</v>
      </c>
      <c r="I3" s="3" t="s">
        <v>30</v>
      </c>
      <c r="J3" s="4">
        <v>42000</v>
      </c>
      <c r="K3" s="4">
        <v>55000</v>
      </c>
      <c r="L3" t="s">
        <v>31</v>
      </c>
      <c r="M3" s="4">
        <v>1107</v>
      </c>
    </row>
    <row r="4" ht="71.25" spans="1:13">
      <c r="A4" t="s">
        <v>32</v>
      </c>
      <c r="B4" s="3" t="s">
        <v>33</v>
      </c>
      <c r="C4" t="s">
        <v>34</v>
      </c>
      <c r="D4" t="s">
        <v>35</v>
      </c>
      <c r="E4" t="s">
        <v>27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</row>
    <row r="5" ht="409.5" spans="1:13">
      <c r="A5" t="s">
        <v>44</v>
      </c>
      <c r="B5" s="3" t="s">
        <v>45</v>
      </c>
      <c r="C5" t="s">
        <v>46</v>
      </c>
      <c r="D5" t="s">
        <v>47</v>
      </c>
      <c r="E5" t="s">
        <v>48</v>
      </c>
      <c r="F5" s="3" t="s">
        <v>49</v>
      </c>
      <c r="G5" t="s">
        <v>36</v>
      </c>
      <c r="H5" s="3" t="s">
        <v>50</v>
      </c>
      <c r="I5" s="3" t="s">
        <v>51</v>
      </c>
      <c r="J5" s="3" t="s">
        <v>52</v>
      </c>
      <c r="K5" s="3" t="s">
        <v>53</v>
      </c>
      <c r="L5" s="3" t="s">
        <v>54</v>
      </c>
      <c r="M5" t="s">
        <v>55</v>
      </c>
    </row>
    <row r="6" ht="85.5" spans="1:13">
      <c r="A6" t="s">
        <v>56</v>
      </c>
      <c r="B6" s="3" t="s">
        <v>45</v>
      </c>
      <c r="C6" t="s">
        <v>57</v>
      </c>
      <c r="D6" t="s">
        <v>58</v>
      </c>
      <c r="E6" t="s">
        <v>59</v>
      </c>
      <c r="F6" t="s">
        <v>36</v>
      </c>
      <c r="G6" t="s">
        <v>37</v>
      </c>
      <c r="H6" t="s">
        <v>60</v>
      </c>
      <c r="I6" t="s">
        <v>61</v>
      </c>
      <c r="J6" s="3" t="s">
        <v>62</v>
      </c>
      <c r="K6" s="3" t="s">
        <v>63</v>
      </c>
      <c r="L6" t="s">
        <v>64</v>
      </c>
      <c r="M6" t="s">
        <v>65</v>
      </c>
    </row>
    <row r="7" ht="85.5" spans="1:13">
      <c r="A7" t="s">
        <v>66</v>
      </c>
      <c r="B7" s="3" t="s">
        <v>45</v>
      </c>
      <c r="C7" t="s">
        <v>67</v>
      </c>
      <c r="D7" t="s">
        <v>68</v>
      </c>
      <c r="E7" t="s">
        <v>69</v>
      </c>
      <c r="F7" s="3" t="s">
        <v>70</v>
      </c>
      <c r="G7" t="s">
        <v>36</v>
      </c>
      <c r="H7" t="s">
        <v>71</v>
      </c>
      <c r="I7" t="s">
        <v>72</v>
      </c>
      <c r="J7" s="3" t="s">
        <v>73</v>
      </c>
      <c r="K7" s="4">
        <v>1000</v>
      </c>
      <c r="L7" s="3" t="s">
        <v>74</v>
      </c>
      <c r="M7" s="3" t="s">
        <v>75</v>
      </c>
    </row>
    <row r="8" ht="114" spans="1:13">
      <c r="A8" t="s">
        <v>76</v>
      </c>
      <c r="B8" s="3" t="s">
        <v>45</v>
      </c>
      <c r="C8" t="s">
        <v>77</v>
      </c>
      <c r="D8" t="s">
        <v>78</v>
      </c>
      <c r="E8" t="s">
        <v>27</v>
      </c>
      <c r="F8" t="s">
        <v>79</v>
      </c>
      <c r="G8" t="s">
        <v>37</v>
      </c>
      <c r="H8" t="s">
        <v>80</v>
      </c>
      <c r="I8" t="s">
        <v>81</v>
      </c>
      <c r="J8" s="3" t="s">
        <v>82</v>
      </c>
      <c r="K8" s="3" t="s">
        <v>83</v>
      </c>
      <c r="L8" s="4">
        <v>2400</v>
      </c>
      <c r="M8" s="3" t="s">
        <v>84</v>
      </c>
    </row>
    <row r="9" ht="242.25" spans="1:13">
      <c r="A9" t="s">
        <v>85</v>
      </c>
      <c r="B9" s="3" t="s">
        <v>86</v>
      </c>
      <c r="C9" t="s">
        <v>87</v>
      </c>
      <c r="D9" t="s">
        <v>88</v>
      </c>
      <c r="E9" t="s">
        <v>89</v>
      </c>
      <c r="F9" t="s">
        <v>90</v>
      </c>
      <c r="G9" s="3" t="s">
        <v>91</v>
      </c>
      <c r="H9" s="3" t="s">
        <v>92</v>
      </c>
      <c r="I9" s="3" t="s">
        <v>93</v>
      </c>
      <c r="J9" t="s">
        <v>94</v>
      </c>
      <c r="K9" t="s">
        <v>95</v>
      </c>
      <c r="L9" t="s">
        <v>96</v>
      </c>
      <c r="M9" s="3" t="s">
        <v>97</v>
      </c>
    </row>
    <row r="10" ht="213.75" spans="1:13">
      <c r="A10" t="s">
        <v>98</v>
      </c>
      <c r="B10" s="3" t="s">
        <v>99</v>
      </c>
      <c r="C10" t="s">
        <v>100</v>
      </c>
      <c r="D10" t="s">
        <v>101</v>
      </c>
      <c r="E10" s="3" t="s">
        <v>102</v>
      </c>
      <c r="F10" t="s">
        <v>36</v>
      </c>
      <c r="G10" s="3" t="s">
        <v>103</v>
      </c>
      <c r="H10" s="3" t="s">
        <v>104</v>
      </c>
      <c r="I10" s="3" t="s">
        <v>105</v>
      </c>
      <c r="J10" t="s">
        <v>106</v>
      </c>
      <c r="K10" t="s">
        <v>107</v>
      </c>
      <c r="L10" t="s">
        <v>108</v>
      </c>
      <c r="M10" t="s">
        <v>109</v>
      </c>
    </row>
    <row r="11" ht="99.75" spans="1:13">
      <c r="A11" t="s">
        <v>110</v>
      </c>
      <c r="B11" s="3" t="s">
        <v>33</v>
      </c>
      <c r="C11" t="s">
        <v>111</v>
      </c>
      <c r="D11" t="s">
        <v>112</v>
      </c>
      <c r="E11" t="s">
        <v>113</v>
      </c>
      <c r="F11" s="3" t="s">
        <v>114</v>
      </c>
      <c r="G11" t="s">
        <v>79</v>
      </c>
      <c r="H11" t="s">
        <v>115</v>
      </c>
      <c r="I11" t="s">
        <v>116</v>
      </c>
      <c r="J11" t="s">
        <v>117</v>
      </c>
      <c r="K11" s="4">
        <v>6000</v>
      </c>
      <c r="L11" t="s">
        <v>118</v>
      </c>
      <c r="M11" s="3" t="s">
        <v>119</v>
      </c>
    </row>
    <row r="12" ht="156.75" spans="1:13">
      <c r="A12" t="s">
        <v>120</v>
      </c>
      <c r="B12" s="3" t="s">
        <v>121</v>
      </c>
      <c r="C12" t="s">
        <v>122</v>
      </c>
      <c r="D12" t="s">
        <v>123</v>
      </c>
      <c r="E12" t="s">
        <v>124</v>
      </c>
      <c r="F12" t="s">
        <v>36</v>
      </c>
      <c r="G12" t="s">
        <v>18</v>
      </c>
      <c r="H12" s="3" t="s">
        <v>125</v>
      </c>
      <c r="I12" t="s">
        <v>126</v>
      </c>
      <c r="J12" s="3" t="s">
        <v>127</v>
      </c>
      <c r="K12" s="3" t="s">
        <v>128</v>
      </c>
      <c r="L12" s="3" t="s">
        <v>129</v>
      </c>
      <c r="M12" s="3" t="s">
        <v>130</v>
      </c>
    </row>
    <row r="13" ht="409.5" spans="1:13">
      <c r="A13" t="s">
        <v>131</v>
      </c>
      <c r="B13" s="3" t="s">
        <v>86</v>
      </c>
      <c r="C13" s="3" t="s">
        <v>132</v>
      </c>
      <c r="D13" t="s">
        <v>133</v>
      </c>
      <c r="E13" s="3" t="s">
        <v>134</v>
      </c>
      <c r="F13" t="s">
        <v>90</v>
      </c>
      <c r="G13" s="3" t="s">
        <v>135</v>
      </c>
      <c r="H13" t="s">
        <v>136</v>
      </c>
      <c r="I13" s="3" t="s">
        <v>137</v>
      </c>
      <c r="J13" s="4">
        <v>67000</v>
      </c>
      <c r="K13" s="4">
        <v>85400</v>
      </c>
      <c r="L13" s="3" t="s">
        <v>138</v>
      </c>
      <c r="M13" s="3" t="s">
        <v>139</v>
      </c>
    </row>
    <row r="14" ht="128.25" spans="1:13">
      <c r="A14" t="s">
        <v>140</v>
      </c>
      <c r="B14" s="3" t="s">
        <v>45</v>
      </c>
      <c r="C14" t="s">
        <v>141</v>
      </c>
      <c r="D14" t="s">
        <v>142</v>
      </c>
      <c r="E14" t="s">
        <v>143</v>
      </c>
      <c r="F14" t="s">
        <v>36</v>
      </c>
      <c r="G14" t="s">
        <v>37</v>
      </c>
      <c r="H14" s="3" t="s">
        <v>144</v>
      </c>
      <c r="I14" s="3" t="s">
        <v>145</v>
      </c>
      <c r="J14" s="3" t="s">
        <v>146</v>
      </c>
      <c r="K14" s="3" t="s">
        <v>147</v>
      </c>
      <c r="L14" s="3" t="s">
        <v>148</v>
      </c>
      <c r="M14" s="3" t="s">
        <v>149</v>
      </c>
    </row>
    <row r="15" ht="128.25" spans="1:13">
      <c r="A15" t="s">
        <v>150</v>
      </c>
      <c r="B15" s="3" t="s">
        <v>99</v>
      </c>
      <c r="C15" t="s">
        <v>151</v>
      </c>
      <c r="D15" t="s">
        <v>152</v>
      </c>
      <c r="E15" t="s">
        <v>124</v>
      </c>
      <c r="F15" t="s">
        <v>19</v>
      </c>
      <c r="G15" s="3" t="s">
        <v>153</v>
      </c>
      <c r="H15" t="s">
        <v>154</v>
      </c>
      <c r="I15" s="3" t="s">
        <v>155</v>
      </c>
      <c r="J15" t="s">
        <v>156</v>
      </c>
      <c r="K15" t="s">
        <v>157</v>
      </c>
      <c r="L15" t="s">
        <v>158</v>
      </c>
      <c r="M15" s="4">
        <v>1900</v>
      </c>
    </row>
    <row r="16" ht="199.5" spans="1:13">
      <c r="A16" t="s">
        <v>159</v>
      </c>
      <c r="B16" s="3" t="s">
        <v>45</v>
      </c>
      <c r="C16" t="s">
        <v>160</v>
      </c>
      <c r="D16" t="s">
        <v>161</v>
      </c>
      <c r="E16" s="3" t="s">
        <v>162</v>
      </c>
      <c r="F16" s="3" t="s">
        <v>163</v>
      </c>
      <c r="G16" s="3" t="s">
        <v>164</v>
      </c>
      <c r="H16" s="3" t="s">
        <v>165</v>
      </c>
      <c r="I16" s="3" t="s">
        <v>166</v>
      </c>
      <c r="J16" s="3" t="s">
        <v>167</v>
      </c>
      <c r="K16" s="3" t="s">
        <v>168</v>
      </c>
      <c r="L16" s="3" t="s">
        <v>169</v>
      </c>
      <c r="M16" s="3" t="s">
        <v>170</v>
      </c>
    </row>
    <row r="17" ht="114" spans="1:13">
      <c r="A17" t="s">
        <v>171</v>
      </c>
      <c r="B17" s="3" t="s">
        <v>172</v>
      </c>
      <c r="C17" t="s">
        <v>173</v>
      </c>
      <c r="D17" t="s">
        <v>174</v>
      </c>
      <c r="E17" t="s">
        <v>175</v>
      </c>
      <c r="F17" t="s">
        <v>36</v>
      </c>
      <c r="G17" s="3" t="s">
        <v>176</v>
      </c>
      <c r="H17" s="3" t="s">
        <v>177</v>
      </c>
      <c r="I17" s="3" t="s">
        <v>178</v>
      </c>
      <c r="J17" t="s">
        <v>179</v>
      </c>
      <c r="K17" t="s">
        <v>180</v>
      </c>
      <c r="L17" t="s">
        <v>181</v>
      </c>
      <c r="M17" t="s">
        <v>182</v>
      </c>
    </row>
    <row r="18" ht="99.75" spans="1:13">
      <c r="A18" t="s">
        <v>183</v>
      </c>
      <c r="B18" s="3" t="s">
        <v>45</v>
      </c>
      <c r="C18" t="s">
        <v>184</v>
      </c>
      <c r="D18" t="s">
        <v>185</v>
      </c>
      <c r="E18" t="s">
        <v>113</v>
      </c>
      <c r="F18" t="s">
        <v>36</v>
      </c>
      <c r="G18" s="3" t="s">
        <v>186</v>
      </c>
      <c r="H18" s="3" t="s">
        <v>187</v>
      </c>
      <c r="I18" s="3" t="s">
        <v>188</v>
      </c>
      <c r="J18" s="4">
        <v>14000</v>
      </c>
      <c r="K18" s="4">
        <v>19550</v>
      </c>
      <c r="L18" t="s">
        <v>189</v>
      </c>
      <c r="M18" s="3" t="s">
        <v>190</v>
      </c>
    </row>
    <row r="19" ht="85.5" spans="1:13">
      <c r="A19" t="s">
        <v>191</v>
      </c>
      <c r="B19" s="3" t="s">
        <v>45</v>
      </c>
      <c r="C19" t="s">
        <v>192</v>
      </c>
      <c r="D19" t="s">
        <v>193</v>
      </c>
      <c r="E19" t="s">
        <v>194</v>
      </c>
      <c r="F19" t="s">
        <v>195</v>
      </c>
      <c r="G19" t="s">
        <v>36</v>
      </c>
      <c r="H19" t="s">
        <v>196</v>
      </c>
      <c r="I19" t="s">
        <v>197</v>
      </c>
      <c r="J19">
        <v>600</v>
      </c>
      <c r="K19">
        <v>550</v>
      </c>
      <c r="L19" t="s">
        <v>198</v>
      </c>
      <c r="M19" t="s">
        <v>199</v>
      </c>
    </row>
    <row r="20" ht="171" spans="1:13">
      <c r="A20" t="s">
        <v>200</v>
      </c>
      <c r="B20" s="3" t="s">
        <v>201</v>
      </c>
      <c r="C20" t="s">
        <v>202</v>
      </c>
      <c r="D20" t="s">
        <v>203</v>
      </c>
      <c r="E20" s="3" t="s">
        <v>204</v>
      </c>
      <c r="F20" s="3" t="s">
        <v>205</v>
      </c>
      <c r="G20" t="s">
        <v>206</v>
      </c>
      <c r="H20" s="3" t="s">
        <v>207</v>
      </c>
      <c r="I20" s="3" t="s">
        <v>208</v>
      </c>
      <c r="J20" s="3" t="s">
        <v>209</v>
      </c>
      <c r="K20" s="3" t="s">
        <v>210</v>
      </c>
      <c r="L20" s="3" t="s">
        <v>211</v>
      </c>
      <c r="M20" t="s">
        <v>212</v>
      </c>
    </row>
    <row r="21" ht="114" spans="1:13">
      <c r="A21" t="s">
        <v>213</v>
      </c>
      <c r="B21" s="3" t="s">
        <v>172</v>
      </c>
      <c r="C21" t="s">
        <v>214</v>
      </c>
      <c r="D21" t="s">
        <v>215</v>
      </c>
      <c r="E21" t="s">
        <v>216</v>
      </c>
      <c r="F21" t="s">
        <v>217</v>
      </c>
      <c r="G21" t="s">
        <v>218</v>
      </c>
      <c r="H21" t="s">
        <v>219</v>
      </c>
      <c r="I21" t="s">
        <v>220</v>
      </c>
      <c r="J21" t="s">
        <v>221</v>
      </c>
      <c r="K21" t="s">
        <v>222</v>
      </c>
      <c r="L21" s="3" t="s">
        <v>223</v>
      </c>
      <c r="M21" t="s">
        <v>224</v>
      </c>
    </row>
    <row r="22" ht="185.25" spans="1:13">
      <c r="A22" t="s">
        <v>225</v>
      </c>
      <c r="B22" s="3" t="s">
        <v>226</v>
      </c>
      <c r="C22" t="s">
        <v>227</v>
      </c>
      <c r="D22" t="s">
        <v>228</v>
      </c>
      <c r="F22" s="3" t="s">
        <v>229</v>
      </c>
      <c r="G22" t="s">
        <v>230</v>
      </c>
      <c r="H22" s="3" t="s">
        <v>231</v>
      </c>
      <c r="I22" s="3" t="s">
        <v>232</v>
      </c>
      <c r="J22" s="3" t="s">
        <v>233</v>
      </c>
      <c r="K22" s="3" t="s">
        <v>234</v>
      </c>
      <c r="L22" s="3" t="s">
        <v>235</v>
      </c>
      <c r="M22" t="s">
        <v>236</v>
      </c>
    </row>
    <row r="23" ht="114" spans="1:13">
      <c r="A23" t="s">
        <v>237</v>
      </c>
      <c r="B23" s="3" t="s">
        <v>172</v>
      </c>
      <c r="C23" t="s">
        <v>238</v>
      </c>
      <c r="D23" t="s">
        <v>239</v>
      </c>
      <c r="E23" t="s">
        <v>27</v>
      </c>
      <c r="F23" t="s">
        <v>36</v>
      </c>
      <c r="G23" s="3" t="s">
        <v>240</v>
      </c>
      <c r="H23" t="s">
        <v>241</v>
      </c>
      <c r="I23" s="3" t="s">
        <v>242</v>
      </c>
      <c r="J23" s="4">
        <v>30000</v>
      </c>
      <c r="K23" s="4">
        <v>25000</v>
      </c>
      <c r="L23" t="s">
        <v>243</v>
      </c>
      <c r="M23" t="s">
        <v>244</v>
      </c>
    </row>
    <row r="24" ht="156.75" spans="1:13">
      <c r="A24" t="s">
        <v>245</v>
      </c>
      <c r="B24" s="3" t="s">
        <v>45</v>
      </c>
      <c r="C24" t="s">
        <v>246</v>
      </c>
      <c r="D24" t="s">
        <v>247</v>
      </c>
      <c r="E24" t="s">
        <v>27</v>
      </c>
      <c r="F24" t="s">
        <v>36</v>
      </c>
      <c r="G24" t="s">
        <v>248</v>
      </c>
      <c r="H24" t="s">
        <v>249</v>
      </c>
      <c r="I24" s="3" t="s">
        <v>250</v>
      </c>
      <c r="J24" s="3" t="s">
        <v>251</v>
      </c>
      <c r="K24" t="s">
        <v>252</v>
      </c>
      <c r="L24" t="s">
        <v>253</v>
      </c>
      <c r="M24" t="s">
        <v>254</v>
      </c>
    </row>
    <row r="25" ht="99.75" spans="1:13">
      <c r="A25" t="s">
        <v>255</v>
      </c>
      <c r="B25" s="3" t="s">
        <v>33</v>
      </c>
      <c r="C25" t="s">
        <v>256</v>
      </c>
      <c r="D25" t="s">
        <v>257</v>
      </c>
      <c r="E25" t="s">
        <v>69</v>
      </c>
      <c r="F25" s="3" t="s">
        <v>70</v>
      </c>
      <c r="G25" t="s">
        <v>79</v>
      </c>
      <c r="H25" s="3" t="s">
        <v>258</v>
      </c>
      <c r="I25" t="s">
        <v>259</v>
      </c>
      <c r="J25" s="3" t="s">
        <v>260</v>
      </c>
      <c r="K25" s="4">
        <v>65000</v>
      </c>
      <c r="L25" t="s">
        <v>261</v>
      </c>
      <c r="M25" t="s">
        <v>262</v>
      </c>
    </row>
    <row r="26" ht="114" spans="1:13">
      <c r="A26" t="s">
        <v>263</v>
      </c>
      <c r="B26" s="3" t="s">
        <v>45</v>
      </c>
      <c r="C26" t="s">
        <v>264</v>
      </c>
      <c r="D26" t="s">
        <v>265</v>
      </c>
      <c r="E26" t="s">
        <v>27</v>
      </c>
      <c r="F26" t="s">
        <v>248</v>
      </c>
      <c r="G26" t="s">
        <v>19</v>
      </c>
      <c r="H26" t="s">
        <v>266</v>
      </c>
      <c r="I26" s="3" t="s">
        <v>267</v>
      </c>
      <c r="J26" s="3" t="s">
        <v>268</v>
      </c>
      <c r="K26" t="s">
        <v>269</v>
      </c>
      <c r="L26" t="s">
        <v>253</v>
      </c>
      <c r="M26" t="s">
        <v>270</v>
      </c>
    </row>
    <row r="27" ht="256.5" spans="1:13">
      <c r="A27" t="s">
        <v>271</v>
      </c>
      <c r="B27" s="3" t="s">
        <v>86</v>
      </c>
      <c r="C27" t="s">
        <v>272</v>
      </c>
      <c r="D27" t="s">
        <v>273</v>
      </c>
      <c r="E27" t="s">
        <v>274</v>
      </c>
      <c r="F27" t="s">
        <v>36</v>
      </c>
      <c r="G27" t="s">
        <v>18</v>
      </c>
      <c r="H27" t="s">
        <v>259</v>
      </c>
      <c r="I27" t="s">
        <v>126</v>
      </c>
      <c r="J27" s="3" t="s">
        <v>275</v>
      </c>
      <c r="K27" s="4">
        <v>49200</v>
      </c>
      <c r="L27" s="3" t="s">
        <v>276</v>
      </c>
      <c r="M27" s="3" t="s">
        <v>277</v>
      </c>
    </row>
    <row r="28" ht="85.5" spans="1:13">
      <c r="A28" t="s">
        <v>278</v>
      </c>
      <c r="B28" s="3" t="s">
        <v>45</v>
      </c>
      <c r="C28" t="s">
        <v>279</v>
      </c>
      <c r="D28" t="s">
        <v>280</v>
      </c>
      <c r="E28" t="s">
        <v>69</v>
      </c>
      <c r="F28" t="s">
        <v>36</v>
      </c>
      <c r="G28" s="3" t="s">
        <v>70</v>
      </c>
      <c r="H28" t="s">
        <v>281</v>
      </c>
      <c r="I28" t="s">
        <v>282</v>
      </c>
      <c r="J28" s="4">
        <v>2400</v>
      </c>
      <c r="K28">
        <v>700</v>
      </c>
      <c r="L28" s="3" t="s">
        <v>283</v>
      </c>
      <c r="M28">
        <v>168</v>
      </c>
    </row>
    <row r="29" ht="114" spans="1:13">
      <c r="A29" t="s">
        <v>284</v>
      </c>
      <c r="B29" s="3" t="s">
        <v>86</v>
      </c>
      <c r="C29" t="s">
        <v>285</v>
      </c>
      <c r="D29" t="s">
        <v>286</v>
      </c>
      <c r="E29" t="s">
        <v>287</v>
      </c>
      <c r="F29" s="3" t="s">
        <v>288</v>
      </c>
      <c r="G29" t="s">
        <v>289</v>
      </c>
      <c r="H29" t="s">
        <v>290</v>
      </c>
      <c r="I29" t="s">
        <v>291</v>
      </c>
      <c r="J29" s="4">
        <v>10000</v>
      </c>
      <c r="K29" s="4">
        <v>14000</v>
      </c>
      <c r="L29" t="s">
        <v>292</v>
      </c>
      <c r="M29" t="s">
        <v>293</v>
      </c>
    </row>
    <row r="30" ht="156.75" spans="1:13">
      <c r="A30" t="s">
        <v>294</v>
      </c>
      <c r="B30" s="3" t="s">
        <v>295</v>
      </c>
      <c r="C30" t="s">
        <v>296</v>
      </c>
      <c r="D30" t="s">
        <v>297</v>
      </c>
      <c r="E30" s="3" t="s">
        <v>298</v>
      </c>
      <c r="F30" t="s">
        <v>195</v>
      </c>
      <c r="G30" s="3" t="s">
        <v>299</v>
      </c>
      <c r="H30" t="s">
        <v>300</v>
      </c>
      <c r="I30" t="s">
        <v>301</v>
      </c>
      <c r="J30" t="s">
        <v>302</v>
      </c>
      <c r="K30" s="3" t="s">
        <v>303</v>
      </c>
      <c r="L30" t="s">
        <v>304</v>
      </c>
      <c r="M30" s="3" t="s">
        <v>305</v>
      </c>
    </row>
    <row r="31" ht="99.75" spans="1:13">
      <c r="A31" t="s">
        <v>306</v>
      </c>
      <c r="B31" s="3" t="s">
        <v>295</v>
      </c>
      <c r="C31" t="s">
        <v>307</v>
      </c>
      <c r="D31" t="s">
        <v>308</v>
      </c>
      <c r="E31" t="s">
        <v>194</v>
      </c>
      <c r="F31" t="s">
        <v>195</v>
      </c>
      <c r="G31" t="s">
        <v>79</v>
      </c>
      <c r="H31" t="s">
        <v>309</v>
      </c>
      <c r="I31" t="s">
        <v>310</v>
      </c>
      <c r="J31" s="3" t="s">
        <v>311</v>
      </c>
      <c r="K31" t="s">
        <v>312</v>
      </c>
      <c r="L31" s="3" t="s">
        <v>313</v>
      </c>
      <c r="M31" s="3" t="s">
        <v>314</v>
      </c>
    </row>
    <row r="32" ht="85.5" spans="1:13">
      <c r="A32" t="s">
        <v>315</v>
      </c>
      <c r="B32" s="3" t="s">
        <v>316</v>
      </c>
      <c r="C32" t="s">
        <v>317</v>
      </c>
      <c r="D32" t="s">
        <v>318</v>
      </c>
      <c r="E32" t="s">
        <v>124</v>
      </c>
      <c r="F32" t="s">
        <v>319</v>
      </c>
      <c r="G32" t="s">
        <v>320</v>
      </c>
      <c r="H32" t="s">
        <v>321</v>
      </c>
      <c r="I32" t="s">
        <v>322</v>
      </c>
      <c r="J32" s="4">
        <v>2500</v>
      </c>
      <c r="K32" s="4">
        <v>5000</v>
      </c>
      <c r="L32" t="s">
        <v>323</v>
      </c>
      <c r="M32" s="3" t="s">
        <v>324</v>
      </c>
    </row>
    <row r="33" ht="85.5" spans="1:13">
      <c r="A33" t="s">
        <v>325</v>
      </c>
      <c r="B33" s="3" t="s">
        <v>316</v>
      </c>
      <c r="C33" t="s">
        <v>326</v>
      </c>
      <c r="D33" t="s">
        <v>327</v>
      </c>
      <c r="E33" t="s">
        <v>124</v>
      </c>
      <c r="F33" t="s">
        <v>319</v>
      </c>
      <c r="G33" t="s">
        <v>320</v>
      </c>
      <c r="H33" s="3" t="s">
        <v>328</v>
      </c>
      <c r="I33" t="s">
        <v>329</v>
      </c>
      <c r="J33" s="4">
        <v>4500</v>
      </c>
      <c r="K33" t="s">
        <v>330</v>
      </c>
      <c r="L33" t="s">
        <v>331</v>
      </c>
      <c r="M33" t="s">
        <v>332</v>
      </c>
    </row>
    <row r="34" ht="85.5" spans="1:13">
      <c r="A34" t="s">
        <v>333</v>
      </c>
      <c r="B34" s="3" t="s">
        <v>33</v>
      </c>
      <c r="C34" t="s">
        <v>334</v>
      </c>
      <c r="D34" t="s">
        <v>335</v>
      </c>
      <c r="E34" t="s">
        <v>27</v>
      </c>
      <c r="F34" t="s">
        <v>36</v>
      </c>
      <c r="G34" t="s">
        <v>195</v>
      </c>
      <c r="H34" s="3" t="s">
        <v>336</v>
      </c>
      <c r="I34" t="s">
        <v>337</v>
      </c>
      <c r="J34" s="4">
        <v>4600</v>
      </c>
      <c r="K34" s="4">
        <v>7000</v>
      </c>
      <c r="L34" t="s">
        <v>338</v>
      </c>
      <c r="M34" t="s">
        <v>339</v>
      </c>
    </row>
    <row r="35" ht="71.25" spans="1:13">
      <c r="A35" t="s">
        <v>340</v>
      </c>
      <c r="B35" s="3" t="s">
        <v>33</v>
      </c>
      <c r="C35" t="s">
        <v>341</v>
      </c>
      <c r="D35" t="s">
        <v>342</v>
      </c>
      <c r="E35" t="s">
        <v>343</v>
      </c>
      <c r="F35" t="s">
        <v>36</v>
      </c>
      <c r="G35" s="3" t="s">
        <v>344</v>
      </c>
      <c r="H35" t="s">
        <v>345</v>
      </c>
      <c r="I35" t="s">
        <v>346</v>
      </c>
      <c r="J35" s="4">
        <v>13200</v>
      </c>
      <c r="K35" s="4">
        <v>18200</v>
      </c>
      <c r="L35" s="3" t="s">
        <v>347</v>
      </c>
      <c r="M35" s="3" t="s">
        <v>348</v>
      </c>
    </row>
    <row r="36" ht="85.5" spans="1:13">
      <c r="A36" t="s">
        <v>349</v>
      </c>
      <c r="B36" s="3" t="s">
        <v>316</v>
      </c>
      <c r="C36" t="s">
        <v>350</v>
      </c>
      <c r="D36" t="s">
        <v>351</v>
      </c>
      <c r="E36" t="s">
        <v>124</v>
      </c>
      <c r="F36" t="s">
        <v>319</v>
      </c>
      <c r="G36" t="s">
        <v>320</v>
      </c>
      <c r="H36" t="s">
        <v>321</v>
      </c>
      <c r="I36" t="s">
        <v>352</v>
      </c>
      <c r="J36" s="3" t="s">
        <v>353</v>
      </c>
      <c r="K36" t="s">
        <v>354</v>
      </c>
      <c r="L36" t="s">
        <v>355</v>
      </c>
      <c r="M36" s="3" t="s">
        <v>356</v>
      </c>
    </row>
    <row r="37" ht="85.5" spans="1:12">
      <c r="A37" t="s">
        <v>357</v>
      </c>
      <c r="B37" s="3" t="s">
        <v>45</v>
      </c>
      <c r="C37" t="s">
        <v>358</v>
      </c>
      <c r="D37" t="s">
        <v>359</v>
      </c>
      <c r="E37" t="s">
        <v>59</v>
      </c>
      <c r="F37" t="s">
        <v>36</v>
      </c>
      <c r="G37" t="s">
        <v>248</v>
      </c>
      <c r="H37" t="s">
        <v>360</v>
      </c>
      <c r="I37" t="s">
        <v>361</v>
      </c>
      <c r="J37" t="s">
        <v>362</v>
      </c>
      <c r="L37" s="3" t="s">
        <v>363</v>
      </c>
    </row>
    <row r="38" ht="85.5" spans="1:13">
      <c r="A38" t="s">
        <v>364</v>
      </c>
      <c r="B38" s="3" t="s">
        <v>316</v>
      </c>
      <c r="C38" t="s">
        <v>365</v>
      </c>
      <c r="D38" t="s">
        <v>366</v>
      </c>
      <c r="E38" t="s">
        <v>124</v>
      </c>
      <c r="F38" t="s">
        <v>319</v>
      </c>
      <c r="G38" t="s">
        <v>320</v>
      </c>
      <c r="H38" t="s">
        <v>367</v>
      </c>
      <c r="I38" t="s">
        <v>329</v>
      </c>
      <c r="J38">
        <v>600</v>
      </c>
      <c r="K38" s="4">
        <v>3000</v>
      </c>
      <c r="L38" t="s">
        <v>368</v>
      </c>
      <c r="M38" s="3" t="s">
        <v>369</v>
      </c>
    </row>
    <row r="39" ht="114" spans="1:13">
      <c r="A39" t="s">
        <v>370</v>
      </c>
      <c r="B39" s="3" t="s">
        <v>172</v>
      </c>
      <c r="C39" t="s">
        <v>371</v>
      </c>
      <c r="D39" t="s">
        <v>372</v>
      </c>
      <c r="E39" t="s">
        <v>27</v>
      </c>
      <c r="F39" t="s">
        <v>36</v>
      </c>
      <c r="G39" t="s">
        <v>206</v>
      </c>
      <c r="H39" s="3" t="s">
        <v>373</v>
      </c>
      <c r="I39" t="s">
        <v>374</v>
      </c>
      <c r="J39" t="s">
        <v>375</v>
      </c>
      <c r="K39" t="s">
        <v>376</v>
      </c>
      <c r="L39">
        <v>600</v>
      </c>
      <c r="M39" t="s">
        <v>377</v>
      </c>
    </row>
    <row r="40" ht="114" spans="1:13">
      <c r="A40" t="s">
        <v>378</v>
      </c>
      <c r="B40" s="3" t="s">
        <v>201</v>
      </c>
      <c r="C40" t="s">
        <v>379</v>
      </c>
      <c r="D40" t="s">
        <v>380</v>
      </c>
      <c r="E40" t="s">
        <v>381</v>
      </c>
      <c r="F40" t="s">
        <v>206</v>
      </c>
      <c r="G40" t="s">
        <v>19</v>
      </c>
      <c r="H40" t="s">
        <v>382</v>
      </c>
      <c r="I40" t="s">
        <v>383</v>
      </c>
      <c r="J40" t="s">
        <v>384</v>
      </c>
      <c r="K40" t="s">
        <v>385</v>
      </c>
      <c r="L40">
        <v>400</v>
      </c>
      <c r="M40" s="4">
        <v>1200</v>
      </c>
    </row>
    <row r="41" ht="156.75" spans="1:13">
      <c r="A41" t="s">
        <v>386</v>
      </c>
      <c r="B41" s="3" t="s">
        <v>172</v>
      </c>
      <c r="C41" t="s">
        <v>387</v>
      </c>
      <c r="D41" t="s">
        <v>388</v>
      </c>
      <c r="E41" t="s">
        <v>27</v>
      </c>
      <c r="F41" t="s">
        <v>36</v>
      </c>
      <c r="G41" s="3" t="s">
        <v>240</v>
      </c>
      <c r="H41" s="3" t="s">
        <v>389</v>
      </c>
      <c r="I41" s="3" t="s">
        <v>390</v>
      </c>
      <c r="J41" s="4">
        <v>20000</v>
      </c>
      <c r="K41" s="4">
        <v>30000</v>
      </c>
      <c r="L41">
        <v>600</v>
      </c>
      <c r="M41" s="3" t="s">
        <v>391</v>
      </c>
    </row>
    <row r="42" ht="85.5" spans="1:13">
      <c r="A42" t="s">
        <v>392</v>
      </c>
      <c r="B42" s="3" t="s">
        <v>45</v>
      </c>
      <c r="C42" t="s">
        <v>393</v>
      </c>
      <c r="D42" t="s">
        <v>394</v>
      </c>
      <c r="E42" t="s">
        <v>395</v>
      </c>
      <c r="F42" s="3" t="s">
        <v>396</v>
      </c>
      <c r="G42" t="s">
        <v>37</v>
      </c>
      <c r="H42" t="s">
        <v>397</v>
      </c>
      <c r="I42" t="s">
        <v>398</v>
      </c>
      <c r="J42" t="s">
        <v>399</v>
      </c>
      <c r="K42" t="s">
        <v>400</v>
      </c>
      <c r="L42" t="s">
        <v>292</v>
      </c>
      <c r="M42" t="s">
        <v>401</v>
      </c>
    </row>
    <row r="43" ht="142.5" spans="1:13">
      <c r="A43" t="s">
        <v>402</v>
      </c>
      <c r="B43" s="3" t="s">
        <v>45</v>
      </c>
      <c r="C43" t="s">
        <v>403</v>
      </c>
      <c r="D43" t="s">
        <v>404</v>
      </c>
      <c r="E43" s="3" t="s">
        <v>405</v>
      </c>
      <c r="F43" t="s">
        <v>195</v>
      </c>
      <c r="G43" t="s">
        <v>79</v>
      </c>
      <c r="H43" s="3" t="s">
        <v>406</v>
      </c>
      <c r="I43" t="s">
        <v>407</v>
      </c>
      <c r="J43" s="3" t="s">
        <v>408</v>
      </c>
      <c r="K43" s="3" t="s">
        <v>409</v>
      </c>
      <c r="L43" s="3" t="s">
        <v>410</v>
      </c>
      <c r="M43" s="3" t="s">
        <v>411</v>
      </c>
    </row>
    <row r="44" ht="114" spans="1:13">
      <c r="A44" t="s">
        <v>412</v>
      </c>
      <c r="B44" s="3" t="s">
        <v>172</v>
      </c>
      <c r="C44" t="s">
        <v>413</v>
      </c>
      <c r="D44" t="s">
        <v>414</v>
      </c>
      <c r="E44" t="s">
        <v>27</v>
      </c>
      <c r="F44" t="s">
        <v>36</v>
      </c>
      <c r="G44" s="3" t="s">
        <v>415</v>
      </c>
      <c r="H44" s="3" t="s">
        <v>416</v>
      </c>
      <c r="I44" s="3" t="s">
        <v>417</v>
      </c>
      <c r="J44" s="4">
        <v>37000</v>
      </c>
      <c r="K44" s="4">
        <v>16300</v>
      </c>
      <c r="L44" t="s">
        <v>418</v>
      </c>
      <c r="M44" s="4">
        <v>5000</v>
      </c>
    </row>
    <row r="45" ht="213.75" spans="1:13">
      <c r="A45" t="s">
        <v>419</v>
      </c>
      <c r="B45" s="3" t="s">
        <v>420</v>
      </c>
      <c r="C45" t="s">
        <v>421</v>
      </c>
      <c r="D45" t="s">
        <v>422</v>
      </c>
      <c r="E45" t="s">
        <v>27</v>
      </c>
      <c r="F45" t="s">
        <v>19</v>
      </c>
      <c r="G45" t="s">
        <v>206</v>
      </c>
      <c r="H45" s="3" t="s">
        <v>423</v>
      </c>
      <c r="I45" s="3" t="s">
        <v>424</v>
      </c>
      <c r="J45" t="s">
        <v>425</v>
      </c>
      <c r="K45" t="s">
        <v>426</v>
      </c>
      <c r="L45" s="3" t="s">
        <v>427</v>
      </c>
      <c r="M45" s="3" t="s">
        <v>428</v>
      </c>
    </row>
    <row r="46" ht="156.75" spans="1:13">
      <c r="A46" t="s">
        <v>429</v>
      </c>
      <c r="B46" s="3" t="s">
        <v>172</v>
      </c>
      <c r="C46" t="s">
        <v>430</v>
      </c>
      <c r="D46" t="s">
        <v>431</v>
      </c>
      <c r="E46" t="s">
        <v>432</v>
      </c>
      <c r="F46" t="s">
        <v>36</v>
      </c>
      <c r="G46" s="3" t="s">
        <v>433</v>
      </c>
      <c r="H46" s="3" t="s">
        <v>434</v>
      </c>
      <c r="I46" s="3" t="s">
        <v>435</v>
      </c>
      <c r="J46" s="4">
        <v>58000</v>
      </c>
      <c r="K46" s="4">
        <v>100000</v>
      </c>
      <c r="L46" s="4">
        <v>21000</v>
      </c>
      <c r="M46" t="s">
        <v>436</v>
      </c>
    </row>
    <row r="47" ht="185.25" spans="1:13">
      <c r="A47" t="s">
        <v>437</v>
      </c>
      <c r="B47" s="3" t="s">
        <v>438</v>
      </c>
      <c r="C47" t="s">
        <v>439</v>
      </c>
      <c r="D47" t="s">
        <v>440</v>
      </c>
      <c r="E47" t="s">
        <v>441</v>
      </c>
      <c r="F47" t="s">
        <v>195</v>
      </c>
      <c r="G47" s="3" t="s">
        <v>299</v>
      </c>
      <c r="H47" t="s">
        <v>442</v>
      </c>
      <c r="I47" t="s">
        <v>443</v>
      </c>
      <c r="J47" s="3" t="s">
        <v>444</v>
      </c>
      <c r="K47" s="3" t="s">
        <v>445</v>
      </c>
      <c r="L47" s="3" t="s">
        <v>446</v>
      </c>
      <c r="M47" s="3" t="s">
        <v>447</v>
      </c>
    </row>
    <row r="48" ht="384.75" spans="1:13">
      <c r="A48" t="s">
        <v>448</v>
      </c>
      <c r="B48" s="3" t="s">
        <v>172</v>
      </c>
      <c r="C48" t="s">
        <v>449</v>
      </c>
      <c r="D48" t="s">
        <v>450</v>
      </c>
      <c r="E48" t="s">
        <v>27</v>
      </c>
      <c r="F48" t="s">
        <v>36</v>
      </c>
      <c r="G48" s="3" t="s">
        <v>451</v>
      </c>
      <c r="H48" s="3" t="s">
        <v>452</v>
      </c>
      <c r="I48" s="3" t="s">
        <v>453</v>
      </c>
      <c r="J48" s="4">
        <v>135000</v>
      </c>
      <c r="K48" s="4">
        <v>214000</v>
      </c>
      <c r="L48" t="s">
        <v>454</v>
      </c>
      <c r="M48" s="3" t="s">
        <v>455</v>
      </c>
    </row>
    <row r="49" ht="242.25" spans="1:13">
      <c r="A49" t="s">
        <v>456</v>
      </c>
      <c r="B49" s="3" t="s">
        <v>86</v>
      </c>
      <c r="C49" t="s">
        <v>457</v>
      </c>
      <c r="D49" t="s">
        <v>458</v>
      </c>
      <c r="E49" t="s">
        <v>459</v>
      </c>
      <c r="F49" t="s">
        <v>36</v>
      </c>
      <c r="G49" s="3" t="s">
        <v>460</v>
      </c>
      <c r="H49" s="3" t="s">
        <v>461</v>
      </c>
      <c r="I49" s="3" t="s">
        <v>462</v>
      </c>
      <c r="J49" t="s">
        <v>463</v>
      </c>
      <c r="K49" t="s">
        <v>464</v>
      </c>
      <c r="L49" s="3" t="s">
        <v>465</v>
      </c>
      <c r="M49" s="3" t="s">
        <v>466</v>
      </c>
    </row>
    <row r="50" ht="114" spans="1:13">
      <c r="A50" t="s">
        <v>467</v>
      </c>
      <c r="B50" s="3" t="s">
        <v>14</v>
      </c>
      <c r="C50" t="s">
        <v>468</v>
      </c>
      <c r="D50" t="s">
        <v>469</v>
      </c>
      <c r="E50" t="s">
        <v>470</v>
      </c>
      <c r="F50" t="s">
        <v>18</v>
      </c>
      <c r="G50" t="s">
        <v>19</v>
      </c>
      <c r="H50" t="s">
        <v>471</v>
      </c>
      <c r="I50" t="s">
        <v>259</v>
      </c>
      <c r="J50" t="s">
        <v>472</v>
      </c>
      <c r="K50" t="s">
        <v>473</v>
      </c>
      <c r="L50" t="s">
        <v>474</v>
      </c>
      <c r="M50" t="s">
        <v>475</v>
      </c>
    </row>
    <row r="51" ht="114" spans="1:13">
      <c r="A51" t="s">
        <v>476</v>
      </c>
      <c r="B51" s="3" t="s">
        <v>14</v>
      </c>
      <c r="C51" t="s">
        <v>477</v>
      </c>
      <c r="D51" t="s">
        <v>478</v>
      </c>
      <c r="E51" t="s">
        <v>27</v>
      </c>
      <c r="F51" t="s">
        <v>479</v>
      </c>
      <c r="G51" s="3" t="s">
        <v>480</v>
      </c>
      <c r="H51" t="s">
        <v>481</v>
      </c>
      <c r="I51" s="3" t="s">
        <v>482</v>
      </c>
      <c r="J51" s="4">
        <v>35000</v>
      </c>
      <c r="K51" t="s">
        <v>483</v>
      </c>
      <c r="L51" t="s">
        <v>484</v>
      </c>
      <c r="M51" t="s">
        <v>485</v>
      </c>
    </row>
    <row r="52" ht="114" spans="1:13">
      <c r="A52" t="s">
        <v>486</v>
      </c>
      <c r="B52" s="3" t="s">
        <v>86</v>
      </c>
      <c r="C52" t="s">
        <v>487</v>
      </c>
      <c r="D52" t="s">
        <v>488</v>
      </c>
      <c r="E52" t="s">
        <v>27</v>
      </c>
      <c r="F52" t="s">
        <v>36</v>
      </c>
      <c r="G52" t="s">
        <v>489</v>
      </c>
      <c r="H52" t="s">
        <v>490</v>
      </c>
      <c r="I52" t="s">
        <v>491</v>
      </c>
      <c r="J52" s="4">
        <v>17000</v>
      </c>
      <c r="K52" s="4">
        <v>16000</v>
      </c>
      <c r="L52">
        <v>854</v>
      </c>
      <c r="M52" s="4">
        <v>6000</v>
      </c>
    </row>
    <row r="53" ht="85.5" spans="1:13">
      <c r="A53" t="s">
        <v>492</v>
      </c>
      <c r="B53" s="3" t="s">
        <v>45</v>
      </c>
      <c r="C53" t="s">
        <v>493</v>
      </c>
      <c r="D53" t="s">
        <v>494</v>
      </c>
      <c r="E53" t="s">
        <v>27</v>
      </c>
      <c r="F53" t="s">
        <v>36</v>
      </c>
      <c r="G53" t="s">
        <v>248</v>
      </c>
      <c r="H53" t="s">
        <v>495</v>
      </c>
      <c r="I53" t="s">
        <v>496</v>
      </c>
      <c r="J53" s="4">
        <v>22000</v>
      </c>
      <c r="K53" s="4">
        <v>23000</v>
      </c>
      <c r="L53" t="s">
        <v>497</v>
      </c>
      <c r="M53" t="s">
        <v>498</v>
      </c>
    </row>
    <row r="54" ht="156.75" spans="1:13">
      <c r="A54" t="s">
        <v>499</v>
      </c>
      <c r="B54" s="3" t="s">
        <v>420</v>
      </c>
      <c r="C54" t="s">
        <v>500</v>
      </c>
      <c r="D54" t="s">
        <v>501</v>
      </c>
      <c r="E54" t="s">
        <v>502</v>
      </c>
      <c r="F54" t="s">
        <v>36</v>
      </c>
      <c r="G54" s="3" t="s">
        <v>503</v>
      </c>
      <c r="H54" t="s">
        <v>136</v>
      </c>
      <c r="I54" s="3" t="s">
        <v>504</v>
      </c>
      <c r="J54" s="3" t="s">
        <v>505</v>
      </c>
      <c r="K54" s="3" t="s">
        <v>506</v>
      </c>
      <c r="L54" t="s">
        <v>507</v>
      </c>
      <c r="M54" s="3" t="s">
        <v>508</v>
      </c>
    </row>
    <row r="55" ht="409.5" spans="1:13">
      <c r="A55" t="s">
        <v>509</v>
      </c>
      <c r="B55" s="3" t="s">
        <v>420</v>
      </c>
      <c r="C55" t="s">
        <v>510</v>
      </c>
      <c r="D55" t="s">
        <v>511</v>
      </c>
      <c r="E55" s="3" t="s">
        <v>512</v>
      </c>
      <c r="F55" t="s">
        <v>79</v>
      </c>
      <c r="G55" t="s">
        <v>513</v>
      </c>
      <c r="H55" s="3" t="s">
        <v>514</v>
      </c>
      <c r="I55" t="s">
        <v>515</v>
      </c>
      <c r="J55" s="3" t="s">
        <v>516</v>
      </c>
      <c r="K55" s="3" t="s">
        <v>517</v>
      </c>
      <c r="L55" t="s">
        <v>518</v>
      </c>
      <c r="M55" s="3" t="s">
        <v>519</v>
      </c>
    </row>
    <row r="56" ht="142.5" spans="1:13">
      <c r="A56" t="s">
        <v>520</v>
      </c>
      <c r="B56" s="3" t="s">
        <v>45</v>
      </c>
      <c r="C56" t="s">
        <v>521</v>
      </c>
      <c r="D56" t="s">
        <v>522</v>
      </c>
      <c r="E56" s="3" t="s">
        <v>523</v>
      </c>
      <c r="F56" s="3" t="s">
        <v>70</v>
      </c>
      <c r="G56" t="s">
        <v>36</v>
      </c>
      <c r="H56" t="s">
        <v>524</v>
      </c>
      <c r="I56" t="s">
        <v>525</v>
      </c>
      <c r="J56" s="3" t="s">
        <v>526</v>
      </c>
      <c r="K56" s="3" t="s">
        <v>527</v>
      </c>
      <c r="L56" s="3" t="s">
        <v>528</v>
      </c>
      <c r="M56" s="3" t="s">
        <v>529</v>
      </c>
    </row>
    <row r="57" ht="142.5" spans="1:13">
      <c r="A57" t="s">
        <v>530</v>
      </c>
      <c r="B57" s="3" t="s">
        <v>172</v>
      </c>
      <c r="C57" t="s">
        <v>531</v>
      </c>
      <c r="D57" t="s">
        <v>532</v>
      </c>
      <c r="E57" t="s">
        <v>432</v>
      </c>
      <c r="F57" t="s">
        <v>36</v>
      </c>
      <c r="G57" s="3" t="s">
        <v>533</v>
      </c>
      <c r="H57" s="3" t="s">
        <v>534</v>
      </c>
      <c r="I57" s="3" t="s">
        <v>535</v>
      </c>
      <c r="J57" s="3" t="s">
        <v>536</v>
      </c>
      <c r="K57" s="3" t="s">
        <v>537</v>
      </c>
      <c r="L57" s="4">
        <v>5000</v>
      </c>
      <c r="M57" s="4">
        <v>2000</v>
      </c>
    </row>
    <row r="58" ht="71.25" spans="1:13">
      <c r="A58" t="s">
        <v>538</v>
      </c>
      <c r="B58" s="3" t="s">
        <v>33</v>
      </c>
      <c r="C58" t="s">
        <v>539</v>
      </c>
      <c r="D58" t="s">
        <v>540</v>
      </c>
      <c r="E58" t="s">
        <v>541</v>
      </c>
      <c r="F58" t="s">
        <v>36</v>
      </c>
      <c r="G58" t="s">
        <v>195</v>
      </c>
      <c r="H58" t="s">
        <v>542</v>
      </c>
      <c r="I58" t="s">
        <v>543</v>
      </c>
      <c r="J58" s="4">
        <v>4000</v>
      </c>
      <c r="K58" s="4">
        <v>1770</v>
      </c>
      <c r="L58" t="s">
        <v>544</v>
      </c>
      <c r="M58" t="s">
        <v>545</v>
      </c>
    </row>
    <row r="59" ht="85.5" spans="1:13">
      <c r="A59" t="s">
        <v>546</v>
      </c>
      <c r="B59" s="3" t="s">
        <v>33</v>
      </c>
      <c r="C59" t="s">
        <v>547</v>
      </c>
      <c r="D59" t="s">
        <v>548</v>
      </c>
      <c r="E59" t="s">
        <v>113</v>
      </c>
      <c r="F59" t="s">
        <v>36</v>
      </c>
      <c r="G59" s="3" t="s">
        <v>186</v>
      </c>
      <c r="H59" t="s">
        <v>549</v>
      </c>
      <c r="I59" t="s">
        <v>550</v>
      </c>
      <c r="J59" s="4">
        <v>7000</v>
      </c>
      <c r="K59" s="4">
        <v>11000</v>
      </c>
      <c r="L59" s="3" t="s">
        <v>551</v>
      </c>
      <c r="M59" t="s">
        <v>552</v>
      </c>
    </row>
    <row r="60" ht="213.75" spans="1:13">
      <c r="A60" t="s">
        <v>553</v>
      </c>
      <c r="B60" s="3" t="s">
        <v>121</v>
      </c>
      <c r="C60" t="s">
        <v>554</v>
      </c>
      <c r="D60" t="s">
        <v>555</v>
      </c>
      <c r="E60" t="s">
        <v>124</v>
      </c>
      <c r="F60" s="3" t="s">
        <v>556</v>
      </c>
      <c r="G60" s="3" t="s">
        <v>557</v>
      </c>
      <c r="H60" s="3" t="s">
        <v>558</v>
      </c>
      <c r="I60" s="3" t="s">
        <v>559</v>
      </c>
      <c r="J60" s="3" t="s">
        <v>560</v>
      </c>
      <c r="K60" s="3" t="s">
        <v>561</v>
      </c>
      <c r="L60" s="3" t="s">
        <v>562</v>
      </c>
      <c r="M60" s="3" t="s">
        <v>563</v>
      </c>
    </row>
    <row r="61" ht="114" spans="1:13">
      <c r="A61" t="s">
        <v>564</v>
      </c>
      <c r="B61" s="3" t="s">
        <v>420</v>
      </c>
      <c r="C61" t="s">
        <v>565</v>
      </c>
      <c r="D61" t="s">
        <v>566</v>
      </c>
      <c r="E61" t="s">
        <v>567</v>
      </c>
      <c r="F61" t="s">
        <v>19</v>
      </c>
      <c r="G61" t="s">
        <v>206</v>
      </c>
      <c r="H61" t="s">
        <v>568</v>
      </c>
      <c r="I61" t="s">
        <v>569</v>
      </c>
      <c r="J61" t="s">
        <v>570</v>
      </c>
      <c r="K61" s="3" t="s">
        <v>571</v>
      </c>
      <c r="L61">
        <v>700</v>
      </c>
      <c r="M61">
        <v>750</v>
      </c>
    </row>
    <row r="62" ht="114" spans="1:13">
      <c r="A62" t="s">
        <v>572</v>
      </c>
      <c r="B62" s="3" t="s">
        <v>14</v>
      </c>
      <c r="C62" t="s">
        <v>573</v>
      </c>
      <c r="D62" t="s">
        <v>574</v>
      </c>
      <c r="E62" t="s">
        <v>27</v>
      </c>
      <c r="F62" t="s">
        <v>18</v>
      </c>
      <c r="G62" t="s">
        <v>19</v>
      </c>
      <c r="H62" t="s">
        <v>575</v>
      </c>
      <c r="I62" s="3" t="s">
        <v>576</v>
      </c>
      <c r="J62" t="s">
        <v>577</v>
      </c>
      <c r="K62" t="s">
        <v>578</v>
      </c>
      <c r="L62" t="s">
        <v>579</v>
      </c>
      <c r="M62" t="s">
        <v>580</v>
      </c>
    </row>
    <row r="63" ht="85.5" spans="1:13">
      <c r="A63" t="s">
        <v>581</v>
      </c>
      <c r="B63" s="3" t="s">
        <v>45</v>
      </c>
      <c r="C63" t="s">
        <v>582</v>
      </c>
      <c r="D63" t="s">
        <v>583</v>
      </c>
      <c r="E63" t="s">
        <v>69</v>
      </c>
      <c r="F63" s="3" t="s">
        <v>70</v>
      </c>
      <c r="G63" t="s">
        <v>36</v>
      </c>
      <c r="H63" t="s">
        <v>584</v>
      </c>
      <c r="I63" t="s">
        <v>585</v>
      </c>
      <c r="J63" s="4">
        <v>8500</v>
      </c>
      <c r="K63" s="4">
        <v>5400</v>
      </c>
      <c r="L63">
        <v>106</v>
      </c>
      <c r="M63">
        <v>250</v>
      </c>
    </row>
    <row r="64" ht="114" spans="1:13">
      <c r="A64" t="s">
        <v>586</v>
      </c>
      <c r="B64" s="3" t="s">
        <v>172</v>
      </c>
      <c r="C64" t="s">
        <v>430</v>
      </c>
      <c r="D64" t="s">
        <v>587</v>
      </c>
      <c r="E64" t="s">
        <v>432</v>
      </c>
      <c r="F64" s="3" t="s">
        <v>588</v>
      </c>
      <c r="G64" s="3" t="s">
        <v>589</v>
      </c>
      <c r="H64" t="s">
        <v>154</v>
      </c>
      <c r="I64" s="3" t="s">
        <v>590</v>
      </c>
      <c r="J64" s="4">
        <v>60000</v>
      </c>
      <c r="K64" s="4">
        <v>80000</v>
      </c>
      <c r="L64" s="3" t="s">
        <v>591</v>
      </c>
      <c r="M64" t="s">
        <v>592</v>
      </c>
    </row>
    <row r="65" ht="128.25" spans="1:13">
      <c r="A65" t="s">
        <v>593</v>
      </c>
      <c r="B65" s="3" t="s">
        <v>420</v>
      </c>
      <c r="C65" t="s">
        <v>594</v>
      </c>
      <c r="D65" t="s">
        <v>595</v>
      </c>
      <c r="E65" t="s">
        <v>596</v>
      </c>
      <c r="F65" t="s">
        <v>19</v>
      </c>
      <c r="G65" t="s">
        <v>206</v>
      </c>
      <c r="H65" s="3" t="s">
        <v>597</v>
      </c>
      <c r="I65" s="3" t="s">
        <v>598</v>
      </c>
      <c r="J65" s="3" t="s">
        <v>599</v>
      </c>
      <c r="K65" s="3" t="s">
        <v>600</v>
      </c>
      <c r="L65" s="3" t="s">
        <v>601</v>
      </c>
      <c r="M65" s="3" t="s">
        <v>602</v>
      </c>
    </row>
    <row r="66" ht="114" spans="1:13">
      <c r="A66" t="s">
        <v>603</v>
      </c>
      <c r="B66" s="3" t="s">
        <v>86</v>
      </c>
      <c r="C66" t="s">
        <v>604</v>
      </c>
      <c r="D66" t="s">
        <v>605</v>
      </c>
      <c r="E66" t="s">
        <v>27</v>
      </c>
      <c r="F66" t="s">
        <v>19</v>
      </c>
      <c r="G66" t="s">
        <v>18</v>
      </c>
      <c r="H66" t="s">
        <v>606</v>
      </c>
      <c r="I66" t="s">
        <v>607</v>
      </c>
      <c r="J66" t="s">
        <v>608</v>
      </c>
      <c r="K66" t="s">
        <v>609</v>
      </c>
      <c r="L66">
        <v>700</v>
      </c>
      <c r="M66" t="s">
        <v>610</v>
      </c>
    </row>
    <row r="67" ht="114" spans="1:13">
      <c r="A67" t="s">
        <v>611</v>
      </c>
      <c r="B67" s="3" t="s">
        <v>420</v>
      </c>
      <c r="C67" t="s">
        <v>612</v>
      </c>
      <c r="D67" t="s">
        <v>613</v>
      </c>
      <c r="E67" t="s">
        <v>27</v>
      </c>
      <c r="F67" t="s">
        <v>19</v>
      </c>
      <c r="G67" t="s">
        <v>614</v>
      </c>
      <c r="H67" t="s">
        <v>615</v>
      </c>
      <c r="I67" t="s">
        <v>616</v>
      </c>
      <c r="J67" t="s">
        <v>617</v>
      </c>
      <c r="K67" t="s">
        <v>618</v>
      </c>
      <c r="L67">
        <v>800</v>
      </c>
      <c r="M67" t="s">
        <v>619</v>
      </c>
    </row>
    <row r="68" ht="114" spans="1:13">
      <c r="A68" t="s">
        <v>620</v>
      </c>
      <c r="B68" s="3" t="s">
        <v>172</v>
      </c>
      <c r="C68" t="s">
        <v>621</v>
      </c>
      <c r="D68" t="s">
        <v>622</v>
      </c>
      <c r="E68" t="s">
        <v>27</v>
      </c>
      <c r="F68" t="s">
        <v>36</v>
      </c>
      <c r="G68" s="3" t="s">
        <v>623</v>
      </c>
      <c r="H68" t="s">
        <v>136</v>
      </c>
      <c r="I68" t="s">
        <v>624</v>
      </c>
      <c r="J68" t="s">
        <v>625</v>
      </c>
      <c r="K68" t="s">
        <v>626</v>
      </c>
      <c r="L68" s="4">
        <v>4500</v>
      </c>
      <c r="M68" s="4">
        <v>9000</v>
      </c>
    </row>
    <row r="69" ht="156.75" spans="1:13">
      <c r="A69" t="s">
        <v>627</v>
      </c>
      <c r="B69" s="3" t="s">
        <v>86</v>
      </c>
      <c r="C69" t="s">
        <v>628</v>
      </c>
      <c r="D69" t="s">
        <v>629</v>
      </c>
      <c r="E69" t="s">
        <v>27</v>
      </c>
      <c r="F69" t="s">
        <v>19</v>
      </c>
      <c r="G69" t="s">
        <v>319</v>
      </c>
      <c r="H69" t="s">
        <v>630</v>
      </c>
      <c r="I69" t="s">
        <v>631</v>
      </c>
      <c r="J69" s="4">
        <v>5000</v>
      </c>
      <c r="K69" s="4">
        <v>35000</v>
      </c>
      <c r="L69" s="3" t="s">
        <v>632</v>
      </c>
      <c r="M69" s="3" t="s">
        <v>633</v>
      </c>
    </row>
    <row r="70" ht="114" spans="1:13">
      <c r="A70" t="s">
        <v>634</v>
      </c>
      <c r="B70" s="3" t="s">
        <v>420</v>
      </c>
      <c r="C70" t="s">
        <v>635</v>
      </c>
      <c r="D70" t="s">
        <v>636</v>
      </c>
      <c r="E70" s="3" t="s">
        <v>637</v>
      </c>
      <c r="F70" t="s">
        <v>36</v>
      </c>
      <c r="G70" t="s">
        <v>206</v>
      </c>
      <c r="H70" s="3" t="s">
        <v>92</v>
      </c>
      <c r="I70" t="s">
        <v>638</v>
      </c>
      <c r="J70" s="4">
        <v>50000</v>
      </c>
      <c r="K70" s="4">
        <v>90000</v>
      </c>
      <c r="L70" t="s">
        <v>639</v>
      </c>
      <c r="M70" t="s">
        <v>640</v>
      </c>
    </row>
    <row r="71" ht="114" spans="1:13">
      <c r="A71" t="s">
        <v>641</v>
      </c>
      <c r="B71" s="3" t="s">
        <v>14</v>
      </c>
      <c r="C71" t="s">
        <v>642</v>
      </c>
      <c r="D71" t="s">
        <v>643</v>
      </c>
      <c r="E71" t="s">
        <v>124</v>
      </c>
      <c r="F71" t="s">
        <v>36</v>
      </c>
      <c r="G71" t="s">
        <v>18</v>
      </c>
      <c r="H71" t="s">
        <v>259</v>
      </c>
      <c r="I71" t="s">
        <v>644</v>
      </c>
      <c r="J71" t="s">
        <v>645</v>
      </c>
      <c r="K71" t="s">
        <v>646</v>
      </c>
      <c r="L71" t="s">
        <v>647</v>
      </c>
      <c r="M71" t="s">
        <v>647</v>
      </c>
    </row>
    <row r="72" ht="128.25" spans="1:13">
      <c r="A72" t="s">
        <v>648</v>
      </c>
      <c r="B72" s="3" t="s">
        <v>649</v>
      </c>
      <c r="C72" t="s">
        <v>650</v>
      </c>
      <c r="D72" t="s">
        <v>651</v>
      </c>
      <c r="E72" t="s">
        <v>652</v>
      </c>
      <c r="F72" t="s">
        <v>653</v>
      </c>
      <c r="G72" t="s">
        <v>19</v>
      </c>
      <c r="H72" t="s">
        <v>654</v>
      </c>
      <c r="I72" t="s">
        <v>655</v>
      </c>
      <c r="M72" t="s">
        <v>656</v>
      </c>
    </row>
    <row r="73" ht="228" spans="1:13">
      <c r="A73" t="s">
        <v>657</v>
      </c>
      <c r="B73" s="3" t="s">
        <v>420</v>
      </c>
      <c r="C73" t="s">
        <v>658</v>
      </c>
      <c r="D73" t="s">
        <v>659</v>
      </c>
      <c r="E73" t="s">
        <v>287</v>
      </c>
      <c r="F73" t="s">
        <v>90</v>
      </c>
      <c r="G73" s="3" t="s">
        <v>660</v>
      </c>
      <c r="H73" s="3" t="s">
        <v>661</v>
      </c>
      <c r="I73" s="3" t="s">
        <v>662</v>
      </c>
      <c r="J73" s="3" t="s">
        <v>663</v>
      </c>
      <c r="K73" s="3" t="s">
        <v>664</v>
      </c>
      <c r="L73" s="3" t="s">
        <v>665</v>
      </c>
      <c r="M73" s="3" t="s">
        <v>666</v>
      </c>
    </row>
    <row r="74" ht="128.25" spans="1:13">
      <c r="A74" t="s">
        <v>667</v>
      </c>
      <c r="B74" s="3" t="s">
        <v>99</v>
      </c>
      <c r="C74" t="s">
        <v>668</v>
      </c>
      <c r="D74" t="s">
        <v>669</v>
      </c>
      <c r="E74" t="s">
        <v>432</v>
      </c>
      <c r="F74" t="s">
        <v>36</v>
      </c>
      <c r="G74" s="3" t="s">
        <v>670</v>
      </c>
      <c r="H74" t="s">
        <v>671</v>
      </c>
      <c r="I74" t="s">
        <v>672</v>
      </c>
      <c r="J74" s="4">
        <v>102000</v>
      </c>
      <c r="K74" s="4">
        <v>114000</v>
      </c>
      <c r="L74" s="3" t="s">
        <v>673</v>
      </c>
      <c r="M74" s="4">
        <v>4000</v>
      </c>
    </row>
    <row r="75" ht="114" spans="1:13">
      <c r="A75" t="s">
        <v>674</v>
      </c>
      <c r="B75" s="3" t="s">
        <v>675</v>
      </c>
      <c r="C75" t="s">
        <v>676</v>
      </c>
      <c r="D75" t="s">
        <v>677</v>
      </c>
      <c r="E75" t="s">
        <v>459</v>
      </c>
      <c r="F75" t="s">
        <v>206</v>
      </c>
      <c r="G75" t="s">
        <v>19</v>
      </c>
      <c r="H75" s="3" t="s">
        <v>678</v>
      </c>
      <c r="I75" t="s">
        <v>679</v>
      </c>
      <c r="J75" t="s">
        <v>680</v>
      </c>
      <c r="K75" t="s">
        <v>681</v>
      </c>
      <c r="L75" t="s">
        <v>682</v>
      </c>
      <c r="M75" s="3" t="s">
        <v>683</v>
      </c>
    </row>
    <row r="76" ht="171" spans="1:13">
      <c r="A76" t="s">
        <v>684</v>
      </c>
      <c r="B76" s="3" t="s">
        <v>685</v>
      </c>
      <c r="C76" t="s">
        <v>686</v>
      </c>
      <c r="D76" t="s">
        <v>687</v>
      </c>
      <c r="E76" t="s">
        <v>688</v>
      </c>
      <c r="F76" s="3" t="s">
        <v>205</v>
      </c>
      <c r="G76" t="s">
        <v>206</v>
      </c>
      <c r="H76" s="3" t="s">
        <v>689</v>
      </c>
      <c r="I76" s="3" t="s">
        <v>690</v>
      </c>
      <c r="J76" s="3" t="s">
        <v>691</v>
      </c>
      <c r="K76" t="s">
        <v>692</v>
      </c>
      <c r="L76" s="3" t="s">
        <v>693</v>
      </c>
      <c r="M76" t="s">
        <v>694</v>
      </c>
    </row>
    <row r="77" ht="342" spans="1:13">
      <c r="A77" t="s">
        <v>695</v>
      </c>
      <c r="B77" s="3" t="s">
        <v>172</v>
      </c>
      <c r="C77" t="s">
        <v>696</v>
      </c>
      <c r="D77" t="s">
        <v>697</v>
      </c>
      <c r="E77" t="s">
        <v>432</v>
      </c>
      <c r="F77" t="s">
        <v>19</v>
      </c>
      <c r="G77" s="3" t="s">
        <v>698</v>
      </c>
      <c r="H77" s="3" t="s">
        <v>699</v>
      </c>
      <c r="I77" s="3" t="s">
        <v>700</v>
      </c>
      <c r="J77" s="4">
        <v>34000</v>
      </c>
      <c r="K77" s="3" t="s">
        <v>701</v>
      </c>
      <c r="L77" s="3" t="s">
        <v>702</v>
      </c>
      <c r="M77" t="s">
        <v>703</v>
      </c>
    </row>
    <row r="78" ht="156.75" spans="1:13">
      <c r="A78" t="s">
        <v>704</v>
      </c>
      <c r="B78" s="3" t="s">
        <v>172</v>
      </c>
      <c r="C78" t="s">
        <v>705</v>
      </c>
      <c r="D78" t="s">
        <v>706</v>
      </c>
      <c r="E78" t="s">
        <v>432</v>
      </c>
      <c r="F78" t="s">
        <v>36</v>
      </c>
      <c r="G78" s="3" t="s">
        <v>707</v>
      </c>
      <c r="H78" t="s">
        <v>241</v>
      </c>
      <c r="I78" s="3" t="s">
        <v>708</v>
      </c>
      <c r="J78" s="3" t="s">
        <v>709</v>
      </c>
      <c r="K78" s="4">
        <v>120000</v>
      </c>
      <c r="L78" s="3" t="s">
        <v>710</v>
      </c>
      <c r="M78" t="s">
        <v>711</v>
      </c>
    </row>
    <row r="79" ht="142.5" spans="1:13">
      <c r="A79" t="s">
        <v>712</v>
      </c>
      <c r="B79" s="3" t="s">
        <v>295</v>
      </c>
      <c r="C79" t="s">
        <v>713</v>
      </c>
      <c r="D79" t="s">
        <v>714</v>
      </c>
      <c r="E79" t="s">
        <v>27</v>
      </c>
      <c r="F79" t="s">
        <v>36</v>
      </c>
      <c r="G79" s="3" t="s">
        <v>715</v>
      </c>
      <c r="H79" t="s">
        <v>716</v>
      </c>
      <c r="I79" t="s">
        <v>717</v>
      </c>
      <c r="J79" t="s">
        <v>718</v>
      </c>
      <c r="K79" t="s">
        <v>719</v>
      </c>
      <c r="L79" t="s">
        <v>720</v>
      </c>
      <c r="M79" t="s">
        <v>721</v>
      </c>
    </row>
    <row r="80" ht="114" spans="1:13">
      <c r="A80" t="s">
        <v>722</v>
      </c>
      <c r="B80" s="3" t="s">
        <v>14</v>
      </c>
      <c r="C80" t="s">
        <v>723</v>
      </c>
      <c r="D80" t="s">
        <v>724</v>
      </c>
      <c r="E80" t="s">
        <v>27</v>
      </c>
      <c r="F80" t="s">
        <v>319</v>
      </c>
      <c r="G80" s="3" t="s">
        <v>725</v>
      </c>
      <c r="H80" t="s">
        <v>726</v>
      </c>
      <c r="I80" s="3" t="s">
        <v>727</v>
      </c>
      <c r="J80" s="4">
        <v>36000</v>
      </c>
      <c r="K80" s="4">
        <v>77000</v>
      </c>
      <c r="L80" t="s">
        <v>728</v>
      </c>
      <c r="M80" s="4">
        <v>3000</v>
      </c>
    </row>
    <row r="81" ht="114" spans="1:13">
      <c r="A81" t="s">
        <v>729</v>
      </c>
      <c r="B81" s="3" t="s">
        <v>172</v>
      </c>
      <c r="C81" t="s">
        <v>730</v>
      </c>
      <c r="D81" t="s">
        <v>731</v>
      </c>
      <c r="E81" t="s">
        <v>432</v>
      </c>
      <c r="F81" t="s">
        <v>36</v>
      </c>
      <c r="G81" s="3" t="s">
        <v>176</v>
      </c>
      <c r="H81" t="s">
        <v>136</v>
      </c>
      <c r="I81" s="3" t="s">
        <v>732</v>
      </c>
      <c r="J81" s="4">
        <v>37000</v>
      </c>
      <c r="K81" s="4">
        <v>90000</v>
      </c>
      <c r="L81" s="4">
        <v>6500</v>
      </c>
      <c r="M81" s="4">
        <v>4000</v>
      </c>
    </row>
    <row r="82" ht="342" spans="1:13">
      <c r="A82" t="s">
        <v>733</v>
      </c>
      <c r="B82" s="3" t="s">
        <v>172</v>
      </c>
      <c r="C82" t="s">
        <v>734</v>
      </c>
      <c r="D82" t="s">
        <v>735</v>
      </c>
      <c r="E82" t="s">
        <v>736</v>
      </c>
      <c r="F82" s="3" t="s">
        <v>737</v>
      </c>
      <c r="G82" s="3" t="s">
        <v>738</v>
      </c>
      <c r="H82" s="3" t="s">
        <v>739</v>
      </c>
      <c r="I82" s="3" t="s">
        <v>740</v>
      </c>
      <c r="J82" s="3" t="s">
        <v>741</v>
      </c>
      <c r="K82" s="3" t="s">
        <v>742</v>
      </c>
      <c r="L82" s="3" t="s">
        <v>743</v>
      </c>
      <c r="M82" s="3" t="s">
        <v>744</v>
      </c>
    </row>
    <row r="83" ht="114" spans="1:13">
      <c r="A83" t="s">
        <v>745</v>
      </c>
      <c r="B83" s="3" t="s">
        <v>746</v>
      </c>
      <c r="C83" t="s">
        <v>747</v>
      </c>
      <c r="D83" t="s">
        <v>748</v>
      </c>
      <c r="E83" t="s">
        <v>27</v>
      </c>
      <c r="F83" t="s">
        <v>36</v>
      </c>
      <c r="G83" t="s">
        <v>614</v>
      </c>
      <c r="H83" s="3" t="s">
        <v>749</v>
      </c>
      <c r="I83" s="3" t="s">
        <v>750</v>
      </c>
      <c r="J83" s="4">
        <v>68000</v>
      </c>
      <c r="K83" s="4">
        <v>84000</v>
      </c>
      <c r="L83" t="s">
        <v>751</v>
      </c>
      <c r="M83" s="3" t="s">
        <v>752</v>
      </c>
    </row>
    <row r="84" ht="85.5" spans="1:12">
      <c r="A84" t="s">
        <v>753</v>
      </c>
      <c r="B84" s="3" t="s">
        <v>45</v>
      </c>
      <c r="C84" t="s">
        <v>754</v>
      </c>
      <c r="D84" t="s">
        <v>755</v>
      </c>
      <c r="E84" t="s">
        <v>756</v>
      </c>
      <c r="F84" t="s">
        <v>757</v>
      </c>
      <c r="G84" t="s">
        <v>37</v>
      </c>
      <c r="H84" t="s">
        <v>758</v>
      </c>
      <c r="I84" t="s">
        <v>398</v>
      </c>
      <c r="J84" t="s">
        <v>759</v>
      </c>
      <c r="K84" s="3" t="s">
        <v>760</v>
      </c>
      <c r="L84" t="s">
        <v>761</v>
      </c>
    </row>
    <row r="85" ht="114" spans="1:13">
      <c r="A85" t="s">
        <v>762</v>
      </c>
      <c r="B85" s="3" t="s">
        <v>172</v>
      </c>
      <c r="C85" t="s">
        <v>763</v>
      </c>
      <c r="D85" t="s">
        <v>764</v>
      </c>
      <c r="E85" t="s">
        <v>113</v>
      </c>
      <c r="F85" t="s">
        <v>19</v>
      </c>
      <c r="G85" s="3" t="s">
        <v>415</v>
      </c>
      <c r="H85" t="s">
        <v>154</v>
      </c>
      <c r="I85" t="s">
        <v>765</v>
      </c>
      <c r="J85" s="4">
        <v>20000</v>
      </c>
      <c r="K85" s="4">
        <v>15800</v>
      </c>
      <c r="L85" t="s">
        <v>766</v>
      </c>
      <c r="M85">
        <v>800</v>
      </c>
    </row>
    <row r="86" ht="114" spans="1:13">
      <c r="A86" t="s">
        <v>767</v>
      </c>
      <c r="B86" s="3" t="s">
        <v>420</v>
      </c>
      <c r="C86" t="s">
        <v>768</v>
      </c>
      <c r="D86" t="s">
        <v>769</v>
      </c>
      <c r="E86" t="s">
        <v>27</v>
      </c>
      <c r="F86" t="s">
        <v>36</v>
      </c>
      <c r="G86" s="3" t="s">
        <v>770</v>
      </c>
      <c r="H86" s="3" t="s">
        <v>771</v>
      </c>
      <c r="I86" s="3" t="s">
        <v>772</v>
      </c>
      <c r="J86" t="s">
        <v>773</v>
      </c>
      <c r="K86" s="3" t="s">
        <v>774</v>
      </c>
      <c r="L86" s="3" t="s">
        <v>775</v>
      </c>
      <c r="M86" s="3" t="s">
        <v>776</v>
      </c>
    </row>
    <row r="87" ht="370.5" spans="1:13">
      <c r="A87" t="s">
        <v>777</v>
      </c>
      <c r="B87" s="3" t="s">
        <v>172</v>
      </c>
      <c r="C87" t="s">
        <v>778</v>
      </c>
      <c r="D87" t="s">
        <v>779</v>
      </c>
      <c r="E87" t="s">
        <v>780</v>
      </c>
      <c r="F87" s="3" t="s">
        <v>396</v>
      </c>
      <c r="G87" s="3" t="s">
        <v>781</v>
      </c>
      <c r="H87" t="s">
        <v>782</v>
      </c>
      <c r="I87" s="3" t="s">
        <v>783</v>
      </c>
      <c r="J87" s="3" t="s">
        <v>784</v>
      </c>
      <c r="K87" s="3" t="s">
        <v>785</v>
      </c>
      <c r="L87" t="s">
        <v>786</v>
      </c>
      <c r="M87" t="s">
        <v>787</v>
      </c>
    </row>
    <row r="88" ht="71.25" spans="1:13">
      <c r="A88" t="s">
        <v>788</v>
      </c>
      <c r="B88" s="3" t="s">
        <v>33</v>
      </c>
      <c r="C88" t="s">
        <v>789</v>
      </c>
      <c r="D88" t="s">
        <v>790</v>
      </c>
      <c r="E88" t="s">
        <v>27</v>
      </c>
      <c r="F88" t="s">
        <v>36</v>
      </c>
      <c r="G88" t="s">
        <v>195</v>
      </c>
      <c r="H88" t="s">
        <v>791</v>
      </c>
      <c r="I88" t="s">
        <v>792</v>
      </c>
      <c r="J88" t="s">
        <v>793</v>
      </c>
      <c r="K88" t="s">
        <v>793</v>
      </c>
      <c r="L88" t="s">
        <v>794</v>
      </c>
      <c r="M88" t="s">
        <v>795</v>
      </c>
    </row>
    <row r="89" ht="156.75" spans="1:13">
      <c r="A89" t="s">
        <v>796</v>
      </c>
      <c r="B89" s="3" t="s">
        <v>86</v>
      </c>
      <c r="C89" t="s">
        <v>797</v>
      </c>
      <c r="D89" t="s">
        <v>798</v>
      </c>
      <c r="E89" t="s">
        <v>799</v>
      </c>
      <c r="F89" s="3" t="s">
        <v>800</v>
      </c>
      <c r="G89" s="3" t="s">
        <v>801</v>
      </c>
      <c r="H89" t="s">
        <v>802</v>
      </c>
      <c r="I89" t="s">
        <v>290</v>
      </c>
      <c r="J89" t="s">
        <v>803</v>
      </c>
      <c r="K89" t="s">
        <v>804</v>
      </c>
      <c r="L89">
        <v>327</v>
      </c>
      <c r="M89" t="s">
        <v>805</v>
      </c>
    </row>
    <row r="90" ht="71.25" spans="1:13">
      <c r="A90" t="s">
        <v>806</v>
      </c>
      <c r="B90" s="3" t="s">
        <v>33</v>
      </c>
      <c r="C90" t="s">
        <v>807</v>
      </c>
      <c r="D90" t="s">
        <v>808</v>
      </c>
      <c r="E90" t="s">
        <v>809</v>
      </c>
      <c r="F90" t="s">
        <v>36</v>
      </c>
      <c r="G90" s="3" t="s">
        <v>70</v>
      </c>
      <c r="H90" t="s">
        <v>810</v>
      </c>
      <c r="I90" s="3" t="s">
        <v>811</v>
      </c>
      <c r="J90" s="4">
        <v>2000</v>
      </c>
      <c r="K90" s="4">
        <v>2300</v>
      </c>
      <c r="L90" t="s">
        <v>812</v>
      </c>
      <c r="M90" t="s">
        <v>813</v>
      </c>
    </row>
    <row r="91" ht="156.75" spans="1:13">
      <c r="A91" t="s">
        <v>814</v>
      </c>
      <c r="B91" s="3" t="s">
        <v>226</v>
      </c>
      <c r="C91" t="s">
        <v>815</v>
      </c>
      <c r="D91" t="s">
        <v>816</v>
      </c>
      <c r="E91" s="3" t="s">
        <v>817</v>
      </c>
      <c r="F91" t="s">
        <v>19</v>
      </c>
      <c r="G91" t="s">
        <v>206</v>
      </c>
      <c r="H91" t="s">
        <v>818</v>
      </c>
      <c r="I91" t="s">
        <v>819</v>
      </c>
      <c r="J91" s="4">
        <v>20000</v>
      </c>
      <c r="K91" s="3" t="s">
        <v>820</v>
      </c>
      <c r="L91" s="4">
        <v>5000</v>
      </c>
      <c r="M91" s="4">
        <v>6000</v>
      </c>
    </row>
    <row r="92" ht="85.5" spans="1:13">
      <c r="A92" t="s">
        <v>821</v>
      </c>
      <c r="B92" s="3" t="s">
        <v>45</v>
      </c>
      <c r="C92" t="s">
        <v>822</v>
      </c>
      <c r="D92" t="s">
        <v>823</v>
      </c>
      <c r="E92" t="s">
        <v>27</v>
      </c>
      <c r="F92" t="s">
        <v>19</v>
      </c>
      <c r="G92" t="s">
        <v>37</v>
      </c>
      <c r="H92" t="s">
        <v>60</v>
      </c>
      <c r="I92" t="s">
        <v>824</v>
      </c>
      <c r="J92" t="s">
        <v>825</v>
      </c>
      <c r="K92" t="s">
        <v>826</v>
      </c>
      <c r="L92" t="s">
        <v>827</v>
      </c>
      <c r="M92" t="s">
        <v>828</v>
      </c>
    </row>
    <row r="93" ht="85.5" spans="1:13">
      <c r="A93" t="s">
        <v>829</v>
      </c>
      <c r="B93" s="3" t="s">
        <v>45</v>
      </c>
      <c r="C93" t="s">
        <v>830</v>
      </c>
      <c r="D93" t="s">
        <v>831</v>
      </c>
      <c r="E93" t="s">
        <v>27</v>
      </c>
      <c r="F93" t="s">
        <v>36</v>
      </c>
      <c r="G93" t="s">
        <v>832</v>
      </c>
      <c r="H93" t="s">
        <v>495</v>
      </c>
      <c r="I93" t="s">
        <v>266</v>
      </c>
      <c r="J93" s="3" t="s">
        <v>833</v>
      </c>
      <c r="K93" s="3" t="s">
        <v>834</v>
      </c>
      <c r="L93" t="s">
        <v>835</v>
      </c>
      <c r="M93" s="3" t="s">
        <v>836</v>
      </c>
    </row>
    <row r="94" ht="156.75" spans="1:13">
      <c r="A94" t="s">
        <v>837</v>
      </c>
      <c r="B94" s="3" t="s">
        <v>45</v>
      </c>
      <c r="C94" t="s">
        <v>838</v>
      </c>
      <c r="D94" t="s">
        <v>839</v>
      </c>
      <c r="E94" t="s">
        <v>27</v>
      </c>
      <c r="F94" t="s">
        <v>36</v>
      </c>
      <c r="G94" t="s">
        <v>248</v>
      </c>
      <c r="H94" t="s">
        <v>249</v>
      </c>
      <c r="I94" s="3" t="s">
        <v>840</v>
      </c>
      <c r="J94" s="3" t="s">
        <v>841</v>
      </c>
      <c r="K94" s="3" t="s">
        <v>842</v>
      </c>
      <c r="L94" t="s">
        <v>843</v>
      </c>
      <c r="M94" s="3" t="s">
        <v>844</v>
      </c>
    </row>
    <row r="95" ht="114" spans="1:13">
      <c r="A95" t="s">
        <v>845</v>
      </c>
      <c r="B95" s="3" t="s">
        <v>201</v>
      </c>
      <c r="C95" t="s">
        <v>846</v>
      </c>
      <c r="D95" t="s">
        <v>847</v>
      </c>
      <c r="E95" t="s">
        <v>652</v>
      </c>
      <c r="F95" t="s">
        <v>206</v>
      </c>
      <c r="G95" t="s">
        <v>653</v>
      </c>
      <c r="H95" t="s">
        <v>848</v>
      </c>
      <c r="I95" t="s">
        <v>849</v>
      </c>
      <c r="J95" t="s">
        <v>850</v>
      </c>
      <c r="K95" t="s">
        <v>851</v>
      </c>
      <c r="L95" t="s">
        <v>647</v>
      </c>
      <c r="M95" t="s">
        <v>647</v>
      </c>
    </row>
    <row r="96" ht="114" spans="1:13">
      <c r="A96" t="s">
        <v>852</v>
      </c>
      <c r="B96" s="3" t="s">
        <v>86</v>
      </c>
      <c r="C96" t="s">
        <v>853</v>
      </c>
      <c r="D96" t="s">
        <v>854</v>
      </c>
      <c r="E96" t="s">
        <v>27</v>
      </c>
      <c r="F96" t="s">
        <v>79</v>
      </c>
      <c r="G96" t="s">
        <v>855</v>
      </c>
      <c r="H96" t="s">
        <v>856</v>
      </c>
      <c r="I96" t="s">
        <v>857</v>
      </c>
      <c r="J96" s="4">
        <v>5000</v>
      </c>
      <c r="K96" t="s">
        <v>858</v>
      </c>
      <c r="M96">
        <v>500</v>
      </c>
    </row>
    <row r="97" ht="409.5" spans="1:13">
      <c r="A97" t="s">
        <v>859</v>
      </c>
      <c r="B97" s="3" t="s">
        <v>226</v>
      </c>
      <c r="C97" t="s">
        <v>860</v>
      </c>
      <c r="D97" t="s">
        <v>861</v>
      </c>
      <c r="E97" t="s">
        <v>862</v>
      </c>
      <c r="F97" t="s">
        <v>757</v>
      </c>
      <c r="G97" t="s">
        <v>863</v>
      </c>
      <c r="H97" s="3" t="s">
        <v>864</v>
      </c>
      <c r="I97" s="3" t="s">
        <v>865</v>
      </c>
      <c r="J97" s="3" t="s">
        <v>866</v>
      </c>
      <c r="K97" s="3" t="s">
        <v>867</v>
      </c>
      <c r="L97" t="s">
        <v>868</v>
      </c>
      <c r="M97" t="s">
        <v>869</v>
      </c>
    </row>
    <row r="98" ht="114" spans="1:13">
      <c r="A98" t="s">
        <v>870</v>
      </c>
      <c r="B98" s="3" t="s">
        <v>420</v>
      </c>
      <c r="C98" t="s">
        <v>871</v>
      </c>
      <c r="D98" t="s">
        <v>872</v>
      </c>
      <c r="E98" t="s">
        <v>27</v>
      </c>
      <c r="F98" t="s">
        <v>19</v>
      </c>
      <c r="G98" t="s">
        <v>206</v>
      </c>
      <c r="H98" t="s">
        <v>615</v>
      </c>
      <c r="I98" t="s">
        <v>873</v>
      </c>
      <c r="J98" t="s">
        <v>874</v>
      </c>
      <c r="K98" t="s">
        <v>875</v>
      </c>
      <c r="L98" t="s">
        <v>876</v>
      </c>
      <c r="M98" t="s">
        <v>877</v>
      </c>
    </row>
    <row r="99" ht="156.75" spans="1:13">
      <c r="A99" t="s">
        <v>878</v>
      </c>
      <c r="B99" s="3" t="s">
        <v>879</v>
      </c>
      <c r="C99" t="s">
        <v>880</v>
      </c>
      <c r="D99" t="s">
        <v>881</v>
      </c>
      <c r="E99" t="s">
        <v>27</v>
      </c>
      <c r="F99" t="s">
        <v>19</v>
      </c>
      <c r="G99" s="3" t="s">
        <v>882</v>
      </c>
      <c r="H99" t="s">
        <v>136</v>
      </c>
      <c r="I99" s="3" t="s">
        <v>883</v>
      </c>
      <c r="J99" s="4">
        <v>30000</v>
      </c>
      <c r="K99" s="4">
        <v>18000</v>
      </c>
      <c r="L99" s="4">
        <v>2500</v>
      </c>
      <c r="M99" t="s">
        <v>884</v>
      </c>
    </row>
    <row r="100" ht="370.5" spans="1:13">
      <c r="A100" t="s">
        <v>885</v>
      </c>
      <c r="B100" s="3" t="s">
        <v>172</v>
      </c>
      <c r="C100" t="s">
        <v>886</v>
      </c>
      <c r="D100" t="s">
        <v>887</v>
      </c>
      <c r="E100" s="3" t="s">
        <v>888</v>
      </c>
      <c r="F100" t="s">
        <v>79</v>
      </c>
      <c r="G100" s="3" t="s">
        <v>889</v>
      </c>
      <c r="H100" s="3" t="s">
        <v>890</v>
      </c>
      <c r="I100" s="3" t="s">
        <v>891</v>
      </c>
      <c r="J100" s="3" t="s">
        <v>892</v>
      </c>
      <c r="K100" s="4">
        <v>155000</v>
      </c>
      <c r="L100" s="4">
        <v>5000</v>
      </c>
      <c r="M100" s="4">
        <v>18000</v>
      </c>
    </row>
    <row r="101" ht="114" spans="1:13">
      <c r="A101" t="s">
        <v>893</v>
      </c>
      <c r="B101" s="3" t="s">
        <v>172</v>
      </c>
      <c r="C101" t="s">
        <v>894</v>
      </c>
      <c r="D101" t="s">
        <v>895</v>
      </c>
      <c r="E101" t="s">
        <v>27</v>
      </c>
      <c r="F101" t="s">
        <v>36</v>
      </c>
      <c r="G101" s="3" t="s">
        <v>176</v>
      </c>
      <c r="H101" t="s">
        <v>136</v>
      </c>
      <c r="I101" s="3" t="s">
        <v>390</v>
      </c>
      <c r="J101" t="s">
        <v>896</v>
      </c>
      <c r="K101" s="4">
        <v>36000</v>
      </c>
      <c r="L101" s="4">
        <v>2000</v>
      </c>
      <c r="M101" s="4">
        <v>4000</v>
      </c>
    </row>
    <row r="102" ht="114" spans="1:13">
      <c r="A102" t="s">
        <v>897</v>
      </c>
      <c r="B102" s="3" t="s">
        <v>99</v>
      </c>
      <c r="C102" t="s">
        <v>898</v>
      </c>
      <c r="D102" t="s">
        <v>899</v>
      </c>
      <c r="E102" t="s">
        <v>27</v>
      </c>
      <c r="F102" t="s">
        <v>79</v>
      </c>
      <c r="G102" s="3" t="s">
        <v>900</v>
      </c>
      <c r="H102" t="s">
        <v>136</v>
      </c>
      <c r="I102" t="s">
        <v>901</v>
      </c>
      <c r="J102" t="s">
        <v>902</v>
      </c>
      <c r="K102" s="4">
        <v>4300</v>
      </c>
      <c r="L102">
        <v>600</v>
      </c>
      <c r="M102" t="s">
        <v>903</v>
      </c>
    </row>
    <row r="103" ht="128.25" spans="1:13">
      <c r="A103" t="s">
        <v>904</v>
      </c>
      <c r="B103" s="3" t="s">
        <v>14</v>
      </c>
      <c r="C103" t="s">
        <v>905</v>
      </c>
      <c r="D103" t="s">
        <v>906</v>
      </c>
      <c r="E103" t="s">
        <v>124</v>
      </c>
      <c r="F103" t="s">
        <v>18</v>
      </c>
      <c r="G103" s="3" t="s">
        <v>907</v>
      </c>
      <c r="H103" s="3" t="s">
        <v>908</v>
      </c>
      <c r="I103" s="3" t="s">
        <v>909</v>
      </c>
      <c r="J103" t="s">
        <v>910</v>
      </c>
      <c r="K103" t="s">
        <v>911</v>
      </c>
      <c r="L103" t="s">
        <v>912</v>
      </c>
      <c r="M103" s="4">
        <v>2602</v>
      </c>
    </row>
    <row r="104" ht="213.75" spans="1:13">
      <c r="A104" t="s">
        <v>913</v>
      </c>
      <c r="B104" s="3" t="s">
        <v>45</v>
      </c>
      <c r="C104" t="s">
        <v>914</v>
      </c>
      <c r="D104" t="s">
        <v>915</v>
      </c>
      <c r="E104" t="s">
        <v>113</v>
      </c>
      <c r="F104" t="s">
        <v>36</v>
      </c>
      <c r="G104" s="3" t="s">
        <v>916</v>
      </c>
      <c r="H104" t="s">
        <v>917</v>
      </c>
      <c r="I104" s="3" t="s">
        <v>918</v>
      </c>
      <c r="J104" s="4">
        <v>60000</v>
      </c>
      <c r="K104" s="4">
        <v>80000</v>
      </c>
      <c r="L104" t="s">
        <v>919</v>
      </c>
      <c r="M104" t="s">
        <v>920</v>
      </c>
    </row>
    <row r="105" ht="128.25" spans="1:13">
      <c r="A105" t="s">
        <v>921</v>
      </c>
      <c r="B105" s="3" t="s">
        <v>45</v>
      </c>
      <c r="C105" t="s">
        <v>922</v>
      </c>
      <c r="D105" t="s">
        <v>923</v>
      </c>
      <c r="E105" t="s">
        <v>27</v>
      </c>
      <c r="F105" t="s">
        <v>36</v>
      </c>
      <c r="G105" t="s">
        <v>832</v>
      </c>
      <c r="H105" s="3" t="s">
        <v>924</v>
      </c>
      <c r="I105" t="s">
        <v>925</v>
      </c>
      <c r="J105" t="s">
        <v>926</v>
      </c>
      <c r="K105" t="s">
        <v>927</v>
      </c>
      <c r="L105" t="s">
        <v>64</v>
      </c>
      <c r="M105" s="3" t="s">
        <v>928</v>
      </c>
    </row>
    <row r="106" ht="85.5" spans="1:13">
      <c r="A106" t="s">
        <v>929</v>
      </c>
      <c r="B106" s="3" t="s">
        <v>316</v>
      </c>
      <c r="C106" t="s">
        <v>930</v>
      </c>
      <c r="D106" t="s">
        <v>931</v>
      </c>
      <c r="E106" t="s">
        <v>124</v>
      </c>
      <c r="F106" t="s">
        <v>319</v>
      </c>
      <c r="G106" t="s">
        <v>320</v>
      </c>
      <c r="H106" s="3" t="s">
        <v>328</v>
      </c>
      <c r="I106" t="s">
        <v>329</v>
      </c>
      <c r="J106" s="4">
        <v>10000</v>
      </c>
      <c r="K106" s="4">
        <v>25000</v>
      </c>
      <c r="L106" t="s">
        <v>932</v>
      </c>
      <c r="M106" t="s">
        <v>933</v>
      </c>
    </row>
    <row r="107" ht="85.5" spans="1:13">
      <c r="A107" t="s">
        <v>934</v>
      </c>
      <c r="B107" s="3" t="s">
        <v>45</v>
      </c>
      <c r="C107" t="s">
        <v>935</v>
      </c>
      <c r="D107" t="s">
        <v>152</v>
      </c>
      <c r="E107" t="s">
        <v>69</v>
      </c>
      <c r="F107" s="3" t="s">
        <v>936</v>
      </c>
      <c r="G107" t="s">
        <v>36</v>
      </c>
      <c r="H107" t="s">
        <v>937</v>
      </c>
      <c r="I107" t="s">
        <v>585</v>
      </c>
      <c r="J107" t="s">
        <v>938</v>
      </c>
      <c r="K107" t="s">
        <v>939</v>
      </c>
      <c r="L107" t="s">
        <v>940</v>
      </c>
      <c r="M107" t="s">
        <v>941</v>
      </c>
    </row>
    <row r="108" ht="128.25" spans="1:13">
      <c r="A108" t="s">
        <v>942</v>
      </c>
      <c r="B108" s="3" t="s">
        <v>943</v>
      </c>
      <c r="C108" t="s">
        <v>944</v>
      </c>
      <c r="D108" t="s">
        <v>945</v>
      </c>
      <c r="E108" s="3" t="s">
        <v>946</v>
      </c>
      <c r="F108" t="s">
        <v>206</v>
      </c>
      <c r="G108" t="s">
        <v>19</v>
      </c>
      <c r="H108" t="s">
        <v>947</v>
      </c>
      <c r="I108" s="3" t="s">
        <v>948</v>
      </c>
      <c r="J108" s="3" t="s">
        <v>949</v>
      </c>
      <c r="K108" s="3" t="s">
        <v>950</v>
      </c>
      <c r="L108" s="3" t="s">
        <v>951</v>
      </c>
      <c r="M108" t="s">
        <v>647</v>
      </c>
    </row>
    <row r="109" ht="114" spans="1:11">
      <c r="A109" t="s">
        <v>952</v>
      </c>
      <c r="B109" s="3" t="s">
        <v>420</v>
      </c>
      <c r="C109" t="s">
        <v>953</v>
      </c>
      <c r="D109" t="s">
        <v>954</v>
      </c>
      <c r="E109" t="s">
        <v>27</v>
      </c>
      <c r="F109" t="s">
        <v>36</v>
      </c>
      <c r="G109" t="s">
        <v>206</v>
      </c>
      <c r="H109" t="s">
        <v>955</v>
      </c>
      <c r="I109" t="s">
        <v>956</v>
      </c>
      <c r="J109" s="4">
        <v>20000</v>
      </c>
      <c r="K109" s="4">
        <v>25000</v>
      </c>
    </row>
    <row r="110" ht="85.5" spans="1:13">
      <c r="A110" t="s">
        <v>957</v>
      </c>
      <c r="B110" s="3" t="s">
        <v>45</v>
      </c>
      <c r="C110" t="s">
        <v>958</v>
      </c>
      <c r="D110" t="s">
        <v>959</v>
      </c>
      <c r="E110" t="s">
        <v>960</v>
      </c>
      <c r="F110" t="s">
        <v>36</v>
      </c>
      <c r="G110" t="s">
        <v>248</v>
      </c>
      <c r="H110" t="s">
        <v>961</v>
      </c>
      <c r="I110" t="s">
        <v>824</v>
      </c>
      <c r="J110" s="3" t="s">
        <v>962</v>
      </c>
      <c r="K110" s="3" t="s">
        <v>963</v>
      </c>
      <c r="L110" t="s">
        <v>964</v>
      </c>
      <c r="M110" s="3" t="s">
        <v>965</v>
      </c>
    </row>
    <row r="111" ht="370.5" spans="1:13">
      <c r="A111" t="s">
        <v>885</v>
      </c>
      <c r="B111" s="3" t="s">
        <v>172</v>
      </c>
      <c r="C111" t="s">
        <v>886</v>
      </c>
      <c r="D111" t="s">
        <v>887</v>
      </c>
      <c r="E111" s="3" t="s">
        <v>888</v>
      </c>
      <c r="F111" t="s">
        <v>79</v>
      </c>
      <c r="G111" s="3" t="s">
        <v>889</v>
      </c>
      <c r="H111" s="3" t="s">
        <v>890</v>
      </c>
      <c r="I111" s="3" t="s">
        <v>891</v>
      </c>
      <c r="J111" s="3" t="s">
        <v>892</v>
      </c>
      <c r="K111" s="4">
        <v>155000</v>
      </c>
      <c r="L111" s="4">
        <v>5000</v>
      </c>
      <c r="M111" s="4">
        <v>18000</v>
      </c>
    </row>
    <row r="112" ht="85.5" spans="1:13">
      <c r="A112" t="s">
        <v>966</v>
      </c>
      <c r="B112" s="3" t="s">
        <v>316</v>
      </c>
      <c r="C112" t="s">
        <v>967</v>
      </c>
      <c r="D112" t="s">
        <v>968</v>
      </c>
      <c r="E112" t="s">
        <v>124</v>
      </c>
      <c r="F112" t="s">
        <v>319</v>
      </c>
      <c r="G112" t="s">
        <v>320</v>
      </c>
      <c r="H112" t="s">
        <v>367</v>
      </c>
      <c r="I112" t="s">
        <v>329</v>
      </c>
      <c r="J112">
        <v>400</v>
      </c>
      <c r="K112" s="4">
        <v>3000</v>
      </c>
      <c r="L112" t="s">
        <v>969</v>
      </c>
      <c r="M112" s="3" t="s">
        <v>970</v>
      </c>
    </row>
    <row r="113" ht="114" spans="1:13">
      <c r="A113" t="s">
        <v>971</v>
      </c>
      <c r="B113" s="3" t="s">
        <v>14</v>
      </c>
      <c r="C113" t="s">
        <v>972</v>
      </c>
      <c r="D113" t="s">
        <v>973</v>
      </c>
      <c r="E113" t="s">
        <v>974</v>
      </c>
      <c r="F113" s="3" t="s">
        <v>975</v>
      </c>
      <c r="G113" t="s">
        <v>18</v>
      </c>
      <c r="H113" t="s">
        <v>976</v>
      </c>
      <c r="I113" t="s">
        <v>977</v>
      </c>
      <c r="J113" t="s">
        <v>978</v>
      </c>
      <c r="K113" t="s">
        <v>979</v>
      </c>
      <c r="L113" s="4">
        <v>2000</v>
      </c>
      <c r="M113" t="s">
        <v>980</v>
      </c>
    </row>
    <row r="114" ht="99.75" spans="1:13">
      <c r="A114" t="s">
        <v>981</v>
      </c>
      <c r="B114" s="3" t="s">
        <v>45</v>
      </c>
      <c r="C114" t="s">
        <v>982</v>
      </c>
      <c r="D114" t="s">
        <v>983</v>
      </c>
      <c r="E114" t="s">
        <v>27</v>
      </c>
      <c r="F114" t="s">
        <v>36</v>
      </c>
      <c r="G114" s="3" t="s">
        <v>70</v>
      </c>
      <c r="H114" t="s">
        <v>490</v>
      </c>
      <c r="I114" s="3" t="s">
        <v>258</v>
      </c>
      <c r="J114" s="4">
        <v>9340</v>
      </c>
      <c r="K114" s="4">
        <v>16000</v>
      </c>
      <c r="L114">
        <v>227</v>
      </c>
      <c r="M114">
        <v>205</v>
      </c>
    </row>
    <row r="115" ht="114" spans="1:13">
      <c r="A115" t="s">
        <v>984</v>
      </c>
      <c r="B115" s="3" t="s">
        <v>420</v>
      </c>
      <c r="C115" t="s">
        <v>985</v>
      </c>
      <c r="D115" t="s">
        <v>986</v>
      </c>
      <c r="E115" t="s">
        <v>27</v>
      </c>
      <c r="F115" t="s">
        <v>19</v>
      </c>
      <c r="G115" t="s">
        <v>614</v>
      </c>
      <c r="H115" t="s">
        <v>987</v>
      </c>
      <c r="I115" t="s">
        <v>988</v>
      </c>
      <c r="J115" t="s">
        <v>989</v>
      </c>
      <c r="K115" t="s">
        <v>990</v>
      </c>
      <c r="L115" t="s">
        <v>991</v>
      </c>
      <c r="M115" t="s">
        <v>990</v>
      </c>
    </row>
    <row r="116" ht="114" spans="1:13">
      <c r="A116" t="s">
        <v>992</v>
      </c>
      <c r="B116" s="3" t="s">
        <v>420</v>
      </c>
      <c r="C116" t="s">
        <v>993</v>
      </c>
      <c r="D116" t="s">
        <v>994</v>
      </c>
      <c r="E116" t="s">
        <v>995</v>
      </c>
      <c r="F116" t="s">
        <v>19</v>
      </c>
      <c r="G116" s="3" t="s">
        <v>996</v>
      </c>
      <c r="H116" t="s">
        <v>997</v>
      </c>
      <c r="I116" t="s">
        <v>998</v>
      </c>
      <c r="J116" t="s">
        <v>999</v>
      </c>
      <c r="K116" t="s">
        <v>1000</v>
      </c>
      <c r="L116" s="4">
        <v>1200</v>
      </c>
      <c r="M116" t="s">
        <v>1001</v>
      </c>
    </row>
    <row r="117" ht="228" spans="1:13">
      <c r="A117" t="s">
        <v>1002</v>
      </c>
      <c r="B117" s="3" t="s">
        <v>746</v>
      </c>
      <c r="C117" t="s">
        <v>1003</v>
      </c>
      <c r="D117" t="s">
        <v>748</v>
      </c>
      <c r="E117" s="3" t="s">
        <v>1004</v>
      </c>
      <c r="F117" t="s">
        <v>36</v>
      </c>
      <c r="G117" s="3" t="s">
        <v>1005</v>
      </c>
      <c r="H117" t="s">
        <v>490</v>
      </c>
      <c r="I117" s="3" t="s">
        <v>1006</v>
      </c>
      <c r="J117" s="3" t="s">
        <v>1007</v>
      </c>
      <c r="K117" s="3" t="s">
        <v>1008</v>
      </c>
      <c r="L117" t="s">
        <v>1009</v>
      </c>
      <c r="M117" t="s">
        <v>1010</v>
      </c>
    </row>
    <row r="118" ht="142.5" spans="1:13">
      <c r="A118" t="s">
        <v>1011</v>
      </c>
      <c r="B118" s="3" t="s">
        <v>121</v>
      </c>
      <c r="C118" t="s">
        <v>1012</v>
      </c>
      <c r="D118" t="s">
        <v>1013</v>
      </c>
      <c r="E118" t="s">
        <v>974</v>
      </c>
      <c r="F118" s="3" t="s">
        <v>1014</v>
      </c>
      <c r="G118" s="3" t="s">
        <v>1015</v>
      </c>
      <c r="H118" t="s">
        <v>1016</v>
      </c>
      <c r="I118" s="3" t="s">
        <v>1017</v>
      </c>
      <c r="J118" t="s">
        <v>1018</v>
      </c>
      <c r="K118" t="s">
        <v>1019</v>
      </c>
      <c r="L118" t="s">
        <v>244</v>
      </c>
      <c r="M118" t="s">
        <v>1020</v>
      </c>
    </row>
    <row r="119" ht="199.5" spans="1:13">
      <c r="A119" t="s">
        <v>1021</v>
      </c>
      <c r="B119" s="3" t="s">
        <v>1022</v>
      </c>
      <c r="C119" t="s">
        <v>1023</v>
      </c>
      <c r="D119" t="s">
        <v>1024</v>
      </c>
      <c r="E119" t="s">
        <v>1025</v>
      </c>
      <c r="F119" t="s">
        <v>18</v>
      </c>
      <c r="G119" t="s">
        <v>757</v>
      </c>
      <c r="H119" t="s">
        <v>1026</v>
      </c>
      <c r="I119" t="s">
        <v>1027</v>
      </c>
      <c r="J119" s="3" t="s">
        <v>1028</v>
      </c>
      <c r="K119" s="3" t="s">
        <v>1029</v>
      </c>
      <c r="L119" s="3" t="s">
        <v>1030</v>
      </c>
      <c r="M119" s="3" t="s">
        <v>1031</v>
      </c>
    </row>
    <row r="120" ht="285" spans="1:13">
      <c r="A120" t="s">
        <v>1032</v>
      </c>
      <c r="B120" s="3" t="s">
        <v>1033</v>
      </c>
      <c r="C120" t="s">
        <v>1034</v>
      </c>
      <c r="D120" t="s">
        <v>1035</v>
      </c>
      <c r="E120" t="s">
        <v>27</v>
      </c>
      <c r="F120" t="s">
        <v>18</v>
      </c>
      <c r="G120" t="s">
        <v>19</v>
      </c>
      <c r="H120" t="s">
        <v>481</v>
      </c>
      <c r="I120" s="3" t="s">
        <v>1036</v>
      </c>
      <c r="J120" s="4">
        <v>26000</v>
      </c>
      <c r="K120" s="4">
        <v>37000</v>
      </c>
      <c r="L120" t="s">
        <v>1037</v>
      </c>
      <c r="M120" t="s">
        <v>1038</v>
      </c>
    </row>
    <row r="121" ht="85.5" spans="1:13">
      <c r="A121" t="s">
        <v>1039</v>
      </c>
      <c r="B121" s="3" t="s">
        <v>45</v>
      </c>
      <c r="C121" t="s">
        <v>1040</v>
      </c>
      <c r="D121" t="s">
        <v>1041</v>
      </c>
      <c r="E121" t="s">
        <v>274</v>
      </c>
      <c r="F121" t="s">
        <v>36</v>
      </c>
      <c r="G121" s="3" t="s">
        <v>1042</v>
      </c>
      <c r="H121" t="s">
        <v>490</v>
      </c>
      <c r="I121" t="s">
        <v>1043</v>
      </c>
      <c r="J121" t="s">
        <v>1044</v>
      </c>
      <c r="K121" t="s">
        <v>1045</v>
      </c>
      <c r="L121" t="s">
        <v>1046</v>
      </c>
      <c r="M121" t="s">
        <v>1047</v>
      </c>
    </row>
    <row r="122" ht="114" spans="1:13">
      <c r="A122" t="s">
        <v>1048</v>
      </c>
      <c r="B122" s="3" t="s">
        <v>99</v>
      </c>
      <c r="C122" t="s">
        <v>1049</v>
      </c>
      <c r="D122" t="s">
        <v>1050</v>
      </c>
      <c r="E122" t="s">
        <v>27</v>
      </c>
      <c r="F122" t="s">
        <v>36</v>
      </c>
      <c r="G122" s="3" t="s">
        <v>781</v>
      </c>
      <c r="H122" t="s">
        <v>136</v>
      </c>
      <c r="I122" s="3" t="s">
        <v>1051</v>
      </c>
      <c r="J122" s="4">
        <v>10000</v>
      </c>
      <c r="K122" s="4">
        <v>15000</v>
      </c>
      <c r="L122">
        <v>700</v>
      </c>
      <c r="M122" s="3" t="s">
        <v>1052</v>
      </c>
    </row>
    <row r="123" ht="99.75" spans="1:13">
      <c r="A123" t="s">
        <v>1053</v>
      </c>
      <c r="B123" s="3" t="s">
        <v>1054</v>
      </c>
      <c r="C123" t="s">
        <v>1055</v>
      </c>
      <c r="D123" t="s">
        <v>1056</v>
      </c>
      <c r="E123" t="s">
        <v>1057</v>
      </c>
      <c r="F123" t="s">
        <v>36</v>
      </c>
      <c r="G123" t="s">
        <v>1058</v>
      </c>
      <c r="H123" s="3" t="s">
        <v>1059</v>
      </c>
      <c r="I123" s="3" t="s">
        <v>1060</v>
      </c>
      <c r="J123" t="s">
        <v>1061</v>
      </c>
      <c r="K123" t="s">
        <v>1062</v>
      </c>
      <c r="L123" s="3" t="s">
        <v>1063</v>
      </c>
      <c r="M123" s="3" t="s">
        <v>1064</v>
      </c>
    </row>
    <row r="124" ht="128.25" spans="1:13">
      <c r="A124" t="s">
        <v>1065</v>
      </c>
      <c r="B124" s="3" t="s">
        <v>649</v>
      </c>
      <c r="C124" t="s">
        <v>1066</v>
      </c>
      <c r="D124" t="s">
        <v>1067</v>
      </c>
      <c r="E124" t="s">
        <v>27</v>
      </c>
      <c r="F124" t="s">
        <v>19</v>
      </c>
      <c r="G124" t="s">
        <v>653</v>
      </c>
      <c r="H124" t="s">
        <v>1068</v>
      </c>
      <c r="I124" t="s">
        <v>1069</v>
      </c>
      <c r="J124" t="s">
        <v>1070</v>
      </c>
      <c r="K124" t="s">
        <v>1071</v>
      </c>
      <c r="L124" t="s">
        <v>253</v>
      </c>
      <c r="M124" t="s">
        <v>1072</v>
      </c>
    </row>
    <row r="125" ht="85.5" spans="1:13">
      <c r="A125" t="s">
        <v>1073</v>
      </c>
      <c r="B125" s="3" t="s">
        <v>45</v>
      </c>
      <c r="C125" t="s">
        <v>1074</v>
      </c>
      <c r="D125" t="s">
        <v>1075</v>
      </c>
      <c r="E125" t="s">
        <v>1076</v>
      </c>
      <c r="F125" s="3" t="s">
        <v>70</v>
      </c>
      <c r="G125" s="3" t="s">
        <v>1077</v>
      </c>
      <c r="H125" t="s">
        <v>1078</v>
      </c>
      <c r="I125" t="s">
        <v>1079</v>
      </c>
      <c r="J125" t="s">
        <v>1080</v>
      </c>
      <c r="K125" s="3" t="s">
        <v>1081</v>
      </c>
      <c r="L125" t="s">
        <v>1082</v>
      </c>
      <c r="M125" s="3" t="s">
        <v>1083</v>
      </c>
    </row>
    <row r="126" ht="85.5" spans="1:13">
      <c r="A126" t="s">
        <v>1084</v>
      </c>
      <c r="B126" s="3" t="s">
        <v>316</v>
      </c>
      <c r="C126" t="s">
        <v>1085</v>
      </c>
      <c r="D126" t="s">
        <v>1086</v>
      </c>
      <c r="E126" t="s">
        <v>124</v>
      </c>
      <c r="F126" t="s">
        <v>319</v>
      </c>
      <c r="G126" t="s">
        <v>320</v>
      </c>
      <c r="H126" t="s">
        <v>367</v>
      </c>
      <c r="I126" t="s">
        <v>329</v>
      </c>
      <c r="J126" s="4">
        <v>3000</v>
      </c>
      <c r="K126" s="4">
        <v>8000</v>
      </c>
      <c r="L126" t="s">
        <v>1087</v>
      </c>
      <c r="M126" t="s">
        <v>1088</v>
      </c>
    </row>
    <row r="127" ht="114" spans="1:13">
      <c r="A127" t="s">
        <v>1089</v>
      </c>
      <c r="B127" s="3" t="s">
        <v>420</v>
      </c>
      <c r="C127" t="s">
        <v>1090</v>
      </c>
      <c r="D127" t="s">
        <v>1091</v>
      </c>
      <c r="E127" t="s">
        <v>27</v>
      </c>
      <c r="F127" t="s">
        <v>36</v>
      </c>
      <c r="G127" s="3" t="s">
        <v>1092</v>
      </c>
      <c r="H127" s="3" t="s">
        <v>1093</v>
      </c>
      <c r="I127" t="s">
        <v>1094</v>
      </c>
      <c r="J127" s="3" t="s">
        <v>1095</v>
      </c>
      <c r="K127" s="3" t="s">
        <v>1096</v>
      </c>
      <c r="L127" t="s">
        <v>1097</v>
      </c>
      <c r="M127" s="3" t="s">
        <v>1098</v>
      </c>
    </row>
    <row r="128" ht="85.5" spans="1:13">
      <c r="A128" t="s">
        <v>1099</v>
      </c>
      <c r="B128" s="3" t="s">
        <v>45</v>
      </c>
      <c r="C128" t="s">
        <v>1100</v>
      </c>
      <c r="D128" t="s">
        <v>1101</v>
      </c>
      <c r="E128" t="s">
        <v>69</v>
      </c>
      <c r="F128" t="s">
        <v>36</v>
      </c>
      <c r="G128" s="3" t="s">
        <v>70</v>
      </c>
      <c r="H128" t="s">
        <v>290</v>
      </c>
      <c r="I128" s="3" t="s">
        <v>1102</v>
      </c>
      <c r="J128" s="4">
        <v>8800</v>
      </c>
      <c r="K128" t="s">
        <v>1103</v>
      </c>
      <c r="L128" s="4">
        <v>1540</v>
      </c>
      <c r="M128">
        <v>179</v>
      </c>
    </row>
    <row r="129" ht="114" spans="1:13">
      <c r="A129" t="s">
        <v>1104</v>
      </c>
      <c r="B129" s="3" t="s">
        <v>14</v>
      </c>
      <c r="C129" t="s">
        <v>1105</v>
      </c>
      <c r="D129" t="s">
        <v>1106</v>
      </c>
      <c r="E129" t="s">
        <v>124</v>
      </c>
      <c r="F129" s="3" t="s">
        <v>975</v>
      </c>
      <c r="G129" t="s">
        <v>18</v>
      </c>
      <c r="H129" t="s">
        <v>1016</v>
      </c>
      <c r="I129" t="s">
        <v>977</v>
      </c>
      <c r="J129" t="s">
        <v>1107</v>
      </c>
      <c r="K129" t="s">
        <v>1108</v>
      </c>
      <c r="L129" s="3" t="s">
        <v>1109</v>
      </c>
      <c r="M129" s="3" t="s">
        <v>1110</v>
      </c>
    </row>
    <row r="130" ht="71.25" spans="1:13">
      <c r="A130" t="s">
        <v>1111</v>
      </c>
      <c r="B130" s="3" t="s">
        <v>33</v>
      </c>
      <c r="C130" t="s">
        <v>1112</v>
      </c>
      <c r="D130" t="s">
        <v>1113</v>
      </c>
      <c r="E130" t="s">
        <v>27</v>
      </c>
      <c r="F130" t="s">
        <v>36</v>
      </c>
      <c r="G130" t="s">
        <v>248</v>
      </c>
      <c r="H130" t="s">
        <v>345</v>
      </c>
      <c r="I130" t="s">
        <v>1114</v>
      </c>
      <c r="J130" s="4">
        <v>20000</v>
      </c>
      <c r="K130" s="4">
        <v>28000</v>
      </c>
      <c r="L130" s="4">
        <v>1000</v>
      </c>
      <c r="M130" s="4">
        <v>6000</v>
      </c>
    </row>
    <row r="131" ht="156.75" spans="1:13">
      <c r="A131" t="s">
        <v>1115</v>
      </c>
      <c r="B131" s="3" t="s">
        <v>45</v>
      </c>
      <c r="C131" t="s">
        <v>1116</v>
      </c>
      <c r="D131" t="s">
        <v>1117</v>
      </c>
      <c r="E131" t="s">
        <v>194</v>
      </c>
      <c r="F131" t="s">
        <v>36</v>
      </c>
      <c r="G131" t="s">
        <v>195</v>
      </c>
      <c r="H131" t="s">
        <v>1118</v>
      </c>
      <c r="I131" t="s">
        <v>196</v>
      </c>
      <c r="J131" t="s">
        <v>1119</v>
      </c>
      <c r="K131" t="s">
        <v>1120</v>
      </c>
      <c r="L131" s="3" t="s">
        <v>1121</v>
      </c>
      <c r="M131" s="3" t="s">
        <v>1122</v>
      </c>
    </row>
    <row r="132" ht="114" spans="1:11">
      <c r="A132" t="s">
        <v>1123</v>
      </c>
      <c r="B132" s="3" t="s">
        <v>99</v>
      </c>
      <c r="C132" t="s">
        <v>1124</v>
      </c>
      <c r="D132" t="s">
        <v>1125</v>
      </c>
      <c r="E132" t="s">
        <v>27</v>
      </c>
      <c r="F132" t="s">
        <v>19</v>
      </c>
      <c r="G132" t="s">
        <v>206</v>
      </c>
      <c r="H132" t="s">
        <v>241</v>
      </c>
      <c r="I132" t="s">
        <v>1126</v>
      </c>
      <c r="J132" t="s">
        <v>1127</v>
      </c>
      <c r="K132" t="s">
        <v>1128</v>
      </c>
    </row>
    <row r="133" ht="128.25" spans="1:13">
      <c r="A133" t="s">
        <v>1129</v>
      </c>
      <c r="B133" s="3" t="s">
        <v>45</v>
      </c>
      <c r="C133" t="s">
        <v>1130</v>
      </c>
      <c r="D133" t="s">
        <v>1131</v>
      </c>
      <c r="E133" t="s">
        <v>1132</v>
      </c>
      <c r="F133" s="3" t="s">
        <v>916</v>
      </c>
      <c r="G133" t="s">
        <v>36</v>
      </c>
      <c r="H133" t="s">
        <v>1133</v>
      </c>
      <c r="I133" s="3" t="s">
        <v>1134</v>
      </c>
      <c r="J133" s="4">
        <v>51949</v>
      </c>
      <c r="K133" s="4">
        <v>49647</v>
      </c>
      <c r="L133" s="3" t="s">
        <v>1135</v>
      </c>
      <c r="M133" s="3" t="s">
        <v>1136</v>
      </c>
    </row>
    <row r="134" ht="114" spans="1:13">
      <c r="A134" t="s">
        <v>1137</v>
      </c>
      <c r="B134" s="3" t="s">
        <v>1138</v>
      </c>
      <c r="C134" t="s">
        <v>1139</v>
      </c>
      <c r="D134" t="s">
        <v>1140</v>
      </c>
      <c r="E134" t="s">
        <v>27</v>
      </c>
      <c r="F134" t="s">
        <v>513</v>
      </c>
      <c r="G134" t="s">
        <v>79</v>
      </c>
      <c r="H134" t="s">
        <v>1141</v>
      </c>
      <c r="I134" t="s">
        <v>1142</v>
      </c>
      <c r="J134" s="4">
        <v>20000</v>
      </c>
      <c r="K134" s="3" t="s">
        <v>1143</v>
      </c>
      <c r="L134" t="s">
        <v>1144</v>
      </c>
      <c r="M134" t="s">
        <v>1145</v>
      </c>
    </row>
    <row r="135" ht="85.5" spans="1:13">
      <c r="A135" t="s">
        <v>1146</v>
      </c>
      <c r="B135" s="3" t="s">
        <v>316</v>
      </c>
      <c r="C135" t="s">
        <v>1147</v>
      </c>
      <c r="D135" t="s">
        <v>1148</v>
      </c>
      <c r="E135" t="s">
        <v>124</v>
      </c>
      <c r="F135" t="s">
        <v>319</v>
      </c>
      <c r="G135" t="s">
        <v>320</v>
      </c>
      <c r="H135" t="s">
        <v>1149</v>
      </c>
      <c r="I135" t="s">
        <v>329</v>
      </c>
      <c r="J135" s="4">
        <v>8000</v>
      </c>
      <c r="K135" s="4">
        <v>15000</v>
      </c>
      <c r="L135" t="s">
        <v>1150</v>
      </c>
      <c r="M135" s="3" t="s">
        <v>1151</v>
      </c>
    </row>
    <row r="136" ht="99.75" spans="1:13">
      <c r="A136" t="s">
        <v>1152</v>
      </c>
      <c r="B136" s="3" t="s">
        <v>45</v>
      </c>
      <c r="C136" t="s">
        <v>1153</v>
      </c>
      <c r="D136" t="s">
        <v>1154</v>
      </c>
      <c r="E136" t="s">
        <v>1155</v>
      </c>
      <c r="F136" t="s">
        <v>36</v>
      </c>
      <c r="G136" s="3" t="s">
        <v>1156</v>
      </c>
      <c r="H136" t="s">
        <v>1157</v>
      </c>
      <c r="I136" s="3" t="s">
        <v>1158</v>
      </c>
      <c r="J136" s="4">
        <v>18000</v>
      </c>
      <c r="K136" s="4">
        <v>16000</v>
      </c>
      <c r="L136" t="s">
        <v>109</v>
      </c>
      <c r="M136" t="s">
        <v>1159</v>
      </c>
    </row>
    <row r="137" ht="85.5" spans="1:13">
      <c r="A137" t="s">
        <v>1160</v>
      </c>
      <c r="B137" s="3" t="s">
        <v>295</v>
      </c>
      <c r="C137" t="s">
        <v>1161</v>
      </c>
      <c r="D137" t="s">
        <v>1162</v>
      </c>
      <c r="E137" t="s">
        <v>27</v>
      </c>
      <c r="F137" t="s">
        <v>19</v>
      </c>
      <c r="G137" t="s">
        <v>18</v>
      </c>
      <c r="H137" t="s">
        <v>1163</v>
      </c>
      <c r="I137" t="s">
        <v>1164</v>
      </c>
      <c r="J137" t="s">
        <v>1165</v>
      </c>
      <c r="K137" t="s">
        <v>1166</v>
      </c>
      <c r="L137">
        <v>670</v>
      </c>
      <c r="M137" s="4">
        <v>6573</v>
      </c>
    </row>
    <row r="138" ht="85.5" spans="1:13">
      <c r="A138" t="s">
        <v>1167</v>
      </c>
      <c r="B138" s="3" t="s">
        <v>316</v>
      </c>
      <c r="C138" t="s">
        <v>1168</v>
      </c>
      <c r="D138" t="s">
        <v>1169</v>
      </c>
      <c r="E138" t="s">
        <v>124</v>
      </c>
      <c r="F138" t="s">
        <v>319</v>
      </c>
      <c r="G138" t="s">
        <v>320</v>
      </c>
      <c r="H138" t="s">
        <v>367</v>
      </c>
      <c r="I138" t="s">
        <v>1170</v>
      </c>
      <c r="J138" s="4">
        <v>15300</v>
      </c>
      <c r="K138" s="3" t="s">
        <v>1171</v>
      </c>
      <c r="L138" t="s">
        <v>1172</v>
      </c>
      <c r="M138" t="s">
        <v>1172</v>
      </c>
    </row>
    <row r="139" ht="114" spans="1:13">
      <c r="A139" t="s">
        <v>1173</v>
      </c>
      <c r="B139" s="3" t="s">
        <v>420</v>
      </c>
      <c r="C139" t="s">
        <v>1174</v>
      </c>
      <c r="D139" t="s">
        <v>1175</v>
      </c>
      <c r="E139" t="s">
        <v>27</v>
      </c>
      <c r="F139" t="s">
        <v>36</v>
      </c>
      <c r="G139" t="s">
        <v>614</v>
      </c>
      <c r="H139" s="3" t="s">
        <v>1176</v>
      </c>
      <c r="I139" t="s">
        <v>1177</v>
      </c>
      <c r="J139" s="3" t="s">
        <v>1178</v>
      </c>
      <c r="K139" s="3" t="s">
        <v>1179</v>
      </c>
      <c r="L139" t="s">
        <v>1172</v>
      </c>
      <c r="M139" t="s">
        <v>1180</v>
      </c>
    </row>
    <row r="140" ht="114" spans="1:13">
      <c r="A140" t="s">
        <v>1181</v>
      </c>
      <c r="B140" s="3" t="s">
        <v>86</v>
      </c>
      <c r="C140" t="s">
        <v>1182</v>
      </c>
      <c r="D140" t="s">
        <v>1183</v>
      </c>
      <c r="E140" s="3" t="s">
        <v>1184</v>
      </c>
      <c r="F140" t="s">
        <v>19</v>
      </c>
      <c r="G140" s="3" t="s">
        <v>1185</v>
      </c>
      <c r="H140" s="3" t="s">
        <v>1186</v>
      </c>
      <c r="I140" t="s">
        <v>1187</v>
      </c>
      <c r="J140" s="3" t="s">
        <v>1188</v>
      </c>
      <c r="K140" t="s">
        <v>1189</v>
      </c>
      <c r="L140" t="s">
        <v>1190</v>
      </c>
      <c r="M140" s="3" t="s">
        <v>1191</v>
      </c>
    </row>
    <row r="141" ht="114" spans="1:13">
      <c r="A141" t="s">
        <v>1192</v>
      </c>
      <c r="B141" s="3" t="s">
        <v>172</v>
      </c>
      <c r="C141" t="s">
        <v>1193</v>
      </c>
      <c r="D141" t="s">
        <v>1194</v>
      </c>
      <c r="E141" t="s">
        <v>1195</v>
      </c>
      <c r="F141" t="s">
        <v>217</v>
      </c>
      <c r="G141" s="3" t="s">
        <v>1196</v>
      </c>
      <c r="H141" t="s">
        <v>219</v>
      </c>
      <c r="I141" t="s">
        <v>1197</v>
      </c>
      <c r="J141" s="4">
        <v>9500</v>
      </c>
      <c r="K141" s="4">
        <v>5000</v>
      </c>
      <c r="L141" t="s">
        <v>1198</v>
      </c>
      <c r="M141" s="3" t="s">
        <v>1199</v>
      </c>
    </row>
    <row r="142" ht="128.25" spans="1:13">
      <c r="A142" t="s">
        <v>1200</v>
      </c>
      <c r="B142" s="3" t="s">
        <v>226</v>
      </c>
      <c r="C142" t="s">
        <v>1201</v>
      </c>
      <c r="D142" t="s">
        <v>1202</v>
      </c>
      <c r="E142" t="s">
        <v>1203</v>
      </c>
      <c r="F142" s="3" t="s">
        <v>205</v>
      </c>
      <c r="G142" t="s">
        <v>206</v>
      </c>
      <c r="H142" t="s">
        <v>1204</v>
      </c>
      <c r="I142" s="3" t="s">
        <v>1205</v>
      </c>
      <c r="J142" s="3" t="s">
        <v>1206</v>
      </c>
      <c r="K142" s="3" t="s">
        <v>1207</v>
      </c>
      <c r="L142" t="s">
        <v>1208</v>
      </c>
      <c r="M142" t="s">
        <v>1209</v>
      </c>
    </row>
    <row r="143" ht="114" spans="1:13">
      <c r="A143" t="s">
        <v>1210</v>
      </c>
      <c r="B143" s="3" t="s">
        <v>201</v>
      </c>
      <c r="C143" t="s">
        <v>1211</v>
      </c>
      <c r="D143" t="s">
        <v>1212</v>
      </c>
      <c r="E143" t="s">
        <v>596</v>
      </c>
      <c r="F143" t="s">
        <v>206</v>
      </c>
      <c r="G143" t="s">
        <v>19</v>
      </c>
      <c r="H143" t="s">
        <v>382</v>
      </c>
      <c r="I143" s="3" t="s">
        <v>1213</v>
      </c>
      <c r="J143" t="s">
        <v>1214</v>
      </c>
      <c r="K143" t="s">
        <v>1215</v>
      </c>
      <c r="L143" s="4">
        <v>3000</v>
      </c>
      <c r="M143" s="4">
        <v>3000</v>
      </c>
    </row>
    <row r="144" ht="85.5" spans="1:13">
      <c r="A144" t="s">
        <v>1216</v>
      </c>
      <c r="B144" s="3" t="s">
        <v>45</v>
      </c>
      <c r="C144" t="s">
        <v>1217</v>
      </c>
      <c r="D144" t="s">
        <v>1218</v>
      </c>
      <c r="E144" t="s">
        <v>27</v>
      </c>
      <c r="F144" s="3" t="s">
        <v>396</v>
      </c>
      <c r="G144" t="s">
        <v>248</v>
      </c>
      <c r="H144" s="3" t="s">
        <v>1219</v>
      </c>
      <c r="I144" t="s">
        <v>1220</v>
      </c>
      <c r="J144" s="4">
        <v>45000</v>
      </c>
      <c r="K144" s="3" t="s">
        <v>1221</v>
      </c>
      <c r="L144" t="s">
        <v>1222</v>
      </c>
      <c r="M144" s="3" t="s">
        <v>1223</v>
      </c>
    </row>
    <row r="145" ht="71.25" spans="1:13">
      <c r="A145" t="s">
        <v>1224</v>
      </c>
      <c r="B145" s="3" t="s">
        <v>33</v>
      </c>
      <c r="C145" t="s">
        <v>1225</v>
      </c>
      <c r="D145" t="s">
        <v>1226</v>
      </c>
      <c r="E145" t="s">
        <v>113</v>
      </c>
      <c r="F145" s="3" t="s">
        <v>186</v>
      </c>
      <c r="G145" t="s">
        <v>36</v>
      </c>
      <c r="H145" t="s">
        <v>1227</v>
      </c>
      <c r="I145" t="s">
        <v>407</v>
      </c>
      <c r="J145" t="s">
        <v>1228</v>
      </c>
      <c r="K145" t="s">
        <v>1229</v>
      </c>
      <c r="L145" t="s">
        <v>1230</v>
      </c>
      <c r="M145" t="s">
        <v>109</v>
      </c>
    </row>
    <row r="146" ht="99.75" spans="1:12">
      <c r="A146" t="s">
        <v>1231</v>
      </c>
      <c r="B146" s="3" t="s">
        <v>1232</v>
      </c>
      <c r="C146" t="s">
        <v>1233</v>
      </c>
      <c r="D146" t="s">
        <v>1234</v>
      </c>
      <c r="E146" t="s">
        <v>27</v>
      </c>
      <c r="F146" t="s">
        <v>1235</v>
      </c>
      <c r="G146" s="3" t="s">
        <v>1236</v>
      </c>
      <c r="H146" t="s">
        <v>1237</v>
      </c>
      <c r="I146" s="3" t="s">
        <v>1238</v>
      </c>
      <c r="J146" s="4">
        <v>2000</v>
      </c>
      <c r="K146" s="4">
        <v>6000</v>
      </c>
      <c r="L146" t="s">
        <v>1239</v>
      </c>
    </row>
    <row r="147" ht="199.5" spans="1:13">
      <c r="A147" t="s">
        <v>1240</v>
      </c>
      <c r="B147" s="3" t="s">
        <v>45</v>
      </c>
      <c r="C147" t="s">
        <v>1241</v>
      </c>
      <c r="D147" t="s">
        <v>1242</v>
      </c>
      <c r="E147" s="3" t="s">
        <v>1243</v>
      </c>
      <c r="F147" s="3" t="s">
        <v>1244</v>
      </c>
      <c r="G147" t="s">
        <v>36</v>
      </c>
      <c r="H147" s="3" t="s">
        <v>1245</v>
      </c>
      <c r="I147" s="3" t="s">
        <v>1246</v>
      </c>
      <c r="J147" s="3" t="s">
        <v>1247</v>
      </c>
      <c r="K147" s="3" t="s">
        <v>1248</v>
      </c>
      <c r="L147" s="3" t="s">
        <v>1249</v>
      </c>
      <c r="M147" t="s">
        <v>1250</v>
      </c>
    </row>
    <row r="148" ht="85.5" spans="1:13">
      <c r="A148" t="s">
        <v>1251</v>
      </c>
      <c r="B148" s="3" t="s">
        <v>45</v>
      </c>
      <c r="C148" t="s">
        <v>1252</v>
      </c>
      <c r="D148" t="s">
        <v>1253</v>
      </c>
      <c r="E148" t="s">
        <v>59</v>
      </c>
      <c r="F148" t="s">
        <v>36</v>
      </c>
      <c r="G148" t="s">
        <v>832</v>
      </c>
      <c r="H148" t="s">
        <v>1254</v>
      </c>
      <c r="I148" t="s">
        <v>1255</v>
      </c>
      <c r="J148" s="3" t="s">
        <v>1256</v>
      </c>
      <c r="K148" s="3" t="s">
        <v>1257</v>
      </c>
      <c r="L148" t="s">
        <v>1258</v>
      </c>
      <c r="M148" t="s">
        <v>1259</v>
      </c>
    </row>
    <row r="149" ht="114" spans="1:13">
      <c r="A149" t="s">
        <v>1260</v>
      </c>
      <c r="B149" s="3" t="s">
        <v>201</v>
      </c>
      <c r="C149" t="s">
        <v>1261</v>
      </c>
      <c r="D149" t="s">
        <v>1262</v>
      </c>
      <c r="E149" t="s">
        <v>596</v>
      </c>
      <c r="F149" t="s">
        <v>206</v>
      </c>
      <c r="G149" t="s">
        <v>19</v>
      </c>
      <c r="H149" t="s">
        <v>1263</v>
      </c>
      <c r="I149" t="s">
        <v>1264</v>
      </c>
      <c r="J149" s="3" t="s">
        <v>1265</v>
      </c>
      <c r="K149" s="4">
        <v>26000</v>
      </c>
      <c r="L149" s="4">
        <v>1200</v>
      </c>
      <c r="M149" s="3" t="s">
        <v>1266</v>
      </c>
    </row>
    <row r="150" ht="142.5" spans="1:13">
      <c r="A150" t="s">
        <v>1267</v>
      </c>
      <c r="B150" s="3" t="s">
        <v>14</v>
      </c>
      <c r="C150" t="s">
        <v>1268</v>
      </c>
      <c r="D150" t="s">
        <v>1269</v>
      </c>
      <c r="E150" t="s">
        <v>27</v>
      </c>
      <c r="F150" t="s">
        <v>19</v>
      </c>
      <c r="G150" t="s">
        <v>18</v>
      </c>
      <c r="H150" t="s">
        <v>1270</v>
      </c>
      <c r="I150" t="s">
        <v>1271</v>
      </c>
      <c r="J150" s="3" t="s">
        <v>1272</v>
      </c>
      <c r="K150" s="3" t="s">
        <v>1273</v>
      </c>
      <c r="L150" s="3" t="s">
        <v>1274</v>
      </c>
      <c r="M150" s="3" t="s">
        <v>1275</v>
      </c>
    </row>
    <row r="151" ht="156.75" spans="1:13">
      <c r="A151" t="s">
        <v>1276</v>
      </c>
      <c r="B151" s="3" t="s">
        <v>14</v>
      </c>
      <c r="C151" t="s">
        <v>1277</v>
      </c>
      <c r="D151" t="s">
        <v>1024</v>
      </c>
      <c r="E151" t="s">
        <v>1278</v>
      </c>
      <c r="F151" t="s">
        <v>18</v>
      </c>
      <c r="G151" s="3" t="s">
        <v>1279</v>
      </c>
      <c r="H151" s="3" t="s">
        <v>1280</v>
      </c>
      <c r="I151" s="3" t="s">
        <v>1281</v>
      </c>
      <c r="J151" s="3" t="s">
        <v>1282</v>
      </c>
      <c r="K151" s="3" t="s">
        <v>1283</v>
      </c>
      <c r="L151" s="3" t="s">
        <v>1284</v>
      </c>
      <c r="M151" s="3" t="s">
        <v>1285</v>
      </c>
    </row>
    <row r="152" ht="71.25" spans="1:13">
      <c r="A152" t="s">
        <v>1286</v>
      </c>
      <c r="B152" s="3" t="s">
        <v>33</v>
      </c>
      <c r="C152" t="s">
        <v>1287</v>
      </c>
      <c r="D152" t="s">
        <v>1288</v>
      </c>
      <c r="E152" t="s">
        <v>1289</v>
      </c>
      <c r="F152" t="s">
        <v>36</v>
      </c>
      <c r="G152" s="3" t="s">
        <v>186</v>
      </c>
      <c r="H152" t="s">
        <v>1290</v>
      </c>
      <c r="I152" t="s">
        <v>550</v>
      </c>
      <c r="J152" s="4">
        <v>62000</v>
      </c>
      <c r="K152" s="4">
        <v>89000</v>
      </c>
      <c r="L152" t="s">
        <v>1291</v>
      </c>
      <c r="M152" s="4">
        <v>1600</v>
      </c>
    </row>
    <row r="153" ht="71.25" spans="1:13">
      <c r="A153" t="s">
        <v>1292</v>
      </c>
      <c r="B153" s="3" t="s">
        <v>33</v>
      </c>
      <c r="C153" t="s">
        <v>1293</v>
      </c>
      <c r="D153" t="s">
        <v>1294</v>
      </c>
      <c r="E153" t="s">
        <v>27</v>
      </c>
      <c r="F153" t="s">
        <v>36</v>
      </c>
      <c r="G153" s="3" t="s">
        <v>70</v>
      </c>
      <c r="H153" t="s">
        <v>1295</v>
      </c>
      <c r="I153" t="s">
        <v>1296</v>
      </c>
      <c r="J153" t="s">
        <v>1297</v>
      </c>
      <c r="K153" t="s">
        <v>1298</v>
      </c>
      <c r="L153" t="s">
        <v>1299</v>
      </c>
      <c r="M153" t="s">
        <v>1300</v>
      </c>
    </row>
    <row r="154" ht="156.75" spans="1:13">
      <c r="A154" t="s">
        <v>1301</v>
      </c>
      <c r="B154" s="3" t="s">
        <v>45</v>
      </c>
      <c r="C154" t="s">
        <v>1302</v>
      </c>
      <c r="D154" t="s">
        <v>1303</v>
      </c>
      <c r="E154" t="s">
        <v>27</v>
      </c>
      <c r="F154" s="3" t="s">
        <v>1304</v>
      </c>
      <c r="G154" s="3" t="s">
        <v>164</v>
      </c>
      <c r="H154" s="3" t="s">
        <v>1305</v>
      </c>
      <c r="I154" s="3" t="s">
        <v>1306</v>
      </c>
      <c r="J154" s="3" t="s">
        <v>1307</v>
      </c>
      <c r="K154" s="3" t="s">
        <v>1308</v>
      </c>
      <c r="L154" s="3" t="s">
        <v>1309</v>
      </c>
      <c r="M154" s="3" t="s">
        <v>1310</v>
      </c>
    </row>
    <row r="155" ht="114" spans="1:13">
      <c r="A155" t="s">
        <v>1311</v>
      </c>
      <c r="B155" s="3" t="s">
        <v>172</v>
      </c>
      <c r="C155" t="s">
        <v>1312</v>
      </c>
      <c r="D155" t="s">
        <v>1313</v>
      </c>
      <c r="E155" t="s">
        <v>432</v>
      </c>
      <c r="F155" t="s">
        <v>90</v>
      </c>
      <c r="G155" s="3" t="s">
        <v>1314</v>
      </c>
      <c r="H155" t="s">
        <v>1315</v>
      </c>
      <c r="I155" t="s">
        <v>1316</v>
      </c>
      <c r="J155" t="s">
        <v>1317</v>
      </c>
      <c r="K155" t="s">
        <v>1318</v>
      </c>
      <c r="L155" t="s">
        <v>1319</v>
      </c>
      <c r="M155" t="s">
        <v>1320</v>
      </c>
    </row>
    <row r="156" ht="114" spans="1:13">
      <c r="A156" t="s">
        <v>1321</v>
      </c>
      <c r="B156" s="3" t="s">
        <v>172</v>
      </c>
      <c r="C156" t="s">
        <v>1322</v>
      </c>
      <c r="D156" t="s">
        <v>1323</v>
      </c>
      <c r="E156" t="s">
        <v>960</v>
      </c>
      <c r="F156" s="3" t="s">
        <v>1324</v>
      </c>
      <c r="G156" t="s">
        <v>18</v>
      </c>
      <c r="H156" t="s">
        <v>1270</v>
      </c>
      <c r="I156" t="s">
        <v>1325</v>
      </c>
      <c r="J156" s="4">
        <v>34000</v>
      </c>
      <c r="K156" s="4">
        <v>35000</v>
      </c>
      <c r="L156" t="s">
        <v>1326</v>
      </c>
      <c r="M156" t="s">
        <v>1327</v>
      </c>
    </row>
    <row r="157" ht="99.75" spans="1:13">
      <c r="A157" t="s">
        <v>1328</v>
      </c>
      <c r="B157" s="3" t="s">
        <v>316</v>
      </c>
      <c r="C157" t="s">
        <v>1329</v>
      </c>
      <c r="D157" t="s">
        <v>1330</v>
      </c>
      <c r="E157" t="s">
        <v>1331</v>
      </c>
      <c r="F157" t="s">
        <v>319</v>
      </c>
      <c r="G157" t="s">
        <v>320</v>
      </c>
      <c r="H157" t="s">
        <v>321</v>
      </c>
      <c r="I157" s="3" t="s">
        <v>1332</v>
      </c>
      <c r="J157" t="s">
        <v>1333</v>
      </c>
      <c r="K157" t="s">
        <v>1334</v>
      </c>
      <c r="L157">
        <v>461</v>
      </c>
      <c r="M157">
        <v>409</v>
      </c>
    </row>
    <row r="158" ht="71.25" spans="1:13">
      <c r="A158" t="s">
        <v>1335</v>
      </c>
      <c r="B158" s="3" t="s">
        <v>33</v>
      </c>
      <c r="C158" t="s">
        <v>1336</v>
      </c>
      <c r="D158" t="s">
        <v>1337</v>
      </c>
      <c r="E158" t="s">
        <v>113</v>
      </c>
      <c r="F158" t="s">
        <v>36</v>
      </c>
      <c r="G158" s="3" t="s">
        <v>186</v>
      </c>
      <c r="H158" t="s">
        <v>585</v>
      </c>
      <c r="I158" t="s">
        <v>550</v>
      </c>
      <c r="J158" s="4">
        <v>79000</v>
      </c>
      <c r="K158" s="4">
        <v>62000</v>
      </c>
      <c r="L158" s="4">
        <v>12501</v>
      </c>
      <c r="M158" s="4">
        <v>7000</v>
      </c>
    </row>
    <row r="159" ht="128.25" spans="1:13">
      <c r="A159" t="s">
        <v>1338</v>
      </c>
      <c r="B159" s="3" t="s">
        <v>316</v>
      </c>
      <c r="C159" t="s">
        <v>1339</v>
      </c>
      <c r="D159" t="s">
        <v>1340</v>
      </c>
      <c r="E159" t="s">
        <v>1341</v>
      </c>
      <c r="F159" t="s">
        <v>319</v>
      </c>
      <c r="G159" t="s">
        <v>320</v>
      </c>
      <c r="H159" t="s">
        <v>1342</v>
      </c>
      <c r="I159" t="s">
        <v>987</v>
      </c>
      <c r="J159" s="3" t="s">
        <v>1343</v>
      </c>
      <c r="K159" s="3" t="s">
        <v>1344</v>
      </c>
      <c r="L159" s="3" t="s">
        <v>1345</v>
      </c>
      <c r="M159" s="3" t="s">
        <v>1346</v>
      </c>
    </row>
    <row r="160" ht="213.75" spans="1:13">
      <c r="A160" t="s">
        <v>1347</v>
      </c>
      <c r="B160" s="3" t="s">
        <v>45</v>
      </c>
      <c r="C160" t="s">
        <v>1348</v>
      </c>
      <c r="D160" t="s">
        <v>1349</v>
      </c>
      <c r="E160" s="3" t="s">
        <v>1350</v>
      </c>
      <c r="F160" t="s">
        <v>36</v>
      </c>
      <c r="G160" s="3" t="s">
        <v>1351</v>
      </c>
      <c r="H160" t="s">
        <v>1157</v>
      </c>
      <c r="I160" s="3" t="s">
        <v>1352</v>
      </c>
      <c r="J160" s="4">
        <v>42430</v>
      </c>
      <c r="K160" s="4">
        <v>49446</v>
      </c>
      <c r="L160" t="s">
        <v>1353</v>
      </c>
      <c r="M160" s="3" t="s">
        <v>1354</v>
      </c>
    </row>
    <row r="161" ht="409.5" spans="1:13">
      <c r="A161" t="s">
        <v>1355</v>
      </c>
      <c r="B161" s="3" t="s">
        <v>438</v>
      </c>
      <c r="C161" t="s">
        <v>1356</v>
      </c>
      <c r="D161" t="s">
        <v>1357</v>
      </c>
      <c r="E161" t="s">
        <v>1358</v>
      </c>
      <c r="F161" t="s">
        <v>1359</v>
      </c>
      <c r="G161" s="3" t="s">
        <v>1360</v>
      </c>
      <c r="H161" s="3" t="s">
        <v>1361</v>
      </c>
      <c r="I161" s="3" t="s">
        <v>1362</v>
      </c>
      <c r="J161" s="3" t="s">
        <v>1363</v>
      </c>
      <c r="K161" s="3" t="s">
        <v>1364</v>
      </c>
      <c r="L161" s="3" t="s">
        <v>1365</v>
      </c>
      <c r="M161" s="3" t="s">
        <v>1366</v>
      </c>
    </row>
    <row r="162" ht="185.25" spans="1:13">
      <c r="A162" t="s">
        <v>1367</v>
      </c>
      <c r="B162" s="3" t="s">
        <v>45</v>
      </c>
      <c r="C162" t="s">
        <v>1368</v>
      </c>
      <c r="D162" t="s">
        <v>1369</v>
      </c>
      <c r="E162" t="s">
        <v>395</v>
      </c>
      <c r="F162" s="3" t="s">
        <v>396</v>
      </c>
      <c r="G162" t="s">
        <v>248</v>
      </c>
      <c r="H162" s="3" t="s">
        <v>1370</v>
      </c>
      <c r="I162" s="3" t="s">
        <v>1371</v>
      </c>
      <c r="J162" s="4">
        <v>31000</v>
      </c>
      <c r="K162" s="4">
        <v>33000</v>
      </c>
      <c r="L162" t="s">
        <v>1372</v>
      </c>
      <c r="M162" s="3" t="s">
        <v>1373</v>
      </c>
    </row>
    <row r="163" ht="85.5" spans="1:13">
      <c r="A163" t="s">
        <v>1374</v>
      </c>
      <c r="B163" s="3" t="s">
        <v>45</v>
      </c>
      <c r="C163" t="s">
        <v>1375</v>
      </c>
      <c r="D163" t="s">
        <v>1376</v>
      </c>
      <c r="E163" t="s">
        <v>27</v>
      </c>
      <c r="F163" t="s">
        <v>36</v>
      </c>
      <c r="G163" t="s">
        <v>248</v>
      </c>
      <c r="H163" t="s">
        <v>1377</v>
      </c>
      <c r="I163" t="s">
        <v>1378</v>
      </c>
      <c r="J163" s="4">
        <v>16300</v>
      </c>
      <c r="K163" s="4">
        <v>11980</v>
      </c>
      <c r="L163">
        <v>200</v>
      </c>
      <c r="M163" s="4">
        <v>6887</v>
      </c>
    </row>
    <row r="164" ht="199.5" spans="1:13">
      <c r="A164" t="s">
        <v>1379</v>
      </c>
      <c r="B164" s="3" t="s">
        <v>1380</v>
      </c>
      <c r="C164" t="s">
        <v>1381</v>
      </c>
      <c r="D164" t="s">
        <v>1382</v>
      </c>
      <c r="E164" s="3" t="s">
        <v>1383</v>
      </c>
      <c r="F164" t="s">
        <v>90</v>
      </c>
      <c r="G164" t="s">
        <v>489</v>
      </c>
      <c r="H164" t="s">
        <v>241</v>
      </c>
      <c r="I164" t="s">
        <v>1384</v>
      </c>
      <c r="J164" s="4">
        <v>80000</v>
      </c>
      <c r="K164" s="4">
        <v>40000</v>
      </c>
      <c r="L164" s="3" t="s">
        <v>1385</v>
      </c>
      <c r="M164" s="3" t="s">
        <v>1386</v>
      </c>
    </row>
    <row r="165" ht="71.25" spans="1:13">
      <c r="A165" t="s">
        <v>1387</v>
      </c>
      <c r="B165" s="3" t="s">
        <v>33</v>
      </c>
      <c r="C165" t="s">
        <v>1388</v>
      </c>
      <c r="D165" t="s">
        <v>1389</v>
      </c>
      <c r="E165" t="s">
        <v>113</v>
      </c>
      <c r="F165" t="s">
        <v>36</v>
      </c>
      <c r="G165" s="3" t="s">
        <v>186</v>
      </c>
      <c r="H165" t="s">
        <v>1390</v>
      </c>
      <c r="I165" t="s">
        <v>1391</v>
      </c>
      <c r="J165" s="4">
        <v>3500</v>
      </c>
      <c r="K165" t="s">
        <v>1392</v>
      </c>
      <c r="L165" t="s">
        <v>1393</v>
      </c>
      <c r="M165" t="s">
        <v>1394</v>
      </c>
    </row>
    <row r="166" ht="142.5" spans="1:13">
      <c r="A166" t="s">
        <v>1395</v>
      </c>
      <c r="B166" s="3" t="s">
        <v>45</v>
      </c>
      <c r="C166" t="s">
        <v>1396</v>
      </c>
      <c r="D166" t="s">
        <v>1397</v>
      </c>
      <c r="E166" t="s">
        <v>59</v>
      </c>
      <c r="F166" t="s">
        <v>248</v>
      </c>
      <c r="G166" t="s">
        <v>36</v>
      </c>
      <c r="H166" s="3" t="s">
        <v>1398</v>
      </c>
      <c r="I166" t="s">
        <v>1399</v>
      </c>
      <c r="J166" s="3" t="s">
        <v>1400</v>
      </c>
      <c r="K166" t="s">
        <v>269</v>
      </c>
      <c r="M166" t="s">
        <v>1401</v>
      </c>
    </row>
    <row r="167" ht="85.5" spans="1:13">
      <c r="A167" t="s">
        <v>1402</v>
      </c>
      <c r="B167" s="3" t="s">
        <v>45</v>
      </c>
      <c r="C167" t="s">
        <v>1403</v>
      </c>
      <c r="D167" t="s">
        <v>1404</v>
      </c>
      <c r="E167" t="s">
        <v>27</v>
      </c>
      <c r="F167" t="s">
        <v>36</v>
      </c>
      <c r="G167" t="s">
        <v>832</v>
      </c>
      <c r="H167" t="s">
        <v>1405</v>
      </c>
      <c r="I167" t="s">
        <v>1406</v>
      </c>
      <c r="J167" s="4">
        <v>13350</v>
      </c>
      <c r="K167" s="3" t="s">
        <v>1407</v>
      </c>
      <c r="L167" t="s">
        <v>1088</v>
      </c>
      <c r="M167" s="3" t="s">
        <v>1408</v>
      </c>
    </row>
    <row r="168" ht="99.75" spans="1:13">
      <c r="A168" t="s">
        <v>1409</v>
      </c>
      <c r="B168" s="3" t="s">
        <v>45</v>
      </c>
      <c r="C168" t="s">
        <v>1410</v>
      </c>
      <c r="D168" t="s">
        <v>1411</v>
      </c>
      <c r="E168" t="s">
        <v>59</v>
      </c>
      <c r="F168" t="s">
        <v>36</v>
      </c>
      <c r="G168" t="s">
        <v>248</v>
      </c>
      <c r="H168" t="s">
        <v>1412</v>
      </c>
      <c r="I168" t="s">
        <v>1413</v>
      </c>
      <c r="J168" s="4">
        <v>13000</v>
      </c>
      <c r="K168" s="4">
        <v>24000</v>
      </c>
      <c r="L168" s="3" t="s">
        <v>1414</v>
      </c>
      <c r="M168" t="s">
        <v>1415</v>
      </c>
    </row>
    <row r="169" ht="114" spans="1:13">
      <c r="A169" t="s">
        <v>1416</v>
      </c>
      <c r="B169" s="3" t="s">
        <v>201</v>
      </c>
      <c r="C169" t="s">
        <v>1417</v>
      </c>
      <c r="D169" t="s">
        <v>1418</v>
      </c>
      <c r="E169" s="3" t="s">
        <v>1419</v>
      </c>
      <c r="F169" t="s">
        <v>19</v>
      </c>
      <c r="G169" t="s">
        <v>206</v>
      </c>
      <c r="H169" s="3" t="s">
        <v>1420</v>
      </c>
      <c r="I169" t="s">
        <v>1421</v>
      </c>
      <c r="J169" s="4">
        <v>30000</v>
      </c>
      <c r="K169" s="4">
        <v>40000</v>
      </c>
      <c r="L169" s="4">
        <v>7000</v>
      </c>
      <c r="M169" s="4">
        <v>6000</v>
      </c>
    </row>
    <row r="170" ht="114" spans="1:13">
      <c r="A170" t="s">
        <v>1422</v>
      </c>
      <c r="B170" s="3" t="s">
        <v>172</v>
      </c>
      <c r="C170" t="s">
        <v>1423</v>
      </c>
      <c r="D170" t="s">
        <v>1424</v>
      </c>
      <c r="E170" t="s">
        <v>27</v>
      </c>
      <c r="F170" t="s">
        <v>36</v>
      </c>
      <c r="G170" s="3" t="s">
        <v>176</v>
      </c>
      <c r="H170" s="3" t="s">
        <v>1425</v>
      </c>
      <c r="I170" t="s">
        <v>1426</v>
      </c>
      <c r="J170" s="4">
        <v>10000</v>
      </c>
      <c r="K170" s="4">
        <v>21500</v>
      </c>
      <c r="L170" t="s">
        <v>1427</v>
      </c>
      <c r="M170" s="3" t="s">
        <v>1428</v>
      </c>
    </row>
    <row r="171" ht="85.5" spans="1:13">
      <c r="A171" t="s">
        <v>1429</v>
      </c>
      <c r="B171" s="3" t="s">
        <v>45</v>
      </c>
      <c r="C171" t="s">
        <v>1430</v>
      </c>
      <c r="D171" t="s">
        <v>1431</v>
      </c>
      <c r="E171" s="3" t="s">
        <v>1432</v>
      </c>
      <c r="F171" t="s">
        <v>36</v>
      </c>
      <c r="G171" t="s">
        <v>195</v>
      </c>
      <c r="H171" s="3" t="s">
        <v>1433</v>
      </c>
      <c r="I171" t="s">
        <v>1434</v>
      </c>
      <c r="J171" t="s">
        <v>1435</v>
      </c>
      <c r="K171" t="s">
        <v>1436</v>
      </c>
      <c r="L171" t="s">
        <v>1437</v>
      </c>
      <c r="M171" s="3" t="s">
        <v>1438</v>
      </c>
    </row>
    <row r="172" ht="114" spans="1:13">
      <c r="A172" t="s">
        <v>1439</v>
      </c>
      <c r="B172" s="3" t="s">
        <v>86</v>
      </c>
      <c r="C172" t="s">
        <v>1440</v>
      </c>
      <c r="D172" t="s">
        <v>1441</v>
      </c>
      <c r="E172" t="s">
        <v>27</v>
      </c>
      <c r="F172" t="s">
        <v>90</v>
      </c>
      <c r="G172" t="s">
        <v>489</v>
      </c>
      <c r="H172" t="s">
        <v>259</v>
      </c>
      <c r="I172" s="3" t="s">
        <v>1442</v>
      </c>
      <c r="J172" t="s">
        <v>1443</v>
      </c>
      <c r="K172" t="s">
        <v>1444</v>
      </c>
      <c r="L172" t="s">
        <v>1445</v>
      </c>
      <c r="M172" t="s">
        <v>1446</v>
      </c>
    </row>
    <row r="173" ht="85.5" spans="1:13">
      <c r="A173" t="s">
        <v>1447</v>
      </c>
      <c r="B173" s="3" t="s">
        <v>45</v>
      </c>
      <c r="C173" t="s">
        <v>1448</v>
      </c>
      <c r="D173" t="s">
        <v>1449</v>
      </c>
      <c r="E173" t="s">
        <v>59</v>
      </c>
      <c r="F173" t="s">
        <v>36</v>
      </c>
      <c r="G173" t="s">
        <v>248</v>
      </c>
      <c r="H173" t="s">
        <v>1450</v>
      </c>
      <c r="I173" t="s">
        <v>1451</v>
      </c>
      <c r="J173" t="s">
        <v>1452</v>
      </c>
      <c r="K173" t="s">
        <v>1453</v>
      </c>
      <c r="L173" t="s">
        <v>1452</v>
      </c>
      <c r="M173" t="s">
        <v>647</v>
      </c>
    </row>
    <row r="174" ht="85.5" spans="1:13">
      <c r="A174" t="s">
        <v>1454</v>
      </c>
      <c r="B174" s="3" t="s">
        <v>33</v>
      </c>
      <c r="C174" t="s">
        <v>1455</v>
      </c>
      <c r="D174" t="s">
        <v>1456</v>
      </c>
      <c r="E174" t="s">
        <v>194</v>
      </c>
      <c r="F174" t="s">
        <v>36</v>
      </c>
      <c r="G174" t="s">
        <v>195</v>
      </c>
      <c r="H174" t="s">
        <v>791</v>
      </c>
      <c r="I174" t="s">
        <v>1434</v>
      </c>
      <c r="J174" t="s">
        <v>1457</v>
      </c>
      <c r="K174" t="s">
        <v>1458</v>
      </c>
      <c r="L174" s="3" t="s">
        <v>1459</v>
      </c>
      <c r="M174" t="s">
        <v>1460</v>
      </c>
    </row>
    <row r="175" ht="228" spans="1:13">
      <c r="A175" t="s">
        <v>1461</v>
      </c>
      <c r="B175" s="3" t="s">
        <v>45</v>
      </c>
      <c r="C175" t="s">
        <v>1462</v>
      </c>
      <c r="D175" t="s">
        <v>1463</v>
      </c>
      <c r="E175" t="s">
        <v>1464</v>
      </c>
      <c r="F175" s="3" t="s">
        <v>70</v>
      </c>
      <c r="G175" t="s">
        <v>36</v>
      </c>
      <c r="H175" t="s">
        <v>1078</v>
      </c>
      <c r="I175" t="s">
        <v>1465</v>
      </c>
      <c r="J175" s="3" t="s">
        <v>1466</v>
      </c>
      <c r="K175" s="3" t="s">
        <v>1467</v>
      </c>
      <c r="L175" t="s">
        <v>1468</v>
      </c>
      <c r="M175" s="3" t="s">
        <v>1469</v>
      </c>
    </row>
    <row r="176" ht="99.75" spans="1:13">
      <c r="A176" t="s">
        <v>1470</v>
      </c>
      <c r="B176" s="3" t="s">
        <v>943</v>
      </c>
      <c r="C176" t="s">
        <v>1471</v>
      </c>
      <c r="D176" t="s">
        <v>1472</v>
      </c>
      <c r="E176" s="3" t="s">
        <v>1473</v>
      </c>
      <c r="F176" t="s">
        <v>206</v>
      </c>
      <c r="G176" t="s">
        <v>19</v>
      </c>
      <c r="H176" s="3" t="s">
        <v>1474</v>
      </c>
      <c r="I176" t="s">
        <v>1475</v>
      </c>
      <c r="J176" s="3" t="s">
        <v>1476</v>
      </c>
      <c r="K176" s="3" t="s">
        <v>1477</v>
      </c>
      <c r="L176" t="s">
        <v>1478</v>
      </c>
      <c r="M176" t="s">
        <v>1479</v>
      </c>
    </row>
    <row r="177" ht="242.25" spans="1:13">
      <c r="A177" t="s">
        <v>1480</v>
      </c>
      <c r="B177" s="3" t="s">
        <v>45</v>
      </c>
      <c r="C177" t="s">
        <v>1481</v>
      </c>
      <c r="D177" t="s">
        <v>1482</v>
      </c>
      <c r="E177" t="s">
        <v>1483</v>
      </c>
      <c r="F177" t="s">
        <v>36</v>
      </c>
      <c r="G177" s="3" t="s">
        <v>186</v>
      </c>
      <c r="H177" s="3" t="s">
        <v>1484</v>
      </c>
      <c r="I177" s="3" t="s">
        <v>1485</v>
      </c>
      <c r="J177" s="3" t="s">
        <v>1486</v>
      </c>
      <c r="K177" s="3" t="s">
        <v>1487</v>
      </c>
      <c r="L177" s="3" t="s">
        <v>1488</v>
      </c>
      <c r="M177" s="3" t="s">
        <v>1489</v>
      </c>
    </row>
    <row r="178" ht="243.75" spans="1:13">
      <c r="A178" t="s">
        <v>1490</v>
      </c>
      <c r="B178" s="3" t="s">
        <v>201</v>
      </c>
      <c r="C178" t="s">
        <v>1491</v>
      </c>
      <c r="D178" t="s">
        <v>1492</v>
      </c>
      <c r="E178" t="s">
        <v>596</v>
      </c>
      <c r="F178" t="s">
        <v>206</v>
      </c>
      <c r="G178" s="3" t="s">
        <v>1493</v>
      </c>
      <c r="H178" t="s">
        <v>1494</v>
      </c>
      <c r="I178" s="3" t="s">
        <v>1495</v>
      </c>
      <c r="J178" t="s">
        <v>1496</v>
      </c>
      <c r="K178" t="s">
        <v>1497</v>
      </c>
      <c r="L178" t="s">
        <v>1498</v>
      </c>
      <c r="M178" t="s">
        <v>1499</v>
      </c>
    </row>
    <row r="179" ht="270.75" spans="1:13">
      <c r="A179" t="s">
        <v>1500</v>
      </c>
      <c r="B179" s="3" t="s">
        <v>14</v>
      </c>
      <c r="C179" t="s">
        <v>1501</v>
      </c>
      <c r="D179" t="s">
        <v>1502</v>
      </c>
      <c r="E179" s="3" t="s">
        <v>1503</v>
      </c>
      <c r="F179" s="3" t="s">
        <v>1504</v>
      </c>
      <c r="G179" t="s">
        <v>479</v>
      </c>
      <c r="H179" t="s">
        <v>241</v>
      </c>
      <c r="I179" t="s">
        <v>1505</v>
      </c>
      <c r="J179" s="4">
        <v>154000</v>
      </c>
      <c r="K179" s="4">
        <v>158000</v>
      </c>
      <c r="L179" t="s">
        <v>1506</v>
      </c>
      <c r="M179" t="s">
        <v>1507</v>
      </c>
    </row>
    <row r="180" ht="114" spans="1:13">
      <c r="A180" t="s">
        <v>1508</v>
      </c>
      <c r="B180" s="3" t="s">
        <v>420</v>
      </c>
      <c r="C180" t="s">
        <v>1509</v>
      </c>
      <c r="D180" t="s">
        <v>1510</v>
      </c>
      <c r="E180" t="s">
        <v>652</v>
      </c>
      <c r="F180" t="s">
        <v>36</v>
      </c>
      <c r="G180" t="s">
        <v>614</v>
      </c>
      <c r="H180" t="s">
        <v>615</v>
      </c>
      <c r="I180" s="3" t="s">
        <v>1511</v>
      </c>
      <c r="J180" s="4">
        <v>12000</v>
      </c>
      <c r="K180" t="s">
        <v>1512</v>
      </c>
      <c r="L180" s="3" t="s">
        <v>1513</v>
      </c>
      <c r="M180" s="3" t="s">
        <v>1514</v>
      </c>
    </row>
    <row r="181" ht="409.5" spans="1:13">
      <c r="A181" t="s">
        <v>1515</v>
      </c>
      <c r="B181" s="3" t="s">
        <v>746</v>
      </c>
      <c r="C181" t="s">
        <v>1516</v>
      </c>
      <c r="D181" t="s">
        <v>1517</v>
      </c>
      <c r="E181" t="s">
        <v>736</v>
      </c>
      <c r="F181" t="s">
        <v>79</v>
      </c>
      <c r="G181" s="3" t="s">
        <v>1518</v>
      </c>
      <c r="H181" s="3" t="s">
        <v>1519</v>
      </c>
      <c r="I181" s="3" t="s">
        <v>1520</v>
      </c>
      <c r="J181" s="3" t="s">
        <v>1521</v>
      </c>
      <c r="K181" s="3" t="s">
        <v>1522</v>
      </c>
      <c r="L181" s="3" t="s">
        <v>1523</v>
      </c>
      <c r="M181" s="3" t="s">
        <v>1524</v>
      </c>
    </row>
    <row r="182" ht="409.5" spans="1:13">
      <c r="A182" t="s">
        <v>1525</v>
      </c>
      <c r="B182" s="3" t="s">
        <v>746</v>
      </c>
      <c r="C182" s="3" t="s">
        <v>1526</v>
      </c>
      <c r="D182" t="s">
        <v>1527</v>
      </c>
      <c r="E182" s="3" t="s">
        <v>1528</v>
      </c>
      <c r="F182" t="s">
        <v>36</v>
      </c>
      <c r="G182" t="s">
        <v>614</v>
      </c>
      <c r="H182" t="s">
        <v>1529</v>
      </c>
      <c r="I182" t="s">
        <v>1530</v>
      </c>
      <c r="J182" s="3" t="s">
        <v>1531</v>
      </c>
      <c r="K182" s="3" t="s">
        <v>1532</v>
      </c>
      <c r="L182" t="s">
        <v>1533</v>
      </c>
      <c r="M182" t="s">
        <v>1533</v>
      </c>
    </row>
    <row r="183" ht="114" spans="1:13">
      <c r="A183" t="s">
        <v>1534</v>
      </c>
      <c r="B183" s="3" t="s">
        <v>86</v>
      </c>
      <c r="C183" t="s">
        <v>1535</v>
      </c>
      <c r="D183" t="s">
        <v>1536</v>
      </c>
      <c r="E183" t="s">
        <v>27</v>
      </c>
      <c r="F183" t="s">
        <v>19</v>
      </c>
      <c r="G183" t="s">
        <v>489</v>
      </c>
      <c r="H183" s="3" t="s">
        <v>92</v>
      </c>
      <c r="I183" t="s">
        <v>1537</v>
      </c>
      <c r="J183" s="4">
        <v>12000</v>
      </c>
      <c r="K183" s="4">
        <v>5500</v>
      </c>
      <c r="L183" t="s">
        <v>1538</v>
      </c>
      <c r="M183" s="3" t="s">
        <v>1539</v>
      </c>
    </row>
    <row r="184" ht="128.25" spans="1:13">
      <c r="A184" t="s">
        <v>1540</v>
      </c>
      <c r="B184" s="3" t="s">
        <v>14</v>
      </c>
      <c r="C184" t="s">
        <v>1541</v>
      </c>
      <c r="D184" t="s">
        <v>1542</v>
      </c>
      <c r="E184" t="s">
        <v>1543</v>
      </c>
      <c r="F184" t="s">
        <v>18</v>
      </c>
      <c r="G184" s="3" t="s">
        <v>907</v>
      </c>
      <c r="H184" t="s">
        <v>1544</v>
      </c>
      <c r="I184" s="3" t="s">
        <v>1545</v>
      </c>
      <c r="J184" t="s">
        <v>1546</v>
      </c>
      <c r="K184" t="s">
        <v>1547</v>
      </c>
      <c r="L184" t="s">
        <v>1548</v>
      </c>
      <c r="M184">
        <v>191</v>
      </c>
    </row>
    <row r="185" ht="114" spans="1:13">
      <c r="A185" t="s">
        <v>1549</v>
      </c>
      <c r="B185" s="3" t="s">
        <v>14</v>
      </c>
      <c r="C185" t="s">
        <v>1550</v>
      </c>
      <c r="D185" t="s">
        <v>1551</v>
      </c>
      <c r="E185" t="s">
        <v>1552</v>
      </c>
      <c r="F185" t="s">
        <v>1553</v>
      </c>
      <c r="G185" t="s">
        <v>1554</v>
      </c>
      <c r="H185" t="s">
        <v>1555</v>
      </c>
      <c r="I185" t="s">
        <v>1556</v>
      </c>
      <c r="J185" t="s">
        <v>1557</v>
      </c>
      <c r="K185" t="s">
        <v>1558</v>
      </c>
      <c r="L185" t="s">
        <v>1559</v>
      </c>
      <c r="M185" t="s">
        <v>1560</v>
      </c>
    </row>
    <row r="186" ht="199.5" spans="1:11">
      <c r="A186" t="s">
        <v>1561</v>
      </c>
      <c r="B186" s="3" t="s">
        <v>14</v>
      </c>
      <c r="C186" t="s">
        <v>1562</v>
      </c>
      <c r="D186" t="s">
        <v>1563</v>
      </c>
      <c r="E186" t="s">
        <v>1564</v>
      </c>
      <c r="F186" t="s">
        <v>1565</v>
      </c>
      <c r="G186" s="3" t="s">
        <v>1566</v>
      </c>
      <c r="H186" s="3" t="s">
        <v>1567</v>
      </c>
      <c r="I186" s="3" t="s">
        <v>1568</v>
      </c>
      <c r="J186" s="4">
        <v>5000</v>
      </c>
      <c r="K186" t="s">
        <v>1569</v>
      </c>
    </row>
    <row r="187" ht="128.25" spans="1:13">
      <c r="A187" t="s">
        <v>1570</v>
      </c>
      <c r="B187" s="3" t="s">
        <v>33</v>
      </c>
      <c r="C187" t="s">
        <v>1571</v>
      </c>
      <c r="D187" t="s">
        <v>1572</v>
      </c>
      <c r="E187" t="s">
        <v>1573</v>
      </c>
      <c r="F187" t="s">
        <v>36</v>
      </c>
      <c r="G187" s="3" t="s">
        <v>70</v>
      </c>
      <c r="H187" t="s">
        <v>1574</v>
      </c>
      <c r="I187" s="3" t="s">
        <v>1575</v>
      </c>
      <c r="J187" s="4">
        <v>1400</v>
      </c>
      <c r="K187" s="4">
        <v>13000</v>
      </c>
      <c r="L187">
        <v>360</v>
      </c>
      <c r="M187">
        <v>50</v>
      </c>
    </row>
    <row r="188" ht="114" spans="1:13">
      <c r="A188" t="s">
        <v>1576</v>
      </c>
      <c r="B188" s="3" t="s">
        <v>420</v>
      </c>
      <c r="C188" t="s">
        <v>1577</v>
      </c>
      <c r="D188" t="s">
        <v>1578</v>
      </c>
      <c r="E188" t="s">
        <v>27</v>
      </c>
      <c r="F188" t="s">
        <v>19</v>
      </c>
      <c r="G188" t="s">
        <v>614</v>
      </c>
      <c r="H188" t="s">
        <v>987</v>
      </c>
      <c r="I188" t="s">
        <v>1579</v>
      </c>
      <c r="J188" s="4">
        <v>16000</v>
      </c>
      <c r="K188" t="s">
        <v>1580</v>
      </c>
      <c r="L188" t="s">
        <v>1581</v>
      </c>
      <c r="M188" t="s">
        <v>1580</v>
      </c>
    </row>
    <row r="189" ht="142.5" spans="1:13">
      <c r="A189" t="s">
        <v>1582</v>
      </c>
      <c r="B189" s="3" t="s">
        <v>420</v>
      </c>
      <c r="C189" t="s">
        <v>1583</v>
      </c>
      <c r="D189" t="s">
        <v>1584</v>
      </c>
      <c r="E189" t="s">
        <v>27</v>
      </c>
      <c r="F189" t="s">
        <v>19</v>
      </c>
      <c r="G189" t="s">
        <v>614</v>
      </c>
      <c r="H189" s="3" t="s">
        <v>1585</v>
      </c>
      <c r="I189" t="s">
        <v>1586</v>
      </c>
      <c r="J189" s="4">
        <v>1500</v>
      </c>
      <c r="K189" t="s">
        <v>1587</v>
      </c>
      <c r="L189" t="s">
        <v>1581</v>
      </c>
      <c r="M189" s="3" t="s">
        <v>1588</v>
      </c>
    </row>
    <row r="190" ht="114" spans="1:13">
      <c r="A190" t="s">
        <v>1589</v>
      </c>
      <c r="B190" s="3" t="s">
        <v>420</v>
      </c>
      <c r="C190" t="s">
        <v>1590</v>
      </c>
      <c r="D190" t="s">
        <v>1591</v>
      </c>
      <c r="E190" t="s">
        <v>27</v>
      </c>
      <c r="F190" t="s">
        <v>19</v>
      </c>
      <c r="G190" t="s">
        <v>653</v>
      </c>
      <c r="H190" t="s">
        <v>1592</v>
      </c>
      <c r="I190" t="s">
        <v>1593</v>
      </c>
      <c r="J190" t="s">
        <v>1594</v>
      </c>
      <c r="K190" t="s">
        <v>1595</v>
      </c>
      <c r="L190" t="s">
        <v>1581</v>
      </c>
      <c r="M190" s="3" t="s">
        <v>1596</v>
      </c>
    </row>
    <row r="191" ht="171" spans="1:13">
      <c r="A191" t="s">
        <v>1597</v>
      </c>
      <c r="B191" s="3" t="s">
        <v>45</v>
      </c>
      <c r="C191" t="s">
        <v>1598</v>
      </c>
      <c r="D191" t="s">
        <v>1599</v>
      </c>
      <c r="E191" t="s">
        <v>1600</v>
      </c>
      <c r="F191" t="s">
        <v>36</v>
      </c>
      <c r="G191" t="s">
        <v>248</v>
      </c>
      <c r="H191" t="s">
        <v>1601</v>
      </c>
      <c r="I191" s="3" t="s">
        <v>1602</v>
      </c>
      <c r="J191" s="3" t="s">
        <v>1603</v>
      </c>
      <c r="K191" s="3" t="s">
        <v>1604</v>
      </c>
      <c r="L191" s="3" t="s">
        <v>1605</v>
      </c>
      <c r="M191" s="3" t="s">
        <v>1606</v>
      </c>
    </row>
    <row r="192" ht="71.25" spans="1:13">
      <c r="A192" t="s">
        <v>1607</v>
      </c>
      <c r="B192" s="3" t="s">
        <v>33</v>
      </c>
      <c r="C192" t="s">
        <v>1608</v>
      </c>
      <c r="D192" t="s">
        <v>1609</v>
      </c>
      <c r="E192" t="s">
        <v>194</v>
      </c>
      <c r="F192" t="s">
        <v>36</v>
      </c>
      <c r="G192" s="3" t="s">
        <v>70</v>
      </c>
      <c r="H192" t="s">
        <v>1610</v>
      </c>
      <c r="I192" t="s">
        <v>1611</v>
      </c>
      <c r="J192" s="3" t="s">
        <v>1612</v>
      </c>
      <c r="K192" t="s">
        <v>647</v>
      </c>
      <c r="L192" t="s">
        <v>1613</v>
      </c>
      <c r="M192" t="s">
        <v>1614</v>
      </c>
    </row>
    <row r="193" ht="270.75" spans="1:13">
      <c r="A193" t="s">
        <v>1615</v>
      </c>
      <c r="B193" s="3" t="s">
        <v>45</v>
      </c>
      <c r="C193" t="s">
        <v>1616</v>
      </c>
      <c r="D193" t="s">
        <v>1617</v>
      </c>
      <c r="E193" s="3" t="s">
        <v>1618</v>
      </c>
      <c r="F193" t="s">
        <v>36</v>
      </c>
      <c r="G193" t="s">
        <v>37</v>
      </c>
      <c r="H193" s="3" t="s">
        <v>1619</v>
      </c>
      <c r="I193" s="3" t="s">
        <v>1620</v>
      </c>
      <c r="J193" t="s">
        <v>1621</v>
      </c>
      <c r="K193" t="s">
        <v>1622</v>
      </c>
      <c r="L193" s="3" t="s">
        <v>1623</v>
      </c>
      <c r="M193" s="3" t="s">
        <v>1624</v>
      </c>
    </row>
    <row r="194" ht="114" spans="1:13">
      <c r="A194" t="s">
        <v>1625</v>
      </c>
      <c r="B194" s="3" t="s">
        <v>14</v>
      </c>
      <c r="C194" t="s">
        <v>1626</v>
      </c>
      <c r="D194" t="s">
        <v>1627</v>
      </c>
      <c r="E194" t="s">
        <v>27</v>
      </c>
      <c r="F194" t="s">
        <v>36</v>
      </c>
      <c r="G194" t="s">
        <v>18</v>
      </c>
      <c r="H194" t="s">
        <v>1628</v>
      </c>
      <c r="I194" t="s">
        <v>644</v>
      </c>
      <c r="J194" s="3" t="s">
        <v>1629</v>
      </c>
      <c r="K194" s="3" t="s">
        <v>1630</v>
      </c>
      <c r="L194" t="s">
        <v>1631</v>
      </c>
      <c r="M194" t="s">
        <v>1632</v>
      </c>
    </row>
    <row r="195" ht="114" spans="1:13">
      <c r="A195" t="s">
        <v>1633</v>
      </c>
      <c r="B195" s="3" t="s">
        <v>14</v>
      </c>
      <c r="C195" t="s">
        <v>642</v>
      </c>
      <c r="D195" t="s">
        <v>1634</v>
      </c>
      <c r="E195" t="s">
        <v>27</v>
      </c>
      <c r="F195" t="s">
        <v>36</v>
      </c>
      <c r="G195" t="s">
        <v>18</v>
      </c>
      <c r="H195" t="s">
        <v>1628</v>
      </c>
      <c r="I195" t="s">
        <v>1635</v>
      </c>
      <c r="J195" s="3" t="s">
        <v>1636</v>
      </c>
      <c r="K195" s="3" t="s">
        <v>1637</v>
      </c>
      <c r="L195" t="s">
        <v>647</v>
      </c>
      <c r="M195" t="s">
        <v>647</v>
      </c>
    </row>
    <row r="196" ht="114" spans="1:13">
      <c r="A196" t="s">
        <v>1638</v>
      </c>
      <c r="B196" s="3" t="s">
        <v>14</v>
      </c>
      <c r="C196" t="s">
        <v>1639</v>
      </c>
      <c r="D196" t="s">
        <v>555</v>
      </c>
      <c r="E196" t="s">
        <v>124</v>
      </c>
      <c r="F196" s="3" t="s">
        <v>1640</v>
      </c>
      <c r="G196" t="s">
        <v>18</v>
      </c>
      <c r="H196" t="s">
        <v>1641</v>
      </c>
      <c r="I196" t="s">
        <v>1642</v>
      </c>
      <c r="J196" t="s">
        <v>1643</v>
      </c>
      <c r="K196" t="s">
        <v>1644</v>
      </c>
      <c r="L196" t="s">
        <v>1645</v>
      </c>
      <c r="M196" t="s">
        <v>1172</v>
      </c>
    </row>
    <row r="197" ht="147" spans="1:13">
      <c r="A197" t="s">
        <v>1646</v>
      </c>
      <c r="B197" s="3" t="s">
        <v>14</v>
      </c>
      <c r="C197" t="s">
        <v>1647</v>
      </c>
      <c r="D197" t="s">
        <v>1648</v>
      </c>
      <c r="E197" t="s">
        <v>27</v>
      </c>
      <c r="F197" t="s">
        <v>19</v>
      </c>
      <c r="G197" t="s">
        <v>18</v>
      </c>
      <c r="H197" t="s">
        <v>1649</v>
      </c>
      <c r="I197" s="3" t="s">
        <v>1650</v>
      </c>
      <c r="J197" s="4">
        <v>14000</v>
      </c>
      <c r="K197" t="s">
        <v>1651</v>
      </c>
      <c r="L197" s="3" t="s">
        <v>1652</v>
      </c>
      <c r="M197" s="3" t="s">
        <v>1653</v>
      </c>
    </row>
    <row r="198" ht="285" spans="1:13">
      <c r="A198" t="s">
        <v>1654</v>
      </c>
      <c r="B198" s="3" t="s">
        <v>45</v>
      </c>
      <c r="C198" t="s">
        <v>1655</v>
      </c>
      <c r="D198" t="s">
        <v>1656</v>
      </c>
      <c r="E198" s="3" t="s">
        <v>1657</v>
      </c>
      <c r="F198" t="s">
        <v>248</v>
      </c>
      <c r="G198" t="s">
        <v>19</v>
      </c>
      <c r="H198" s="3" t="s">
        <v>1658</v>
      </c>
      <c r="I198" t="s">
        <v>329</v>
      </c>
      <c r="L198" t="s">
        <v>1659</v>
      </c>
      <c r="M198" t="s">
        <v>1660</v>
      </c>
    </row>
    <row r="199" ht="171" spans="1:13">
      <c r="A199" t="s">
        <v>1661</v>
      </c>
      <c r="B199" s="3" t="s">
        <v>226</v>
      </c>
      <c r="C199" t="s">
        <v>1662</v>
      </c>
      <c r="D199" t="s">
        <v>1663</v>
      </c>
      <c r="E199" s="3" t="s">
        <v>1664</v>
      </c>
      <c r="F199" t="s">
        <v>206</v>
      </c>
      <c r="G199" s="3" t="s">
        <v>907</v>
      </c>
      <c r="H199" t="s">
        <v>382</v>
      </c>
      <c r="I199" t="s">
        <v>1665</v>
      </c>
      <c r="J199" s="3" t="s">
        <v>1666</v>
      </c>
      <c r="K199" s="3" t="s">
        <v>1667</v>
      </c>
      <c r="L199" t="s">
        <v>1668</v>
      </c>
      <c r="M199" s="4">
        <v>6000</v>
      </c>
    </row>
    <row r="200" ht="256.5" spans="1:13">
      <c r="A200" t="s">
        <v>1669</v>
      </c>
      <c r="B200" s="3" t="s">
        <v>45</v>
      </c>
      <c r="C200" t="s">
        <v>1670</v>
      </c>
      <c r="D200" t="s">
        <v>831</v>
      </c>
      <c r="E200" t="s">
        <v>27</v>
      </c>
      <c r="F200" t="s">
        <v>1671</v>
      </c>
      <c r="G200" t="s">
        <v>36</v>
      </c>
      <c r="H200" t="s">
        <v>1672</v>
      </c>
      <c r="I200" t="s">
        <v>917</v>
      </c>
      <c r="J200" s="3" t="s">
        <v>1673</v>
      </c>
      <c r="K200" t="s">
        <v>1674</v>
      </c>
      <c r="L200" s="4">
        <v>10000</v>
      </c>
      <c r="M200" t="s">
        <v>1675</v>
      </c>
    </row>
    <row r="201" ht="142.5" spans="1:13">
      <c r="A201" t="s">
        <v>1676</v>
      </c>
      <c r="B201" s="3" t="s">
        <v>45</v>
      </c>
      <c r="C201" t="s">
        <v>1677</v>
      </c>
      <c r="D201" t="s">
        <v>1678</v>
      </c>
      <c r="E201" t="s">
        <v>59</v>
      </c>
      <c r="F201" s="3" t="s">
        <v>205</v>
      </c>
      <c r="G201" t="s">
        <v>37</v>
      </c>
      <c r="H201" s="3" t="s">
        <v>1679</v>
      </c>
      <c r="I201" s="3" t="s">
        <v>1680</v>
      </c>
      <c r="J201" s="3" t="s">
        <v>1681</v>
      </c>
      <c r="K201" s="3" t="s">
        <v>1682</v>
      </c>
      <c r="L201" t="s">
        <v>1683</v>
      </c>
      <c r="M201" s="4">
        <v>5000</v>
      </c>
    </row>
    <row r="202" ht="156.75" spans="1:10">
      <c r="A202" t="s">
        <v>1684</v>
      </c>
      <c r="B202" s="3" t="s">
        <v>420</v>
      </c>
      <c r="C202" t="s">
        <v>1685</v>
      </c>
      <c r="D202" t="s">
        <v>1686</v>
      </c>
      <c r="E202" t="s">
        <v>1687</v>
      </c>
      <c r="F202" s="3" t="s">
        <v>1688</v>
      </c>
      <c r="G202" t="s">
        <v>653</v>
      </c>
      <c r="H202" s="3" t="s">
        <v>1689</v>
      </c>
      <c r="I202" t="s">
        <v>1690</v>
      </c>
      <c r="J202" s="3" t="s">
        <v>1691</v>
      </c>
    </row>
    <row r="203" ht="85.5" spans="1:13">
      <c r="A203" t="s">
        <v>1692</v>
      </c>
      <c r="B203" s="3" t="s">
        <v>295</v>
      </c>
      <c r="C203" t="s">
        <v>1693</v>
      </c>
      <c r="D203" t="s">
        <v>1694</v>
      </c>
      <c r="E203" t="s">
        <v>1695</v>
      </c>
      <c r="F203" s="3" t="s">
        <v>1696</v>
      </c>
      <c r="G203" t="s">
        <v>1697</v>
      </c>
      <c r="H203" s="3" t="s">
        <v>1698</v>
      </c>
      <c r="I203" t="s">
        <v>1699</v>
      </c>
      <c r="J203" s="3" t="s">
        <v>1700</v>
      </c>
      <c r="K203" s="4">
        <v>48396</v>
      </c>
      <c r="L203" t="s">
        <v>1701</v>
      </c>
      <c r="M203" t="s">
        <v>1702</v>
      </c>
    </row>
    <row r="205" ht="213.75" spans="1:13">
      <c r="A205" t="s">
        <v>1703</v>
      </c>
      <c r="B205" s="3" t="s">
        <v>201</v>
      </c>
      <c r="C205" t="s">
        <v>1662</v>
      </c>
      <c r="D205" t="s">
        <v>1704</v>
      </c>
      <c r="E205" t="s">
        <v>596</v>
      </c>
      <c r="F205" t="s">
        <v>206</v>
      </c>
      <c r="G205" t="s">
        <v>19</v>
      </c>
      <c r="H205" t="s">
        <v>382</v>
      </c>
      <c r="I205" t="s">
        <v>1405</v>
      </c>
      <c r="J205" s="3" t="s">
        <v>1705</v>
      </c>
      <c r="K205" t="s">
        <v>1706</v>
      </c>
      <c r="L205" t="s">
        <v>1707</v>
      </c>
      <c r="M205" s="4">
        <v>8000</v>
      </c>
    </row>
    <row r="206" ht="228" spans="1:13">
      <c r="A206" t="s">
        <v>1708</v>
      </c>
      <c r="B206" s="3" t="s">
        <v>45</v>
      </c>
      <c r="C206" t="s">
        <v>1693</v>
      </c>
      <c r="D206" t="s">
        <v>1709</v>
      </c>
      <c r="E206" s="3" t="s">
        <v>1710</v>
      </c>
      <c r="F206" t="s">
        <v>36</v>
      </c>
      <c r="G206" s="3" t="s">
        <v>70</v>
      </c>
      <c r="H206" t="s">
        <v>585</v>
      </c>
      <c r="I206" t="s">
        <v>584</v>
      </c>
      <c r="J206" s="4">
        <v>11200</v>
      </c>
      <c r="K206" s="4">
        <v>18400</v>
      </c>
      <c r="L206" t="s">
        <v>1711</v>
      </c>
      <c r="M206" t="s">
        <v>1712</v>
      </c>
    </row>
    <row r="207" ht="99.75" spans="1:13">
      <c r="A207" t="s">
        <v>1713</v>
      </c>
      <c r="B207" s="3" t="s">
        <v>45</v>
      </c>
      <c r="C207" t="s">
        <v>1677</v>
      </c>
      <c r="D207" t="s">
        <v>1714</v>
      </c>
      <c r="E207" t="s">
        <v>27</v>
      </c>
      <c r="F207" s="3" t="s">
        <v>1715</v>
      </c>
      <c r="G207" t="s">
        <v>832</v>
      </c>
      <c r="H207" s="3" t="s">
        <v>1716</v>
      </c>
      <c r="I207" t="s">
        <v>1717</v>
      </c>
      <c r="J207" s="3" t="s">
        <v>1718</v>
      </c>
      <c r="K207" s="3" t="s">
        <v>1719</v>
      </c>
      <c r="L207" s="3" t="s">
        <v>1720</v>
      </c>
      <c r="M207" t="s">
        <v>1721</v>
      </c>
    </row>
    <row r="208" ht="71.25" spans="1:13">
      <c r="A208" t="s">
        <v>1722</v>
      </c>
      <c r="B208" s="3" t="s">
        <v>33</v>
      </c>
      <c r="C208" t="s">
        <v>1571</v>
      </c>
      <c r="D208" t="s">
        <v>1723</v>
      </c>
      <c r="E208" t="s">
        <v>27</v>
      </c>
      <c r="F208" t="s">
        <v>36</v>
      </c>
      <c r="G208" s="3" t="s">
        <v>70</v>
      </c>
      <c r="H208" t="s">
        <v>1295</v>
      </c>
      <c r="I208" t="s">
        <v>1724</v>
      </c>
      <c r="J208" t="s">
        <v>1725</v>
      </c>
      <c r="K208" t="s">
        <v>1726</v>
      </c>
      <c r="L208" t="s">
        <v>1727</v>
      </c>
      <c r="M208" t="s">
        <v>1728</v>
      </c>
    </row>
    <row r="209" ht="85.5" spans="1:13">
      <c r="A209" t="s">
        <v>1729</v>
      </c>
      <c r="B209" s="3" t="s">
        <v>316</v>
      </c>
      <c r="C209" t="s">
        <v>1730</v>
      </c>
      <c r="D209" t="s">
        <v>1731</v>
      </c>
      <c r="E209" t="s">
        <v>1732</v>
      </c>
      <c r="F209" s="3" t="s">
        <v>1733</v>
      </c>
      <c r="G209" t="s">
        <v>320</v>
      </c>
      <c r="J209" s="4">
        <v>2300</v>
      </c>
      <c r="K209" s="4">
        <v>1500</v>
      </c>
      <c r="L209" t="s">
        <v>1172</v>
      </c>
      <c r="M209" s="3" t="s">
        <v>1734</v>
      </c>
    </row>
    <row r="210" ht="85.5" spans="1:13">
      <c r="A210" t="s">
        <v>1735</v>
      </c>
      <c r="B210" s="3" t="s">
        <v>45</v>
      </c>
      <c r="C210" t="s">
        <v>1736</v>
      </c>
      <c r="D210" t="s">
        <v>1737</v>
      </c>
      <c r="E210" t="s">
        <v>27</v>
      </c>
      <c r="F210" t="s">
        <v>90</v>
      </c>
      <c r="G210" t="s">
        <v>832</v>
      </c>
      <c r="H210" s="3" t="s">
        <v>1738</v>
      </c>
      <c r="I210" t="s">
        <v>1739</v>
      </c>
      <c r="J210" s="3" t="s">
        <v>1740</v>
      </c>
      <c r="K210" t="s">
        <v>1741</v>
      </c>
      <c r="L210" s="3" t="s">
        <v>1742</v>
      </c>
      <c r="M210" s="3" t="s">
        <v>1743</v>
      </c>
    </row>
    <row r="211" ht="142.5" spans="1:13">
      <c r="A211" t="s">
        <v>1744</v>
      </c>
      <c r="B211" s="3" t="s">
        <v>45</v>
      </c>
      <c r="C211" t="s">
        <v>1302</v>
      </c>
      <c r="D211" t="s">
        <v>1745</v>
      </c>
      <c r="E211" t="s">
        <v>69</v>
      </c>
      <c r="F211" s="3" t="s">
        <v>1746</v>
      </c>
      <c r="G211" t="s">
        <v>79</v>
      </c>
      <c r="H211" s="3" t="s">
        <v>1747</v>
      </c>
      <c r="I211" t="s">
        <v>1748</v>
      </c>
      <c r="J211" t="s">
        <v>1749</v>
      </c>
      <c r="K211" t="s">
        <v>1750</v>
      </c>
      <c r="L211" t="s">
        <v>1010</v>
      </c>
      <c r="M211" s="3" t="s">
        <v>1751</v>
      </c>
    </row>
    <row r="212" ht="99.75" spans="1:13">
      <c r="A212" t="s">
        <v>1752</v>
      </c>
      <c r="B212" s="3" t="s">
        <v>45</v>
      </c>
      <c r="C212" t="s">
        <v>1753</v>
      </c>
      <c r="D212" t="s">
        <v>1754</v>
      </c>
      <c r="E212" t="s">
        <v>27</v>
      </c>
      <c r="F212" t="s">
        <v>36</v>
      </c>
      <c r="G212" s="3" t="s">
        <v>70</v>
      </c>
      <c r="H212" t="s">
        <v>1755</v>
      </c>
      <c r="I212" t="s">
        <v>1756</v>
      </c>
      <c r="J212" s="4">
        <v>2000</v>
      </c>
      <c r="K212" s="3" t="s">
        <v>1757</v>
      </c>
      <c r="L212" s="3" t="s">
        <v>1758</v>
      </c>
      <c r="M212" s="3" t="s">
        <v>1759</v>
      </c>
    </row>
    <row r="213" ht="71.25" spans="1:13">
      <c r="A213" t="s">
        <v>1760</v>
      </c>
      <c r="B213" s="3" t="s">
        <v>33</v>
      </c>
      <c r="C213" t="s">
        <v>1761</v>
      </c>
      <c r="D213" t="s">
        <v>1762</v>
      </c>
      <c r="E213" t="s">
        <v>27</v>
      </c>
      <c r="F213" t="s">
        <v>36</v>
      </c>
      <c r="G213" t="s">
        <v>832</v>
      </c>
      <c r="H213" t="s">
        <v>1295</v>
      </c>
      <c r="I213" t="s">
        <v>1763</v>
      </c>
      <c r="J213" t="s">
        <v>1764</v>
      </c>
      <c r="K213" t="s">
        <v>1765</v>
      </c>
      <c r="L213" t="s">
        <v>1766</v>
      </c>
      <c r="M213" t="s">
        <v>1767</v>
      </c>
    </row>
    <row r="214" ht="99.75" spans="1:13">
      <c r="A214" t="s">
        <v>1760</v>
      </c>
      <c r="B214" s="3" t="s">
        <v>45</v>
      </c>
      <c r="C214" t="s">
        <v>1761</v>
      </c>
      <c r="D214" t="s">
        <v>1768</v>
      </c>
      <c r="E214" t="s">
        <v>113</v>
      </c>
      <c r="F214" s="3" t="s">
        <v>70</v>
      </c>
      <c r="G214" t="s">
        <v>36</v>
      </c>
      <c r="H214" s="3" t="s">
        <v>258</v>
      </c>
      <c r="I214" t="s">
        <v>1769</v>
      </c>
      <c r="J214" s="3" t="s">
        <v>1770</v>
      </c>
      <c r="K214" s="3" t="s">
        <v>1771</v>
      </c>
      <c r="L214" s="3" t="s">
        <v>1772</v>
      </c>
      <c r="M214" s="3" t="s">
        <v>1773</v>
      </c>
    </row>
    <row r="215" ht="213.75" spans="1:13">
      <c r="A215" t="s">
        <v>1774</v>
      </c>
      <c r="B215" s="3" t="s">
        <v>45</v>
      </c>
      <c r="C215" t="s">
        <v>1598</v>
      </c>
      <c r="D215" t="s">
        <v>1775</v>
      </c>
      <c r="E215" s="3" t="s">
        <v>1776</v>
      </c>
      <c r="F215" s="3" t="s">
        <v>1777</v>
      </c>
      <c r="G215" t="s">
        <v>36</v>
      </c>
      <c r="H215" s="3" t="s">
        <v>1778</v>
      </c>
      <c r="I215" s="3" t="s">
        <v>1779</v>
      </c>
      <c r="J215" s="3" t="s">
        <v>1780</v>
      </c>
      <c r="K215" s="3" t="s">
        <v>1781</v>
      </c>
      <c r="L215" s="3" t="s">
        <v>1782</v>
      </c>
      <c r="M215" s="3" t="s">
        <v>1783</v>
      </c>
    </row>
    <row r="216" ht="114" spans="1:13">
      <c r="A216" t="s">
        <v>1784</v>
      </c>
      <c r="B216" s="3" t="s">
        <v>420</v>
      </c>
      <c r="C216" t="s">
        <v>1785</v>
      </c>
      <c r="D216" t="s">
        <v>1786</v>
      </c>
      <c r="E216" t="s">
        <v>27</v>
      </c>
      <c r="F216" t="s">
        <v>79</v>
      </c>
      <c r="G216" s="3" t="s">
        <v>1787</v>
      </c>
      <c r="H216" t="s">
        <v>1788</v>
      </c>
      <c r="I216" s="3" t="s">
        <v>1789</v>
      </c>
      <c r="J216" s="3" t="s">
        <v>1790</v>
      </c>
      <c r="K216" t="s">
        <v>1791</v>
      </c>
      <c r="L216" t="s">
        <v>1792</v>
      </c>
      <c r="M216" t="s">
        <v>1793</v>
      </c>
    </row>
    <row r="217" ht="156.75" spans="1:13">
      <c r="A217" t="s">
        <v>1794</v>
      </c>
      <c r="B217" s="3" t="s">
        <v>86</v>
      </c>
      <c r="C217" t="s">
        <v>1795</v>
      </c>
      <c r="D217" t="s">
        <v>1796</v>
      </c>
      <c r="E217" t="s">
        <v>27</v>
      </c>
      <c r="F217" s="3" t="s">
        <v>801</v>
      </c>
      <c r="G217" t="s">
        <v>289</v>
      </c>
      <c r="H217" s="3" t="s">
        <v>1797</v>
      </c>
      <c r="I217" s="3" t="s">
        <v>1798</v>
      </c>
      <c r="J217" s="4">
        <v>12000</v>
      </c>
      <c r="K217" s="4">
        <v>7000</v>
      </c>
      <c r="L217" s="4">
        <v>1000</v>
      </c>
      <c r="M217" s="4">
        <v>7000</v>
      </c>
    </row>
    <row r="218" ht="85.5" spans="1:13">
      <c r="A218" t="s">
        <v>1794</v>
      </c>
      <c r="B218" s="3" t="s">
        <v>316</v>
      </c>
      <c r="C218" t="s">
        <v>1799</v>
      </c>
      <c r="D218" t="s">
        <v>1800</v>
      </c>
      <c r="E218" t="s">
        <v>1732</v>
      </c>
      <c r="F218" s="3" t="s">
        <v>1733</v>
      </c>
      <c r="G218" t="s">
        <v>320</v>
      </c>
      <c r="I218" t="s">
        <v>1801</v>
      </c>
      <c r="J218" s="4">
        <v>2500</v>
      </c>
      <c r="K218" s="4">
        <v>2000</v>
      </c>
      <c r="L218" t="s">
        <v>1802</v>
      </c>
      <c r="M218" s="3" t="s">
        <v>1803</v>
      </c>
    </row>
    <row r="219" ht="142.5" spans="1:13">
      <c r="A219" t="s">
        <v>1804</v>
      </c>
      <c r="B219" s="3" t="s">
        <v>1805</v>
      </c>
      <c r="C219" t="s">
        <v>1806</v>
      </c>
      <c r="D219" t="s">
        <v>1807</v>
      </c>
      <c r="E219" s="3" t="s">
        <v>1808</v>
      </c>
      <c r="F219" s="3" t="s">
        <v>1809</v>
      </c>
      <c r="G219" t="s">
        <v>653</v>
      </c>
      <c r="H219" s="3" t="s">
        <v>1810</v>
      </c>
      <c r="I219" t="s">
        <v>1811</v>
      </c>
      <c r="J219" t="s">
        <v>1812</v>
      </c>
      <c r="K219" t="s">
        <v>1813</v>
      </c>
      <c r="L219" t="s">
        <v>1814</v>
      </c>
      <c r="M219" t="s">
        <v>1815</v>
      </c>
    </row>
    <row r="220" ht="409.5" spans="1:13">
      <c r="A220" t="s">
        <v>1816</v>
      </c>
      <c r="B220" s="3" t="s">
        <v>420</v>
      </c>
      <c r="C220" t="s">
        <v>1817</v>
      </c>
      <c r="D220" t="s">
        <v>1818</v>
      </c>
      <c r="E220" t="s">
        <v>1819</v>
      </c>
      <c r="F220" s="3" t="s">
        <v>1820</v>
      </c>
      <c r="G220" s="3" t="s">
        <v>1821</v>
      </c>
      <c r="H220" s="3" t="s">
        <v>1822</v>
      </c>
      <c r="I220" s="3" t="s">
        <v>1823</v>
      </c>
      <c r="J220" s="3" t="s">
        <v>1824</v>
      </c>
      <c r="K220" s="3" t="s">
        <v>1825</v>
      </c>
      <c r="L220" t="s">
        <v>1826</v>
      </c>
      <c r="M220" t="s">
        <v>1827</v>
      </c>
    </row>
    <row r="221" ht="299.25" spans="1:13">
      <c r="A221" t="s">
        <v>1828</v>
      </c>
      <c r="B221" s="3" t="s">
        <v>1805</v>
      </c>
      <c r="C221" t="s">
        <v>1829</v>
      </c>
      <c r="D221" t="s">
        <v>1830</v>
      </c>
      <c r="E221" s="3" t="s">
        <v>1831</v>
      </c>
      <c r="F221" t="s">
        <v>19</v>
      </c>
      <c r="G221" t="s">
        <v>653</v>
      </c>
      <c r="H221" t="s">
        <v>490</v>
      </c>
      <c r="I221" t="s">
        <v>1832</v>
      </c>
      <c r="J221" t="s">
        <v>1833</v>
      </c>
      <c r="K221" s="3" t="s">
        <v>1834</v>
      </c>
      <c r="L221" t="s">
        <v>647</v>
      </c>
      <c r="M221" s="3" t="s">
        <v>1835</v>
      </c>
    </row>
    <row r="222" ht="114" spans="1:13">
      <c r="A222" t="s">
        <v>1836</v>
      </c>
      <c r="B222" s="3" t="s">
        <v>33</v>
      </c>
      <c r="C222" t="s">
        <v>1837</v>
      </c>
      <c r="D222" t="s">
        <v>1838</v>
      </c>
      <c r="E222" s="3" t="s">
        <v>1839</v>
      </c>
      <c r="F222" s="3" t="s">
        <v>1840</v>
      </c>
      <c r="G222" t="s">
        <v>1841</v>
      </c>
      <c r="H222" t="s">
        <v>1842</v>
      </c>
      <c r="I222" t="s">
        <v>1843</v>
      </c>
      <c r="J222" s="4">
        <v>9750</v>
      </c>
      <c r="K222" s="4">
        <v>3380</v>
      </c>
      <c r="L222" t="s">
        <v>1844</v>
      </c>
      <c r="M222" t="s">
        <v>1845</v>
      </c>
    </row>
    <row r="223" ht="85.5" spans="1:13">
      <c r="A223" t="s">
        <v>1231</v>
      </c>
      <c r="B223" s="3" t="s">
        <v>1232</v>
      </c>
      <c r="C223" t="s">
        <v>1233</v>
      </c>
      <c r="D223" t="s">
        <v>1846</v>
      </c>
      <c r="E223" t="s">
        <v>27</v>
      </c>
      <c r="F223" t="s">
        <v>1847</v>
      </c>
      <c r="G223" t="s">
        <v>79</v>
      </c>
      <c r="H223" s="3" t="s">
        <v>1848</v>
      </c>
      <c r="I223" s="3" t="s">
        <v>1849</v>
      </c>
      <c r="J223" t="s">
        <v>1850</v>
      </c>
      <c r="K223" s="4">
        <v>40000</v>
      </c>
      <c r="L223" t="s">
        <v>647</v>
      </c>
      <c r="M223">
        <v>998</v>
      </c>
    </row>
    <row r="224" ht="71.25" spans="1:13">
      <c r="A224" t="s">
        <v>1851</v>
      </c>
      <c r="B224" s="3" t="s">
        <v>33</v>
      </c>
      <c r="C224" t="s">
        <v>1852</v>
      </c>
      <c r="D224" t="s">
        <v>1853</v>
      </c>
      <c r="E224" t="s">
        <v>27</v>
      </c>
      <c r="F224" t="s">
        <v>36</v>
      </c>
      <c r="G224" t="s">
        <v>248</v>
      </c>
      <c r="H224" t="s">
        <v>345</v>
      </c>
      <c r="I224" t="s">
        <v>1854</v>
      </c>
      <c r="J224" s="4">
        <v>21634</v>
      </c>
      <c r="K224" t="s">
        <v>1855</v>
      </c>
      <c r="L224" s="4">
        <v>4300</v>
      </c>
      <c r="M224" s="4">
        <v>15000</v>
      </c>
    </row>
    <row r="225" ht="128.25" spans="1:13">
      <c r="A225" t="s">
        <v>1856</v>
      </c>
      <c r="B225" s="3" t="s">
        <v>45</v>
      </c>
      <c r="C225" t="s">
        <v>1852</v>
      </c>
      <c r="D225" t="s">
        <v>1857</v>
      </c>
      <c r="E225" t="s">
        <v>27</v>
      </c>
      <c r="F225" t="s">
        <v>36</v>
      </c>
      <c r="G225" s="3" t="s">
        <v>344</v>
      </c>
      <c r="H225" s="3" t="s">
        <v>1858</v>
      </c>
      <c r="I225" s="3" t="s">
        <v>1859</v>
      </c>
      <c r="J225" s="4">
        <v>1600</v>
      </c>
      <c r="K225" s="4">
        <v>23000</v>
      </c>
      <c r="L225" t="s">
        <v>1860</v>
      </c>
      <c r="M225" s="3" t="s">
        <v>1861</v>
      </c>
    </row>
    <row r="226" ht="71.25" spans="1:13">
      <c r="A226" t="s">
        <v>1862</v>
      </c>
      <c r="B226" s="3" t="s">
        <v>33</v>
      </c>
      <c r="C226" t="s">
        <v>1396</v>
      </c>
      <c r="D226" t="s">
        <v>1863</v>
      </c>
      <c r="E226" t="s">
        <v>27</v>
      </c>
      <c r="F226" t="s">
        <v>36</v>
      </c>
      <c r="G226" t="s">
        <v>248</v>
      </c>
      <c r="H226" t="s">
        <v>345</v>
      </c>
      <c r="I226" t="s">
        <v>1114</v>
      </c>
      <c r="J226" t="s">
        <v>1864</v>
      </c>
      <c r="K226" s="4">
        <v>28044</v>
      </c>
      <c r="L226" s="4">
        <v>2000</v>
      </c>
      <c r="M226" t="s">
        <v>1865</v>
      </c>
    </row>
    <row r="227" ht="256.5" spans="1:13">
      <c r="A227" t="s">
        <v>1866</v>
      </c>
      <c r="B227" s="3" t="s">
        <v>45</v>
      </c>
      <c r="C227" t="s">
        <v>1867</v>
      </c>
      <c r="D227" t="s">
        <v>1868</v>
      </c>
      <c r="E227" s="3" t="s">
        <v>1869</v>
      </c>
      <c r="F227" s="3" t="s">
        <v>1870</v>
      </c>
      <c r="G227" t="s">
        <v>832</v>
      </c>
      <c r="H227" s="3" t="s">
        <v>1871</v>
      </c>
      <c r="I227" t="s">
        <v>1872</v>
      </c>
      <c r="J227" s="3" t="s">
        <v>1873</v>
      </c>
      <c r="K227" t="s">
        <v>1874</v>
      </c>
      <c r="L227" t="s">
        <v>1875</v>
      </c>
      <c r="M227" s="3" t="s">
        <v>1876</v>
      </c>
    </row>
    <row r="228" ht="171" spans="1:13">
      <c r="A228" t="s">
        <v>1877</v>
      </c>
      <c r="B228" s="3" t="s">
        <v>14</v>
      </c>
      <c r="C228" t="s">
        <v>1878</v>
      </c>
      <c r="D228" t="s">
        <v>1879</v>
      </c>
      <c r="E228" s="3" t="s">
        <v>1880</v>
      </c>
      <c r="F228" s="3" t="s">
        <v>1881</v>
      </c>
      <c r="G228" s="3" t="s">
        <v>1882</v>
      </c>
      <c r="H228" s="3" t="s">
        <v>1883</v>
      </c>
      <c r="I228" s="3" t="s">
        <v>1884</v>
      </c>
      <c r="J228" s="4">
        <v>25000</v>
      </c>
      <c r="K228" s="4">
        <v>80000</v>
      </c>
      <c r="L228" s="4">
        <v>5000</v>
      </c>
      <c r="M228" s="4">
        <v>12250</v>
      </c>
    </row>
    <row r="229" ht="171" spans="1:13">
      <c r="A229" t="s">
        <v>1885</v>
      </c>
      <c r="B229" s="3" t="s">
        <v>14</v>
      </c>
      <c r="C229" t="s">
        <v>1886</v>
      </c>
      <c r="D229" t="s">
        <v>1887</v>
      </c>
      <c r="E229" t="s">
        <v>1888</v>
      </c>
      <c r="F229" s="3" t="s">
        <v>1809</v>
      </c>
      <c r="G229" t="s">
        <v>195</v>
      </c>
      <c r="H229" s="3" t="s">
        <v>1889</v>
      </c>
      <c r="I229" s="3" t="s">
        <v>1890</v>
      </c>
      <c r="J229" s="4">
        <v>20000</v>
      </c>
      <c r="K229" s="4">
        <v>40000</v>
      </c>
      <c r="L229" s="3" t="s">
        <v>1891</v>
      </c>
      <c r="M229" s="3" t="s">
        <v>1892</v>
      </c>
    </row>
  </sheetData>
  <pageMargins left="0.75" right="0.75" top="1" bottom="1" header="0.510416666666667" footer="0.510416666666667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29"/>
  <sheetViews>
    <sheetView topLeftCell="A180" workbookViewId="0">
      <selection activeCell="J181" sqref="J181"/>
    </sheetView>
  </sheetViews>
  <sheetFormatPr defaultColWidth="9" defaultRowHeight="14.25"/>
  <cols>
    <col min="1" max="1" width="17.125" customWidth="1"/>
    <col min="4" max="4" width="24.375" customWidth="1"/>
    <col min="5" max="5" width="14" customWidth="1"/>
    <col min="11" max="11" width="13.3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1893</v>
      </c>
      <c r="O1" s="1" t="s">
        <v>1894</v>
      </c>
      <c r="P1" s="1" t="s">
        <v>1895</v>
      </c>
      <c r="Q1" s="1" t="s">
        <v>1896</v>
      </c>
      <c r="R1" t="s">
        <v>1897</v>
      </c>
      <c r="S1" t="s">
        <v>1898</v>
      </c>
    </row>
    <row r="2" ht="114" spans="1:19">
      <c r="A2" s="1" t="s">
        <v>13</v>
      </c>
      <c r="B2" s="3" t="s">
        <v>14</v>
      </c>
      <c r="C2" t="s">
        <v>15</v>
      </c>
      <c r="D2" t="s">
        <v>16</v>
      </c>
      <c r="E2" s="1" t="s">
        <v>17</v>
      </c>
      <c r="F2" t="s">
        <v>18</v>
      </c>
      <c r="G2" t="s">
        <v>19</v>
      </c>
      <c r="H2" t="s">
        <v>20</v>
      </c>
      <c r="I2" t="s">
        <v>21</v>
      </c>
      <c r="J2" s="4">
        <v>43500</v>
      </c>
      <c r="K2" s="5">
        <v>30000</v>
      </c>
      <c r="L2" s="4">
        <v>5300</v>
      </c>
      <c r="M2" s="4">
        <v>3100</v>
      </c>
      <c r="Q2" t="s">
        <v>1899</v>
      </c>
      <c r="R2" t="s">
        <v>1900</v>
      </c>
      <c r="S2" t="s">
        <v>1901</v>
      </c>
    </row>
    <row r="3" ht="185.25" spans="1:19">
      <c r="A3" t="s">
        <v>24</v>
      </c>
      <c r="B3" s="3" t="s">
        <v>14</v>
      </c>
      <c r="C3" t="s">
        <v>25</v>
      </c>
      <c r="D3" t="s">
        <v>26</v>
      </c>
      <c r="E3" t="s">
        <v>27</v>
      </c>
      <c r="F3" t="s">
        <v>18</v>
      </c>
      <c r="G3" s="3" t="s">
        <v>28</v>
      </c>
      <c r="H3" s="3" t="s">
        <v>29</v>
      </c>
      <c r="I3" s="6" t="s">
        <v>30</v>
      </c>
      <c r="J3" s="4">
        <v>42000</v>
      </c>
      <c r="K3" s="4">
        <v>55000</v>
      </c>
      <c r="L3" s="4">
        <v>6711</v>
      </c>
      <c r="M3" s="4">
        <v>1107</v>
      </c>
      <c r="Q3" t="s">
        <v>1901</v>
      </c>
      <c r="R3" t="s">
        <v>1900</v>
      </c>
      <c r="S3" t="s">
        <v>1901</v>
      </c>
    </row>
    <row r="4" ht="71.25" spans="1:19">
      <c r="A4" t="s">
        <v>32</v>
      </c>
      <c r="B4" s="3" t="s">
        <v>33</v>
      </c>
      <c r="C4" t="s">
        <v>34</v>
      </c>
      <c r="D4" t="s">
        <v>35</v>
      </c>
      <c r="E4" t="s">
        <v>27</v>
      </c>
      <c r="F4" t="s">
        <v>36</v>
      </c>
      <c r="G4" t="s">
        <v>37</v>
      </c>
      <c r="H4" t="s">
        <v>38</v>
      </c>
      <c r="I4" t="s">
        <v>39</v>
      </c>
      <c r="J4" s="4">
        <v>16000</v>
      </c>
      <c r="K4" s="4">
        <v>32000</v>
      </c>
      <c r="L4">
        <v>450</v>
      </c>
      <c r="M4" s="4">
        <v>3000</v>
      </c>
      <c r="Q4" t="s">
        <v>1901</v>
      </c>
      <c r="R4" t="s">
        <v>1901</v>
      </c>
      <c r="S4" t="s">
        <v>1900</v>
      </c>
    </row>
    <row r="5" ht="99.75" spans="1:19">
      <c r="A5" s="1" t="s">
        <v>44</v>
      </c>
      <c r="B5" s="3" t="s">
        <v>45</v>
      </c>
      <c r="C5" t="s">
        <v>46</v>
      </c>
      <c r="D5" t="s">
        <v>47</v>
      </c>
      <c r="E5" t="s">
        <v>48</v>
      </c>
      <c r="F5" s="3" t="s">
        <v>49</v>
      </c>
      <c r="G5" t="s">
        <v>36</v>
      </c>
      <c r="H5" s="3" t="s">
        <v>50</v>
      </c>
      <c r="I5" s="3" t="s">
        <v>51</v>
      </c>
      <c r="J5" s="7">
        <v>35284</v>
      </c>
      <c r="K5" s="8">
        <v>24260</v>
      </c>
      <c r="L5" s="6">
        <v>7458</v>
      </c>
      <c r="M5">
        <v>6918</v>
      </c>
      <c r="Q5" t="s">
        <v>1899</v>
      </c>
      <c r="R5" t="s">
        <v>1900</v>
      </c>
      <c r="S5" t="s">
        <v>1901</v>
      </c>
    </row>
    <row r="6" ht="85.5" spans="1:19">
      <c r="A6" t="s">
        <v>56</v>
      </c>
      <c r="B6" s="3" t="s">
        <v>45</v>
      </c>
      <c r="C6" t="s">
        <v>57</v>
      </c>
      <c r="D6" t="s">
        <v>58</v>
      </c>
      <c r="E6" t="s">
        <v>59</v>
      </c>
      <c r="F6" t="s">
        <v>36</v>
      </c>
      <c r="G6" t="s">
        <v>37</v>
      </c>
      <c r="H6" t="s">
        <v>60</v>
      </c>
      <c r="I6" t="s">
        <v>61</v>
      </c>
      <c r="J6" s="8">
        <v>10800</v>
      </c>
      <c r="K6" s="3">
        <v>9000</v>
      </c>
      <c r="L6" s="4">
        <v>2000</v>
      </c>
      <c r="M6">
        <v>300</v>
      </c>
      <c r="Q6" t="s">
        <v>1900</v>
      </c>
      <c r="R6" t="s">
        <v>1901</v>
      </c>
      <c r="S6" t="s">
        <v>1900</v>
      </c>
    </row>
    <row r="7" ht="85.5" spans="1:19">
      <c r="A7" t="s">
        <v>66</v>
      </c>
      <c r="B7" s="3" t="s">
        <v>45</v>
      </c>
      <c r="C7" t="s">
        <v>67</v>
      </c>
      <c r="D7" t="s">
        <v>68</v>
      </c>
      <c r="E7" t="s">
        <v>69</v>
      </c>
      <c r="F7" s="3" t="s">
        <v>70</v>
      </c>
      <c r="G7" t="s">
        <v>36</v>
      </c>
      <c r="H7" t="s">
        <v>71</v>
      </c>
      <c r="I7" t="s">
        <v>72</v>
      </c>
      <c r="J7" s="8">
        <v>6000</v>
      </c>
      <c r="K7" s="4">
        <v>1000</v>
      </c>
      <c r="L7" s="3">
        <v>181</v>
      </c>
      <c r="M7" s="3">
        <v>409</v>
      </c>
      <c r="Q7" t="s">
        <v>1900</v>
      </c>
      <c r="R7" t="s">
        <v>1900</v>
      </c>
      <c r="S7" t="s">
        <v>1901</v>
      </c>
    </row>
    <row r="8" ht="85.5" spans="1:19">
      <c r="A8" t="s">
        <v>76</v>
      </c>
      <c r="B8" s="3" t="s">
        <v>45</v>
      </c>
      <c r="C8" t="s">
        <v>77</v>
      </c>
      <c r="D8" t="s">
        <v>78</v>
      </c>
      <c r="E8" t="s">
        <v>27</v>
      </c>
      <c r="F8" t="s">
        <v>79</v>
      </c>
      <c r="G8" t="s">
        <v>37</v>
      </c>
      <c r="H8" t="s">
        <v>80</v>
      </c>
      <c r="I8" t="s">
        <v>81</v>
      </c>
      <c r="J8" s="7">
        <v>30000</v>
      </c>
      <c r="K8" s="7">
        <v>26000</v>
      </c>
      <c r="L8" s="4">
        <v>2400</v>
      </c>
      <c r="M8" s="8">
        <v>5500</v>
      </c>
      <c r="Q8" t="s">
        <v>1901</v>
      </c>
      <c r="R8" t="s">
        <v>1901</v>
      </c>
      <c r="S8" t="s">
        <v>1900</v>
      </c>
    </row>
    <row r="9" ht="114" spans="1:19">
      <c r="A9" t="s">
        <v>85</v>
      </c>
      <c r="B9" s="3" t="s">
        <v>86</v>
      </c>
      <c r="C9" t="s">
        <v>87</v>
      </c>
      <c r="D9" t="s">
        <v>88</v>
      </c>
      <c r="E9" t="s">
        <v>89</v>
      </c>
      <c r="F9" t="s">
        <v>90</v>
      </c>
      <c r="G9" s="3" t="s">
        <v>91</v>
      </c>
      <c r="H9" s="3" t="s">
        <v>92</v>
      </c>
      <c r="I9" s="3" t="s">
        <v>93</v>
      </c>
      <c r="J9" s="4">
        <v>10000</v>
      </c>
      <c r="K9" s="5">
        <v>6700</v>
      </c>
      <c r="L9" s="4">
        <v>1000</v>
      </c>
      <c r="M9" s="3">
        <v>2000</v>
      </c>
      <c r="Q9" t="s">
        <v>1901</v>
      </c>
      <c r="R9" t="s">
        <v>1901</v>
      </c>
      <c r="S9" t="s">
        <v>1900</v>
      </c>
    </row>
    <row r="10" ht="185.25" spans="1:19">
      <c r="A10" t="s">
        <v>98</v>
      </c>
      <c r="B10" s="3" t="s">
        <v>99</v>
      </c>
      <c r="C10" t="s">
        <v>100</v>
      </c>
      <c r="D10" t="s">
        <v>101</v>
      </c>
      <c r="E10" s="3" t="s">
        <v>102</v>
      </c>
      <c r="F10" t="s">
        <v>36</v>
      </c>
      <c r="G10" s="3" t="s">
        <v>103</v>
      </c>
      <c r="H10" s="3" t="s">
        <v>104</v>
      </c>
      <c r="I10" s="3" t="s">
        <v>105</v>
      </c>
      <c r="J10" s="4">
        <v>28000</v>
      </c>
      <c r="K10" s="4">
        <v>80000</v>
      </c>
      <c r="L10" s="4">
        <v>3000</v>
      </c>
      <c r="M10" s="4">
        <v>4000</v>
      </c>
      <c r="Q10" t="s">
        <v>1901</v>
      </c>
      <c r="R10" t="s">
        <v>1901</v>
      </c>
      <c r="S10" t="s">
        <v>1900</v>
      </c>
    </row>
    <row r="11" ht="71.25" spans="1:19">
      <c r="A11" t="s">
        <v>110</v>
      </c>
      <c r="B11" s="3" t="s">
        <v>33</v>
      </c>
      <c r="C11" t="s">
        <v>111</v>
      </c>
      <c r="D11" t="s">
        <v>112</v>
      </c>
      <c r="E11" t="s">
        <v>113</v>
      </c>
      <c r="F11" s="3" t="s">
        <v>114</v>
      </c>
      <c r="G11" t="s">
        <v>79</v>
      </c>
      <c r="H11" t="s">
        <v>115</v>
      </c>
      <c r="I11" t="s">
        <v>116</v>
      </c>
      <c r="J11" s="4">
        <v>9000</v>
      </c>
      <c r="K11" s="4">
        <v>6000</v>
      </c>
      <c r="L11">
        <v>80</v>
      </c>
      <c r="M11" s="6">
        <v>2400</v>
      </c>
      <c r="Q11" t="s">
        <v>1900</v>
      </c>
      <c r="R11" t="s">
        <v>1900</v>
      </c>
      <c r="S11" t="s">
        <v>1901</v>
      </c>
    </row>
    <row r="12" ht="114" spans="1:19">
      <c r="A12" t="s">
        <v>120</v>
      </c>
      <c r="B12" s="3" t="s">
        <v>121</v>
      </c>
      <c r="C12" t="s">
        <v>122</v>
      </c>
      <c r="D12" t="s">
        <v>123</v>
      </c>
      <c r="E12" t="s">
        <v>124</v>
      </c>
      <c r="F12" t="s">
        <v>36</v>
      </c>
      <c r="G12" t="s">
        <v>18</v>
      </c>
      <c r="H12" s="3" t="s">
        <v>125</v>
      </c>
      <c r="I12" t="s">
        <v>126</v>
      </c>
      <c r="J12" s="8">
        <v>66000</v>
      </c>
      <c r="K12" s="8">
        <v>95800</v>
      </c>
      <c r="L12" s="6">
        <v>23000</v>
      </c>
      <c r="M12" s="6">
        <v>23300</v>
      </c>
      <c r="Q12" t="s">
        <v>1900</v>
      </c>
      <c r="R12" t="s">
        <v>1901</v>
      </c>
      <c r="S12" t="s">
        <v>1900</v>
      </c>
    </row>
    <row r="13" ht="313.5" spans="1:19">
      <c r="A13" t="s">
        <v>131</v>
      </c>
      <c r="B13" s="3" t="s">
        <v>86</v>
      </c>
      <c r="C13" s="3" t="s">
        <v>132</v>
      </c>
      <c r="D13" t="s">
        <v>133</v>
      </c>
      <c r="E13" s="3" t="s">
        <v>134</v>
      </c>
      <c r="F13" t="s">
        <v>90</v>
      </c>
      <c r="G13" s="3" t="s">
        <v>135</v>
      </c>
      <c r="H13" t="s">
        <v>136</v>
      </c>
      <c r="I13" s="3" t="s">
        <v>137</v>
      </c>
      <c r="J13" s="4">
        <v>67000</v>
      </c>
      <c r="K13" s="4">
        <v>85400</v>
      </c>
      <c r="L13" s="8">
        <v>9000</v>
      </c>
      <c r="M13" s="8">
        <v>36000</v>
      </c>
      <c r="Q13" t="s">
        <v>1901</v>
      </c>
      <c r="R13" t="s">
        <v>1901</v>
      </c>
      <c r="S13" t="s">
        <v>1900</v>
      </c>
    </row>
    <row r="14" ht="128.25" spans="1:19">
      <c r="A14" t="s">
        <v>140</v>
      </c>
      <c r="B14" s="3" t="s">
        <v>45</v>
      </c>
      <c r="C14" t="s">
        <v>141</v>
      </c>
      <c r="D14" t="s">
        <v>142</v>
      </c>
      <c r="E14" t="s">
        <v>143</v>
      </c>
      <c r="F14" t="s">
        <v>36</v>
      </c>
      <c r="G14" t="s">
        <v>37</v>
      </c>
      <c r="H14" s="3" t="s">
        <v>144</v>
      </c>
      <c r="I14" s="3" t="s">
        <v>145</v>
      </c>
      <c r="J14" s="8">
        <v>21130</v>
      </c>
      <c r="K14" s="8">
        <v>27110</v>
      </c>
      <c r="L14" s="8">
        <v>21130</v>
      </c>
      <c r="M14" s="3">
        <v>978</v>
      </c>
      <c r="Q14" t="s">
        <v>1900</v>
      </c>
      <c r="R14" t="s">
        <v>1901</v>
      </c>
      <c r="S14" t="s">
        <v>1900</v>
      </c>
    </row>
    <row r="15" ht="128.25" spans="1:19">
      <c r="A15" t="s">
        <v>150</v>
      </c>
      <c r="B15" s="3" t="s">
        <v>99</v>
      </c>
      <c r="C15" t="s">
        <v>151</v>
      </c>
      <c r="D15" t="s">
        <v>152</v>
      </c>
      <c r="E15" t="s">
        <v>124</v>
      </c>
      <c r="F15" t="s">
        <v>19</v>
      </c>
      <c r="G15" s="3" t="s">
        <v>153</v>
      </c>
      <c r="H15" t="s">
        <v>154</v>
      </c>
      <c r="I15" s="3" t="s">
        <v>155</v>
      </c>
      <c r="J15" s="4">
        <v>30000</v>
      </c>
      <c r="K15" s="4">
        <v>30000</v>
      </c>
      <c r="L15" s="4">
        <v>3100</v>
      </c>
      <c r="M15" s="4">
        <v>1900</v>
      </c>
      <c r="Q15" t="s">
        <v>1900</v>
      </c>
      <c r="R15" t="s">
        <v>1901</v>
      </c>
      <c r="S15" t="s">
        <v>1900</v>
      </c>
    </row>
    <row r="16" ht="156.75" spans="1:19">
      <c r="A16" t="s">
        <v>159</v>
      </c>
      <c r="B16" s="3" t="s">
        <v>45</v>
      </c>
      <c r="C16" t="s">
        <v>160</v>
      </c>
      <c r="D16" t="s">
        <v>161</v>
      </c>
      <c r="E16" s="3" t="s">
        <v>162</v>
      </c>
      <c r="F16" s="3" t="s">
        <v>163</v>
      </c>
      <c r="G16" s="3" t="s">
        <v>164</v>
      </c>
      <c r="H16" s="3" t="s">
        <v>165</v>
      </c>
      <c r="I16" s="3" t="s">
        <v>166</v>
      </c>
      <c r="J16" s="6">
        <v>15200</v>
      </c>
      <c r="K16" s="8">
        <v>10160</v>
      </c>
      <c r="L16" s="6">
        <v>1590</v>
      </c>
      <c r="M16" s="6">
        <v>2380</v>
      </c>
      <c r="Q16" t="s">
        <v>1900</v>
      </c>
      <c r="R16" t="s">
        <v>1900</v>
      </c>
      <c r="S16" t="s">
        <v>1901</v>
      </c>
    </row>
    <row r="17" ht="114" spans="1:19">
      <c r="A17" t="s">
        <v>171</v>
      </c>
      <c r="B17" s="3" t="s">
        <v>172</v>
      </c>
      <c r="C17" t="s">
        <v>173</v>
      </c>
      <c r="D17" t="s">
        <v>174</v>
      </c>
      <c r="E17" t="s">
        <v>175</v>
      </c>
      <c r="F17" t="s">
        <v>36</v>
      </c>
      <c r="G17" s="3" t="s">
        <v>176</v>
      </c>
      <c r="H17" s="3" t="s">
        <v>177</v>
      </c>
      <c r="I17" s="3" t="s">
        <v>178</v>
      </c>
      <c r="J17">
        <v>157500</v>
      </c>
      <c r="K17" s="4">
        <v>96000</v>
      </c>
      <c r="L17" s="4">
        <v>21000</v>
      </c>
      <c r="M17" s="4">
        <v>11000</v>
      </c>
      <c r="Q17" t="s">
        <v>1901</v>
      </c>
      <c r="R17" t="s">
        <v>1901</v>
      </c>
      <c r="S17" t="s">
        <v>1900</v>
      </c>
    </row>
    <row r="18" ht="99.75" spans="1:19">
      <c r="A18" t="s">
        <v>183</v>
      </c>
      <c r="B18" s="3" t="s">
        <v>45</v>
      </c>
      <c r="C18" t="s">
        <v>184</v>
      </c>
      <c r="D18" t="s">
        <v>185</v>
      </c>
      <c r="E18" t="s">
        <v>113</v>
      </c>
      <c r="F18" t="s">
        <v>36</v>
      </c>
      <c r="G18" s="3" t="s">
        <v>186</v>
      </c>
      <c r="H18" s="3" t="s">
        <v>187</v>
      </c>
      <c r="I18" s="3" t="s">
        <v>188</v>
      </c>
      <c r="J18" s="4">
        <v>14000</v>
      </c>
      <c r="K18" s="4">
        <v>19550</v>
      </c>
      <c r="L18">
        <v>910</v>
      </c>
      <c r="M18" s="3">
        <v>2976</v>
      </c>
      <c r="Q18" t="s">
        <v>1900</v>
      </c>
      <c r="R18" t="s">
        <v>1901</v>
      </c>
      <c r="S18" t="s">
        <v>1900</v>
      </c>
    </row>
    <row r="19" ht="85.5" spans="1:19">
      <c r="A19" t="s">
        <v>191</v>
      </c>
      <c r="B19" s="3" t="s">
        <v>45</v>
      </c>
      <c r="C19" t="s">
        <v>192</v>
      </c>
      <c r="D19" t="s">
        <v>193</v>
      </c>
      <c r="E19" t="s">
        <v>194</v>
      </c>
      <c r="F19" t="s">
        <v>195</v>
      </c>
      <c r="G19" t="s">
        <v>36</v>
      </c>
      <c r="H19" t="s">
        <v>196</v>
      </c>
      <c r="I19" t="s">
        <v>197</v>
      </c>
      <c r="J19">
        <v>600</v>
      </c>
      <c r="K19">
        <v>550</v>
      </c>
      <c r="L19">
        <v>50</v>
      </c>
      <c r="M19">
        <v>128</v>
      </c>
      <c r="Q19" t="s">
        <v>1900</v>
      </c>
      <c r="R19" t="s">
        <v>1900</v>
      </c>
      <c r="S19" t="s">
        <v>1901</v>
      </c>
    </row>
    <row r="20" ht="142.5" spans="1:19">
      <c r="A20" s="1" t="s">
        <v>200</v>
      </c>
      <c r="B20" s="3" t="s">
        <v>201</v>
      </c>
      <c r="C20" t="s">
        <v>202</v>
      </c>
      <c r="D20" t="s">
        <v>203</v>
      </c>
      <c r="E20" s="3" t="s">
        <v>204</v>
      </c>
      <c r="F20" s="3" t="s">
        <v>205</v>
      </c>
      <c r="G20" t="s">
        <v>206</v>
      </c>
      <c r="H20" s="3" t="s">
        <v>207</v>
      </c>
      <c r="I20" s="3" t="s">
        <v>208</v>
      </c>
      <c r="J20" s="7">
        <v>89000</v>
      </c>
      <c r="K20" s="8">
        <v>64000</v>
      </c>
      <c r="L20" s="3">
        <v>34000</v>
      </c>
      <c r="M20">
        <v>11000</v>
      </c>
      <c r="Q20" t="s">
        <v>1900</v>
      </c>
      <c r="R20" t="s">
        <v>1901</v>
      </c>
      <c r="S20" t="s">
        <v>1900</v>
      </c>
    </row>
    <row r="21" ht="114" spans="1:19">
      <c r="A21" t="s">
        <v>213</v>
      </c>
      <c r="B21" s="3" t="s">
        <v>172</v>
      </c>
      <c r="C21" t="s">
        <v>214</v>
      </c>
      <c r="D21" t="s">
        <v>215</v>
      </c>
      <c r="E21" t="s">
        <v>216</v>
      </c>
      <c r="F21" t="s">
        <v>217</v>
      </c>
      <c r="G21" t="s">
        <v>218</v>
      </c>
      <c r="H21" t="s">
        <v>219</v>
      </c>
      <c r="I21" t="s">
        <v>220</v>
      </c>
      <c r="J21" s="4">
        <v>2500</v>
      </c>
      <c r="K21" s="1">
        <v>471</v>
      </c>
      <c r="L21" s="3">
        <v>201</v>
      </c>
      <c r="M21">
        <v>76</v>
      </c>
      <c r="Q21" t="s">
        <v>1900</v>
      </c>
      <c r="R21" t="s">
        <v>1900</v>
      </c>
      <c r="S21" t="s">
        <v>1901</v>
      </c>
    </row>
    <row r="22" ht="185.25" spans="1:19">
      <c r="A22" t="s">
        <v>225</v>
      </c>
      <c r="B22" s="3" t="s">
        <v>226</v>
      </c>
      <c r="C22" t="s">
        <v>227</v>
      </c>
      <c r="D22" t="s">
        <v>228</v>
      </c>
      <c r="F22" s="3" t="s">
        <v>229</v>
      </c>
      <c r="G22" t="s">
        <v>230</v>
      </c>
      <c r="H22" s="3" t="s">
        <v>231</v>
      </c>
      <c r="I22" s="3" t="s">
        <v>232</v>
      </c>
      <c r="J22" s="7">
        <v>160000</v>
      </c>
      <c r="K22" s="8">
        <v>140000</v>
      </c>
      <c r="L22" s="3">
        <v>32500</v>
      </c>
      <c r="M22">
        <v>42500</v>
      </c>
      <c r="Q22" t="s">
        <v>1901</v>
      </c>
      <c r="R22" t="s">
        <v>1901</v>
      </c>
      <c r="S22" t="s">
        <v>1900</v>
      </c>
    </row>
    <row r="23" ht="114" spans="1:19">
      <c r="A23" t="s">
        <v>237</v>
      </c>
      <c r="B23" s="3" t="s">
        <v>172</v>
      </c>
      <c r="C23" t="s">
        <v>238</v>
      </c>
      <c r="D23" t="s">
        <v>239</v>
      </c>
      <c r="E23" t="s">
        <v>27</v>
      </c>
      <c r="F23" t="s">
        <v>36</v>
      </c>
      <c r="G23" s="3" t="s">
        <v>240</v>
      </c>
      <c r="H23" t="s">
        <v>241</v>
      </c>
      <c r="I23" s="3" t="s">
        <v>242</v>
      </c>
      <c r="J23" s="4">
        <v>30000</v>
      </c>
      <c r="K23" s="4">
        <v>25000</v>
      </c>
      <c r="L23" s="4">
        <v>1500</v>
      </c>
      <c r="M23" s="4">
        <v>4000</v>
      </c>
      <c r="Q23" t="s">
        <v>1901</v>
      </c>
      <c r="R23" t="s">
        <v>1901</v>
      </c>
      <c r="S23" t="s">
        <v>1900</v>
      </c>
    </row>
    <row r="24" ht="156.75" spans="1:19">
      <c r="A24" t="s">
        <v>245</v>
      </c>
      <c r="B24" s="3" t="s">
        <v>45</v>
      </c>
      <c r="C24" t="s">
        <v>246</v>
      </c>
      <c r="D24" t="s">
        <v>247</v>
      </c>
      <c r="E24" t="s">
        <v>27</v>
      </c>
      <c r="F24" t="s">
        <v>36</v>
      </c>
      <c r="G24" t="s">
        <v>248</v>
      </c>
      <c r="H24" t="s">
        <v>249</v>
      </c>
      <c r="I24" s="3" t="s">
        <v>250</v>
      </c>
      <c r="J24" s="8">
        <v>24000</v>
      </c>
      <c r="K24" s="4">
        <v>9000</v>
      </c>
      <c r="L24" s="1" t="s">
        <v>1902</v>
      </c>
      <c r="M24" s="4">
        <v>2000</v>
      </c>
      <c r="Q24" t="s">
        <v>1901</v>
      </c>
      <c r="R24" t="s">
        <v>1901</v>
      </c>
      <c r="S24" t="s">
        <v>1900</v>
      </c>
    </row>
    <row r="25" ht="99.75" spans="1:19">
      <c r="A25" t="s">
        <v>255</v>
      </c>
      <c r="B25" s="3" t="s">
        <v>33</v>
      </c>
      <c r="C25" t="s">
        <v>256</v>
      </c>
      <c r="D25" t="s">
        <v>257</v>
      </c>
      <c r="E25" t="s">
        <v>69</v>
      </c>
      <c r="F25" s="3" t="s">
        <v>70</v>
      </c>
      <c r="G25" t="s">
        <v>79</v>
      </c>
      <c r="H25" s="3" t="s">
        <v>258</v>
      </c>
      <c r="I25" t="s">
        <v>259</v>
      </c>
      <c r="J25" s="7">
        <v>50000</v>
      </c>
      <c r="K25" s="4">
        <v>65000</v>
      </c>
      <c r="L25" s="4">
        <v>1250</v>
      </c>
      <c r="M25" s="4">
        <v>4500</v>
      </c>
      <c r="Q25" t="s">
        <v>1900</v>
      </c>
      <c r="R25" t="s">
        <v>1900</v>
      </c>
      <c r="S25" t="s">
        <v>1901</v>
      </c>
    </row>
    <row r="26" ht="85.5" spans="1:19">
      <c r="A26" t="s">
        <v>263</v>
      </c>
      <c r="B26" s="3" t="s">
        <v>45</v>
      </c>
      <c r="C26" t="s">
        <v>264</v>
      </c>
      <c r="D26" t="s">
        <v>265</v>
      </c>
      <c r="E26" t="s">
        <v>27</v>
      </c>
      <c r="F26" t="s">
        <v>248</v>
      </c>
      <c r="G26" t="s">
        <v>19</v>
      </c>
      <c r="H26" t="s">
        <v>266</v>
      </c>
      <c r="I26" s="3" t="s">
        <v>267</v>
      </c>
      <c r="J26" s="8">
        <v>5000</v>
      </c>
      <c r="K26" s="4">
        <v>9000</v>
      </c>
      <c r="L26" s="1" t="s">
        <v>1902</v>
      </c>
      <c r="M26">
        <v>50</v>
      </c>
      <c r="Q26" t="s">
        <v>1901</v>
      </c>
      <c r="R26" t="s">
        <v>1900</v>
      </c>
      <c r="S26" t="s">
        <v>1901</v>
      </c>
    </row>
    <row r="27" ht="114" spans="1:19">
      <c r="A27" s="1" t="s">
        <v>271</v>
      </c>
      <c r="B27" s="3" t="s">
        <v>86</v>
      </c>
      <c r="C27" t="s">
        <v>272</v>
      </c>
      <c r="D27" t="s">
        <v>273</v>
      </c>
      <c r="E27" t="s">
        <v>274</v>
      </c>
      <c r="F27" t="s">
        <v>36</v>
      </c>
      <c r="G27" t="s">
        <v>18</v>
      </c>
      <c r="H27" t="s">
        <v>259</v>
      </c>
      <c r="I27" t="s">
        <v>126</v>
      </c>
      <c r="J27" s="8">
        <v>28300</v>
      </c>
      <c r="K27" s="4">
        <v>49200</v>
      </c>
      <c r="L27" s="8">
        <v>3729</v>
      </c>
      <c r="M27" s="8">
        <v>9221</v>
      </c>
      <c r="Q27" t="s">
        <v>1901</v>
      </c>
      <c r="R27" t="s">
        <v>1901</v>
      </c>
      <c r="S27" t="s">
        <v>1900</v>
      </c>
    </row>
    <row r="28" ht="85.5" spans="1:19">
      <c r="A28" t="s">
        <v>278</v>
      </c>
      <c r="B28" s="3" t="s">
        <v>45</v>
      </c>
      <c r="C28" t="s">
        <v>279</v>
      </c>
      <c r="D28" t="s">
        <v>280</v>
      </c>
      <c r="E28" t="s">
        <v>69</v>
      </c>
      <c r="F28" t="s">
        <v>36</v>
      </c>
      <c r="G28" s="3" t="s">
        <v>70</v>
      </c>
      <c r="H28" t="s">
        <v>281</v>
      </c>
      <c r="I28" t="s">
        <v>282</v>
      </c>
      <c r="J28" s="4">
        <v>2400</v>
      </c>
      <c r="K28">
        <v>700</v>
      </c>
      <c r="L28" s="3">
        <v>200</v>
      </c>
      <c r="M28">
        <v>168</v>
      </c>
      <c r="Q28" t="s">
        <v>1900</v>
      </c>
      <c r="R28" t="s">
        <v>1901</v>
      </c>
      <c r="S28" t="s">
        <v>1900</v>
      </c>
    </row>
    <row r="29" ht="114" spans="1:19">
      <c r="A29" t="s">
        <v>284</v>
      </c>
      <c r="B29" s="3" t="s">
        <v>86</v>
      </c>
      <c r="C29" t="s">
        <v>285</v>
      </c>
      <c r="D29" t="s">
        <v>286</v>
      </c>
      <c r="E29" t="s">
        <v>287</v>
      </c>
      <c r="F29" s="3" t="s">
        <v>288</v>
      </c>
      <c r="G29" t="s">
        <v>289</v>
      </c>
      <c r="H29" t="s">
        <v>290</v>
      </c>
      <c r="I29" t="s">
        <v>291</v>
      </c>
      <c r="J29" s="4">
        <v>10000</v>
      </c>
      <c r="K29" s="4">
        <v>14000</v>
      </c>
      <c r="L29" s="1" t="s">
        <v>1902</v>
      </c>
      <c r="M29" s="4">
        <v>3000</v>
      </c>
      <c r="Q29" t="s">
        <v>1901</v>
      </c>
      <c r="R29" t="s">
        <v>1901</v>
      </c>
      <c r="S29" t="s">
        <v>1900</v>
      </c>
    </row>
    <row r="30" ht="128.25" spans="1:19">
      <c r="A30" t="s">
        <v>294</v>
      </c>
      <c r="B30" s="3" t="s">
        <v>295</v>
      </c>
      <c r="C30" t="s">
        <v>296</v>
      </c>
      <c r="D30" t="s">
        <v>297</v>
      </c>
      <c r="E30" s="3" t="s">
        <v>298</v>
      </c>
      <c r="F30" t="s">
        <v>195</v>
      </c>
      <c r="G30" s="3" t="s">
        <v>299</v>
      </c>
      <c r="H30" t="s">
        <v>300</v>
      </c>
      <c r="I30" t="s">
        <v>301</v>
      </c>
      <c r="J30" s="1" t="s">
        <v>1903</v>
      </c>
      <c r="K30" s="3" t="s">
        <v>303</v>
      </c>
      <c r="L30">
        <v>198</v>
      </c>
      <c r="M30" s="6" t="s">
        <v>1904</v>
      </c>
      <c r="P30" t="s">
        <v>1905</v>
      </c>
      <c r="Q30" t="s">
        <v>1899</v>
      </c>
      <c r="R30" t="s">
        <v>1900</v>
      </c>
      <c r="S30" t="s">
        <v>1901</v>
      </c>
    </row>
    <row r="31" ht="99.75" spans="1:19">
      <c r="A31" t="s">
        <v>306</v>
      </c>
      <c r="B31" s="3" t="s">
        <v>295</v>
      </c>
      <c r="C31" t="s">
        <v>307</v>
      </c>
      <c r="D31" t="s">
        <v>308</v>
      </c>
      <c r="E31" t="s">
        <v>194</v>
      </c>
      <c r="F31" t="s">
        <v>195</v>
      </c>
      <c r="G31" t="s">
        <v>79</v>
      </c>
      <c r="H31" t="s">
        <v>309</v>
      </c>
      <c r="I31" t="s">
        <v>310</v>
      </c>
      <c r="J31" s="3" t="s">
        <v>311</v>
      </c>
      <c r="K31" t="s">
        <v>312</v>
      </c>
      <c r="L31" s="6" t="s">
        <v>313</v>
      </c>
      <c r="M31" s="3" t="s">
        <v>314</v>
      </c>
      <c r="P31" t="s">
        <v>1905</v>
      </c>
      <c r="Q31" t="s">
        <v>1900</v>
      </c>
      <c r="R31" t="s">
        <v>1900</v>
      </c>
      <c r="S31" t="s">
        <v>1901</v>
      </c>
    </row>
    <row r="32" ht="85.5" spans="1:19">
      <c r="A32" t="s">
        <v>315</v>
      </c>
      <c r="B32" s="3" t="s">
        <v>316</v>
      </c>
      <c r="C32" t="s">
        <v>317</v>
      </c>
      <c r="D32" t="s">
        <v>318</v>
      </c>
      <c r="E32" t="s">
        <v>124</v>
      </c>
      <c r="F32" t="s">
        <v>319</v>
      </c>
      <c r="G32" t="s">
        <v>320</v>
      </c>
      <c r="H32" t="s">
        <v>321</v>
      </c>
      <c r="I32" t="s">
        <v>322</v>
      </c>
      <c r="J32" s="4">
        <v>2500</v>
      </c>
      <c r="K32" s="4">
        <v>5000</v>
      </c>
      <c r="L32">
        <v>116</v>
      </c>
      <c r="M32" s="3">
        <v>1612</v>
      </c>
      <c r="Q32" t="s">
        <v>1900</v>
      </c>
      <c r="R32" t="s">
        <v>1900</v>
      </c>
      <c r="S32" t="s">
        <v>1901</v>
      </c>
    </row>
    <row r="33" ht="85.5" spans="1:19">
      <c r="A33" t="s">
        <v>325</v>
      </c>
      <c r="B33" s="3" t="s">
        <v>316</v>
      </c>
      <c r="C33" t="s">
        <v>326</v>
      </c>
      <c r="D33" t="s">
        <v>327</v>
      </c>
      <c r="E33" t="s">
        <v>124</v>
      </c>
      <c r="F33" t="s">
        <v>319</v>
      </c>
      <c r="G33" t="s">
        <v>320</v>
      </c>
      <c r="H33" s="3" t="s">
        <v>328</v>
      </c>
      <c r="I33" t="s">
        <v>329</v>
      </c>
      <c r="J33" s="4">
        <v>4500</v>
      </c>
      <c r="K33" s="4">
        <v>7000</v>
      </c>
      <c r="L33">
        <v>230</v>
      </c>
      <c r="M33">
        <v>1000</v>
      </c>
      <c r="Q33" t="s">
        <v>1900</v>
      </c>
      <c r="R33" t="s">
        <v>1900</v>
      </c>
      <c r="S33" t="s">
        <v>1901</v>
      </c>
    </row>
    <row r="34" ht="85.5" spans="1:19">
      <c r="A34" t="s">
        <v>333</v>
      </c>
      <c r="B34" s="3" t="s">
        <v>33</v>
      </c>
      <c r="C34" t="s">
        <v>334</v>
      </c>
      <c r="D34" t="s">
        <v>335</v>
      </c>
      <c r="E34" t="s">
        <v>27</v>
      </c>
      <c r="F34" t="s">
        <v>36</v>
      </c>
      <c r="G34" t="s">
        <v>195</v>
      </c>
      <c r="H34" s="3" t="s">
        <v>336</v>
      </c>
      <c r="I34" t="s">
        <v>337</v>
      </c>
      <c r="J34" s="4">
        <v>4600</v>
      </c>
      <c r="K34" s="4">
        <v>7000</v>
      </c>
      <c r="L34">
        <v>55</v>
      </c>
      <c r="M34">
        <v>155</v>
      </c>
      <c r="Q34" t="s">
        <v>1901</v>
      </c>
      <c r="R34" t="s">
        <v>1901</v>
      </c>
      <c r="S34" t="s">
        <v>1900</v>
      </c>
    </row>
    <row r="35" ht="71.25" spans="1:19">
      <c r="A35" t="s">
        <v>340</v>
      </c>
      <c r="B35" s="3" t="s">
        <v>33</v>
      </c>
      <c r="C35" t="s">
        <v>341</v>
      </c>
      <c r="D35" t="s">
        <v>342</v>
      </c>
      <c r="E35" t="s">
        <v>343</v>
      </c>
      <c r="F35" t="s">
        <v>36</v>
      </c>
      <c r="G35" s="3" t="s">
        <v>344</v>
      </c>
      <c r="H35" t="s">
        <v>345</v>
      </c>
      <c r="I35" t="s">
        <v>346</v>
      </c>
      <c r="J35" s="4">
        <v>13200</v>
      </c>
      <c r="K35" s="4">
        <v>18200</v>
      </c>
      <c r="L35" s="3">
        <v>1600</v>
      </c>
      <c r="M35" s="3">
        <v>701</v>
      </c>
      <c r="Q35" t="s">
        <v>1900</v>
      </c>
      <c r="R35" t="s">
        <v>1901</v>
      </c>
      <c r="S35" t="s">
        <v>1900</v>
      </c>
    </row>
    <row r="36" ht="85.5" spans="1:19">
      <c r="A36" t="s">
        <v>349</v>
      </c>
      <c r="B36" s="3" t="s">
        <v>316</v>
      </c>
      <c r="C36" t="s">
        <v>350</v>
      </c>
      <c r="D36" t="s">
        <v>351</v>
      </c>
      <c r="E36" t="s">
        <v>124</v>
      </c>
      <c r="F36" t="s">
        <v>319</v>
      </c>
      <c r="G36" t="s">
        <v>320</v>
      </c>
      <c r="H36" t="s">
        <v>321</v>
      </c>
      <c r="I36" t="s">
        <v>352</v>
      </c>
      <c r="J36" s="3">
        <v>2000</v>
      </c>
      <c r="K36" s="4">
        <v>1900</v>
      </c>
      <c r="L36">
        <v>15</v>
      </c>
      <c r="M36" s="3">
        <v>606</v>
      </c>
      <c r="Q36" t="s">
        <v>1900</v>
      </c>
      <c r="R36" t="s">
        <v>1900</v>
      </c>
      <c r="S36" t="s">
        <v>1901</v>
      </c>
    </row>
    <row r="37" ht="85.5" spans="1:19">
      <c r="A37" s="1" t="s">
        <v>357</v>
      </c>
      <c r="B37" s="3" t="s">
        <v>45</v>
      </c>
      <c r="C37" t="s">
        <v>358</v>
      </c>
      <c r="D37" t="s">
        <v>359</v>
      </c>
      <c r="E37" t="s">
        <v>59</v>
      </c>
      <c r="F37" t="s">
        <v>36</v>
      </c>
      <c r="G37" t="s">
        <v>248</v>
      </c>
      <c r="H37" t="s">
        <v>360</v>
      </c>
      <c r="I37" t="s">
        <v>361</v>
      </c>
      <c r="J37">
        <v>500</v>
      </c>
      <c r="L37" s="3">
        <v>390</v>
      </c>
      <c r="Q37" t="s">
        <v>1900</v>
      </c>
      <c r="R37" t="s">
        <v>1901</v>
      </c>
      <c r="S37" t="s">
        <v>1900</v>
      </c>
    </row>
    <row r="38" ht="85.5" spans="1:19">
      <c r="A38" t="s">
        <v>364</v>
      </c>
      <c r="B38" s="3" t="s">
        <v>316</v>
      </c>
      <c r="C38" t="s">
        <v>365</v>
      </c>
      <c r="D38" t="s">
        <v>366</v>
      </c>
      <c r="E38" t="s">
        <v>124</v>
      </c>
      <c r="F38" t="s">
        <v>319</v>
      </c>
      <c r="G38" t="s">
        <v>320</v>
      </c>
      <c r="H38" t="s">
        <v>367</v>
      </c>
      <c r="I38" t="s">
        <v>329</v>
      </c>
      <c r="J38">
        <v>600</v>
      </c>
      <c r="K38" s="4">
        <v>3000</v>
      </c>
      <c r="L38">
        <v>50</v>
      </c>
      <c r="M38" s="3">
        <v>250</v>
      </c>
      <c r="Q38" t="s">
        <v>1900</v>
      </c>
      <c r="R38" t="s">
        <v>1900</v>
      </c>
      <c r="S38" t="s">
        <v>1901</v>
      </c>
    </row>
    <row r="39" ht="114" spans="1:19">
      <c r="A39" t="s">
        <v>370</v>
      </c>
      <c r="B39" s="3" t="s">
        <v>172</v>
      </c>
      <c r="C39" t="s">
        <v>371</v>
      </c>
      <c r="D39" t="s">
        <v>372</v>
      </c>
      <c r="E39" t="s">
        <v>27</v>
      </c>
      <c r="F39" t="s">
        <v>36</v>
      </c>
      <c r="G39" t="s">
        <v>206</v>
      </c>
      <c r="H39" s="3" t="s">
        <v>373</v>
      </c>
      <c r="I39" t="s">
        <v>374</v>
      </c>
      <c r="J39" s="4">
        <v>15000</v>
      </c>
      <c r="K39" s="4">
        <v>3700</v>
      </c>
      <c r="L39">
        <v>600</v>
      </c>
      <c r="M39" s="4">
        <v>2400</v>
      </c>
      <c r="Q39" t="s">
        <v>1901</v>
      </c>
      <c r="R39" t="s">
        <v>1901</v>
      </c>
      <c r="S39" t="s">
        <v>1900</v>
      </c>
    </row>
    <row r="40" ht="114" spans="1:19">
      <c r="A40" t="s">
        <v>378</v>
      </c>
      <c r="B40" s="3" t="s">
        <v>201</v>
      </c>
      <c r="C40" t="s">
        <v>379</v>
      </c>
      <c r="D40" t="s">
        <v>380</v>
      </c>
      <c r="E40" t="s">
        <v>381</v>
      </c>
      <c r="F40" t="s">
        <v>206</v>
      </c>
      <c r="G40" t="s">
        <v>19</v>
      </c>
      <c r="H40" t="s">
        <v>382</v>
      </c>
      <c r="I40" t="s">
        <v>383</v>
      </c>
      <c r="J40" s="5">
        <v>11000</v>
      </c>
      <c r="K40" s="4">
        <v>14000</v>
      </c>
      <c r="L40">
        <v>400</v>
      </c>
      <c r="M40" s="4">
        <v>1200</v>
      </c>
      <c r="Q40" t="s">
        <v>1900</v>
      </c>
      <c r="R40" t="s">
        <v>1900</v>
      </c>
      <c r="S40" t="s">
        <v>1901</v>
      </c>
    </row>
    <row r="41" ht="114" spans="1:19">
      <c r="A41" t="s">
        <v>386</v>
      </c>
      <c r="B41" s="3" t="s">
        <v>172</v>
      </c>
      <c r="C41" t="s">
        <v>387</v>
      </c>
      <c r="D41" t="s">
        <v>388</v>
      </c>
      <c r="E41" t="s">
        <v>27</v>
      </c>
      <c r="F41" t="s">
        <v>36</v>
      </c>
      <c r="G41" s="3" t="s">
        <v>240</v>
      </c>
      <c r="H41" s="3" t="s">
        <v>389</v>
      </c>
      <c r="I41" s="3" t="s">
        <v>390</v>
      </c>
      <c r="J41" s="4">
        <v>20000</v>
      </c>
      <c r="K41" s="4">
        <v>30000</v>
      </c>
      <c r="L41">
        <v>600</v>
      </c>
      <c r="M41" s="3">
        <v>3000</v>
      </c>
      <c r="Q41" t="s">
        <v>1901</v>
      </c>
      <c r="R41" t="s">
        <v>1901</v>
      </c>
      <c r="S41" t="s">
        <v>1900</v>
      </c>
    </row>
    <row r="42" ht="85.5" spans="1:19">
      <c r="A42" t="s">
        <v>392</v>
      </c>
      <c r="B42" s="3" t="s">
        <v>45</v>
      </c>
      <c r="C42" t="s">
        <v>393</v>
      </c>
      <c r="D42" t="s">
        <v>394</v>
      </c>
      <c r="E42" t="s">
        <v>395</v>
      </c>
      <c r="F42" s="3" t="s">
        <v>396</v>
      </c>
      <c r="G42" t="s">
        <v>37</v>
      </c>
      <c r="H42" t="s">
        <v>397</v>
      </c>
      <c r="I42" t="s">
        <v>398</v>
      </c>
      <c r="J42">
        <v>12000</v>
      </c>
      <c r="K42">
        <v>19000</v>
      </c>
      <c r="L42" s="1" t="s">
        <v>1902</v>
      </c>
      <c r="M42">
        <v>2000</v>
      </c>
      <c r="Q42" t="s">
        <v>1901</v>
      </c>
      <c r="R42" t="s">
        <v>1901</v>
      </c>
      <c r="S42" t="s">
        <v>1900</v>
      </c>
    </row>
    <row r="43" ht="114" spans="1:19">
      <c r="A43" t="s">
        <v>402</v>
      </c>
      <c r="B43" s="3" t="s">
        <v>45</v>
      </c>
      <c r="C43" t="s">
        <v>403</v>
      </c>
      <c r="D43" t="s">
        <v>404</v>
      </c>
      <c r="E43" s="3" t="s">
        <v>405</v>
      </c>
      <c r="F43" t="s">
        <v>195</v>
      </c>
      <c r="G43" t="s">
        <v>79</v>
      </c>
      <c r="H43" s="3" t="s">
        <v>406</v>
      </c>
      <c r="I43" t="s">
        <v>407</v>
      </c>
      <c r="J43" s="8">
        <v>16000</v>
      </c>
      <c r="K43" s="7">
        <v>16000</v>
      </c>
      <c r="L43" s="3">
        <v>1200</v>
      </c>
      <c r="M43" s="3">
        <v>900</v>
      </c>
      <c r="Q43" t="s">
        <v>1900</v>
      </c>
      <c r="R43" t="s">
        <v>1900</v>
      </c>
      <c r="S43" t="s">
        <v>1901</v>
      </c>
    </row>
    <row r="44" ht="114" spans="1:19">
      <c r="A44" t="s">
        <v>412</v>
      </c>
      <c r="B44" s="3" t="s">
        <v>172</v>
      </c>
      <c r="C44" t="s">
        <v>413</v>
      </c>
      <c r="D44" t="s">
        <v>414</v>
      </c>
      <c r="E44" t="s">
        <v>27</v>
      </c>
      <c r="F44" t="s">
        <v>36</v>
      </c>
      <c r="G44" s="3" t="s">
        <v>415</v>
      </c>
      <c r="H44" s="3" t="s">
        <v>416</v>
      </c>
      <c r="I44" s="3" t="s">
        <v>417</v>
      </c>
      <c r="J44" s="4">
        <v>37000</v>
      </c>
      <c r="K44" s="4">
        <v>16300</v>
      </c>
      <c r="L44">
        <v>6700</v>
      </c>
      <c r="M44" s="4">
        <v>5000</v>
      </c>
      <c r="Q44" t="s">
        <v>1901</v>
      </c>
      <c r="R44" t="s">
        <v>1901</v>
      </c>
      <c r="S44" t="s">
        <v>1900</v>
      </c>
    </row>
    <row r="45" ht="213.75" spans="1:19">
      <c r="A45" t="s">
        <v>419</v>
      </c>
      <c r="B45" s="3" t="s">
        <v>420</v>
      </c>
      <c r="C45" t="s">
        <v>421</v>
      </c>
      <c r="D45" t="s">
        <v>422</v>
      </c>
      <c r="E45" t="s">
        <v>27</v>
      </c>
      <c r="F45" t="s">
        <v>19</v>
      </c>
      <c r="G45" t="s">
        <v>206</v>
      </c>
      <c r="H45" s="3" t="s">
        <v>423</v>
      </c>
      <c r="I45" s="3" t="s">
        <v>424</v>
      </c>
      <c r="J45" s="1">
        <v>15600</v>
      </c>
      <c r="K45" s="4">
        <v>5000</v>
      </c>
      <c r="L45" s="3">
        <v>1862</v>
      </c>
      <c r="M45" s="3">
        <v>2692</v>
      </c>
      <c r="Q45" t="s">
        <v>1901</v>
      </c>
      <c r="R45" t="s">
        <v>1901</v>
      </c>
      <c r="S45" t="s">
        <v>1900</v>
      </c>
    </row>
    <row r="46" ht="156.75" spans="1:19">
      <c r="A46" t="s">
        <v>429</v>
      </c>
      <c r="B46" s="3" t="s">
        <v>172</v>
      </c>
      <c r="C46" t="s">
        <v>430</v>
      </c>
      <c r="D46" t="s">
        <v>431</v>
      </c>
      <c r="E46" t="s">
        <v>432</v>
      </c>
      <c r="F46" t="s">
        <v>36</v>
      </c>
      <c r="G46" s="3" t="s">
        <v>433</v>
      </c>
      <c r="H46" s="3" t="s">
        <v>434</v>
      </c>
      <c r="I46" s="3" t="s">
        <v>435</v>
      </c>
      <c r="J46" s="4">
        <v>58000</v>
      </c>
      <c r="K46" s="4">
        <v>100000</v>
      </c>
      <c r="L46" s="4">
        <v>21000</v>
      </c>
      <c r="M46">
        <v>8500</v>
      </c>
      <c r="Q46" t="s">
        <v>1900</v>
      </c>
      <c r="R46" t="s">
        <v>1901</v>
      </c>
      <c r="S46" t="s">
        <v>1900</v>
      </c>
    </row>
    <row r="47" ht="114" spans="1:19">
      <c r="A47" t="s">
        <v>437</v>
      </c>
      <c r="B47" s="3" t="s">
        <v>438</v>
      </c>
      <c r="C47" t="s">
        <v>439</v>
      </c>
      <c r="D47" t="s">
        <v>440</v>
      </c>
      <c r="E47" t="s">
        <v>441</v>
      </c>
      <c r="F47" t="s">
        <v>195</v>
      </c>
      <c r="G47" s="3" t="s">
        <v>299</v>
      </c>
      <c r="H47" t="s">
        <v>442</v>
      </c>
      <c r="I47" t="s">
        <v>443</v>
      </c>
      <c r="J47" s="6" t="s">
        <v>444</v>
      </c>
      <c r="K47" s="3" t="s">
        <v>445</v>
      </c>
      <c r="L47" s="3" t="s">
        <v>446</v>
      </c>
      <c r="M47" s="3" t="s">
        <v>447</v>
      </c>
      <c r="P47" t="s">
        <v>1905</v>
      </c>
      <c r="Q47" t="s">
        <v>1901</v>
      </c>
      <c r="R47" t="s">
        <v>1900</v>
      </c>
      <c r="S47" t="s">
        <v>1901</v>
      </c>
    </row>
    <row r="48" ht="384.75" spans="1:19">
      <c r="A48" t="s">
        <v>448</v>
      </c>
      <c r="B48" s="3" t="s">
        <v>172</v>
      </c>
      <c r="C48" t="s">
        <v>449</v>
      </c>
      <c r="D48" t="s">
        <v>450</v>
      </c>
      <c r="E48" t="s">
        <v>27</v>
      </c>
      <c r="F48" t="s">
        <v>36</v>
      </c>
      <c r="G48" s="3" t="s">
        <v>451</v>
      </c>
      <c r="H48" s="3" t="s">
        <v>452</v>
      </c>
      <c r="I48" s="3" t="s">
        <v>453</v>
      </c>
      <c r="J48" s="4">
        <v>135000</v>
      </c>
      <c r="K48" s="4">
        <v>214000</v>
      </c>
      <c r="L48" s="4">
        <v>10000</v>
      </c>
      <c r="M48" s="7">
        <v>38000</v>
      </c>
      <c r="Q48" t="s">
        <v>1901</v>
      </c>
      <c r="R48" t="s">
        <v>1901</v>
      </c>
      <c r="S48" t="s">
        <v>1900</v>
      </c>
    </row>
    <row r="49" ht="242.25" spans="1:19">
      <c r="A49" t="s">
        <v>456</v>
      </c>
      <c r="B49" s="3" t="s">
        <v>86</v>
      </c>
      <c r="C49" t="s">
        <v>457</v>
      </c>
      <c r="D49" t="s">
        <v>458</v>
      </c>
      <c r="E49" t="s">
        <v>459</v>
      </c>
      <c r="F49" t="s">
        <v>36</v>
      </c>
      <c r="G49" s="3" t="s">
        <v>460</v>
      </c>
      <c r="H49" s="3" t="s">
        <v>461</v>
      </c>
      <c r="I49" s="3" t="s">
        <v>462</v>
      </c>
      <c r="J49">
        <v>9000</v>
      </c>
      <c r="K49" s="4">
        <v>24000</v>
      </c>
      <c r="L49" s="7">
        <v>4942</v>
      </c>
      <c r="M49" s="8">
        <v>4000</v>
      </c>
      <c r="Q49" t="s">
        <v>1899</v>
      </c>
      <c r="R49" t="s">
        <v>1901</v>
      </c>
      <c r="S49" t="s">
        <v>1900</v>
      </c>
    </row>
    <row r="50" ht="114" spans="1:19">
      <c r="A50" t="s">
        <v>467</v>
      </c>
      <c r="B50" s="3" t="s">
        <v>14</v>
      </c>
      <c r="C50" t="s">
        <v>468</v>
      </c>
      <c r="D50" t="s">
        <v>469</v>
      </c>
      <c r="E50" t="s">
        <v>470</v>
      </c>
      <c r="F50" t="s">
        <v>18</v>
      </c>
      <c r="G50" t="s">
        <v>19</v>
      </c>
      <c r="H50" t="s">
        <v>471</v>
      </c>
      <c r="I50" t="s">
        <v>259</v>
      </c>
      <c r="J50" s="4">
        <v>40000</v>
      </c>
      <c r="K50" s="4">
        <v>22100</v>
      </c>
      <c r="L50">
        <v>6000</v>
      </c>
      <c r="M50">
        <v>8000</v>
      </c>
      <c r="Q50" t="s">
        <v>1901</v>
      </c>
      <c r="R50" t="s">
        <v>1900</v>
      </c>
      <c r="S50" t="s">
        <v>1901</v>
      </c>
    </row>
    <row r="51" ht="114" spans="1:19">
      <c r="A51" t="s">
        <v>476</v>
      </c>
      <c r="B51" s="3" t="s">
        <v>14</v>
      </c>
      <c r="C51" t="s">
        <v>477</v>
      </c>
      <c r="D51" t="s">
        <v>478</v>
      </c>
      <c r="E51" t="s">
        <v>27</v>
      </c>
      <c r="F51" t="s">
        <v>479</v>
      </c>
      <c r="G51" s="3" t="s">
        <v>480</v>
      </c>
      <c r="H51" t="s">
        <v>481</v>
      </c>
      <c r="I51" s="3" t="s">
        <v>482</v>
      </c>
      <c r="J51" s="4">
        <v>35000</v>
      </c>
      <c r="K51">
        <v>45000</v>
      </c>
      <c r="L51" s="4">
        <v>12000</v>
      </c>
      <c r="M51" s="4">
        <v>6000</v>
      </c>
      <c r="Q51" t="s">
        <v>1901</v>
      </c>
      <c r="R51" t="s">
        <v>1900</v>
      </c>
      <c r="S51" t="s">
        <v>1901</v>
      </c>
    </row>
    <row r="52" ht="114" spans="1:19">
      <c r="A52" t="s">
        <v>486</v>
      </c>
      <c r="B52" s="3" t="s">
        <v>86</v>
      </c>
      <c r="C52" t="s">
        <v>487</v>
      </c>
      <c r="D52" t="s">
        <v>488</v>
      </c>
      <c r="E52" t="s">
        <v>27</v>
      </c>
      <c r="F52" t="s">
        <v>36</v>
      </c>
      <c r="G52" t="s">
        <v>489</v>
      </c>
      <c r="H52" t="s">
        <v>490</v>
      </c>
      <c r="I52" t="s">
        <v>491</v>
      </c>
      <c r="J52" s="4">
        <v>17000</v>
      </c>
      <c r="K52" s="4">
        <v>16000</v>
      </c>
      <c r="L52">
        <v>854</v>
      </c>
      <c r="M52" s="4">
        <v>6000</v>
      </c>
      <c r="Q52" t="s">
        <v>1901</v>
      </c>
      <c r="R52" t="s">
        <v>1901</v>
      </c>
      <c r="S52" t="s">
        <v>1900</v>
      </c>
    </row>
    <row r="53" ht="85.5" spans="1:19">
      <c r="A53" t="s">
        <v>492</v>
      </c>
      <c r="B53" s="3" t="s">
        <v>45</v>
      </c>
      <c r="C53" t="s">
        <v>493</v>
      </c>
      <c r="D53" t="s">
        <v>494</v>
      </c>
      <c r="E53" t="s">
        <v>27</v>
      </c>
      <c r="F53" t="s">
        <v>36</v>
      </c>
      <c r="G53" t="s">
        <v>248</v>
      </c>
      <c r="H53" t="s">
        <v>495</v>
      </c>
      <c r="I53" t="s">
        <v>496</v>
      </c>
      <c r="J53" s="4">
        <v>22000</v>
      </c>
      <c r="K53" s="4">
        <v>23000</v>
      </c>
      <c r="L53" s="4">
        <v>1200</v>
      </c>
      <c r="M53" s="4">
        <v>3000</v>
      </c>
      <c r="Q53" t="s">
        <v>1901</v>
      </c>
      <c r="R53" t="s">
        <v>1901</v>
      </c>
      <c r="S53" t="s">
        <v>1900</v>
      </c>
    </row>
    <row r="54" ht="142.5" spans="1:19">
      <c r="A54" t="s">
        <v>499</v>
      </c>
      <c r="B54" s="3" t="s">
        <v>420</v>
      </c>
      <c r="C54" t="s">
        <v>500</v>
      </c>
      <c r="D54" t="s">
        <v>501</v>
      </c>
      <c r="E54" t="s">
        <v>502</v>
      </c>
      <c r="F54" t="s">
        <v>36</v>
      </c>
      <c r="G54" s="3" t="s">
        <v>503</v>
      </c>
      <c r="H54" t="s">
        <v>136</v>
      </c>
      <c r="I54" s="3" t="s">
        <v>504</v>
      </c>
      <c r="J54" s="8">
        <v>75000</v>
      </c>
      <c r="K54" s="8">
        <v>76000</v>
      </c>
      <c r="L54">
        <v>17500</v>
      </c>
      <c r="M54" s="8">
        <v>26000</v>
      </c>
      <c r="Q54" t="s">
        <v>1901</v>
      </c>
      <c r="R54" t="s">
        <v>1901</v>
      </c>
      <c r="S54" t="s">
        <v>1900</v>
      </c>
    </row>
    <row r="55" ht="313.5" spans="1:19">
      <c r="A55" t="s">
        <v>509</v>
      </c>
      <c r="B55" s="3" t="s">
        <v>420</v>
      </c>
      <c r="C55" t="s">
        <v>510</v>
      </c>
      <c r="D55" t="s">
        <v>511</v>
      </c>
      <c r="E55" s="3" t="s">
        <v>512</v>
      </c>
      <c r="F55" t="s">
        <v>79</v>
      </c>
      <c r="G55" t="s">
        <v>513</v>
      </c>
      <c r="H55" s="3" t="s">
        <v>514</v>
      </c>
      <c r="I55" t="s">
        <v>515</v>
      </c>
      <c r="J55" s="8">
        <v>60000</v>
      </c>
      <c r="K55" s="8">
        <v>80000</v>
      </c>
      <c r="L55" s="4">
        <v>8000</v>
      </c>
      <c r="M55" s="6">
        <v>30000</v>
      </c>
      <c r="Q55" t="s">
        <v>1901</v>
      </c>
      <c r="R55" t="s">
        <v>1901</v>
      </c>
      <c r="S55" t="s">
        <v>1900</v>
      </c>
    </row>
    <row r="56" ht="99.75" spans="1:19">
      <c r="A56" t="s">
        <v>520</v>
      </c>
      <c r="B56" s="3" t="s">
        <v>45</v>
      </c>
      <c r="C56" t="s">
        <v>521</v>
      </c>
      <c r="D56" t="s">
        <v>522</v>
      </c>
      <c r="E56" s="3" t="s">
        <v>523</v>
      </c>
      <c r="F56" s="3" t="s">
        <v>70</v>
      </c>
      <c r="G56" t="s">
        <v>36</v>
      </c>
      <c r="H56" t="s">
        <v>524</v>
      </c>
      <c r="I56" t="s">
        <v>525</v>
      </c>
      <c r="J56" s="8">
        <v>37850</v>
      </c>
      <c r="K56" s="8">
        <v>46500</v>
      </c>
      <c r="L56" s="3">
        <v>1800</v>
      </c>
      <c r="M56" s="6">
        <v>2844</v>
      </c>
      <c r="Q56" t="s">
        <v>1900</v>
      </c>
      <c r="R56" t="s">
        <v>1900</v>
      </c>
      <c r="S56" t="s">
        <v>1901</v>
      </c>
    </row>
    <row r="57" ht="142.5" spans="1:19">
      <c r="A57" t="s">
        <v>530</v>
      </c>
      <c r="B57" s="3" t="s">
        <v>172</v>
      </c>
      <c r="C57" t="s">
        <v>531</v>
      </c>
      <c r="D57" t="s">
        <v>532</v>
      </c>
      <c r="E57" t="s">
        <v>432</v>
      </c>
      <c r="F57" t="s">
        <v>36</v>
      </c>
      <c r="G57" s="3" t="s">
        <v>533</v>
      </c>
      <c r="H57" s="3" t="s">
        <v>534</v>
      </c>
      <c r="I57" s="3" t="s">
        <v>535</v>
      </c>
      <c r="J57" s="8">
        <v>16700</v>
      </c>
      <c r="K57" s="8">
        <v>12000</v>
      </c>
      <c r="L57" s="4">
        <v>5000</v>
      </c>
      <c r="M57" s="4">
        <v>2000</v>
      </c>
      <c r="Q57" t="s">
        <v>1900</v>
      </c>
      <c r="R57" t="s">
        <v>1901</v>
      </c>
      <c r="S57" t="s">
        <v>1900</v>
      </c>
    </row>
    <row r="58" ht="71.25" spans="1:19">
      <c r="A58" t="s">
        <v>538</v>
      </c>
      <c r="B58" s="3" t="s">
        <v>33</v>
      </c>
      <c r="C58" t="s">
        <v>539</v>
      </c>
      <c r="D58" t="s">
        <v>540</v>
      </c>
      <c r="E58" t="s">
        <v>541</v>
      </c>
      <c r="F58" t="s">
        <v>36</v>
      </c>
      <c r="G58" t="s">
        <v>195</v>
      </c>
      <c r="H58" t="s">
        <v>542</v>
      </c>
      <c r="I58" t="s">
        <v>543</v>
      </c>
      <c r="J58" s="4">
        <v>4000</v>
      </c>
      <c r="K58" s="4">
        <v>1770</v>
      </c>
      <c r="L58">
        <v>1350</v>
      </c>
      <c r="M58">
        <v>122</v>
      </c>
      <c r="Q58" t="s">
        <v>1900</v>
      </c>
      <c r="R58" t="s">
        <v>1901</v>
      </c>
      <c r="S58" t="s">
        <v>1900</v>
      </c>
    </row>
    <row r="59" ht="71.25" spans="1:19">
      <c r="A59" t="s">
        <v>546</v>
      </c>
      <c r="B59" s="3" t="s">
        <v>33</v>
      </c>
      <c r="C59" t="s">
        <v>547</v>
      </c>
      <c r="D59" t="s">
        <v>548</v>
      </c>
      <c r="E59" t="s">
        <v>113</v>
      </c>
      <c r="F59" t="s">
        <v>36</v>
      </c>
      <c r="G59" s="3" t="s">
        <v>186</v>
      </c>
      <c r="H59" t="s">
        <v>549</v>
      </c>
      <c r="I59" t="s">
        <v>550</v>
      </c>
      <c r="J59" s="4">
        <v>7000</v>
      </c>
      <c r="K59" s="4">
        <v>11000</v>
      </c>
      <c r="L59" s="3">
        <v>500</v>
      </c>
      <c r="M59">
        <v>170</v>
      </c>
      <c r="Q59" t="s">
        <v>1900</v>
      </c>
      <c r="R59" t="s">
        <v>1901</v>
      </c>
      <c r="S59" t="s">
        <v>1900</v>
      </c>
    </row>
    <row r="60" ht="142.5" spans="1:19">
      <c r="A60" t="s">
        <v>553</v>
      </c>
      <c r="B60" s="3" t="s">
        <v>121</v>
      </c>
      <c r="C60" t="s">
        <v>554</v>
      </c>
      <c r="D60" t="s">
        <v>555</v>
      </c>
      <c r="E60" t="s">
        <v>124</v>
      </c>
      <c r="F60" s="3" t="s">
        <v>556</v>
      </c>
      <c r="G60" s="3" t="s">
        <v>557</v>
      </c>
      <c r="H60" s="3" t="s">
        <v>558</v>
      </c>
      <c r="I60" s="3" t="s">
        <v>559</v>
      </c>
      <c r="J60" s="6">
        <v>21000</v>
      </c>
      <c r="K60" s="3">
        <v>27500</v>
      </c>
      <c r="L60" s="3">
        <v>400</v>
      </c>
      <c r="M60" s="3">
        <v>2000</v>
      </c>
      <c r="Q60" t="s">
        <v>1900</v>
      </c>
      <c r="R60" t="s">
        <v>1900</v>
      </c>
      <c r="S60" t="s">
        <v>1901</v>
      </c>
    </row>
    <row r="61" ht="114" spans="1:19">
      <c r="A61" t="s">
        <v>564</v>
      </c>
      <c r="B61" s="3" t="s">
        <v>420</v>
      </c>
      <c r="C61" t="s">
        <v>565</v>
      </c>
      <c r="D61" t="s">
        <v>566</v>
      </c>
      <c r="E61" t="s">
        <v>567</v>
      </c>
      <c r="F61" t="s">
        <v>19</v>
      </c>
      <c r="G61" t="s">
        <v>206</v>
      </c>
      <c r="H61" t="s">
        <v>568</v>
      </c>
      <c r="I61" t="s">
        <v>569</v>
      </c>
      <c r="J61" s="4">
        <v>38000</v>
      </c>
      <c r="K61" s="3">
        <v>17000</v>
      </c>
      <c r="L61">
        <v>700</v>
      </c>
      <c r="M61">
        <v>750</v>
      </c>
      <c r="Q61" t="s">
        <v>1901</v>
      </c>
      <c r="R61" t="s">
        <v>1901</v>
      </c>
      <c r="S61" t="s">
        <v>1900</v>
      </c>
    </row>
    <row r="62" ht="114" spans="1:19">
      <c r="A62" t="s">
        <v>572</v>
      </c>
      <c r="B62" s="3" t="s">
        <v>14</v>
      </c>
      <c r="C62" t="s">
        <v>573</v>
      </c>
      <c r="D62" t="s">
        <v>574</v>
      </c>
      <c r="E62" t="s">
        <v>27</v>
      </c>
      <c r="F62" t="s">
        <v>18</v>
      </c>
      <c r="G62" t="s">
        <v>19</v>
      </c>
      <c r="H62" t="s">
        <v>575</v>
      </c>
      <c r="I62" s="3" t="s">
        <v>576</v>
      </c>
      <c r="J62">
        <v>17500</v>
      </c>
      <c r="K62" s="4">
        <v>16700</v>
      </c>
      <c r="L62">
        <v>1490</v>
      </c>
      <c r="M62">
        <v>581</v>
      </c>
      <c r="Q62" t="s">
        <v>1901</v>
      </c>
      <c r="R62" t="s">
        <v>1900</v>
      </c>
      <c r="S62" t="s">
        <v>1901</v>
      </c>
    </row>
    <row r="63" ht="85.5" spans="1:19">
      <c r="A63" t="s">
        <v>581</v>
      </c>
      <c r="B63" s="3" t="s">
        <v>45</v>
      </c>
      <c r="C63" t="s">
        <v>582</v>
      </c>
      <c r="D63" t="s">
        <v>583</v>
      </c>
      <c r="E63" t="s">
        <v>69</v>
      </c>
      <c r="F63" s="3" t="s">
        <v>70</v>
      </c>
      <c r="G63" t="s">
        <v>36</v>
      </c>
      <c r="H63" t="s">
        <v>584</v>
      </c>
      <c r="I63" t="s">
        <v>585</v>
      </c>
      <c r="J63" s="4">
        <v>8500</v>
      </c>
      <c r="K63" s="4">
        <v>5400</v>
      </c>
      <c r="L63">
        <v>106</v>
      </c>
      <c r="M63">
        <v>250</v>
      </c>
      <c r="Q63" t="s">
        <v>1900</v>
      </c>
      <c r="R63" t="s">
        <v>1900</v>
      </c>
      <c r="S63" t="s">
        <v>1901</v>
      </c>
    </row>
    <row r="64" ht="114" spans="1:19">
      <c r="A64" t="s">
        <v>586</v>
      </c>
      <c r="B64" s="3" t="s">
        <v>172</v>
      </c>
      <c r="C64" t="s">
        <v>430</v>
      </c>
      <c r="D64" t="s">
        <v>587</v>
      </c>
      <c r="E64" t="s">
        <v>432</v>
      </c>
      <c r="F64" s="3" t="s">
        <v>588</v>
      </c>
      <c r="G64" s="3" t="s">
        <v>589</v>
      </c>
      <c r="H64" t="s">
        <v>154</v>
      </c>
      <c r="I64" s="3" t="s">
        <v>590</v>
      </c>
      <c r="J64" s="4">
        <v>60000</v>
      </c>
      <c r="K64" s="4">
        <v>80000</v>
      </c>
      <c r="L64" s="3">
        <v>4500</v>
      </c>
      <c r="M64">
        <v>1000</v>
      </c>
      <c r="Q64" t="s">
        <v>1900</v>
      </c>
      <c r="R64" t="s">
        <v>1901</v>
      </c>
      <c r="S64" t="s">
        <v>1900</v>
      </c>
    </row>
    <row r="65" ht="128.25" spans="1:19">
      <c r="A65" s="1" t="s">
        <v>593</v>
      </c>
      <c r="B65" s="3" t="s">
        <v>420</v>
      </c>
      <c r="C65" t="s">
        <v>594</v>
      </c>
      <c r="D65" t="s">
        <v>595</v>
      </c>
      <c r="E65" t="s">
        <v>596</v>
      </c>
      <c r="F65" t="s">
        <v>19</v>
      </c>
      <c r="G65" t="s">
        <v>206</v>
      </c>
      <c r="H65" s="3" t="s">
        <v>597</v>
      </c>
      <c r="I65" s="3" t="s">
        <v>598</v>
      </c>
      <c r="J65" s="6">
        <v>23000</v>
      </c>
      <c r="K65" s="3">
        <v>75000</v>
      </c>
      <c r="L65" s="6">
        <v>3227</v>
      </c>
      <c r="M65" s="3">
        <v>5050</v>
      </c>
      <c r="N65" s="6" t="s">
        <v>1906</v>
      </c>
      <c r="Q65" t="s">
        <v>1900</v>
      </c>
      <c r="R65" t="s">
        <v>1901</v>
      </c>
      <c r="S65" t="s">
        <v>1900</v>
      </c>
    </row>
    <row r="66" ht="114" spans="1:19">
      <c r="A66" t="s">
        <v>603</v>
      </c>
      <c r="B66" s="3" t="s">
        <v>86</v>
      </c>
      <c r="C66" t="s">
        <v>604</v>
      </c>
      <c r="D66" t="s">
        <v>605</v>
      </c>
      <c r="E66" t="s">
        <v>27</v>
      </c>
      <c r="F66" t="s">
        <v>19</v>
      </c>
      <c r="G66" t="s">
        <v>18</v>
      </c>
      <c r="H66" t="s">
        <v>606</v>
      </c>
      <c r="I66" t="s">
        <v>607</v>
      </c>
      <c r="J66" s="4">
        <v>8000</v>
      </c>
      <c r="K66" s="4">
        <v>7000</v>
      </c>
      <c r="L66">
        <v>700</v>
      </c>
      <c r="M66" s="4">
        <v>2000</v>
      </c>
      <c r="Q66" t="s">
        <v>1901</v>
      </c>
      <c r="R66" t="s">
        <v>1901</v>
      </c>
      <c r="S66" t="s">
        <v>1900</v>
      </c>
    </row>
    <row r="67" ht="114" spans="1:19">
      <c r="A67" t="s">
        <v>611</v>
      </c>
      <c r="B67" s="3" t="s">
        <v>420</v>
      </c>
      <c r="C67" t="s">
        <v>612</v>
      </c>
      <c r="D67" t="s">
        <v>613</v>
      </c>
      <c r="E67" t="s">
        <v>27</v>
      </c>
      <c r="F67" t="s">
        <v>19</v>
      </c>
      <c r="G67" t="s">
        <v>614</v>
      </c>
      <c r="H67" t="s">
        <v>615</v>
      </c>
      <c r="I67" t="s">
        <v>616</v>
      </c>
      <c r="J67" s="4">
        <v>20594</v>
      </c>
      <c r="K67" s="4">
        <v>16000</v>
      </c>
      <c r="L67">
        <v>800</v>
      </c>
      <c r="M67" s="4">
        <v>5000</v>
      </c>
      <c r="Q67" t="s">
        <v>1901</v>
      </c>
      <c r="R67" t="s">
        <v>1901</v>
      </c>
      <c r="S67" t="s">
        <v>1900</v>
      </c>
    </row>
    <row r="68" ht="114" spans="1:19">
      <c r="A68" t="s">
        <v>620</v>
      </c>
      <c r="B68" s="3" t="s">
        <v>172</v>
      </c>
      <c r="C68" t="s">
        <v>621</v>
      </c>
      <c r="D68" t="s">
        <v>622</v>
      </c>
      <c r="E68" t="s">
        <v>27</v>
      </c>
      <c r="F68" t="s">
        <v>36</v>
      </c>
      <c r="G68" s="3" t="s">
        <v>623</v>
      </c>
      <c r="H68" t="s">
        <v>136</v>
      </c>
      <c r="I68" t="s">
        <v>624</v>
      </c>
      <c r="J68" s="4">
        <v>20000</v>
      </c>
      <c r="K68" s="4">
        <v>43000</v>
      </c>
      <c r="L68" s="4">
        <v>4500</v>
      </c>
      <c r="M68" s="4">
        <v>9000</v>
      </c>
      <c r="Q68" t="s">
        <v>1901</v>
      </c>
      <c r="R68" t="s">
        <v>1901</v>
      </c>
      <c r="S68" t="s">
        <v>1900</v>
      </c>
    </row>
    <row r="69" ht="114" spans="1:19">
      <c r="A69" t="s">
        <v>627</v>
      </c>
      <c r="B69" s="3" t="s">
        <v>86</v>
      </c>
      <c r="C69" t="s">
        <v>628</v>
      </c>
      <c r="D69" t="s">
        <v>629</v>
      </c>
      <c r="E69" t="s">
        <v>27</v>
      </c>
      <c r="F69" t="s">
        <v>19</v>
      </c>
      <c r="G69" t="s">
        <v>319</v>
      </c>
      <c r="H69" t="s">
        <v>630</v>
      </c>
      <c r="I69" t="s">
        <v>631</v>
      </c>
      <c r="J69" s="4">
        <v>5000</v>
      </c>
      <c r="K69" s="4">
        <v>35000</v>
      </c>
      <c r="L69" s="3">
        <v>1000</v>
      </c>
      <c r="M69" s="3">
        <v>7100</v>
      </c>
      <c r="Q69" t="s">
        <v>1901</v>
      </c>
      <c r="R69" t="s">
        <v>1901</v>
      </c>
      <c r="S69" t="s">
        <v>1900</v>
      </c>
    </row>
    <row r="70" ht="114" spans="1:19">
      <c r="A70" t="s">
        <v>634</v>
      </c>
      <c r="B70" s="3" t="s">
        <v>420</v>
      </c>
      <c r="C70" t="s">
        <v>635</v>
      </c>
      <c r="D70" t="s">
        <v>636</v>
      </c>
      <c r="E70" s="3" t="s">
        <v>637</v>
      </c>
      <c r="F70" t="s">
        <v>36</v>
      </c>
      <c r="G70" t="s">
        <v>206</v>
      </c>
      <c r="H70" s="3" t="s">
        <v>92</v>
      </c>
      <c r="I70" t="s">
        <v>638</v>
      </c>
      <c r="J70" s="4">
        <v>50000</v>
      </c>
      <c r="K70" s="4">
        <v>90000</v>
      </c>
      <c r="L70">
        <v>12621</v>
      </c>
      <c r="M70">
        <v>8500</v>
      </c>
      <c r="Q70" t="s">
        <v>1900</v>
      </c>
      <c r="R70" t="s">
        <v>1901</v>
      </c>
      <c r="S70" t="s">
        <v>1900</v>
      </c>
    </row>
    <row r="71" ht="114" spans="1:19">
      <c r="A71" t="s">
        <v>641</v>
      </c>
      <c r="B71" s="3" t="s">
        <v>14</v>
      </c>
      <c r="C71" t="s">
        <v>642</v>
      </c>
      <c r="D71" t="s">
        <v>643</v>
      </c>
      <c r="E71" t="s">
        <v>124</v>
      </c>
      <c r="F71" t="s">
        <v>36</v>
      </c>
      <c r="G71" t="s">
        <v>18</v>
      </c>
      <c r="H71" t="s">
        <v>259</v>
      </c>
      <c r="I71" t="s">
        <v>644</v>
      </c>
      <c r="J71" s="4">
        <v>11000</v>
      </c>
      <c r="K71" s="4">
        <v>17000</v>
      </c>
      <c r="L71" s="1" t="s">
        <v>1902</v>
      </c>
      <c r="M71" s="1" t="s">
        <v>1902</v>
      </c>
      <c r="Q71" t="s">
        <v>1900</v>
      </c>
      <c r="R71" t="s">
        <v>1901</v>
      </c>
      <c r="S71" t="s">
        <v>1900</v>
      </c>
    </row>
    <row r="72" ht="128.25" spans="1:19">
      <c r="A72" t="s">
        <v>648</v>
      </c>
      <c r="B72" s="3" t="s">
        <v>649</v>
      </c>
      <c r="C72" t="s">
        <v>650</v>
      </c>
      <c r="D72" t="s">
        <v>651</v>
      </c>
      <c r="E72" t="s">
        <v>652</v>
      </c>
      <c r="F72" t="s">
        <v>653</v>
      </c>
      <c r="G72" t="s">
        <v>19</v>
      </c>
      <c r="H72" t="s">
        <v>654</v>
      </c>
      <c r="I72" t="s">
        <v>655</v>
      </c>
      <c r="M72" s="4">
        <v>3000</v>
      </c>
      <c r="Q72" t="s">
        <v>1900</v>
      </c>
      <c r="R72" t="s">
        <v>1900</v>
      </c>
      <c r="S72" t="s">
        <v>1901</v>
      </c>
    </row>
    <row r="73" ht="228" spans="1:19">
      <c r="A73" t="s">
        <v>657</v>
      </c>
      <c r="B73" s="3" t="s">
        <v>420</v>
      </c>
      <c r="C73" t="s">
        <v>658</v>
      </c>
      <c r="D73" t="s">
        <v>659</v>
      </c>
      <c r="E73" t="s">
        <v>287</v>
      </c>
      <c r="F73" t="s">
        <v>90</v>
      </c>
      <c r="G73" s="3" t="s">
        <v>660</v>
      </c>
      <c r="H73" s="3" t="s">
        <v>661</v>
      </c>
      <c r="I73" s="3" t="s">
        <v>662</v>
      </c>
      <c r="J73" s="8">
        <v>67000</v>
      </c>
      <c r="K73" s="8">
        <v>120500</v>
      </c>
      <c r="L73" s="8">
        <v>14920</v>
      </c>
      <c r="M73" s="3">
        <v>66000</v>
      </c>
      <c r="Q73" t="s">
        <v>1901</v>
      </c>
      <c r="R73" t="s">
        <v>1901</v>
      </c>
      <c r="S73" t="s">
        <v>1900</v>
      </c>
    </row>
    <row r="74" ht="114" spans="1:19">
      <c r="A74" t="s">
        <v>667</v>
      </c>
      <c r="B74" s="3" t="s">
        <v>99</v>
      </c>
      <c r="C74" t="s">
        <v>668</v>
      </c>
      <c r="D74" t="s">
        <v>669</v>
      </c>
      <c r="E74" t="s">
        <v>432</v>
      </c>
      <c r="F74" t="s">
        <v>36</v>
      </c>
      <c r="G74" s="3" t="s">
        <v>670</v>
      </c>
      <c r="H74" t="s">
        <v>671</v>
      </c>
      <c r="I74" t="s">
        <v>672</v>
      </c>
      <c r="J74" s="4">
        <v>35000</v>
      </c>
      <c r="K74" s="4">
        <v>86000</v>
      </c>
      <c r="L74" s="8">
        <v>33000</v>
      </c>
      <c r="M74" s="4">
        <v>4000</v>
      </c>
      <c r="N74" t="s">
        <v>1907</v>
      </c>
      <c r="Q74" t="s">
        <v>1900</v>
      </c>
      <c r="R74" t="s">
        <v>1901</v>
      </c>
      <c r="S74" t="s">
        <v>1900</v>
      </c>
    </row>
    <row r="75" ht="114" spans="1:19">
      <c r="A75" t="s">
        <v>674</v>
      </c>
      <c r="B75" s="3" t="s">
        <v>675</v>
      </c>
      <c r="C75" t="s">
        <v>676</v>
      </c>
      <c r="D75" t="s">
        <v>677</v>
      </c>
      <c r="E75" t="s">
        <v>459</v>
      </c>
      <c r="F75" t="s">
        <v>206</v>
      </c>
      <c r="G75" t="s">
        <v>19</v>
      </c>
      <c r="H75" s="3" t="s">
        <v>678</v>
      </c>
      <c r="I75" t="s">
        <v>679</v>
      </c>
      <c r="J75" s="4">
        <v>19500</v>
      </c>
      <c r="K75" s="4">
        <v>25500</v>
      </c>
      <c r="L75">
        <v>4000</v>
      </c>
      <c r="M75" s="3">
        <v>6500</v>
      </c>
      <c r="Q75" t="s">
        <v>1899</v>
      </c>
      <c r="R75" t="s">
        <v>1900</v>
      </c>
      <c r="S75" t="s">
        <v>1901</v>
      </c>
    </row>
    <row r="76" ht="171" spans="1:19">
      <c r="A76" t="s">
        <v>684</v>
      </c>
      <c r="B76" s="3" t="s">
        <v>685</v>
      </c>
      <c r="C76" t="s">
        <v>686</v>
      </c>
      <c r="D76" t="s">
        <v>687</v>
      </c>
      <c r="E76" t="s">
        <v>688</v>
      </c>
      <c r="F76" s="3" t="s">
        <v>205</v>
      </c>
      <c r="G76" t="s">
        <v>206</v>
      </c>
      <c r="H76" s="3" t="s">
        <v>689</v>
      </c>
      <c r="I76" s="3" t="s">
        <v>690</v>
      </c>
      <c r="J76" s="7">
        <v>81000</v>
      </c>
      <c r="K76" s="4">
        <v>70000</v>
      </c>
      <c r="L76" s="3">
        <v>32500</v>
      </c>
      <c r="M76">
        <v>3500</v>
      </c>
      <c r="Q76" t="s">
        <v>1899</v>
      </c>
      <c r="R76" t="s">
        <v>1901</v>
      </c>
      <c r="S76" t="s">
        <v>1900</v>
      </c>
    </row>
    <row r="77" ht="342" spans="1:19">
      <c r="A77" t="s">
        <v>695</v>
      </c>
      <c r="B77" s="3" t="s">
        <v>172</v>
      </c>
      <c r="C77" t="s">
        <v>696</v>
      </c>
      <c r="D77" t="s">
        <v>697</v>
      </c>
      <c r="E77" t="s">
        <v>432</v>
      </c>
      <c r="F77" t="s">
        <v>19</v>
      </c>
      <c r="G77" s="3" t="s">
        <v>698</v>
      </c>
      <c r="H77" s="3" t="s">
        <v>699</v>
      </c>
      <c r="I77" s="3" t="s">
        <v>700</v>
      </c>
      <c r="J77" s="4">
        <v>34000</v>
      </c>
      <c r="K77" s="8">
        <v>60000</v>
      </c>
      <c r="L77" s="3">
        <v>15000</v>
      </c>
      <c r="M77">
        <v>11000</v>
      </c>
      <c r="Q77" t="s">
        <v>1900</v>
      </c>
      <c r="R77" t="s">
        <v>1901</v>
      </c>
      <c r="S77" t="s">
        <v>1900</v>
      </c>
    </row>
    <row r="78" ht="156.75" spans="1:19">
      <c r="A78" t="s">
        <v>704</v>
      </c>
      <c r="B78" s="3" t="s">
        <v>172</v>
      </c>
      <c r="C78" t="s">
        <v>705</v>
      </c>
      <c r="D78" t="s">
        <v>706</v>
      </c>
      <c r="E78" t="s">
        <v>432</v>
      </c>
      <c r="F78" t="s">
        <v>36</v>
      </c>
      <c r="G78" s="3" t="s">
        <v>707</v>
      </c>
      <c r="H78" t="s">
        <v>241</v>
      </c>
      <c r="I78" s="3" t="s">
        <v>708</v>
      </c>
      <c r="J78" s="8">
        <v>45000</v>
      </c>
      <c r="K78" s="4">
        <v>120000</v>
      </c>
      <c r="L78" s="3">
        <v>5600</v>
      </c>
      <c r="M78">
        <v>6500</v>
      </c>
      <c r="Q78" t="s">
        <v>1900</v>
      </c>
      <c r="R78" t="s">
        <v>1901</v>
      </c>
      <c r="S78" t="s">
        <v>1900</v>
      </c>
    </row>
    <row r="79" ht="142.5" spans="1:19">
      <c r="A79" t="s">
        <v>712</v>
      </c>
      <c r="B79" s="3" t="s">
        <v>295</v>
      </c>
      <c r="C79" t="s">
        <v>713</v>
      </c>
      <c r="D79" t="s">
        <v>714</v>
      </c>
      <c r="E79" t="s">
        <v>27</v>
      </c>
      <c r="F79" t="s">
        <v>36</v>
      </c>
      <c r="G79" s="3" t="s">
        <v>715</v>
      </c>
      <c r="H79" t="s">
        <v>716</v>
      </c>
      <c r="I79" t="s">
        <v>717</v>
      </c>
      <c r="J79" s="4">
        <v>20000</v>
      </c>
      <c r="K79" s="4">
        <v>40000</v>
      </c>
      <c r="L79">
        <v>3000</v>
      </c>
      <c r="M79">
        <v>2125</v>
      </c>
      <c r="Q79" t="s">
        <v>1901</v>
      </c>
      <c r="R79" t="s">
        <v>1901</v>
      </c>
      <c r="S79" t="s">
        <v>1900</v>
      </c>
    </row>
    <row r="80" ht="114" spans="1:19">
      <c r="A80" t="s">
        <v>722</v>
      </c>
      <c r="B80" s="3" t="s">
        <v>14</v>
      </c>
      <c r="C80" t="s">
        <v>723</v>
      </c>
      <c r="D80" t="s">
        <v>724</v>
      </c>
      <c r="E80" t="s">
        <v>27</v>
      </c>
      <c r="F80" t="s">
        <v>319</v>
      </c>
      <c r="G80" s="3" t="s">
        <v>725</v>
      </c>
      <c r="H80" t="s">
        <v>726</v>
      </c>
      <c r="I80" s="3" t="s">
        <v>727</v>
      </c>
      <c r="J80" s="4">
        <v>36000</v>
      </c>
      <c r="K80" s="4">
        <v>77000</v>
      </c>
      <c r="L80">
        <v>9500</v>
      </c>
      <c r="M80" s="4">
        <v>3000</v>
      </c>
      <c r="Q80" t="s">
        <v>1901</v>
      </c>
      <c r="R80" t="s">
        <v>1900</v>
      </c>
      <c r="S80" t="s">
        <v>1901</v>
      </c>
    </row>
    <row r="81" ht="114" spans="1:19">
      <c r="A81" t="s">
        <v>729</v>
      </c>
      <c r="B81" s="3" t="s">
        <v>172</v>
      </c>
      <c r="C81" t="s">
        <v>730</v>
      </c>
      <c r="D81" t="s">
        <v>731</v>
      </c>
      <c r="E81" t="s">
        <v>432</v>
      </c>
      <c r="F81" t="s">
        <v>36</v>
      </c>
      <c r="G81" s="3" t="s">
        <v>176</v>
      </c>
      <c r="H81" t="s">
        <v>136</v>
      </c>
      <c r="I81" s="3" t="s">
        <v>732</v>
      </c>
      <c r="J81" s="4">
        <v>37000</v>
      </c>
      <c r="K81" s="4">
        <v>90000</v>
      </c>
      <c r="L81" s="4">
        <v>6500</v>
      </c>
      <c r="M81" s="4">
        <v>4000</v>
      </c>
      <c r="Q81" t="s">
        <v>1900</v>
      </c>
      <c r="R81" t="s">
        <v>1901</v>
      </c>
      <c r="S81" t="s">
        <v>1900</v>
      </c>
    </row>
    <row r="82" ht="342" spans="1:19">
      <c r="A82" t="s">
        <v>733</v>
      </c>
      <c r="B82" s="3" t="s">
        <v>172</v>
      </c>
      <c r="C82" t="s">
        <v>734</v>
      </c>
      <c r="D82" t="s">
        <v>735</v>
      </c>
      <c r="E82" t="s">
        <v>736</v>
      </c>
      <c r="F82" s="3" t="s">
        <v>737</v>
      </c>
      <c r="G82" s="3" t="s">
        <v>738</v>
      </c>
      <c r="H82" s="3" t="s">
        <v>739</v>
      </c>
      <c r="I82" s="3" t="s">
        <v>740</v>
      </c>
      <c r="J82" s="8">
        <v>225000</v>
      </c>
      <c r="K82" s="8">
        <v>430000</v>
      </c>
      <c r="L82" s="8">
        <v>60000</v>
      </c>
      <c r="M82" s="8">
        <v>54000</v>
      </c>
      <c r="Q82" t="s">
        <v>1900</v>
      </c>
      <c r="R82" t="s">
        <v>1901</v>
      </c>
      <c r="S82" t="s">
        <v>1900</v>
      </c>
    </row>
    <row r="83" ht="85.5" spans="1:19">
      <c r="A83" t="s">
        <v>745</v>
      </c>
      <c r="B83" s="3" t="s">
        <v>746</v>
      </c>
      <c r="C83" t="s">
        <v>747</v>
      </c>
      <c r="D83" t="s">
        <v>748</v>
      </c>
      <c r="E83" t="s">
        <v>27</v>
      </c>
      <c r="F83" t="s">
        <v>36</v>
      </c>
      <c r="G83" t="s">
        <v>614</v>
      </c>
      <c r="H83" s="3" t="s">
        <v>749</v>
      </c>
      <c r="I83" s="3" t="s">
        <v>750</v>
      </c>
      <c r="J83" s="4">
        <v>68000</v>
      </c>
      <c r="K83" s="4">
        <v>84000</v>
      </c>
      <c r="L83">
        <v>10000</v>
      </c>
      <c r="M83" s="3">
        <v>20000</v>
      </c>
      <c r="N83" t="s">
        <v>1908</v>
      </c>
      <c r="Q83" t="s">
        <v>1901</v>
      </c>
      <c r="R83" t="s">
        <v>1901</v>
      </c>
      <c r="S83" t="s">
        <v>1900</v>
      </c>
    </row>
    <row r="84" ht="85.5" spans="1:19">
      <c r="A84" t="s">
        <v>753</v>
      </c>
      <c r="B84" s="3" t="s">
        <v>45</v>
      </c>
      <c r="C84" t="s">
        <v>754</v>
      </c>
      <c r="D84" t="s">
        <v>755</v>
      </c>
      <c r="E84" t="s">
        <v>756</v>
      </c>
      <c r="F84" t="s">
        <v>757</v>
      </c>
      <c r="G84" t="s">
        <v>37</v>
      </c>
      <c r="H84" t="s">
        <v>758</v>
      </c>
      <c r="I84" t="s">
        <v>398</v>
      </c>
      <c r="J84">
        <v>590</v>
      </c>
      <c r="K84" s="3">
        <v>5000</v>
      </c>
      <c r="L84" t="s">
        <v>1902</v>
      </c>
      <c r="Q84" t="s">
        <v>1899</v>
      </c>
      <c r="R84" t="s">
        <v>1901</v>
      </c>
      <c r="S84" t="s">
        <v>1900</v>
      </c>
    </row>
    <row r="85" ht="114" spans="1:19">
      <c r="A85" t="s">
        <v>762</v>
      </c>
      <c r="B85" s="3" t="s">
        <v>172</v>
      </c>
      <c r="C85" t="s">
        <v>763</v>
      </c>
      <c r="D85" t="s">
        <v>764</v>
      </c>
      <c r="E85" t="s">
        <v>113</v>
      </c>
      <c r="F85" t="s">
        <v>19</v>
      </c>
      <c r="G85" s="3" t="s">
        <v>415</v>
      </c>
      <c r="H85" t="s">
        <v>154</v>
      </c>
      <c r="I85" t="s">
        <v>765</v>
      </c>
      <c r="J85" s="4">
        <v>20000</v>
      </c>
      <c r="K85" s="4">
        <v>15800</v>
      </c>
      <c r="L85" s="4">
        <v>2200</v>
      </c>
      <c r="M85">
        <v>800</v>
      </c>
      <c r="Q85" t="s">
        <v>1900</v>
      </c>
      <c r="R85" t="s">
        <v>1901</v>
      </c>
      <c r="S85" t="s">
        <v>1900</v>
      </c>
    </row>
    <row r="86" ht="114" spans="1:19">
      <c r="A86" s="1" t="s">
        <v>767</v>
      </c>
      <c r="B86" s="3" t="s">
        <v>420</v>
      </c>
      <c r="C86" t="s">
        <v>768</v>
      </c>
      <c r="D86" t="s">
        <v>769</v>
      </c>
      <c r="E86" t="s">
        <v>27</v>
      </c>
      <c r="F86" t="s">
        <v>36</v>
      </c>
      <c r="G86" s="3" t="s">
        <v>770</v>
      </c>
      <c r="H86" s="3" t="s">
        <v>771</v>
      </c>
      <c r="I86" s="3" t="s">
        <v>772</v>
      </c>
      <c r="J86">
        <v>35000</v>
      </c>
      <c r="K86" s="8">
        <v>18800</v>
      </c>
      <c r="L86" s="3" t="s">
        <v>1902</v>
      </c>
      <c r="M86" s="3">
        <v>16310</v>
      </c>
      <c r="Q86" t="s">
        <v>1901</v>
      </c>
      <c r="R86" t="s">
        <v>1901</v>
      </c>
      <c r="S86" t="s">
        <v>1900</v>
      </c>
    </row>
    <row r="87" ht="370.5" spans="1:19">
      <c r="A87" t="s">
        <v>777</v>
      </c>
      <c r="B87" s="3" t="s">
        <v>172</v>
      </c>
      <c r="C87" t="s">
        <v>778</v>
      </c>
      <c r="D87" t="s">
        <v>779</v>
      </c>
      <c r="E87" t="s">
        <v>780</v>
      </c>
      <c r="F87" s="3" t="s">
        <v>396</v>
      </c>
      <c r="G87" s="3" t="s">
        <v>781</v>
      </c>
      <c r="H87" t="s">
        <v>782</v>
      </c>
      <c r="I87" s="3" t="s">
        <v>783</v>
      </c>
      <c r="J87" s="8">
        <v>78000</v>
      </c>
      <c r="K87" s="8">
        <v>93000</v>
      </c>
      <c r="L87">
        <v>20750</v>
      </c>
      <c r="M87">
        <v>11500</v>
      </c>
      <c r="Q87" t="s">
        <v>1901</v>
      </c>
      <c r="R87" t="s">
        <v>1901</v>
      </c>
      <c r="S87" t="s">
        <v>1900</v>
      </c>
    </row>
    <row r="88" ht="71.25" spans="1:19">
      <c r="A88" t="s">
        <v>788</v>
      </c>
      <c r="B88" s="3" t="s">
        <v>33</v>
      </c>
      <c r="C88" t="s">
        <v>789</v>
      </c>
      <c r="D88" t="s">
        <v>790</v>
      </c>
      <c r="E88" t="s">
        <v>27</v>
      </c>
      <c r="F88" t="s">
        <v>36</v>
      </c>
      <c r="G88" t="s">
        <v>195</v>
      </c>
      <c r="H88" t="s">
        <v>791</v>
      </c>
      <c r="I88" t="s">
        <v>792</v>
      </c>
      <c r="J88">
        <v>700</v>
      </c>
      <c r="K88">
        <v>700</v>
      </c>
      <c r="L88">
        <v>51</v>
      </c>
      <c r="M88">
        <v>158</v>
      </c>
      <c r="Q88" t="s">
        <v>1901</v>
      </c>
      <c r="R88" t="s">
        <v>1901</v>
      </c>
      <c r="S88" t="s">
        <v>1900</v>
      </c>
    </row>
    <row r="89" ht="156.75" spans="1:19">
      <c r="A89" t="s">
        <v>796</v>
      </c>
      <c r="B89" s="3" t="s">
        <v>86</v>
      </c>
      <c r="C89" t="s">
        <v>797</v>
      </c>
      <c r="D89" t="s">
        <v>798</v>
      </c>
      <c r="E89" t="s">
        <v>799</v>
      </c>
      <c r="F89" s="3" t="s">
        <v>800</v>
      </c>
      <c r="G89" s="3" t="s">
        <v>801</v>
      </c>
      <c r="H89" t="s">
        <v>802</v>
      </c>
      <c r="I89" t="s">
        <v>290</v>
      </c>
      <c r="J89" s="4">
        <v>5236</v>
      </c>
      <c r="K89" s="4">
        <v>5400</v>
      </c>
      <c r="L89">
        <v>327</v>
      </c>
      <c r="M89">
        <v>2804</v>
      </c>
      <c r="Q89" t="s">
        <v>1900</v>
      </c>
      <c r="R89" t="s">
        <v>1900</v>
      </c>
      <c r="S89" t="s">
        <v>1901</v>
      </c>
    </row>
    <row r="90" ht="71.25" spans="1:19">
      <c r="A90" t="s">
        <v>806</v>
      </c>
      <c r="B90" s="3" t="s">
        <v>33</v>
      </c>
      <c r="C90" t="s">
        <v>807</v>
      </c>
      <c r="D90" t="s">
        <v>808</v>
      </c>
      <c r="E90" t="s">
        <v>809</v>
      </c>
      <c r="F90" t="s">
        <v>36</v>
      </c>
      <c r="G90" s="3" t="s">
        <v>70</v>
      </c>
      <c r="H90" t="s">
        <v>810</v>
      </c>
      <c r="I90" s="3" t="s">
        <v>811</v>
      </c>
      <c r="J90" s="4">
        <v>2000</v>
      </c>
      <c r="K90" s="4">
        <v>2300</v>
      </c>
      <c r="L90">
        <v>200</v>
      </c>
      <c r="M90">
        <v>188</v>
      </c>
      <c r="Q90" t="s">
        <v>1901</v>
      </c>
      <c r="R90" t="s">
        <v>1901</v>
      </c>
      <c r="S90" t="s">
        <v>1900</v>
      </c>
    </row>
    <row r="91" ht="128.25" spans="1:19">
      <c r="A91" t="s">
        <v>814</v>
      </c>
      <c r="B91" s="3" t="s">
        <v>226</v>
      </c>
      <c r="C91" t="s">
        <v>815</v>
      </c>
      <c r="D91" t="s">
        <v>816</v>
      </c>
      <c r="E91" s="3" t="s">
        <v>817</v>
      </c>
      <c r="F91" t="s">
        <v>19</v>
      </c>
      <c r="G91" t="s">
        <v>206</v>
      </c>
      <c r="H91" t="s">
        <v>818</v>
      </c>
      <c r="I91" t="s">
        <v>819</v>
      </c>
      <c r="J91" s="4">
        <v>20000</v>
      </c>
      <c r="K91" s="3">
        <v>25000</v>
      </c>
      <c r="L91" s="4">
        <v>5000</v>
      </c>
      <c r="M91" s="4">
        <v>6000</v>
      </c>
      <c r="Q91" t="s">
        <v>1901</v>
      </c>
      <c r="R91" t="s">
        <v>1901</v>
      </c>
      <c r="S91" t="s">
        <v>1900</v>
      </c>
    </row>
    <row r="92" ht="85.5" spans="1:19">
      <c r="A92" t="s">
        <v>821</v>
      </c>
      <c r="B92" s="3" t="s">
        <v>45</v>
      </c>
      <c r="C92" t="s">
        <v>822</v>
      </c>
      <c r="D92" t="s">
        <v>823</v>
      </c>
      <c r="E92" t="s">
        <v>27</v>
      </c>
      <c r="F92" t="s">
        <v>19</v>
      </c>
      <c r="G92" t="s">
        <v>37</v>
      </c>
      <c r="H92" t="s">
        <v>60</v>
      </c>
      <c r="I92" t="s">
        <v>824</v>
      </c>
      <c r="J92" s="4">
        <v>13000</v>
      </c>
      <c r="K92" s="4">
        <v>14230</v>
      </c>
      <c r="L92">
        <v>750</v>
      </c>
      <c r="M92">
        <v>4500</v>
      </c>
      <c r="Q92" t="s">
        <v>1901</v>
      </c>
      <c r="R92" t="s">
        <v>1901</v>
      </c>
      <c r="S92" t="s">
        <v>1900</v>
      </c>
    </row>
    <row r="93" ht="85.5" spans="1:19">
      <c r="A93" t="s">
        <v>829</v>
      </c>
      <c r="B93" s="3" t="s">
        <v>45</v>
      </c>
      <c r="C93" t="s">
        <v>830</v>
      </c>
      <c r="D93" t="s">
        <v>831</v>
      </c>
      <c r="E93" t="s">
        <v>27</v>
      </c>
      <c r="F93" t="s">
        <v>36</v>
      </c>
      <c r="G93" t="s">
        <v>832</v>
      </c>
      <c r="H93" t="s">
        <v>495</v>
      </c>
      <c r="I93" t="s">
        <v>266</v>
      </c>
      <c r="J93" s="8">
        <v>17500</v>
      </c>
      <c r="K93" s="8">
        <v>27500</v>
      </c>
      <c r="L93">
        <v>1000</v>
      </c>
      <c r="M93" s="3">
        <v>14000</v>
      </c>
      <c r="Q93" t="s">
        <v>1901</v>
      </c>
      <c r="R93" t="s">
        <v>1901</v>
      </c>
      <c r="S93" t="s">
        <v>1900</v>
      </c>
    </row>
    <row r="94" ht="85.5" spans="1:19">
      <c r="A94" t="s">
        <v>837</v>
      </c>
      <c r="B94" s="3" t="s">
        <v>45</v>
      </c>
      <c r="C94" t="s">
        <v>838</v>
      </c>
      <c r="D94" t="s">
        <v>839</v>
      </c>
      <c r="E94" t="s">
        <v>27</v>
      </c>
      <c r="F94" t="s">
        <v>36</v>
      </c>
      <c r="G94" t="s">
        <v>248</v>
      </c>
      <c r="H94" t="s">
        <v>249</v>
      </c>
      <c r="I94" s="3" t="s">
        <v>840</v>
      </c>
      <c r="J94" s="8">
        <v>13625</v>
      </c>
      <c r="K94" s="8">
        <v>22200</v>
      </c>
      <c r="L94">
        <v>450</v>
      </c>
      <c r="M94" s="3">
        <v>2200</v>
      </c>
      <c r="Q94" t="s">
        <v>1901</v>
      </c>
      <c r="R94" t="s">
        <v>1901</v>
      </c>
      <c r="S94" t="s">
        <v>1900</v>
      </c>
    </row>
    <row r="95" ht="114" spans="1:19">
      <c r="A95" t="s">
        <v>845</v>
      </c>
      <c r="B95" s="3" t="s">
        <v>201</v>
      </c>
      <c r="C95" t="s">
        <v>846</v>
      </c>
      <c r="D95" t="s">
        <v>847</v>
      </c>
      <c r="E95" t="s">
        <v>652</v>
      </c>
      <c r="F95" t="s">
        <v>206</v>
      </c>
      <c r="G95" t="s">
        <v>653</v>
      </c>
      <c r="H95" t="s">
        <v>848</v>
      </c>
      <c r="I95" t="s">
        <v>849</v>
      </c>
      <c r="J95" s="4">
        <v>2000</v>
      </c>
      <c r="K95" s="5">
        <v>2000</v>
      </c>
      <c r="L95" t="s">
        <v>1902</v>
      </c>
      <c r="M95" t="s">
        <v>1902</v>
      </c>
      <c r="Q95" t="s">
        <v>1900</v>
      </c>
      <c r="R95" t="s">
        <v>1900</v>
      </c>
      <c r="S95" t="s">
        <v>1901</v>
      </c>
    </row>
    <row r="96" ht="114" spans="1:19">
      <c r="A96" t="s">
        <v>852</v>
      </c>
      <c r="B96" s="3" t="s">
        <v>86</v>
      </c>
      <c r="C96" t="s">
        <v>853</v>
      </c>
      <c r="D96" t="s">
        <v>854</v>
      </c>
      <c r="E96" t="s">
        <v>27</v>
      </c>
      <c r="F96" t="s">
        <v>79</v>
      </c>
      <c r="G96" t="s">
        <v>855</v>
      </c>
      <c r="H96" t="s">
        <v>856</v>
      </c>
      <c r="I96" t="s">
        <v>857</v>
      </c>
      <c r="J96" s="4">
        <v>5000</v>
      </c>
      <c r="K96" s="4">
        <v>4000</v>
      </c>
      <c r="M96">
        <v>500</v>
      </c>
      <c r="Q96" t="s">
        <v>1901</v>
      </c>
      <c r="R96" t="s">
        <v>1901</v>
      </c>
      <c r="S96" t="s">
        <v>1900</v>
      </c>
    </row>
    <row r="97" ht="128.25" spans="1:19">
      <c r="A97" t="s">
        <v>859</v>
      </c>
      <c r="B97" s="3" t="s">
        <v>226</v>
      </c>
      <c r="C97" t="s">
        <v>860</v>
      </c>
      <c r="D97" t="s">
        <v>861</v>
      </c>
      <c r="E97" t="s">
        <v>862</v>
      </c>
      <c r="F97" t="s">
        <v>757</v>
      </c>
      <c r="G97" t="s">
        <v>863</v>
      </c>
      <c r="H97" s="3" t="s">
        <v>864</v>
      </c>
      <c r="I97" s="3" t="s">
        <v>865</v>
      </c>
      <c r="J97" s="6">
        <v>3000</v>
      </c>
      <c r="K97" s="6">
        <v>9000</v>
      </c>
      <c r="L97">
        <v>948</v>
      </c>
      <c r="M97">
        <v>180</v>
      </c>
      <c r="Q97" t="s">
        <v>1900</v>
      </c>
      <c r="R97" t="s">
        <v>1901</v>
      </c>
      <c r="S97" t="s">
        <v>1900</v>
      </c>
    </row>
    <row r="98" ht="114" spans="1:19">
      <c r="A98" t="s">
        <v>870</v>
      </c>
      <c r="B98" s="3" t="s">
        <v>420</v>
      </c>
      <c r="C98" t="s">
        <v>871</v>
      </c>
      <c r="D98" t="s">
        <v>872</v>
      </c>
      <c r="E98" t="s">
        <v>27</v>
      </c>
      <c r="F98" t="s">
        <v>19</v>
      </c>
      <c r="G98" t="s">
        <v>206</v>
      </c>
      <c r="H98" t="s">
        <v>615</v>
      </c>
      <c r="I98" t="s">
        <v>873</v>
      </c>
      <c r="J98" s="4">
        <v>12000</v>
      </c>
      <c r="K98">
        <v>12500</v>
      </c>
      <c r="L98">
        <v>1548</v>
      </c>
      <c r="M98">
        <v>1700</v>
      </c>
      <c r="Q98" t="s">
        <v>1901</v>
      </c>
      <c r="R98" t="s">
        <v>1901</v>
      </c>
      <c r="S98" t="s">
        <v>1900</v>
      </c>
    </row>
    <row r="99" ht="156.75" spans="1:19">
      <c r="A99" t="s">
        <v>878</v>
      </c>
      <c r="B99" s="3" t="s">
        <v>879</v>
      </c>
      <c r="C99" t="s">
        <v>880</v>
      </c>
      <c r="D99" t="s">
        <v>881</v>
      </c>
      <c r="E99" t="s">
        <v>27</v>
      </c>
      <c r="F99" t="s">
        <v>19</v>
      </c>
      <c r="G99" s="3" t="s">
        <v>882</v>
      </c>
      <c r="H99" t="s">
        <v>136</v>
      </c>
      <c r="I99" s="3" t="s">
        <v>883</v>
      </c>
      <c r="J99" s="4">
        <v>30000</v>
      </c>
      <c r="K99" s="4">
        <v>18000</v>
      </c>
      <c r="L99" s="4">
        <v>2500</v>
      </c>
      <c r="M99">
        <v>6000</v>
      </c>
      <c r="Q99" t="s">
        <v>1901</v>
      </c>
      <c r="R99" t="s">
        <v>1901</v>
      </c>
      <c r="S99" t="s">
        <v>1900</v>
      </c>
    </row>
    <row r="100" ht="356.25" spans="1:19">
      <c r="A100" t="s">
        <v>885</v>
      </c>
      <c r="B100" s="3" t="s">
        <v>172</v>
      </c>
      <c r="C100" t="s">
        <v>886</v>
      </c>
      <c r="D100" t="s">
        <v>887</v>
      </c>
      <c r="E100" s="3" t="s">
        <v>888</v>
      </c>
      <c r="F100" t="s">
        <v>79</v>
      </c>
      <c r="G100" s="3" t="s">
        <v>889</v>
      </c>
      <c r="H100" s="3" t="s">
        <v>890</v>
      </c>
      <c r="I100" s="3" t="s">
        <v>891</v>
      </c>
      <c r="J100" s="8">
        <v>26000</v>
      </c>
      <c r="K100" s="4">
        <v>155000</v>
      </c>
      <c r="L100" s="4">
        <v>5000</v>
      </c>
      <c r="M100" s="4">
        <v>18000</v>
      </c>
      <c r="Q100" t="s">
        <v>1900</v>
      </c>
      <c r="R100" t="s">
        <v>1901</v>
      </c>
      <c r="S100" t="s">
        <v>1900</v>
      </c>
    </row>
    <row r="101" ht="114" spans="1:19">
      <c r="A101" t="s">
        <v>893</v>
      </c>
      <c r="B101" s="3" t="s">
        <v>172</v>
      </c>
      <c r="C101" t="s">
        <v>894</v>
      </c>
      <c r="D101" t="s">
        <v>895</v>
      </c>
      <c r="E101" t="s">
        <v>27</v>
      </c>
      <c r="F101" t="s">
        <v>36</v>
      </c>
      <c r="G101" s="3" t="s">
        <v>176</v>
      </c>
      <c r="H101" t="s">
        <v>136</v>
      </c>
      <c r="I101" s="3" t="s">
        <v>390</v>
      </c>
      <c r="J101" s="4">
        <v>20000</v>
      </c>
      <c r="K101" s="4">
        <v>36000</v>
      </c>
      <c r="L101" s="4">
        <v>2000</v>
      </c>
      <c r="M101" s="4">
        <v>4000</v>
      </c>
      <c r="Q101" t="s">
        <v>1901</v>
      </c>
      <c r="R101" t="s">
        <v>1901</v>
      </c>
      <c r="S101" t="s">
        <v>1900</v>
      </c>
    </row>
    <row r="102" ht="114" spans="1:19">
      <c r="A102" t="s">
        <v>897</v>
      </c>
      <c r="B102" s="3" t="s">
        <v>99</v>
      </c>
      <c r="C102" t="s">
        <v>898</v>
      </c>
      <c r="D102" t="s">
        <v>899</v>
      </c>
      <c r="E102" t="s">
        <v>27</v>
      </c>
      <c r="F102" t="s">
        <v>79</v>
      </c>
      <c r="G102" s="3" t="s">
        <v>900</v>
      </c>
      <c r="H102" t="s">
        <v>136</v>
      </c>
      <c r="I102" t="s">
        <v>901</v>
      </c>
      <c r="J102" s="4">
        <v>19000</v>
      </c>
      <c r="K102" s="4">
        <v>4300</v>
      </c>
      <c r="L102">
        <v>600</v>
      </c>
      <c r="M102">
        <v>3114</v>
      </c>
      <c r="Q102" t="s">
        <v>1901</v>
      </c>
      <c r="R102" t="s">
        <v>1901</v>
      </c>
      <c r="S102" t="s">
        <v>1900</v>
      </c>
    </row>
    <row r="103" ht="128.25" spans="1:19">
      <c r="A103" t="s">
        <v>904</v>
      </c>
      <c r="B103" s="3" t="s">
        <v>14</v>
      </c>
      <c r="C103" t="s">
        <v>905</v>
      </c>
      <c r="D103" t="s">
        <v>906</v>
      </c>
      <c r="E103" t="s">
        <v>124</v>
      </c>
      <c r="F103" t="s">
        <v>18</v>
      </c>
      <c r="G103" s="3" t="s">
        <v>907</v>
      </c>
      <c r="H103" s="3" t="s">
        <v>908</v>
      </c>
      <c r="I103" s="3" t="s">
        <v>909</v>
      </c>
      <c r="J103" s="4">
        <v>27500</v>
      </c>
      <c r="K103" s="4">
        <v>20661</v>
      </c>
      <c r="L103">
        <v>849</v>
      </c>
      <c r="M103" s="4">
        <v>2602</v>
      </c>
      <c r="Q103" t="s">
        <v>1900</v>
      </c>
      <c r="R103" t="s">
        <v>1900</v>
      </c>
      <c r="S103" t="s">
        <v>1901</v>
      </c>
    </row>
    <row r="104" ht="213.75" spans="1:19">
      <c r="A104" t="s">
        <v>913</v>
      </c>
      <c r="B104" s="3" t="s">
        <v>45</v>
      </c>
      <c r="C104" t="s">
        <v>914</v>
      </c>
      <c r="D104" t="s">
        <v>915</v>
      </c>
      <c r="E104" t="s">
        <v>113</v>
      </c>
      <c r="F104" t="s">
        <v>36</v>
      </c>
      <c r="G104" s="3" t="s">
        <v>916</v>
      </c>
      <c r="H104" t="s">
        <v>917</v>
      </c>
      <c r="I104" s="3" t="s">
        <v>918</v>
      </c>
      <c r="J104" s="4">
        <v>60000</v>
      </c>
      <c r="K104" s="4">
        <v>80000</v>
      </c>
      <c r="L104" s="4">
        <v>4351</v>
      </c>
      <c r="M104" s="4">
        <v>2450</v>
      </c>
      <c r="Q104" t="s">
        <v>1900</v>
      </c>
      <c r="R104" t="s">
        <v>1901</v>
      </c>
      <c r="S104" t="s">
        <v>1900</v>
      </c>
    </row>
    <row r="105" ht="85.5" spans="1:19">
      <c r="A105" t="s">
        <v>921</v>
      </c>
      <c r="B105" s="3" t="s">
        <v>45</v>
      </c>
      <c r="C105" t="s">
        <v>922</v>
      </c>
      <c r="D105" t="s">
        <v>923</v>
      </c>
      <c r="E105" t="s">
        <v>27</v>
      </c>
      <c r="F105" t="s">
        <v>36</v>
      </c>
      <c r="G105" t="s">
        <v>832</v>
      </c>
      <c r="H105" s="3" t="s">
        <v>924</v>
      </c>
      <c r="I105" t="s">
        <v>925</v>
      </c>
      <c r="J105">
        <v>29000</v>
      </c>
      <c r="K105">
        <v>52000</v>
      </c>
      <c r="L105" s="4">
        <v>2000</v>
      </c>
      <c r="M105" s="3">
        <v>18000</v>
      </c>
      <c r="Q105" t="s">
        <v>1901</v>
      </c>
      <c r="R105" t="s">
        <v>1901</v>
      </c>
      <c r="S105" t="s">
        <v>1900</v>
      </c>
    </row>
    <row r="106" ht="85.5" spans="1:19">
      <c r="A106" t="s">
        <v>929</v>
      </c>
      <c r="B106" s="3" t="s">
        <v>316</v>
      </c>
      <c r="C106" t="s">
        <v>930</v>
      </c>
      <c r="D106" t="s">
        <v>931</v>
      </c>
      <c r="E106" t="s">
        <v>124</v>
      </c>
      <c r="F106" t="s">
        <v>319</v>
      </c>
      <c r="G106" t="s">
        <v>320</v>
      </c>
      <c r="H106" s="3" t="s">
        <v>328</v>
      </c>
      <c r="I106" t="s">
        <v>329</v>
      </c>
      <c r="J106" s="4">
        <v>10000</v>
      </c>
      <c r="K106" s="4">
        <v>25000</v>
      </c>
      <c r="L106">
        <v>400</v>
      </c>
      <c r="M106">
        <v>2000</v>
      </c>
      <c r="Q106" t="s">
        <v>1900</v>
      </c>
      <c r="R106" t="s">
        <v>1900</v>
      </c>
      <c r="S106" t="s">
        <v>1901</v>
      </c>
    </row>
    <row r="107" ht="85.5" spans="1:19">
      <c r="A107" t="s">
        <v>934</v>
      </c>
      <c r="B107" s="3" t="s">
        <v>45</v>
      </c>
      <c r="C107" t="s">
        <v>935</v>
      </c>
      <c r="D107" t="s">
        <v>152</v>
      </c>
      <c r="E107" t="s">
        <v>69</v>
      </c>
      <c r="F107" s="3" t="s">
        <v>936</v>
      </c>
      <c r="G107" t="s">
        <v>36</v>
      </c>
      <c r="H107" t="s">
        <v>937</v>
      </c>
      <c r="I107" t="s">
        <v>585</v>
      </c>
      <c r="J107" s="4">
        <v>44000</v>
      </c>
      <c r="K107" s="4">
        <v>36000</v>
      </c>
      <c r="L107">
        <v>2174</v>
      </c>
      <c r="M107" s="4">
        <v>3985</v>
      </c>
      <c r="Q107" t="s">
        <v>1900</v>
      </c>
      <c r="R107" t="s">
        <v>1900</v>
      </c>
      <c r="S107" t="s">
        <v>1901</v>
      </c>
    </row>
    <row r="108" ht="99.75" spans="1:19">
      <c r="A108" t="s">
        <v>942</v>
      </c>
      <c r="B108" s="3" t="s">
        <v>943</v>
      </c>
      <c r="C108" t="s">
        <v>944</v>
      </c>
      <c r="D108" t="s">
        <v>945</v>
      </c>
      <c r="E108" s="3" t="s">
        <v>946</v>
      </c>
      <c r="F108" t="s">
        <v>206</v>
      </c>
      <c r="G108" t="s">
        <v>19</v>
      </c>
      <c r="H108" t="s">
        <v>947</v>
      </c>
      <c r="I108" s="3" t="s">
        <v>948</v>
      </c>
      <c r="J108" s="3"/>
      <c r="K108" s="3"/>
      <c r="L108" s="3">
        <v>2650</v>
      </c>
      <c r="M108" t="s">
        <v>1902</v>
      </c>
      <c r="Q108" t="s">
        <v>1901</v>
      </c>
      <c r="R108" t="s">
        <v>1900</v>
      </c>
      <c r="S108" t="s">
        <v>1901</v>
      </c>
    </row>
    <row r="109" ht="114" spans="1:19">
      <c r="A109" t="s">
        <v>952</v>
      </c>
      <c r="B109" s="3" t="s">
        <v>420</v>
      </c>
      <c r="C109" t="s">
        <v>953</v>
      </c>
      <c r="D109" t="s">
        <v>954</v>
      </c>
      <c r="E109" t="s">
        <v>27</v>
      </c>
      <c r="F109" t="s">
        <v>36</v>
      </c>
      <c r="G109" t="s">
        <v>206</v>
      </c>
      <c r="H109" t="s">
        <v>955</v>
      </c>
      <c r="I109" t="s">
        <v>956</v>
      </c>
      <c r="J109" s="4">
        <v>20000</v>
      </c>
      <c r="K109" s="4">
        <v>25000</v>
      </c>
      <c r="Q109" t="s">
        <v>1901</v>
      </c>
      <c r="R109" t="s">
        <v>1901</v>
      </c>
      <c r="S109" t="s">
        <v>1900</v>
      </c>
    </row>
    <row r="110" ht="85.5" spans="1:19">
      <c r="A110" t="s">
        <v>957</v>
      </c>
      <c r="B110" s="3" t="s">
        <v>45</v>
      </c>
      <c r="C110" t="s">
        <v>958</v>
      </c>
      <c r="D110" t="s">
        <v>959</v>
      </c>
      <c r="E110" t="s">
        <v>960</v>
      </c>
      <c r="F110" t="s">
        <v>36</v>
      </c>
      <c r="G110" t="s">
        <v>248</v>
      </c>
      <c r="H110" t="s">
        <v>961</v>
      </c>
      <c r="I110" t="s">
        <v>824</v>
      </c>
      <c r="J110" s="8">
        <v>24000</v>
      </c>
      <c r="K110" s="8">
        <v>19000</v>
      </c>
      <c r="L110">
        <v>200</v>
      </c>
      <c r="M110" s="3">
        <v>600</v>
      </c>
      <c r="Q110" t="s">
        <v>1899</v>
      </c>
      <c r="R110" t="s">
        <v>1901</v>
      </c>
      <c r="S110" t="s">
        <v>1900</v>
      </c>
    </row>
    <row r="111" ht="356.25" spans="1:19">
      <c r="A111" t="s">
        <v>885</v>
      </c>
      <c r="B111" s="3" t="s">
        <v>172</v>
      </c>
      <c r="C111" t="s">
        <v>886</v>
      </c>
      <c r="D111" t="s">
        <v>887</v>
      </c>
      <c r="E111" s="3" t="s">
        <v>888</v>
      </c>
      <c r="F111" t="s">
        <v>79</v>
      </c>
      <c r="G111" s="3" t="s">
        <v>889</v>
      </c>
      <c r="H111" s="3" t="s">
        <v>890</v>
      </c>
      <c r="I111" s="3" t="s">
        <v>891</v>
      </c>
      <c r="J111" s="3">
        <v>26000</v>
      </c>
      <c r="K111" s="4">
        <v>155000</v>
      </c>
      <c r="L111" s="4">
        <v>5000</v>
      </c>
      <c r="M111" s="4">
        <v>18000</v>
      </c>
      <c r="Q111" t="s">
        <v>1900</v>
      </c>
      <c r="R111" t="s">
        <v>1901</v>
      </c>
      <c r="S111" t="s">
        <v>1900</v>
      </c>
    </row>
    <row r="112" ht="85.5" spans="1:19">
      <c r="A112" t="s">
        <v>966</v>
      </c>
      <c r="B112" s="3" t="s">
        <v>316</v>
      </c>
      <c r="C112" t="s">
        <v>967</v>
      </c>
      <c r="D112" t="s">
        <v>968</v>
      </c>
      <c r="E112" t="s">
        <v>124</v>
      </c>
      <c r="F112" t="s">
        <v>319</v>
      </c>
      <c r="G112" t="s">
        <v>320</v>
      </c>
      <c r="H112" t="s">
        <v>367</v>
      </c>
      <c r="I112" t="s">
        <v>329</v>
      </c>
      <c r="J112">
        <v>400</v>
      </c>
      <c r="K112" s="4">
        <v>3000</v>
      </c>
      <c r="L112">
        <v>25</v>
      </c>
      <c r="M112" s="3">
        <v>450</v>
      </c>
      <c r="Q112" t="s">
        <v>1900</v>
      </c>
      <c r="R112" t="s">
        <v>1900</v>
      </c>
      <c r="S112" t="s">
        <v>1901</v>
      </c>
    </row>
    <row r="113" ht="114" spans="1:19">
      <c r="A113" t="s">
        <v>971</v>
      </c>
      <c r="B113" s="3" t="s">
        <v>14</v>
      </c>
      <c r="C113" t="s">
        <v>972</v>
      </c>
      <c r="D113" t="s">
        <v>973</v>
      </c>
      <c r="E113" t="s">
        <v>974</v>
      </c>
      <c r="F113" s="3" t="s">
        <v>975</v>
      </c>
      <c r="G113" t="s">
        <v>18</v>
      </c>
      <c r="H113" t="s">
        <v>976</v>
      </c>
      <c r="I113" t="s">
        <v>977</v>
      </c>
      <c r="J113" s="4">
        <v>44800</v>
      </c>
      <c r="K113" s="1">
        <v>25940</v>
      </c>
      <c r="L113" s="4">
        <v>2000</v>
      </c>
      <c r="M113">
        <v>3896</v>
      </c>
      <c r="Q113" t="s">
        <v>1901</v>
      </c>
      <c r="R113" t="s">
        <v>1901</v>
      </c>
      <c r="S113" t="s">
        <v>1900</v>
      </c>
    </row>
    <row r="114" ht="99.75" spans="1:19">
      <c r="A114" t="s">
        <v>981</v>
      </c>
      <c r="B114" s="3" t="s">
        <v>45</v>
      </c>
      <c r="C114" t="s">
        <v>982</v>
      </c>
      <c r="D114" t="s">
        <v>983</v>
      </c>
      <c r="E114" t="s">
        <v>27</v>
      </c>
      <c r="F114" t="s">
        <v>36</v>
      </c>
      <c r="G114" s="3" t="s">
        <v>70</v>
      </c>
      <c r="H114" t="s">
        <v>490</v>
      </c>
      <c r="I114" s="3" t="s">
        <v>258</v>
      </c>
      <c r="J114" s="4">
        <v>9340</v>
      </c>
      <c r="K114" s="4">
        <v>16000</v>
      </c>
      <c r="L114">
        <v>227</v>
      </c>
      <c r="M114">
        <v>205</v>
      </c>
      <c r="Q114" t="s">
        <v>1901</v>
      </c>
      <c r="R114" t="s">
        <v>1901</v>
      </c>
      <c r="S114" t="s">
        <v>1900</v>
      </c>
    </row>
    <row r="115" ht="114" spans="1:19">
      <c r="A115" t="s">
        <v>984</v>
      </c>
      <c r="B115" s="3" t="s">
        <v>420</v>
      </c>
      <c r="C115" t="s">
        <v>985</v>
      </c>
      <c r="D115" t="s">
        <v>986</v>
      </c>
      <c r="E115" t="s">
        <v>27</v>
      </c>
      <c r="F115" t="s">
        <v>19</v>
      </c>
      <c r="G115" t="s">
        <v>614</v>
      </c>
      <c r="H115" t="s">
        <v>987</v>
      </c>
      <c r="I115" t="s">
        <v>988</v>
      </c>
      <c r="J115" s="4">
        <v>12000</v>
      </c>
      <c r="K115" s="4">
        <v>10000</v>
      </c>
      <c r="L115" t="s">
        <v>1902</v>
      </c>
      <c r="M115">
        <v>10000</v>
      </c>
      <c r="Q115" t="s">
        <v>1901</v>
      </c>
      <c r="R115" t="s">
        <v>1901</v>
      </c>
      <c r="S115" t="s">
        <v>1900</v>
      </c>
    </row>
    <row r="116" ht="114" spans="1:19">
      <c r="A116" t="s">
        <v>992</v>
      </c>
      <c r="B116" s="3" t="s">
        <v>420</v>
      </c>
      <c r="C116" t="s">
        <v>993</v>
      </c>
      <c r="D116" t="s">
        <v>994</v>
      </c>
      <c r="E116" t="s">
        <v>995</v>
      </c>
      <c r="F116" t="s">
        <v>19</v>
      </c>
      <c r="G116" s="3" t="s">
        <v>996</v>
      </c>
      <c r="H116" t="s">
        <v>997</v>
      </c>
      <c r="I116" t="s">
        <v>998</v>
      </c>
      <c r="J116">
        <v>24000</v>
      </c>
      <c r="K116" s="4">
        <v>52500</v>
      </c>
      <c r="L116" s="4">
        <v>1200</v>
      </c>
      <c r="M116">
        <v>4250</v>
      </c>
      <c r="Q116" t="s">
        <v>1901</v>
      </c>
      <c r="R116" t="s">
        <v>1901</v>
      </c>
      <c r="S116" t="s">
        <v>1900</v>
      </c>
    </row>
    <row r="117" ht="228" spans="1:19">
      <c r="A117" t="s">
        <v>1002</v>
      </c>
      <c r="B117" s="3" t="s">
        <v>746</v>
      </c>
      <c r="C117" t="s">
        <v>1003</v>
      </c>
      <c r="D117" t="s">
        <v>748</v>
      </c>
      <c r="E117" s="3" t="s">
        <v>1004</v>
      </c>
      <c r="F117" t="s">
        <v>36</v>
      </c>
      <c r="G117" s="3" t="s">
        <v>1005</v>
      </c>
      <c r="H117" t="s">
        <v>490</v>
      </c>
      <c r="I117" s="3" t="s">
        <v>1006</v>
      </c>
      <c r="J117" s="6">
        <v>20000</v>
      </c>
      <c r="K117" s="8">
        <v>36000</v>
      </c>
      <c r="L117" s="4">
        <v>4140</v>
      </c>
      <c r="M117" s="4">
        <v>4800</v>
      </c>
      <c r="Q117" t="s">
        <v>1901</v>
      </c>
      <c r="R117" t="s">
        <v>1901</v>
      </c>
      <c r="S117" t="s">
        <v>1900</v>
      </c>
    </row>
    <row r="118" ht="142.5" spans="1:19">
      <c r="A118" t="s">
        <v>1011</v>
      </c>
      <c r="B118" s="3" t="s">
        <v>121</v>
      </c>
      <c r="C118" t="s">
        <v>1012</v>
      </c>
      <c r="D118" t="s">
        <v>1013</v>
      </c>
      <c r="E118" t="s">
        <v>974</v>
      </c>
      <c r="F118" s="3" t="s">
        <v>1014</v>
      </c>
      <c r="G118" s="3" t="s">
        <v>1015</v>
      </c>
      <c r="H118" t="s">
        <v>1016</v>
      </c>
      <c r="I118" s="3" t="s">
        <v>1017</v>
      </c>
      <c r="J118" s="4">
        <v>39902</v>
      </c>
      <c r="K118" s="4">
        <v>35525</v>
      </c>
      <c r="L118" s="4">
        <v>4000</v>
      </c>
      <c r="M118" s="4">
        <v>6235</v>
      </c>
      <c r="Q118" t="s">
        <v>1901</v>
      </c>
      <c r="R118" t="s">
        <v>1901</v>
      </c>
      <c r="S118" t="s">
        <v>1900</v>
      </c>
    </row>
    <row r="119" ht="199.5" spans="1:19">
      <c r="A119" t="s">
        <v>1021</v>
      </c>
      <c r="B119" s="3" t="s">
        <v>1022</v>
      </c>
      <c r="C119" t="s">
        <v>1023</v>
      </c>
      <c r="D119" t="s">
        <v>1024</v>
      </c>
      <c r="E119" t="s">
        <v>1025</v>
      </c>
      <c r="F119" t="s">
        <v>18</v>
      </c>
      <c r="G119" t="s">
        <v>757</v>
      </c>
      <c r="H119" t="s">
        <v>1026</v>
      </c>
      <c r="I119" t="s">
        <v>1027</v>
      </c>
      <c r="J119" s="6">
        <v>29000</v>
      </c>
      <c r="K119" s="3">
        <v>14000</v>
      </c>
      <c r="L119" s="3">
        <v>2300</v>
      </c>
      <c r="M119" s="3">
        <v>1390</v>
      </c>
      <c r="Q119" t="s">
        <v>1901</v>
      </c>
      <c r="R119" t="s">
        <v>1900</v>
      </c>
      <c r="S119" t="s">
        <v>1901</v>
      </c>
    </row>
    <row r="120" ht="285" spans="1:19">
      <c r="A120" t="s">
        <v>1032</v>
      </c>
      <c r="B120" s="3" t="s">
        <v>1033</v>
      </c>
      <c r="C120" t="s">
        <v>1034</v>
      </c>
      <c r="D120" t="s">
        <v>1035</v>
      </c>
      <c r="E120" t="s">
        <v>27</v>
      </c>
      <c r="F120" t="s">
        <v>18</v>
      </c>
      <c r="G120" t="s">
        <v>19</v>
      </c>
      <c r="H120" t="s">
        <v>481</v>
      </c>
      <c r="I120" s="3" t="s">
        <v>1036</v>
      </c>
      <c r="J120" s="4">
        <v>26000</v>
      </c>
      <c r="K120" s="4">
        <v>37000</v>
      </c>
      <c r="L120" s="4">
        <v>6000</v>
      </c>
      <c r="M120">
        <v>1750</v>
      </c>
      <c r="Q120" t="s">
        <v>1901</v>
      </c>
      <c r="R120" t="s">
        <v>1900</v>
      </c>
      <c r="S120" t="s">
        <v>1901</v>
      </c>
    </row>
    <row r="121" ht="85.5" spans="1:19">
      <c r="A121" t="s">
        <v>1039</v>
      </c>
      <c r="B121" s="3" t="s">
        <v>45</v>
      </c>
      <c r="C121" t="s">
        <v>1040</v>
      </c>
      <c r="D121" t="s">
        <v>1041</v>
      </c>
      <c r="E121" t="s">
        <v>274</v>
      </c>
      <c r="F121" t="s">
        <v>36</v>
      </c>
      <c r="G121" s="3" t="s">
        <v>1042</v>
      </c>
      <c r="H121" t="s">
        <v>490</v>
      </c>
      <c r="I121" t="s">
        <v>1043</v>
      </c>
      <c r="J121" s="4">
        <v>7000</v>
      </c>
      <c r="K121" s="4">
        <v>25000</v>
      </c>
      <c r="L121">
        <v>150</v>
      </c>
      <c r="M121">
        <v>1800</v>
      </c>
      <c r="Q121" t="s">
        <v>1901</v>
      </c>
      <c r="R121" t="s">
        <v>1901</v>
      </c>
      <c r="S121" t="s">
        <v>1900</v>
      </c>
    </row>
    <row r="122" ht="114" spans="1:19">
      <c r="A122" t="s">
        <v>1048</v>
      </c>
      <c r="B122" s="3" t="s">
        <v>99</v>
      </c>
      <c r="C122" t="s">
        <v>1049</v>
      </c>
      <c r="D122" t="s">
        <v>1050</v>
      </c>
      <c r="E122" t="s">
        <v>27</v>
      </c>
      <c r="F122" t="s">
        <v>36</v>
      </c>
      <c r="G122" s="3" t="s">
        <v>781</v>
      </c>
      <c r="H122" t="s">
        <v>136</v>
      </c>
      <c r="I122" s="3" t="s">
        <v>1051</v>
      </c>
      <c r="J122" s="4">
        <v>10000</v>
      </c>
      <c r="K122" s="4">
        <v>15000</v>
      </c>
      <c r="L122">
        <v>700</v>
      </c>
      <c r="M122" s="3">
        <v>2700</v>
      </c>
      <c r="Q122" t="s">
        <v>1901</v>
      </c>
      <c r="R122" t="s">
        <v>1901</v>
      </c>
      <c r="S122" t="s">
        <v>1900</v>
      </c>
    </row>
    <row r="123" ht="99.75" spans="1:19">
      <c r="A123" t="s">
        <v>1053</v>
      </c>
      <c r="B123" s="3" t="s">
        <v>1054</v>
      </c>
      <c r="C123" t="s">
        <v>1055</v>
      </c>
      <c r="D123" t="s">
        <v>1056</v>
      </c>
      <c r="E123" t="s">
        <v>1057</v>
      </c>
      <c r="F123" t="s">
        <v>36</v>
      </c>
      <c r="G123" t="s">
        <v>1058</v>
      </c>
      <c r="H123" s="3" t="s">
        <v>1059</v>
      </c>
      <c r="I123" s="3" t="s">
        <v>1060</v>
      </c>
      <c r="J123" s="4">
        <v>6000</v>
      </c>
      <c r="K123" s="4">
        <v>8000</v>
      </c>
      <c r="L123" s="3">
        <v>70</v>
      </c>
      <c r="M123" s="3">
        <v>600</v>
      </c>
      <c r="Q123" t="s">
        <v>1901</v>
      </c>
      <c r="R123" t="s">
        <v>1901</v>
      </c>
      <c r="S123" t="s">
        <v>1900</v>
      </c>
    </row>
    <row r="124" ht="128.25" spans="1:19">
      <c r="A124" t="s">
        <v>1065</v>
      </c>
      <c r="B124" s="3" t="s">
        <v>649</v>
      </c>
      <c r="C124" t="s">
        <v>1066</v>
      </c>
      <c r="D124" t="s">
        <v>1067</v>
      </c>
      <c r="E124" t="s">
        <v>27</v>
      </c>
      <c r="F124" t="s">
        <v>19</v>
      </c>
      <c r="G124" t="s">
        <v>653</v>
      </c>
      <c r="H124" t="s">
        <v>1068</v>
      </c>
      <c r="I124" t="s">
        <v>1069</v>
      </c>
      <c r="J124" s="1" t="s">
        <v>1902</v>
      </c>
      <c r="K124" s="1" t="s">
        <v>1902</v>
      </c>
      <c r="L124" t="s">
        <v>1902</v>
      </c>
      <c r="M124">
        <v>460</v>
      </c>
      <c r="Q124" t="s">
        <v>1901</v>
      </c>
      <c r="R124" t="s">
        <v>1901</v>
      </c>
      <c r="S124" t="s">
        <v>1900</v>
      </c>
    </row>
    <row r="125" ht="85.5" spans="1:19">
      <c r="A125" t="s">
        <v>1073</v>
      </c>
      <c r="B125" s="3" t="s">
        <v>45</v>
      </c>
      <c r="C125" t="s">
        <v>1074</v>
      </c>
      <c r="D125" t="s">
        <v>1075</v>
      </c>
      <c r="E125" t="s">
        <v>1076</v>
      </c>
      <c r="F125" s="3" t="s">
        <v>70</v>
      </c>
      <c r="G125" s="3" t="s">
        <v>1077</v>
      </c>
      <c r="H125" t="s">
        <v>1078</v>
      </c>
      <c r="I125" t="s">
        <v>1079</v>
      </c>
      <c r="J125">
        <v>15200</v>
      </c>
      <c r="K125" s="8">
        <v>4465</v>
      </c>
      <c r="L125">
        <v>487</v>
      </c>
      <c r="M125" s="3">
        <v>700</v>
      </c>
      <c r="Q125" t="s">
        <v>1900</v>
      </c>
      <c r="R125" t="s">
        <v>1900</v>
      </c>
      <c r="S125" t="s">
        <v>1901</v>
      </c>
    </row>
    <row r="126" ht="85.5" spans="1:19">
      <c r="A126" t="s">
        <v>1084</v>
      </c>
      <c r="B126" s="3" t="s">
        <v>316</v>
      </c>
      <c r="C126" t="s">
        <v>1085</v>
      </c>
      <c r="D126" t="s">
        <v>1086</v>
      </c>
      <c r="E126" t="s">
        <v>124</v>
      </c>
      <c r="F126" t="s">
        <v>319</v>
      </c>
      <c r="G126" t="s">
        <v>320</v>
      </c>
      <c r="H126" t="s">
        <v>367</v>
      </c>
      <c r="I126" t="s">
        <v>329</v>
      </c>
      <c r="J126" s="4">
        <v>3000</v>
      </c>
      <c r="K126" s="4">
        <v>8000</v>
      </c>
      <c r="L126">
        <v>150</v>
      </c>
      <c r="M126">
        <v>1000</v>
      </c>
      <c r="Q126" t="s">
        <v>1900</v>
      </c>
      <c r="R126" t="s">
        <v>1900</v>
      </c>
      <c r="S126" t="s">
        <v>1901</v>
      </c>
    </row>
    <row r="127" ht="114" spans="1:19">
      <c r="A127" t="s">
        <v>1089</v>
      </c>
      <c r="B127" s="3" t="s">
        <v>420</v>
      </c>
      <c r="C127" t="s">
        <v>1090</v>
      </c>
      <c r="D127" t="s">
        <v>1091</v>
      </c>
      <c r="E127" t="s">
        <v>27</v>
      </c>
      <c r="F127" t="s">
        <v>36</v>
      </c>
      <c r="G127" s="3" t="s">
        <v>1092</v>
      </c>
      <c r="H127" s="3" t="s">
        <v>1093</v>
      </c>
      <c r="I127" t="s">
        <v>1094</v>
      </c>
      <c r="J127" s="8">
        <v>12800</v>
      </c>
      <c r="K127" s="8">
        <v>8300</v>
      </c>
      <c r="L127">
        <v>172</v>
      </c>
      <c r="M127" s="3">
        <v>2700</v>
      </c>
      <c r="Q127" t="s">
        <v>1901</v>
      </c>
      <c r="R127" t="s">
        <v>1901</v>
      </c>
      <c r="S127" t="s">
        <v>1900</v>
      </c>
    </row>
    <row r="128" ht="85.5" spans="1:19">
      <c r="A128" t="s">
        <v>1099</v>
      </c>
      <c r="B128" s="3" t="s">
        <v>45</v>
      </c>
      <c r="C128" t="s">
        <v>1100</v>
      </c>
      <c r="D128" t="s">
        <v>1101</v>
      </c>
      <c r="E128" t="s">
        <v>69</v>
      </c>
      <c r="F128" t="s">
        <v>36</v>
      </c>
      <c r="G128" s="3" t="s">
        <v>70</v>
      </c>
      <c r="H128" t="s">
        <v>290</v>
      </c>
      <c r="I128" s="3" t="s">
        <v>1102</v>
      </c>
      <c r="J128" s="4">
        <v>8800</v>
      </c>
      <c r="K128" s="4">
        <v>8200</v>
      </c>
      <c r="L128" s="4">
        <v>1540</v>
      </c>
      <c r="M128">
        <v>179</v>
      </c>
      <c r="Q128" t="s">
        <v>1900</v>
      </c>
      <c r="R128" t="s">
        <v>1901</v>
      </c>
      <c r="S128" t="s">
        <v>1900</v>
      </c>
    </row>
    <row r="129" ht="114" spans="1:19">
      <c r="A129" t="s">
        <v>1104</v>
      </c>
      <c r="B129" s="3" t="s">
        <v>14</v>
      </c>
      <c r="C129" t="s">
        <v>1105</v>
      </c>
      <c r="D129" t="s">
        <v>1106</v>
      </c>
      <c r="E129" t="s">
        <v>124</v>
      </c>
      <c r="F129" s="3" t="s">
        <v>975</v>
      </c>
      <c r="G129" t="s">
        <v>18</v>
      </c>
      <c r="H129" t="s">
        <v>1016</v>
      </c>
      <c r="I129" t="s">
        <v>977</v>
      </c>
      <c r="J129" s="4">
        <v>37050</v>
      </c>
      <c r="K129" s="4">
        <v>39000</v>
      </c>
      <c r="L129" s="3">
        <v>9000</v>
      </c>
      <c r="M129" s="8">
        <v>4226</v>
      </c>
      <c r="Q129" t="s">
        <v>1900</v>
      </c>
      <c r="R129" t="s">
        <v>1901</v>
      </c>
      <c r="S129" t="s">
        <v>1900</v>
      </c>
    </row>
    <row r="130" ht="71.25" spans="1:19">
      <c r="A130" t="s">
        <v>1111</v>
      </c>
      <c r="B130" s="3" t="s">
        <v>33</v>
      </c>
      <c r="C130" t="s">
        <v>1112</v>
      </c>
      <c r="D130" t="s">
        <v>1113</v>
      </c>
      <c r="E130" t="s">
        <v>27</v>
      </c>
      <c r="F130" t="s">
        <v>36</v>
      </c>
      <c r="G130" t="s">
        <v>248</v>
      </c>
      <c r="H130" t="s">
        <v>345</v>
      </c>
      <c r="I130" t="s">
        <v>1114</v>
      </c>
      <c r="J130" s="4">
        <v>20000</v>
      </c>
      <c r="K130" s="4">
        <v>28000</v>
      </c>
      <c r="L130" s="4">
        <v>1000</v>
      </c>
      <c r="M130" s="4">
        <v>6000</v>
      </c>
      <c r="Q130" t="s">
        <v>1901</v>
      </c>
      <c r="R130" t="s">
        <v>1901</v>
      </c>
      <c r="S130" t="s">
        <v>1900</v>
      </c>
    </row>
    <row r="131" ht="85.5" spans="1:19">
      <c r="A131" t="s">
        <v>1115</v>
      </c>
      <c r="B131" s="3" t="s">
        <v>45</v>
      </c>
      <c r="C131" t="s">
        <v>1116</v>
      </c>
      <c r="D131" t="s">
        <v>1117</v>
      </c>
      <c r="E131" t="s">
        <v>194</v>
      </c>
      <c r="F131" t="s">
        <v>36</v>
      </c>
      <c r="G131" t="s">
        <v>195</v>
      </c>
      <c r="H131" t="s">
        <v>1118</v>
      </c>
      <c r="I131" t="s">
        <v>196</v>
      </c>
      <c r="J131">
        <v>800</v>
      </c>
      <c r="K131">
        <v>400</v>
      </c>
      <c r="L131" s="3">
        <v>333</v>
      </c>
      <c r="M131" s="3">
        <v>25</v>
      </c>
      <c r="Q131" t="s">
        <v>1900</v>
      </c>
      <c r="R131" t="s">
        <v>1901</v>
      </c>
      <c r="S131" t="s">
        <v>1900</v>
      </c>
    </row>
    <row r="132" ht="114" spans="1:19">
      <c r="A132" t="s">
        <v>1123</v>
      </c>
      <c r="B132" s="3" t="s">
        <v>99</v>
      </c>
      <c r="C132" t="s">
        <v>1124</v>
      </c>
      <c r="D132" t="s">
        <v>1125</v>
      </c>
      <c r="E132" t="s">
        <v>27</v>
      </c>
      <c r="F132" t="s">
        <v>19</v>
      </c>
      <c r="G132" t="s">
        <v>206</v>
      </c>
      <c r="H132" t="s">
        <v>241</v>
      </c>
      <c r="I132" t="s">
        <v>1126</v>
      </c>
      <c r="J132" s="4">
        <v>32000</v>
      </c>
      <c r="K132" s="4">
        <v>10000</v>
      </c>
      <c r="Q132" t="s">
        <v>1901</v>
      </c>
      <c r="R132" t="s">
        <v>1901</v>
      </c>
      <c r="S132" t="s">
        <v>1900</v>
      </c>
    </row>
    <row r="133" ht="85.5" spans="1:19">
      <c r="A133" t="s">
        <v>1129</v>
      </c>
      <c r="B133" s="3" t="s">
        <v>45</v>
      </c>
      <c r="C133" t="s">
        <v>1130</v>
      </c>
      <c r="D133" t="s">
        <v>1131</v>
      </c>
      <c r="E133" t="s">
        <v>1132</v>
      </c>
      <c r="F133" s="3" t="s">
        <v>916</v>
      </c>
      <c r="G133" t="s">
        <v>36</v>
      </c>
      <c r="H133" t="s">
        <v>1133</v>
      </c>
      <c r="I133" s="3" t="s">
        <v>1134</v>
      </c>
      <c r="J133" s="4">
        <v>51949</v>
      </c>
      <c r="K133" s="4">
        <v>49647</v>
      </c>
      <c r="L133" s="3">
        <v>5171</v>
      </c>
      <c r="M133" s="3">
        <v>13000</v>
      </c>
      <c r="Q133" t="s">
        <v>1900</v>
      </c>
      <c r="R133" t="s">
        <v>1900</v>
      </c>
      <c r="S133" t="s">
        <v>1901</v>
      </c>
    </row>
    <row r="134" ht="114" spans="1:19">
      <c r="A134" t="s">
        <v>1137</v>
      </c>
      <c r="B134" s="3" t="s">
        <v>1138</v>
      </c>
      <c r="C134" t="s">
        <v>1139</v>
      </c>
      <c r="D134" t="s">
        <v>1140</v>
      </c>
      <c r="E134" t="s">
        <v>27</v>
      </c>
      <c r="F134" t="s">
        <v>513</v>
      </c>
      <c r="G134" t="s">
        <v>79</v>
      </c>
      <c r="H134" t="s">
        <v>1141</v>
      </c>
      <c r="I134" t="s">
        <v>1142</v>
      </c>
      <c r="J134" s="4">
        <v>20000</v>
      </c>
      <c r="K134" s="8">
        <v>28000</v>
      </c>
      <c r="L134" s="4">
        <v>3850</v>
      </c>
      <c r="M134">
        <v>2567</v>
      </c>
      <c r="Q134" t="s">
        <v>1901</v>
      </c>
      <c r="R134" t="s">
        <v>1900</v>
      </c>
      <c r="S134" t="s">
        <v>1901</v>
      </c>
    </row>
    <row r="135" ht="85.5" spans="1:19">
      <c r="A135" t="s">
        <v>1146</v>
      </c>
      <c r="B135" s="3" t="s">
        <v>316</v>
      </c>
      <c r="C135" t="s">
        <v>1147</v>
      </c>
      <c r="D135" t="s">
        <v>1148</v>
      </c>
      <c r="E135" t="s">
        <v>124</v>
      </c>
      <c r="F135" t="s">
        <v>319</v>
      </c>
      <c r="G135" t="s">
        <v>320</v>
      </c>
      <c r="H135" t="s">
        <v>1149</v>
      </c>
      <c r="I135" t="s">
        <v>329</v>
      </c>
      <c r="J135" s="4">
        <v>8000</v>
      </c>
      <c r="K135" s="4">
        <v>15000</v>
      </c>
      <c r="L135">
        <v>500</v>
      </c>
      <c r="M135" s="3">
        <v>4500</v>
      </c>
      <c r="Q135" t="s">
        <v>1900</v>
      </c>
      <c r="R135" t="s">
        <v>1900</v>
      </c>
      <c r="S135" t="s">
        <v>1901</v>
      </c>
    </row>
    <row r="136" ht="99.75" spans="1:19">
      <c r="A136" t="s">
        <v>1152</v>
      </c>
      <c r="B136" s="3" t="s">
        <v>45</v>
      </c>
      <c r="C136" t="s">
        <v>1153</v>
      </c>
      <c r="D136" t="s">
        <v>1154</v>
      </c>
      <c r="E136" t="s">
        <v>1155</v>
      </c>
      <c r="F136" t="s">
        <v>36</v>
      </c>
      <c r="G136" s="3" t="s">
        <v>1156</v>
      </c>
      <c r="H136" t="s">
        <v>1157</v>
      </c>
      <c r="I136" s="3" t="s">
        <v>1158</v>
      </c>
      <c r="J136" s="4">
        <v>18000</v>
      </c>
      <c r="K136" s="4">
        <v>16000</v>
      </c>
      <c r="L136" s="4">
        <v>4000</v>
      </c>
      <c r="M136" s="4">
        <v>2500</v>
      </c>
      <c r="Q136" t="s">
        <v>1900</v>
      </c>
      <c r="R136" t="s">
        <v>1901</v>
      </c>
      <c r="S136" t="s">
        <v>1900</v>
      </c>
    </row>
    <row r="137" ht="85.5" spans="1:19">
      <c r="A137" t="s">
        <v>1160</v>
      </c>
      <c r="B137" s="3" t="s">
        <v>295</v>
      </c>
      <c r="C137" t="s">
        <v>1161</v>
      </c>
      <c r="D137" t="s">
        <v>1162</v>
      </c>
      <c r="E137" t="s">
        <v>27</v>
      </c>
      <c r="F137" t="s">
        <v>19</v>
      </c>
      <c r="G137" t="s">
        <v>18</v>
      </c>
      <c r="H137" t="s">
        <v>1163</v>
      </c>
      <c r="I137" t="s">
        <v>1164</v>
      </c>
      <c r="J137" s="4">
        <v>13500</v>
      </c>
      <c r="K137" s="4">
        <v>8500</v>
      </c>
      <c r="L137">
        <v>670</v>
      </c>
      <c r="M137" s="4">
        <v>6573</v>
      </c>
      <c r="Q137" t="s">
        <v>1901</v>
      </c>
      <c r="R137" t="s">
        <v>1901</v>
      </c>
      <c r="S137" t="s">
        <v>1900</v>
      </c>
    </row>
    <row r="138" ht="85.5" spans="1:19">
      <c r="A138" t="s">
        <v>1167</v>
      </c>
      <c r="B138" s="3" t="s">
        <v>316</v>
      </c>
      <c r="C138" t="s">
        <v>1168</v>
      </c>
      <c r="D138" t="s">
        <v>1169</v>
      </c>
      <c r="E138" t="s">
        <v>124</v>
      </c>
      <c r="F138" t="s">
        <v>319</v>
      </c>
      <c r="G138" t="s">
        <v>320</v>
      </c>
      <c r="H138" t="s">
        <v>367</v>
      </c>
      <c r="I138" t="s">
        <v>1170</v>
      </c>
      <c r="J138" s="4">
        <v>15300</v>
      </c>
      <c r="K138" s="8">
        <v>8256</v>
      </c>
      <c r="L138" t="s">
        <v>1902</v>
      </c>
      <c r="M138" t="s">
        <v>1902</v>
      </c>
      <c r="Q138" t="s">
        <v>1900</v>
      </c>
      <c r="R138" t="s">
        <v>1900</v>
      </c>
      <c r="S138" t="s">
        <v>1901</v>
      </c>
    </row>
    <row r="139" ht="114" spans="1:19">
      <c r="A139" t="s">
        <v>1173</v>
      </c>
      <c r="B139" s="3" t="s">
        <v>420</v>
      </c>
      <c r="C139" t="s">
        <v>1174</v>
      </c>
      <c r="D139" t="s">
        <v>1175</v>
      </c>
      <c r="E139" t="s">
        <v>27</v>
      </c>
      <c r="F139" t="s">
        <v>36</v>
      </c>
      <c r="G139" t="s">
        <v>614</v>
      </c>
      <c r="H139" s="3" t="s">
        <v>1176</v>
      </c>
      <c r="I139" t="s">
        <v>1177</v>
      </c>
      <c r="J139" s="8">
        <v>4000</v>
      </c>
      <c r="K139" s="8">
        <v>2600</v>
      </c>
      <c r="L139" t="s">
        <v>1902</v>
      </c>
      <c r="M139">
        <v>566</v>
      </c>
      <c r="Q139" t="s">
        <v>1901</v>
      </c>
      <c r="R139" t="s">
        <v>1901</v>
      </c>
      <c r="S139" t="s">
        <v>1900</v>
      </c>
    </row>
    <row r="140" ht="114" spans="1:19">
      <c r="A140" t="s">
        <v>1181</v>
      </c>
      <c r="B140" s="3" t="s">
        <v>86</v>
      </c>
      <c r="C140" t="s">
        <v>1182</v>
      </c>
      <c r="D140" t="s">
        <v>1183</v>
      </c>
      <c r="E140" s="3" t="s">
        <v>1184</v>
      </c>
      <c r="F140" t="s">
        <v>19</v>
      </c>
      <c r="G140" s="3" t="s">
        <v>1185</v>
      </c>
      <c r="H140" s="3" t="s">
        <v>1186</v>
      </c>
      <c r="I140" t="s">
        <v>1187</v>
      </c>
      <c r="J140" s="8">
        <v>20661</v>
      </c>
      <c r="K140" s="4">
        <v>7300</v>
      </c>
      <c r="L140" s="4">
        <v>1200</v>
      </c>
      <c r="M140" s="8">
        <v>2648</v>
      </c>
      <c r="Q140" t="s">
        <v>1901</v>
      </c>
      <c r="R140" t="s">
        <v>1901</v>
      </c>
      <c r="S140" t="s">
        <v>1900</v>
      </c>
    </row>
    <row r="141" ht="114" spans="1:19">
      <c r="A141" t="s">
        <v>1192</v>
      </c>
      <c r="B141" s="3" t="s">
        <v>172</v>
      </c>
      <c r="C141" t="s">
        <v>1193</v>
      </c>
      <c r="D141" t="s">
        <v>1194</v>
      </c>
      <c r="E141" t="s">
        <v>1195</v>
      </c>
      <c r="F141" t="s">
        <v>217</v>
      </c>
      <c r="G141" s="3" t="s">
        <v>1196</v>
      </c>
      <c r="H141" t="s">
        <v>219</v>
      </c>
      <c r="I141" t="s">
        <v>1197</v>
      </c>
      <c r="J141" s="4">
        <v>9500</v>
      </c>
      <c r="K141" s="4">
        <v>5000</v>
      </c>
      <c r="L141">
        <v>550</v>
      </c>
      <c r="M141" s="3">
        <v>1220</v>
      </c>
      <c r="Q141" t="s">
        <v>1901</v>
      </c>
      <c r="R141" t="s">
        <v>1901</v>
      </c>
      <c r="S141" t="s">
        <v>1900</v>
      </c>
    </row>
    <row r="142" ht="128.25" spans="1:19">
      <c r="A142" t="s">
        <v>1200</v>
      </c>
      <c r="B142" s="3" t="s">
        <v>226</v>
      </c>
      <c r="C142" t="s">
        <v>1201</v>
      </c>
      <c r="D142" t="s">
        <v>1202</v>
      </c>
      <c r="E142" t="s">
        <v>1203</v>
      </c>
      <c r="F142" s="3" t="s">
        <v>205</v>
      </c>
      <c r="G142" t="s">
        <v>206</v>
      </c>
      <c r="H142" t="s">
        <v>1204</v>
      </c>
      <c r="I142" s="3" t="s">
        <v>1205</v>
      </c>
      <c r="J142" s="8">
        <v>50000</v>
      </c>
      <c r="K142" s="8">
        <v>30000</v>
      </c>
      <c r="L142">
        <v>7100</v>
      </c>
      <c r="M142">
        <v>10000</v>
      </c>
      <c r="Q142" t="s">
        <v>1901</v>
      </c>
      <c r="R142" t="s">
        <v>1901</v>
      </c>
      <c r="S142" t="s">
        <v>1900</v>
      </c>
    </row>
    <row r="143" ht="114" spans="1:19">
      <c r="A143" t="s">
        <v>1210</v>
      </c>
      <c r="B143" s="3" t="s">
        <v>201</v>
      </c>
      <c r="C143" t="s">
        <v>1211</v>
      </c>
      <c r="D143" t="s">
        <v>1212</v>
      </c>
      <c r="E143" t="s">
        <v>596</v>
      </c>
      <c r="F143" t="s">
        <v>206</v>
      </c>
      <c r="G143" t="s">
        <v>19</v>
      </c>
      <c r="H143" t="s">
        <v>382</v>
      </c>
      <c r="I143" s="3" t="s">
        <v>1213</v>
      </c>
      <c r="J143" s="4">
        <v>30000</v>
      </c>
      <c r="K143" s="4">
        <v>25000</v>
      </c>
      <c r="L143" s="4">
        <v>3000</v>
      </c>
      <c r="M143" s="4">
        <v>3000</v>
      </c>
      <c r="Q143" t="s">
        <v>1900</v>
      </c>
      <c r="R143" t="s">
        <v>1900</v>
      </c>
      <c r="S143" t="s">
        <v>1901</v>
      </c>
    </row>
    <row r="144" ht="85.5" spans="1:19">
      <c r="A144" t="s">
        <v>1216</v>
      </c>
      <c r="B144" s="3" t="s">
        <v>45</v>
      </c>
      <c r="C144" t="s">
        <v>1217</v>
      </c>
      <c r="D144" t="s">
        <v>1218</v>
      </c>
      <c r="E144" t="s">
        <v>27</v>
      </c>
      <c r="F144" s="3" t="s">
        <v>396</v>
      </c>
      <c r="G144" t="s">
        <v>248</v>
      </c>
      <c r="H144" s="3" t="s">
        <v>1219</v>
      </c>
      <c r="I144" t="s">
        <v>1220</v>
      </c>
      <c r="J144" s="4">
        <v>45000</v>
      </c>
      <c r="K144" s="8">
        <v>20000</v>
      </c>
      <c r="L144">
        <v>57</v>
      </c>
      <c r="M144" s="3">
        <v>3250</v>
      </c>
      <c r="Q144" t="s">
        <v>1901</v>
      </c>
      <c r="R144" t="s">
        <v>1901</v>
      </c>
      <c r="S144" t="s">
        <v>1900</v>
      </c>
    </row>
    <row r="145" ht="71.25" spans="1:19">
      <c r="A145" t="s">
        <v>1224</v>
      </c>
      <c r="B145" s="3" t="s">
        <v>33</v>
      </c>
      <c r="C145" t="s">
        <v>1225</v>
      </c>
      <c r="D145" t="s">
        <v>1226</v>
      </c>
      <c r="E145" t="s">
        <v>113</v>
      </c>
      <c r="F145" s="3" t="s">
        <v>186</v>
      </c>
      <c r="G145" t="s">
        <v>36</v>
      </c>
      <c r="H145" t="s">
        <v>1227</v>
      </c>
      <c r="I145" t="s">
        <v>407</v>
      </c>
      <c r="J145" s="4">
        <v>24000</v>
      </c>
      <c r="K145" s="4">
        <v>30000</v>
      </c>
      <c r="L145" s="4">
        <v>2600</v>
      </c>
      <c r="M145" s="4">
        <v>4000</v>
      </c>
      <c r="Q145" t="s">
        <v>1900</v>
      </c>
      <c r="R145" t="s">
        <v>1900</v>
      </c>
      <c r="S145" t="s">
        <v>1901</v>
      </c>
    </row>
    <row r="146" ht="99.75" spans="1:19">
      <c r="A146" t="s">
        <v>1231</v>
      </c>
      <c r="B146" s="3" t="s">
        <v>1232</v>
      </c>
      <c r="C146" t="s">
        <v>1233</v>
      </c>
      <c r="D146" t="s">
        <v>1234</v>
      </c>
      <c r="E146" t="s">
        <v>27</v>
      </c>
      <c r="F146" t="s">
        <v>1235</v>
      </c>
      <c r="G146" s="3" t="s">
        <v>1236</v>
      </c>
      <c r="H146" t="s">
        <v>1237</v>
      </c>
      <c r="I146" s="3" t="s">
        <v>1238</v>
      </c>
      <c r="J146" s="4">
        <v>2000</v>
      </c>
      <c r="K146" s="4">
        <v>6000</v>
      </c>
      <c r="L146">
        <v>500</v>
      </c>
      <c r="Q146" t="s">
        <v>1901</v>
      </c>
      <c r="R146" t="s">
        <v>1900</v>
      </c>
      <c r="S146" t="s">
        <v>1901</v>
      </c>
    </row>
    <row r="147" ht="99.75" spans="1:19">
      <c r="A147" t="s">
        <v>1240</v>
      </c>
      <c r="B147" s="3" t="s">
        <v>45</v>
      </c>
      <c r="C147" t="s">
        <v>1241</v>
      </c>
      <c r="D147" t="s">
        <v>1242</v>
      </c>
      <c r="E147" s="3" t="s">
        <v>1243</v>
      </c>
      <c r="F147" s="3" t="s">
        <v>1244</v>
      </c>
      <c r="G147" t="s">
        <v>36</v>
      </c>
      <c r="H147" s="3" t="s">
        <v>1245</v>
      </c>
      <c r="I147" s="3" t="s">
        <v>1246</v>
      </c>
      <c r="J147" s="6">
        <v>55634</v>
      </c>
      <c r="K147" s="8">
        <v>46138</v>
      </c>
      <c r="L147" s="3">
        <v>7468</v>
      </c>
      <c r="M147" s="4">
        <v>7389</v>
      </c>
      <c r="Q147" t="s">
        <v>1900</v>
      </c>
      <c r="R147" t="s">
        <v>1900</v>
      </c>
      <c r="S147" t="s">
        <v>1901</v>
      </c>
    </row>
    <row r="148" ht="85.5" spans="1:19">
      <c r="A148" t="s">
        <v>1251</v>
      </c>
      <c r="B148" s="3" t="s">
        <v>45</v>
      </c>
      <c r="C148" t="s">
        <v>1252</v>
      </c>
      <c r="D148" t="s">
        <v>1253</v>
      </c>
      <c r="E148" t="s">
        <v>59</v>
      </c>
      <c r="F148" t="s">
        <v>36</v>
      </c>
      <c r="G148" t="s">
        <v>832</v>
      </c>
      <c r="H148" t="s">
        <v>1254</v>
      </c>
      <c r="I148" t="s">
        <v>1255</v>
      </c>
      <c r="J148" s="8">
        <v>9000</v>
      </c>
      <c r="K148" s="8">
        <v>21400</v>
      </c>
      <c r="L148" s="4">
        <v>1300</v>
      </c>
      <c r="M148">
        <v>672</v>
      </c>
      <c r="Q148" t="s">
        <v>1900</v>
      </c>
      <c r="R148" t="s">
        <v>1901</v>
      </c>
      <c r="S148" t="s">
        <v>1900</v>
      </c>
    </row>
    <row r="149" ht="114" spans="1:19">
      <c r="A149" t="s">
        <v>1260</v>
      </c>
      <c r="B149" s="3" t="s">
        <v>201</v>
      </c>
      <c r="C149" t="s">
        <v>1261</v>
      </c>
      <c r="D149" t="s">
        <v>1262</v>
      </c>
      <c r="E149" t="s">
        <v>596</v>
      </c>
      <c r="F149" t="s">
        <v>206</v>
      </c>
      <c r="G149" t="s">
        <v>19</v>
      </c>
      <c r="H149" t="s">
        <v>1263</v>
      </c>
      <c r="I149" t="s">
        <v>1264</v>
      </c>
      <c r="J149" s="8">
        <v>36000</v>
      </c>
      <c r="K149" s="4">
        <v>26000</v>
      </c>
      <c r="L149" s="4">
        <v>1200</v>
      </c>
      <c r="M149" s="8">
        <v>4500</v>
      </c>
      <c r="Q149" t="s">
        <v>1900</v>
      </c>
      <c r="R149" t="s">
        <v>1900</v>
      </c>
      <c r="S149" t="s">
        <v>1901</v>
      </c>
    </row>
    <row r="150" ht="114" spans="1:19">
      <c r="A150" t="s">
        <v>1267</v>
      </c>
      <c r="B150" s="3" t="s">
        <v>14</v>
      </c>
      <c r="C150" t="s">
        <v>1268</v>
      </c>
      <c r="D150" t="s">
        <v>1269</v>
      </c>
      <c r="E150" t="s">
        <v>27</v>
      </c>
      <c r="F150" t="s">
        <v>19</v>
      </c>
      <c r="G150" t="s">
        <v>18</v>
      </c>
      <c r="H150" t="s">
        <v>1270</v>
      </c>
      <c r="I150" t="s">
        <v>1271</v>
      </c>
      <c r="J150" s="3">
        <v>47500</v>
      </c>
      <c r="K150" s="8">
        <v>6900</v>
      </c>
      <c r="L150" s="3">
        <v>910</v>
      </c>
      <c r="M150" s="3">
        <v>2743</v>
      </c>
      <c r="Q150" t="s">
        <v>1901</v>
      </c>
      <c r="R150" t="s">
        <v>1901</v>
      </c>
      <c r="S150" t="s">
        <v>1900</v>
      </c>
    </row>
    <row r="151" ht="156.75" spans="1:19">
      <c r="A151" t="s">
        <v>1276</v>
      </c>
      <c r="B151" s="3" t="s">
        <v>14</v>
      </c>
      <c r="C151" t="s">
        <v>1277</v>
      </c>
      <c r="D151" t="s">
        <v>1024</v>
      </c>
      <c r="E151" t="s">
        <v>1278</v>
      </c>
      <c r="F151" t="s">
        <v>18</v>
      </c>
      <c r="G151" s="3" t="s">
        <v>1279</v>
      </c>
      <c r="H151" s="3" t="s">
        <v>1280</v>
      </c>
      <c r="I151" s="3" t="s">
        <v>1281</v>
      </c>
      <c r="J151" s="8">
        <v>35300</v>
      </c>
      <c r="K151" s="8">
        <v>39600</v>
      </c>
      <c r="L151" s="3">
        <v>5346</v>
      </c>
      <c r="M151" s="8">
        <v>4460</v>
      </c>
      <c r="Q151" t="s">
        <v>1901</v>
      </c>
      <c r="R151" t="s">
        <v>1900</v>
      </c>
      <c r="S151" t="s">
        <v>1901</v>
      </c>
    </row>
    <row r="152" ht="71.25" spans="1:19">
      <c r="A152" t="s">
        <v>1286</v>
      </c>
      <c r="B152" s="3" t="s">
        <v>33</v>
      </c>
      <c r="C152" t="s">
        <v>1287</v>
      </c>
      <c r="D152" t="s">
        <v>1288</v>
      </c>
      <c r="E152" t="s">
        <v>1289</v>
      </c>
      <c r="F152" t="s">
        <v>36</v>
      </c>
      <c r="G152" s="3" t="s">
        <v>186</v>
      </c>
      <c r="H152" t="s">
        <v>1290</v>
      </c>
      <c r="I152" t="s">
        <v>550</v>
      </c>
      <c r="J152" s="4">
        <v>62000</v>
      </c>
      <c r="K152" s="4">
        <v>89000</v>
      </c>
      <c r="L152" s="4">
        <v>1650</v>
      </c>
      <c r="M152" s="4">
        <v>1600</v>
      </c>
      <c r="Q152" t="s">
        <v>1900</v>
      </c>
      <c r="R152" t="s">
        <v>1901</v>
      </c>
      <c r="S152" t="s">
        <v>1900</v>
      </c>
    </row>
    <row r="153" ht="71.25" spans="1:19">
      <c r="A153" t="s">
        <v>1292</v>
      </c>
      <c r="B153" s="3" t="s">
        <v>33</v>
      </c>
      <c r="C153" t="s">
        <v>1293</v>
      </c>
      <c r="D153" t="s">
        <v>1294</v>
      </c>
      <c r="E153" t="s">
        <v>27</v>
      </c>
      <c r="F153" t="s">
        <v>36</v>
      </c>
      <c r="G153" s="3" t="s">
        <v>70</v>
      </c>
      <c r="H153" t="s">
        <v>1295</v>
      </c>
      <c r="I153" t="s">
        <v>1296</v>
      </c>
      <c r="J153">
        <v>6000</v>
      </c>
      <c r="K153" s="4">
        <v>5000</v>
      </c>
      <c r="L153">
        <v>465</v>
      </c>
      <c r="M153">
        <v>488</v>
      </c>
      <c r="Q153" t="s">
        <v>1901</v>
      </c>
      <c r="R153" t="s">
        <v>1901</v>
      </c>
      <c r="S153" t="s">
        <v>1900</v>
      </c>
    </row>
    <row r="154" ht="156.75" spans="1:19">
      <c r="A154" t="s">
        <v>1301</v>
      </c>
      <c r="B154" s="3" t="s">
        <v>45</v>
      </c>
      <c r="C154" t="s">
        <v>1302</v>
      </c>
      <c r="D154" t="s">
        <v>1303</v>
      </c>
      <c r="E154" t="s">
        <v>27</v>
      </c>
      <c r="F154" s="3" t="s">
        <v>1304</v>
      </c>
      <c r="G154" s="3" t="s">
        <v>164</v>
      </c>
      <c r="H154" s="3" t="s">
        <v>1305</v>
      </c>
      <c r="I154" s="3" t="s">
        <v>1306</v>
      </c>
      <c r="J154" s="6">
        <v>12000</v>
      </c>
      <c r="K154" s="6">
        <v>7000</v>
      </c>
      <c r="L154" s="3">
        <v>5000</v>
      </c>
      <c r="M154" s="3">
        <v>400</v>
      </c>
      <c r="Q154" t="s">
        <v>1901</v>
      </c>
      <c r="R154" t="s">
        <v>1900</v>
      </c>
      <c r="S154" t="s">
        <v>1901</v>
      </c>
    </row>
    <row r="155" ht="114" spans="1:19">
      <c r="A155" t="s">
        <v>1311</v>
      </c>
      <c r="B155" s="3" t="s">
        <v>172</v>
      </c>
      <c r="C155" t="s">
        <v>1312</v>
      </c>
      <c r="D155" t="s">
        <v>1313</v>
      </c>
      <c r="E155" t="s">
        <v>432</v>
      </c>
      <c r="F155" t="s">
        <v>90</v>
      </c>
      <c r="G155" s="3" t="s">
        <v>1314</v>
      </c>
      <c r="H155" t="s">
        <v>1315</v>
      </c>
      <c r="I155" t="s">
        <v>1316</v>
      </c>
      <c r="J155" s="4">
        <v>3000</v>
      </c>
      <c r="K155" s="4">
        <v>7800</v>
      </c>
      <c r="L155" s="4">
        <v>1000</v>
      </c>
      <c r="Q155" t="s">
        <v>1900</v>
      </c>
      <c r="R155" t="s">
        <v>1901</v>
      </c>
      <c r="S155" t="s">
        <v>1900</v>
      </c>
    </row>
    <row r="156" ht="114" spans="1:19">
      <c r="A156" t="s">
        <v>1321</v>
      </c>
      <c r="B156" s="3" t="s">
        <v>172</v>
      </c>
      <c r="C156" t="s">
        <v>1322</v>
      </c>
      <c r="D156" t="s">
        <v>1323</v>
      </c>
      <c r="E156" t="s">
        <v>960</v>
      </c>
      <c r="F156" s="3" t="s">
        <v>1324</v>
      </c>
      <c r="G156" t="s">
        <v>18</v>
      </c>
      <c r="H156" t="s">
        <v>1270</v>
      </c>
      <c r="I156" t="s">
        <v>1325</v>
      </c>
      <c r="J156" s="4">
        <v>34000</v>
      </c>
      <c r="K156" s="4">
        <v>35000</v>
      </c>
      <c r="L156" s="4">
        <v>3500</v>
      </c>
      <c r="M156" s="4">
        <v>4000</v>
      </c>
      <c r="Q156" t="s">
        <v>1899</v>
      </c>
      <c r="R156" t="s">
        <v>1901</v>
      </c>
      <c r="S156" t="s">
        <v>1900</v>
      </c>
    </row>
    <row r="157" ht="99.75" spans="1:19">
      <c r="A157" t="s">
        <v>1328</v>
      </c>
      <c r="B157" s="3" t="s">
        <v>316</v>
      </c>
      <c r="C157" t="s">
        <v>1329</v>
      </c>
      <c r="D157" t="s">
        <v>1330</v>
      </c>
      <c r="E157" t="s">
        <v>1331</v>
      </c>
      <c r="F157" t="s">
        <v>319</v>
      </c>
      <c r="G157" t="s">
        <v>320</v>
      </c>
      <c r="H157" t="s">
        <v>321</v>
      </c>
      <c r="I157" s="3" t="s">
        <v>1332</v>
      </c>
      <c r="J157" s="4">
        <v>6600</v>
      </c>
      <c r="K157" s="4">
        <v>7000</v>
      </c>
      <c r="L157">
        <v>461</v>
      </c>
      <c r="M157">
        <v>409</v>
      </c>
      <c r="Q157" t="s">
        <v>1901</v>
      </c>
      <c r="R157" t="s">
        <v>1900</v>
      </c>
      <c r="S157" t="s">
        <v>1901</v>
      </c>
    </row>
    <row r="158" ht="71.25" spans="1:19">
      <c r="A158" t="s">
        <v>1335</v>
      </c>
      <c r="B158" s="3" t="s">
        <v>33</v>
      </c>
      <c r="C158" t="s">
        <v>1336</v>
      </c>
      <c r="D158" t="s">
        <v>1337</v>
      </c>
      <c r="E158" t="s">
        <v>113</v>
      </c>
      <c r="F158" t="s">
        <v>36</v>
      </c>
      <c r="G158" s="3" t="s">
        <v>186</v>
      </c>
      <c r="H158" t="s">
        <v>585</v>
      </c>
      <c r="I158" t="s">
        <v>550</v>
      </c>
      <c r="J158" s="4">
        <v>79000</v>
      </c>
      <c r="K158" s="4">
        <v>62000</v>
      </c>
      <c r="L158" s="4">
        <v>12501</v>
      </c>
      <c r="M158" s="4">
        <v>7000</v>
      </c>
      <c r="Q158" t="s">
        <v>1900</v>
      </c>
      <c r="R158" t="s">
        <v>1901</v>
      </c>
      <c r="S158" t="s">
        <v>1900</v>
      </c>
    </row>
    <row r="159" ht="85.5" spans="1:19">
      <c r="A159" t="s">
        <v>1338</v>
      </c>
      <c r="B159" s="3" t="s">
        <v>316</v>
      </c>
      <c r="C159" t="s">
        <v>1339</v>
      </c>
      <c r="D159" t="s">
        <v>1340</v>
      </c>
      <c r="E159" t="s">
        <v>1341</v>
      </c>
      <c r="F159" t="s">
        <v>319</v>
      </c>
      <c r="G159" t="s">
        <v>320</v>
      </c>
      <c r="H159" t="s">
        <v>1342</v>
      </c>
      <c r="I159" t="s">
        <v>987</v>
      </c>
      <c r="J159" s="8">
        <v>11938</v>
      </c>
      <c r="K159" s="8">
        <v>25588</v>
      </c>
      <c r="L159" s="3">
        <v>800</v>
      </c>
      <c r="M159" s="3">
        <v>4120</v>
      </c>
      <c r="Q159" t="s">
        <v>1900</v>
      </c>
      <c r="R159" t="s">
        <v>1900</v>
      </c>
      <c r="S159" t="s">
        <v>1901</v>
      </c>
    </row>
    <row r="160" ht="156.75" spans="1:19">
      <c r="A160" t="s">
        <v>1347</v>
      </c>
      <c r="B160" s="3" t="s">
        <v>45</v>
      </c>
      <c r="C160" t="s">
        <v>1348</v>
      </c>
      <c r="D160" t="s">
        <v>1349</v>
      </c>
      <c r="E160" s="3" t="s">
        <v>1350</v>
      </c>
      <c r="F160" t="s">
        <v>36</v>
      </c>
      <c r="G160" s="3" t="s">
        <v>1351</v>
      </c>
      <c r="H160" t="s">
        <v>1157</v>
      </c>
      <c r="I160" s="3" t="s">
        <v>1352</v>
      </c>
      <c r="J160" s="4">
        <v>42430</v>
      </c>
      <c r="K160" s="4">
        <v>49446</v>
      </c>
      <c r="L160" s="4">
        <v>3236</v>
      </c>
      <c r="M160" s="3">
        <v>4647</v>
      </c>
      <c r="Q160" t="s">
        <v>1899</v>
      </c>
      <c r="R160" t="s">
        <v>1901</v>
      </c>
      <c r="S160" t="s">
        <v>1900</v>
      </c>
    </row>
    <row r="161" ht="409.5" spans="1:19">
      <c r="A161" t="s">
        <v>1355</v>
      </c>
      <c r="B161" s="3" t="s">
        <v>438</v>
      </c>
      <c r="C161" t="s">
        <v>1356</v>
      </c>
      <c r="D161" t="s">
        <v>1357</v>
      </c>
      <c r="E161" t="s">
        <v>1358</v>
      </c>
      <c r="F161" t="s">
        <v>1359</v>
      </c>
      <c r="G161" s="3" t="s">
        <v>1360</v>
      </c>
      <c r="H161" s="3" t="s">
        <v>1361</v>
      </c>
      <c r="I161" s="3" t="s">
        <v>1362</v>
      </c>
      <c r="J161" s="3" t="s">
        <v>1363</v>
      </c>
      <c r="K161" s="3" t="s">
        <v>1364</v>
      </c>
      <c r="L161" s="8">
        <v>1666</v>
      </c>
      <c r="M161" s="3" t="s">
        <v>1366</v>
      </c>
      <c r="P161" t="s">
        <v>1905</v>
      </c>
      <c r="Q161" t="s">
        <v>1900</v>
      </c>
      <c r="R161" t="s">
        <v>1900</v>
      </c>
      <c r="S161" t="s">
        <v>1901</v>
      </c>
    </row>
    <row r="162" ht="185.25" spans="1:19">
      <c r="A162" t="s">
        <v>1367</v>
      </c>
      <c r="B162" s="3" t="s">
        <v>45</v>
      </c>
      <c r="C162" t="s">
        <v>1368</v>
      </c>
      <c r="D162" t="s">
        <v>1369</v>
      </c>
      <c r="E162" t="s">
        <v>395</v>
      </c>
      <c r="F162" s="3" t="s">
        <v>396</v>
      </c>
      <c r="G162" t="s">
        <v>248</v>
      </c>
      <c r="H162" s="3" t="s">
        <v>1370</v>
      </c>
      <c r="I162" s="3" t="s">
        <v>1371</v>
      </c>
      <c r="J162" s="4">
        <v>31000</v>
      </c>
      <c r="K162" s="4">
        <v>33000</v>
      </c>
      <c r="L162">
        <v>650</v>
      </c>
      <c r="M162" s="8">
        <v>4000</v>
      </c>
      <c r="Q162" t="s">
        <v>1901</v>
      </c>
      <c r="R162" t="s">
        <v>1901</v>
      </c>
      <c r="S162" t="s">
        <v>1900</v>
      </c>
    </row>
    <row r="163" ht="85.5" spans="1:19">
      <c r="A163" t="s">
        <v>1374</v>
      </c>
      <c r="B163" s="3" t="s">
        <v>45</v>
      </c>
      <c r="C163" t="s">
        <v>1375</v>
      </c>
      <c r="D163" t="s">
        <v>1376</v>
      </c>
      <c r="E163" t="s">
        <v>27</v>
      </c>
      <c r="F163" t="s">
        <v>36</v>
      </c>
      <c r="G163" t="s">
        <v>248</v>
      </c>
      <c r="H163" t="s">
        <v>1377</v>
      </c>
      <c r="I163" t="s">
        <v>1378</v>
      </c>
      <c r="J163" s="4">
        <v>16300</v>
      </c>
      <c r="K163" s="4">
        <v>11980</v>
      </c>
      <c r="L163">
        <v>200</v>
      </c>
      <c r="M163" s="4">
        <v>6887</v>
      </c>
      <c r="Q163" t="s">
        <v>1901</v>
      </c>
      <c r="R163" t="s">
        <v>1901</v>
      </c>
      <c r="S163" t="s">
        <v>1900</v>
      </c>
    </row>
    <row r="164" ht="156.75" spans="1:19">
      <c r="A164" t="s">
        <v>1379</v>
      </c>
      <c r="B164" s="3" t="s">
        <v>1380</v>
      </c>
      <c r="C164" t="s">
        <v>1381</v>
      </c>
      <c r="D164" t="s">
        <v>1382</v>
      </c>
      <c r="E164" s="3" t="s">
        <v>1383</v>
      </c>
      <c r="F164" t="s">
        <v>90</v>
      </c>
      <c r="G164" t="s">
        <v>489</v>
      </c>
      <c r="H164" t="s">
        <v>241</v>
      </c>
      <c r="I164" t="s">
        <v>1384</v>
      </c>
      <c r="J164" s="4">
        <v>80000</v>
      </c>
      <c r="K164" s="4">
        <v>40000</v>
      </c>
      <c r="L164" s="3">
        <v>1500</v>
      </c>
      <c r="M164" s="8">
        <v>31000</v>
      </c>
      <c r="Q164" t="s">
        <v>1901</v>
      </c>
      <c r="R164" t="s">
        <v>1901</v>
      </c>
      <c r="S164" t="s">
        <v>1900</v>
      </c>
    </row>
    <row r="165" ht="71.25" spans="1:19">
      <c r="A165" t="s">
        <v>1387</v>
      </c>
      <c r="B165" s="3" t="s">
        <v>33</v>
      </c>
      <c r="C165" t="s">
        <v>1388</v>
      </c>
      <c r="D165" t="s">
        <v>1389</v>
      </c>
      <c r="E165" t="s">
        <v>113</v>
      </c>
      <c r="F165" t="s">
        <v>36</v>
      </c>
      <c r="G165" s="3" t="s">
        <v>186</v>
      </c>
      <c r="H165" t="s">
        <v>1390</v>
      </c>
      <c r="I165" t="s">
        <v>1391</v>
      </c>
      <c r="J165" s="4">
        <v>3500</v>
      </c>
      <c r="K165" s="4">
        <v>2300</v>
      </c>
      <c r="L165">
        <v>250</v>
      </c>
      <c r="M165">
        <v>20</v>
      </c>
      <c r="Q165" t="s">
        <v>1900</v>
      </c>
      <c r="R165" t="s">
        <v>1901</v>
      </c>
      <c r="S165" t="s">
        <v>1900</v>
      </c>
    </row>
    <row r="166" ht="128.25" spans="1:19">
      <c r="A166" t="s">
        <v>1395</v>
      </c>
      <c r="B166" s="3" t="s">
        <v>45</v>
      </c>
      <c r="C166" t="s">
        <v>1396</v>
      </c>
      <c r="D166" t="s">
        <v>1397</v>
      </c>
      <c r="E166" t="s">
        <v>59</v>
      </c>
      <c r="F166" t="s">
        <v>248</v>
      </c>
      <c r="G166" t="s">
        <v>36</v>
      </c>
      <c r="H166" s="3" t="s">
        <v>1398</v>
      </c>
      <c r="I166" t="s">
        <v>1399</v>
      </c>
      <c r="J166" s="8">
        <v>19000</v>
      </c>
      <c r="K166" s="4">
        <v>9000</v>
      </c>
      <c r="M166" s="4">
        <v>1100</v>
      </c>
      <c r="Q166" t="s">
        <v>1900</v>
      </c>
      <c r="R166" t="s">
        <v>1900</v>
      </c>
      <c r="S166" t="s">
        <v>1901</v>
      </c>
    </row>
    <row r="167" ht="85.5" spans="1:19">
      <c r="A167" t="s">
        <v>1402</v>
      </c>
      <c r="B167" s="3" t="s">
        <v>45</v>
      </c>
      <c r="C167" t="s">
        <v>1403</v>
      </c>
      <c r="D167" t="s">
        <v>1404</v>
      </c>
      <c r="E167" t="s">
        <v>27</v>
      </c>
      <c r="F167" t="s">
        <v>36</v>
      </c>
      <c r="G167" t="s">
        <v>832</v>
      </c>
      <c r="H167" t="s">
        <v>1405</v>
      </c>
      <c r="I167" t="s">
        <v>1406</v>
      </c>
      <c r="J167" s="4">
        <v>13350</v>
      </c>
      <c r="K167" s="8">
        <v>11240</v>
      </c>
      <c r="L167" s="4">
        <v>1000</v>
      </c>
      <c r="M167" s="3">
        <v>3000</v>
      </c>
      <c r="Q167" t="s">
        <v>1901</v>
      </c>
      <c r="R167" t="s">
        <v>1901</v>
      </c>
      <c r="S167" t="s">
        <v>1900</v>
      </c>
    </row>
    <row r="168" ht="85.5" spans="1:19">
      <c r="A168" t="s">
        <v>1409</v>
      </c>
      <c r="B168" s="3" t="s">
        <v>45</v>
      </c>
      <c r="C168" t="s">
        <v>1410</v>
      </c>
      <c r="D168" t="s">
        <v>1411</v>
      </c>
      <c r="E168" t="s">
        <v>59</v>
      </c>
      <c r="F168" t="s">
        <v>36</v>
      </c>
      <c r="G168" t="s">
        <v>248</v>
      </c>
      <c r="H168" t="s">
        <v>1412</v>
      </c>
      <c r="I168" t="s">
        <v>1413</v>
      </c>
      <c r="J168" s="4">
        <v>13000</v>
      </c>
      <c r="K168" s="4">
        <v>24000</v>
      </c>
      <c r="L168" s="3">
        <v>600</v>
      </c>
      <c r="M168">
        <v>50</v>
      </c>
      <c r="Q168" t="s">
        <v>1900</v>
      </c>
      <c r="R168" t="s">
        <v>1901</v>
      </c>
      <c r="S168" t="s">
        <v>1900</v>
      </c>
    </row>
    <row r="169" ht="114" spans="1:19">
      <c r="A169" t="s">
        <v>1416</v>
      </c>
      <c r="B169" s="3" t="s">
        <v>201</v>
      </c>
      <c r="C169" t="s">
        <v>1417</v>
      </c>
      <c r="D169" t="s">
        <v>1418</v>
      </c>
      <c r="E169" s="3" t="s">
        <v>1419</v>
      </c>
      <c r="F169" t="s">
        <v>19</v>
      </c>
      <c r="G169" t="s">
        <v>206</v>
      </c>
      <c r="H169" s="3" t="s">
        <v>1420</v>
      </c>
      <c r="I169" t="s">
        <v>1421</v>
      </c>
      <c r="J169" s="4">
        <v>30000</v>
      </c>
      <c r="K169" s="4">
        <v>40000</v>
      </c>
      <c r="L169" s="4">
        <v>7000</v>
      </c>
      <c r="M169" s="4">
        <v>6000</v>
      </c>
      <c r="Q169" t="s">
        <v>1901</v>
      </c>
      <c r="R169" t="s">
        <v>1901</v>
      </c>
      <c r="S169" t="s">
        <v>1900</v>
      </c>
    </row>
    <row r="170" ht="114" spans="1:19">
      <c r="A170" t="s">
        <v>1422</v>
      </c>
      <c r="B170" s="3" t="s">
        <v>172</v>
      </c>
      <c r="C170" t="s">
        <v>1423</v>
      </c>
      <c r="D170" t="s">
        <v>1424</v>
      </c>
      <c r="E170" t="s">
        <v>27</v>
      </c>
      <c r="F170" t="s">
        <v>36</v>
      </c>
      <c r="G170" s="3" t="s">
        <v>176</v>
      </c>
      <c r="H170" s="3" t="s">
        <v>1425</v>
      </c>
      <c r="I170" t="s">
        <v>1426</v>
      </c>
      <c r="J170" s="4">
        <v>10000</v>
      </c>
      <c r="K170" s="4">
        <v>21500</v>
      </c>
      <c r="L170">
        <v>600</v>
      </c>
      <c r="M170" s="3">
        <v>9000</v>
      </c>
      <c r="Q170" t="s">
        <v>1901</v>
      </c>
      <c r="R170" t="s">
        <v>1901</v>
      </c>
      <c r="S170" t="s">
        <v>1900</v>
      </c>
    </row>
    <row r="171" ht="85.5" spans="1:19">
      <c r="A171" t="s">
        <v>1429</v>
      </c>
      <c r="B171" s="3" t="s">
        <v>45</v>
      </c>
      <c r="C171" t="s">
        <v>1430</v>
      </c>
      <c r="D171" t="s">
        <v>1431</v>
      </c>
      <c r="E171" s="3" t="s">
        <v>1432</v>
      </c>
      <c r="F171" t="s">
        <v>36</v>
      </c>
      <c r="G171" t="s">
        <v>195</v>
      </c>
      <c r="H171" s="3" t="s">
        <v>1433</v>
      </c>
      <c r="I171" t="s">
        <v>1434</v>
      </c>
      <c r="J171" s="4">
        <v>3200</v>
      </c>
      <c r="K171" s="4">
        <v>2800</v>
      </c>
      <c r="L171">
        <v>250</v>
      </c>
      <c r="M171" s="3">
        <v>230</v>
      </c>
      <c r="Q171" t="s">
        <v>1901</v>
      </c>
      <c r="R171" t="s">
        <v>1901</v>
      </c>
      <c r="S171" t="s">
        <v>1900</v>
      </c>
    </row>
    <row r="172" ht="114" spans="1:19">
      <c r="A172" t="s">
        <v>1439</v>
      </c>
      <c r="B172" s="3" t="s">
        <v>86</v>
      </c>
      <c r="C172" t="s">
        <v>1440</v>
      </c>
      <c r="D172" t="s">
        <v>1441</v>
      </c>
      <c r="E172" t="s">
        <v>27</v>
      </c>
      <c r="F172" t="s">
        <v>90</v>
      </c>
      <c r="G172" t="s">
        <v>489</v>
      </c>
      <c r="H172" t="s">
        <v>259</v>
      </c>
      <c r="I172" s="3" t="s">
        <v>1442</v>
      </c>
      <c r="J172" t="s">
        <v>1902</v>
      </c>
      <c r="K172" t="s">
        <v>1902</v>
      </c>
      <c r="L172">
        <v>386</v>
      </c>
      <c r="M172">
        <v>1387</v>
      </c>
      <c r="Q172" t="s">
        <v>1901</v>
      </c>
      <c r="R172" t="s">
        <v>1901</v>
      </c>
      <c r="S172" t="s">
        <v>1900</v>
      </c>
    </row>
    <row r="173" ht="85.5" spans="1:19">
      <c r="A173" t="s">
        <v>1447</v>
      </c>
      <c r="B173" s="3" t="s">
        <v>45</v>
      </c>
      <c r="C173" t="s">
        <v>1448</v>
      </c>
      <c r="D173" t="s">
        <v>1449</v>
      </c>
      <c r="E173" t="s">
        <v>59</v>
      </c>
      <c r="F173" t="s">
        <v>36</v>
      </c>
      <c r="G173" t="s">
        <v>248</v>
      </c>
      <c r="H173" t="s">
        <v>1450</v>
      </c>
      <c r="I173" t="s">
        <v>1451</v>
      </c>
      <c r="J173" s="4">
        <v>1200</v>
      </c>
      <c r="K173" s="4">
        <v>4900</v>
      </c>
      <c r="L173" s="4">
        <v>1200</v>
      </c>
      <c r="M173" t="s">
        <v>1902</v>
      </c>
      <c r="Q173" t="s">
        <v>1900</v>
      </c>
      <c r="R173" t="s">
        <v>1901</v>
      </c>
      <c r="S173" t="s">
        <v>1900</v>
      </c>
    </row>
    <row r="174" ht="71.25" spans="1:19">
      <c r="A174" t="s">
        <v>1454</v>
      </c>
      <c r="B174" s="3" t="s">
        <v>33</v>
      </c>
      <c r="C174" t="s">
        <v>1455</v>
      </c>
      <c r="D174" t="s">
        <v>1456</v>
      </c>
      <c r="E174" t="s">
        <v>194</v>
      </c>
      <c r="F174" t="s">
        <v>36</v>
      </c>
      <c r="G174" t="s">
        <v>195</v>
      </c>
      <c r="H174" t="s">
        <v>791</v>
      </c>
      <c r="I174" t="s">
        <v>1434</v>
      </c>
      <c r="J174" s="4">
        <v>1100</v>
      </c>
      <c r="K174" s="4">
        <v>1400</v>
      </c>
      <c r="L174" s="3">
        <v>189</v>
      </c>
      <c r="M174">
        <v>51</v>
      </c>
      <c r="Q174" t="s">
        <v>1900</v>
      </c>
      <c r="R174" t="s">
        <v>1901</v>
      </c>
      <c r="S174" t="s">
        <v>1900</v>
      </c>
    </row>
    <row r="175" ht="85.5" spans="1:19">
      <c r="A175" t="s">
        <v>1461</v>
      </c>
      <c r="B175" s="3" t="s">
        <v>45</v>
      </c>
      <c r="C175" t="s">
        <v>1462</v>
      </c>
      <c r="D175" t="s">
        <v>1463</v>
      </c>
      <c r="E175" t="s">
        <v>1464</v>
      </c>
      <c r="F175" s="3" t="s">
        <v>70</v>
      </c>
      <c r="G175" t="s">
        <v>36</v>
      </c>
      <c r="H175" t="s">
        <v>1078</v>
      </c>
      <c r="I175" t="s">
        <v>1465</v>
      </c>
      <c r="J175" s="8">
        <v>18750</v>
      </c>
      <c r="K175" s="8">
        <v>13500</v>
      </c>
      <c r="L175">
        <v>720</v>
      </c>
      <c r="M175" s="3">
        <v>2160</v>
      </c>
      <c r="Q175" t="s">
        <v>1900</v>
      </c>
      <c r="R175" t="s">
        <v>1900</v>
      </c>
      <c r="S175" t="s">
        <v>1901</v>
      </c>
    </row>
    <row r="176" ht="85.5" spans="1:19">
      <c r="A176" t="s">
        <v>1470</v>
      </c>
      <c r="B176" s="3" t="s">
        <v>943</v>
      </c>
      <c r="C176" t="s">
        <v>1471</v>
      </c>
      <c r="D176" t="s">
        <v>1472</v>
      </c>
      <c r="E176" s="3" t="s">
        <v>1473</v>
      </c>
      <c r="F176" t="s">
        <v>206</v>
      </c>
      <c r="G176" t="s">
        <v>19</v>
      </c>
      <c r="H176" s="3" t="s">
        <v>1474</v>
      </c>
      <c r="I176" t="s">
        <v>1475</v>
      </c>
      <c r="J176" s="6">
        <v>45000</v>
      </c>
      <c r="K176" s="6" t="s">
        <v>1902</v>
      </c>
      <c r="L176">
        <v>3000</v>
      </c>
      <c r="M176">
        <v>1400</v>
      </c>
      <c r="Q176" t="s">
        <v>1901</v>
      </c>
      <c r="R176" t="s">
        <v>1900</v>
      </c>
      <c r="S176" t="s">
        <v>1901</v>
      </c>
    </row>
    <row r="177" ht="171" spans="1:19">
      <c r="A177" t="s">
        <v>1480</v>
      </c>
      <c r="B177" s="3" t="s">
        <v>45</v>
      </c>
      <c r="C177" t="s">
        <v>1481</v>
      </c>
      <c r="D177" t="s">
        <v>1482</v>
      </c>
      <c r="E177" t="s">
        <v>1483</v>
      </c>
      <c r="F177" t="s">
        <v>36</v>
      </c>
      <c r="G177" s="3" t="s">
        <v>186</v>
      </c>
      <c r="H177" s="3" t="s">
        <v>1484</v>
      </c>
      <c r="I177" s="3" t="s">
        <v>1485</v>
      </c>
      <c r="J177" s="6">
        <v>60000</v>
      </c>
      <c r="K177" s="6">
        <v>82000</v>
      </c>
      <c r="L177" s="8">
        <v>8000</v>
      </c>
      <c r="M177" s="3">
        <v>5158</v>
      </c>
      <c r="Q177" t="s">
        <v>1900</v>
      </c>
      <c r="R177" t="s">
        <v>1901</v>
      </c>
      <c r="S177" t="s">
        <v>1900</v>
      </c>
    </row>
    <row r="178" ht="243.75" spans="1:19">
      <c r="A178" t="s">
        <v>1490</v>
      </c>
      <c r="B178" s="3" t="s">
        <v>201</v>
      </c>
      <c r="C178" t="s">
        <v>1491</v>
      </c>
      <c r="D178" t="s">
        <v>1492</v>
      </c>
      <c r="E178" t="s">
        <v>596</v>
      </c>
      <c r="F178" t="s">
        <v>206</v>
      </c>
      <c r="G178" s="3" t="s">
        <v>1493</v>
      </c>
      <c r="H178" t="s">
        <v>1494</v>
      </c>
      <c r="I178" s="3" t="s">
        <v>1495</v>
      </c>
      <c r="J178" s="4">
        <v>26500</v>
      </c>
      <c r="K178" s="4">
        <v>24000</v>
      </c>
      <c r="L178" s="4">
        <v>1800</v>
      </c>
      <c r="M178" s="4">
        <v>8000</v>
      </c>
      <c r="Q178" t="s">
        <v>1900</v>
      </c>
      <c r="R178" t="s">
        <v>1900</v>
      </c>
      <c r="S178" t="s">
        <v>1901</v>
      </c>
    </row>
    <row r="179" ht="199.5" spans="1:19">
      <c r="A179" t="s">
        <v>1500</v>
      </c>
      <c r="B179" s="3" t="s">
        <v>14</v>
      </c>
      <c r="C179" t="s">
        <v>1501</v>
      </c>
      <c r="D179" t="s">
        <v>1502</v>
      </c>
      <c r="E179" s="3" t="s">
        <v>1503</v>
      </c>
      <c r="F179" s="3" t="s">
        <v>1504</v>
      </c>
      <c r="G179" t="s">
        <v>479</v>
      </c>
      <c r="H179" t="s">
        <v>241</v>
      </c>
      <c r="I179" t="s">
        <v>1505</v>
      </c>
      <c r="J179" s="4">
        <v>154000</v>
      </c>
      <c r="K179" s="4">
        <v>158000</v>
      </c>
      <c r="L179">
        <v>31000</v>
      </c>
      <c r="M179">
        <v>35000</v>
      </c>
      <c r="Q179" t="s">
        <v>1901</v>
      </c>
      <c r="R179" t="s">
        <v>1901</v>
      </c>
      <c r="S179" t="s">
        <v>1900</v>
      </c>
    </row>
    <row r="180" ht="114" spans="1:19">
      <c r="A180" t="s">
        <v>1508</v>
      </c>
      <c r="B180" s="3" t="s">
        <v>420</v>
      </c>
      <c r="C180" t="s">
        <v>1509</v>
      </c>
      <c r="D180" t="s">
        <v>1510</v>
      </c>
      <c r="E180" t="s">
        <v>652</v>
      </c>
      <c r="F180" t="s">
        <v>36</v>
      </c>
      <c r="G180" t="s">
        <v>614</v>
      </c>
      <c r="H180" t="s">
        <v>615</v>
      </c>
      <c r="I180" s="3" t="s">
        <v>1511</v>
      </c>
      <c r="J180" s="4">
        <v>12000</v>
      </c>
      <c r="K180" s="4">
        <v>4500</v>
      </c>
      <c r="L180" s="3" t="s">
        <v>1902</v>
      </c>
      <c r="M180" s="3" t="s">
        <v>1902</v>
      </c>
      <c r="Q180" t="s">
        <v>1900</v>
      </c>
      <c r="R180" t="s">
        <v>1901</v>
      </c>
      <c r="S180" t="s">
        <v>1900</v>
      </c>
    </row>
    <row r="181" ht="199.5" spans="1:19">
      <c r="A181" t="s">
        <v>1515</v>
      </c>
      <c r="B181" s="3" t="s">
        <v>746</v>
      </c>
      <c r="C181" t="s">
        <v>1516</v>
      </c>
      <c r="D181" t="s">
        <v>1517</v>
      </c>
      <c r="E181" t="s">
        <v>736</v>
      </c>
      <c r="F181" t="s">
        <v>79</v>
      </c>
      <c r="G181" s="3" t="s">
        <v>1518</v>
      </c>
      <c r="H181" s="3" t="s">
        <v>1519</v>
      </c>
      <c r="I181" s="3" t="s">
        <v>1520</v>
      </c>
      <c r="J181" s="6">
        <v>73000</v>
      </c>
      <c r="K181" s="8">
        <v>118000</v>
      </c>
      <c r="L181" s="8">
        <v>41000</v>
      </c>
      <c r="M181" s="8">
        <v>24000</v>
      </c>
      <c r="Q181" t="s">
        <v>1900</v>
      </c>
      <c r="R181" t="s">
        <v>1901</v>
      </c>
      <c r="S181" t="s">
        <v>1900</v>
      </c>
    </row>
    <row r="182" ht="409.5" spans="1:19">
      <c r="A182" t="s">
        <v>1525</v>
      </c>
      <c r="B182" s="3" t="s">
        <v>746</v>
      </c>
      <c r="C182" s="3" t="s">
        <v>1526</v>
      </c>
      <c r="D182" t="s">
        <v>1527</v>
      </c>
      <c r="E182" s="3" t="s">
        <v>1528</v>
      </c>
      <c r="F182" t="s">
        <v>36</v>
      </c>
      <c r="G182" t="s">
        <v>614</v>
      </c>
      <c r="H182" t="s">
        <v>1529</v>
      </c>
      <c r="I182" t="s">
        <v>1530</v>
      </c>
      <c r="J182" s="8">
        <v>33000</v>
      </c>
      <c r="K182" s="8">
        <v>17000</v>
      </c>
      <c r="L182" s="4">
        <v>2500</v>
      </c>
      <c r="M182" s="4">
        <v>2500</v>
      </c>
      <c r="Q182" t="s">
        <v>1901</v>
      </c>
      <c r="R182" t="s">
        <v>1901</v>
      </c>
      <c r="S182" t="s">
        <v>1900</v>
      </c>
    </row>
    <row r="183" ht="114" spans="1:19">
      <c r="A183" t="s">
        <v>1534</v>
      </c>
      <c r="B183" s="3" t="s">
        <v>86</v>
      </c>
      <c r="C183" t="s">
        <v>1535</v>
      </c>
      <c r="D183" t="s">
        <v>1536</v>
      </c>
      <c r="E183" t="s">
        <v>27</v>
      </c>
      <c r="F183" t="s">
        <v>19</v>
      </c>
      <c r="G183" t="s">
        <v>489</v>
      </c>
      <c r="H183" s="3" t="s">
        <v>92</v>
      </c>
      <c r="I183" t="s">
        <v>1537</v>
      </c>
      <c r="J183" s="4">
        <v>12000</v>
      </c>
      <c r="K183" s="4">
        <v>5500</v>
      </c>
      <c r="L183">
        <v>200</v>
      </c>
      <c r="M183" s="3">
        <v>3300</v>
      </c>
      <c r="Q183" t="s">
        <v>1901</v>
      </c>
      <c r="R183" t="s">
        <v>1901</v>
      </c>
      <c r="S183" t="s">
        <v>1900</v>
      </c>
    </row>
    <row r="184" ht="128.25" spans="1:19">
      <c r="A184" t="s">
        <v>1540</v>
      </c>
      <c r="B184" s="3" t="s">
        <v>14</v>
      </c>
      <c r="C184" t="s">
        <v>1541</v>
      </c>
      <c r="D184" t="s">
        <v>1542</v>
      </c>
      <c r="E184" t="s">
        <v>1543</v>
      </c>
      <c r="F184" t="s">
        <v>18</v>
      </c>
      <c r="G184" s="3" t="s">
        <v>907</v>
      </c>
      <c r="H184" t="s">
        <v>1544</v>
      </c>
      <c r="I184" s="3" t="s">
        <v>1545</v>
      </c>
      <c r="J184" s="4">
        <v>5000</v>
      </c>
      <c r="K184" s="4">
        <v>9450</v>
      </c>
      <c r="L184">
        <v>3600</v>
      </c>
      <c r="M184">
        <v>191</v>
      </c>
      <c r="Q184" t="s">
        <v>1901</v>
      </c>
      <c r="R184" t="s">
        <v>1900</v>
      </c>
      <c r="S184" t="s">
        <v>1901</v>
      </c>
    </row>
    <row r="185" ht="114" spans="1:19">
      <c r="A185" t="s">
        <v>1549</v>
      </c>
      <c r="B185" s="3" t="s">
        <v>14</v>
      </c>
      <c r="C185" t="s">
        <v>1550</v>
      </c>
      <c r="D185" t="s">
        <v>1551</v>
      </c>
      <c r="E185" t="s">
        <v>1552</v>
      </c>
      <c r="F185" t="s">
        <v>1553</v>
      </c>
      <c r="G185" t="s">
        <v>1554</v>
      </c>
      <c r="H185" t="s">
        <v>1555</v>
      </c>
      <c r="I185" t="s">
        <v>1556</v>
      </c>
      <c r="J185" s="4">
        <v>2000</v>
      </c>
      <c r="K185" s="4">
        <v>5000</v>
      </c>
      <c r="L185">
        <v>65</v>
      </c>
      <c r="M185">
        <v>350</v>
      </c>
      <c r="Q185" t="s">
        <v>1899</v>
      </c>
      <c r="R185" t="s">
        <v>1900</v>
      </c>
      <c r="S185" t="s">
        <v>1901</v>
      </c>
    </row>
    <row r="186" ht="199.5" spans="1:19">
      <c r="A186" t="s">
        <v>1561</v>
      </c>
      <c r="B186" s="3" t="s">
        <v>14</v>
      </c>
      <c r="C186" t="s">
        <v>1562</v>
      </c>
      <c r="D186" t="s">
        <v>1563</v>
      </c>
      <c r="E186" t="s">
        <v>1564</v>
      </c>
      <c r="F186" t="s">
        <v>1565</v>
      </c>
      <c r="G186" s="3" t="s">
        <v>1566</v>
      </c>
      <c r="H186" s="3" t="s">
        <v>1567</v>
      </c>
      <c r="I186" s="3" t="s">
        <v>1568</v>
      </c>
      <c r="J186" s="4">
        <v>5000</v>
      </c>
      <c r="K186" s="4">
        <v>15000</v>
      </c>
      <c r="Q186" t="s">
        <v>1901</v>
      </c>
      <c r="R186" t="s">
        <v>1900</v>
      </c>
      <c r="S186" t="s">
        <v>1901</v>
      </c>
    </row>
    <row r="187" ht="128.25" spans="1:19">
      <c r="A187" t="s">
        <v>1570</v>
      </c>
      <c r="B187" s="3" t="s">
        <v>33</v>
      </c>
      <c r="C187" t="s">
        <v>1571</v>
      </c>
      <c r="D187" t="s">
        <v>1572</v>
      </c>
      <c r="E187" t="s">
        <v>1573</v>
      </c>
      <c r="F187" t="s">
        <v>36</v>
      </c>
      <c r="G187" s="3" t="s">
        <v>70</v>
      </c>
      <c r="H187" t="s">
        <v>1574</v>
      </c>
      <c r="I187" s="3" t="s">
        <v>1575</v>
      </c>
      <c r="J187" s="4">
        <v>1400</v>
      </c>
      <c r="K187" s="4">
        <v>13000</v>
      </c>
      <c r="L187">
        <v>360</v>
      </c>
      <c r="M187">
        <v>50</v>
      </c>
      <c r="Q187" t="s">
        <v>1900</v>
      </c>
      <c r="R187" t="s">
        <v>1901</v>
      </c>
      <c r="S187" t="s">
        <v>1900</v>
      </c>
    </row>
    <row r="188" ht="114" spans="1:19">
      <c r="A188" t="s">
        <v>1576</v>
      </c>
      <c r="B188" s="3" t="s">
        <v>420</v>
      </c>
      <c r="C188" t="s">
        <v>1577</v>
      </c>
      <c r="D188" t="s">
        <v>1578</v>
      </c>
      <c r="E188" t="s">
        <v>27</v>
      </c>
      <c r="F188" t="s">
        <v>19</v>
      </c>
      <c r="G188" t="s">
        <v>614</v>
      </c>
      <c r="H188" t="s">
        <v>987</v>
      </c>
      <c r="I188" t="s">
        <v>1579</v>
      </c>
      <c r="J188" s="4">
        <v>16000</v>
      </c>
      <c r="K188" s="4">
        <v>12000</v>
      </c>
      <c r="L188" t="s">
        <v>1902</v>
      </c>
      <c r="M188">
        <v>12000</v>
      </c>
      <c r="Q188" t="s">
        <v>1901</v>
      </c>
      <c r="R188" t="s">
        <v>1901</v>
      </c>
      <c r="S188" t="s">
        <v>1900</v>
      </c>
    </row>
    <row r="189" ht="114" spans="1:19">
      <c r="A189" t="s">
        <v>1582</v>
      </c>
      <c r="B189" s="3" t="s">
        <v>420</v>
      </c>
      <c r="C189" t="s">
        <v>1583</v>
      </c>
      <c r="D189" t="s">
        <v>1584</v>
      </c>
      <c r="E189" t="s">
        <v>27</v>
      </c>
      <c r="F189" t="s">
        <v>19</v>
      </c>
      <c r="G189" t="s">
        <v>614</v>
      </c>
      <c r="H189" s="3" t="s">
        <v>1585</v>
      </c>
      <c r="I189" t="s">
        <v>1586</v>
      </c>
      <c r="J189" s="4">
        <v>1500</v>
      </c>
      <c r="K189" s="4">
        <v>4200</v>
      </c>
      <c r="L189" t="s">
        <v>1902</v>
      </c>
      <c r="M189" s="8">
        <v>4200</v>
      </c>
      <c r="Q189" t="s">
        <v>1901</v>
      </c>
      <c r="R189" t="s">
        <v>1901</v>
      </c>
      <c r="S189" t="s">
        <v>1900</v>
      </c>
    </row>
    <row r="190" ht="114" spans="1:19">
      <c r="A190" t="s">
        <v>1589</v>
      </c>
      <c r="B190" s="3" t="s">
        <v>420</v>
      </c>
      <c r="C190" t="s">
        <v>1590</v>
      </c>
      <c r="D190" t="s">
        <v>1591</v>
      </c>
      <c r="E190" t="s">
        <v>27</v>
      </c>
      <c r="F190" t="s">
        <v>19</v>
      </c>
      <c r="G190" t="s">
        <v>653</v>
      </c>
      <c r="H190" t="s">
        <v>1592</v>
      </c>
      <c r="I190" t="s">
        <v>1593</v>
      </c>
      <c r="J190">
        <v>800</v>
      </c>
      <c r="K190" s="4">
        <v>5300</v>
      </c>
      <c r="L190" t="s">
        <v>1902</v>
      </c>
      <c r="M190" s="8">
        <v>5300</v>
      </c>
      <c r="Q190" t="s">
        <v>1901</v>
      </c>
      <c r="R190" t="s">
        <v>1901</v>
      </c>
      <c r="S190" t="s">
        <v>1900</v>
      </c>
    </row>
    <row r="191" ht="156.75" spans="1:19">
      <c r="A191" t="s">
        <v>1597</v>
      </c>
      <c r="B191" s="3" t="s">
        <v>45</v>
      </c>
      <c r="C191" t="s">
        <v>1598</v>
      </c>
      <c r="D191" t="s">
        <v>1599</v>
      </c>
      <c r="E191" t="s">
        <v>1600</v>
      </c>
      <c r="F191" t="s">
        <v>36</v>
      </c>
      <c r="G191" t="s">
        <v>248</v>
      </c>
      <c r="H191" t="s">
        <v>1601</v>
      </c>
      <c r="I191" s="3" t="s">
        <v>1602</v>
      </c>
      <c r="J191" s="3" t="s">
        <v>1603</v>
      </c>
      <c r="K191" s="3" t="s">
        <v>1604</v>
      </c>
      <c r="L191" s="3" t="s">
        <v>1605</v>
      </c>
      <c r="M191" s="3" t="s">
        <v>1606</v>
      </c>
      <c r="P191" t="s">
        <v>1905</v>
      </c>
      <c r="Q191" t="s">
        <v>1900</v>
      </c>
      <c r="R191" t="s">
        <v>1901</v>
      </c>
      <c r="S191" t="s">
        <v>1900</v>
      </c>
    </row>
    <row r="192" ht="71.25" spans="1:19">
      <c r="A192" t="s">
        <v>1607</v>
      </c>
      <c r="B192" s="3" t="s">
        <v>33</v>
      </c>
      <c r="C192" t="s">
        <v>1608</v>
      </c>
      <c r="D192" t="s">
        <v>1609</v>
      </c>
      <c r="E192" t="s">
        <v>194</v>
      </c>
      <c r="F192" t="s">
        <v>36</v>
      </c>
      <c r="G192" s="3" t="s">
        <v>70</v>
      </c>
      <c r="H192" t="s">
        <v>1610</v>
      </c>
      <c r="I192" t="s">
        <v>1611</v>
      </c>
      <c r="J192" s="3">
        <v>235</v>
      </c>
      <c r="K192" s="1" t="s">
        <v>1902</v>
      </c>
      <c r="L192">
        <v>31</v>
      </c>
      <c r="M192">
        <v>36</v>
      </c>
      <c r="Q192" t="s">
        <v>1900</v>
      </c>
      <c r="R192" t="s">
        <v>1901</v>
      </c>
      <c r="S192" t="s">
        <v>1900</v>
      </c>
    </row>
    <row r="193" ht="85.5" spans="1:19">
      <c r="A193" t="s">
        <v>1615</v>
      </c>
      <c r="B193" s="3" t="s">
        <v>45</v>
      </c>
      <c r="C193" t="s">
        <v>1616</v>
      </c>
      <c r="D193" t="s">
        <v>1617</v>
      </c>
      <c r="E193" s="3" t="s">
        <v>1618</v>
      </c>
      <c r="F193" t="s">
        <v>36</v>
      </c>
      <c r="G193" t="s">
        <v>37</v>
      </c>
      <c r="H193" s="3" t="s">
        <v>1619</v>
      </c>
      <c r="I193" s="3" t="s">
        <v>1620</v>
      </c>
      <c r="J193" s="4">
        <v>4400</v>
      </c>
      <c r="K193" s="4">
        <v>2000</v>
      </c>
      <c r="L193" s="3">
        <v>2797</v>
      </c>
      <c r="M193" s="3">
        <v>165</v>
      </c>
      <c r="N193" t="s">
        <v>1320</v>
      </c>
      <c r="Q193" t="s">
        <v>1900</v>
      </c>
      <c r="R193" t="s">
        <v>1901</v>
      </c>
      <c r="S193" t="s">
        <v>1900</v>
      </c>
    </row>
    <row r="194" ht="114" spans="1:19">
      <c r="A194" t="s">
        <v>1625</v>
      </c>
      <c r="B194" s="3" t="s">
        <v>14</v>
      </c>
      <c r="C194" t="s">
        <v>1626</v>
      </c>
      <c r="D194" t="s">
        <v>1627</v>
      </c>
      <c r="E194" t="s">
        <v>27</v>
      </c>
      <c r="F194" t="s">
        <v>36</v>
      </c>
      <c r="G194" t="s">
        <v>18</v>
      </c>
      <c r="H194" t="s">
        <v>1628</v>
      </c>
      <c r="I194" t="s">
        <v>644</v>
      </c>
      <c r="J194" s="8">
        <v>13000</v>
      </c>
      <c r="K194" s="8">
        <v>18000</v>
      </c>
      <c r="L194">
        <v>350</v>
      </c>
      <c r="M194">
        <v>300</v>
      </c>
      <c r="Q194" t="s">
        <v>1901</v>
      </c>
      <c r="R194" t="s">
        <v>1901</v>
      </c>
      <c r="S194" t="s">
        <v>1900</v>
      </c>
    </row>
    <row r="195" ht="114" spans="1:19">
      <c r="A195" t="s">
        <v>1633</v>
      </c>
      <c r="B195" s="3" t="s">
        <v>14</v>
      </c>
      <c r="C195" t="s">
        <v>642</v>
      </c>
      <c r="D195" t="s">
        <v>1634</v>
      </c>
      <c r="E195" t="s">
        <v>27</v>
      </c>
      <c r="F195" t="s">
        <v>36</v>
      </c>
      <c r="G195" t="s">
        <v>18</v>
      </c>
      <c r="H195" t="s">
        <v>1628</v>
      </c>
      <c r="I195" t="s">
        <v>1635</v>
      </c>
      <c r="J195" s="8">
        <v>11000</v>
      </c>
      <c r="K195" s="8">
        <v>6000</v>
      </c>
      <c r="L195" t="s">
        <v>1902</v>
      </c>
      <c r="M195" t="s">
        <v>1902</v>
      </c>
      <c r="Q195" t="s">
        <v>1901</v>
      </c>
      <c r="R195" t="s">
        <v>1901</v>
      </c>
      <c r="S195" t="s">
        <v>1900</v>
      </c>
    </row>
    <row r="196" ht="114" spans="1:19">
      <c r="A196" t="s">
        <v>1638</v>
      </c>
      <c r="B196" s="3" t="s">
        <v>14</v>
      </c>
      <c r="C196" t="s">
        <v>1639</v>
      </c>
      <c r="D196" t="s">
        <v>555</v>
      </c>
      <c r="E196" t="s">
        <v>124</v>
      </c>
      <c r="F196" s="3" t="s">
        <v>1640</v>
      </c>
      <c r="G196" t="s">
        <v>18</v>
      </c>
      <c r="H196" t="s">
        <v>1641</v>
      </c>
      <c r="I196" t="s">
        <v>1642</v>
      </c>
      <c r="J196">
        <v>150</v>
      </c>
      <c r="K196" s="4">
        <v>1200</v>
      </c>
      <c r="L196" t="s">
        <v>1902</v>
      </c>
      <c r="M196" t="s">
        <v>1902</v>
      </c>
      <c r="Q196" t="s">
        <v>1900</v>
      </c>
      <c r="R196" t="s">
        <v>1901</v>
      </c>
      <c r="S196" t="s">
        <v>1900</v>
      </c>
    </row>
    <row r="197" ht="114" spans="1:19">
      <c r="A197" t="s">
        <v>1646</v>
      </c>
      <c r="B197" s="3" t="s">
        <v>14</v>
      </c>
      <c r="C197" t="s">
        <v>1647</v>
      </c>
      <c r="D197" t="s">
        <v>1648</v>
      </c>
      <c r="E197" t="s">
        <v>27</v>
      </c>
      <c r="F197" t="s">
        <v>19</v>
      </c>
      <c r="G197" t="s">
        <v>18</v>
      </c>
      <c r="H197" t="s">
        <v>1649</v>
      </c>
      <c r="I197" s="3" t="s">
        <v>1650</v>
      </c>
      <c r="J197" s="4">
        <v>14000</v>
      </c>
      <c r="K197" s="4">
        <v>8550</v>
      </c>
      <c r="L197" s="3">
        <v>2504</v>
      </c>
      <c r="M197" s="3">
        <v>2314</v>
      </c>
      <c r="Q197" t="s">
        <v>1901</v>
      </c>
      <c r="R197" t="s">
        <v>1901</v>
      </c>
      <c r="S197" t="s">
        <v>1900</v>
      </c>
    </row>
    <row r="198" ht="256.5" spans="1:19">
      <c r="A198" t="s">
        <v>1654</v>
      </c>
      <c r="B198" s="3" t="s">
        <v>45</v>
      </c>
      <c r="C198" t="s">
        <v>1655</v>
      </c>
      <c r="D198" t="s">
        <v>1656</v>
      </c>
      <c r="E198" s="3" t="s">
        <v>1657</v>
      </c>
      <c r="F198" t="s">
        <v>248</v>
      </c>
      <c r="G198" t="s">
        <v>19</v>
      </c>
      <c r="H198" s="3" t="s">
        <v>1658</v>
      </c>
      <c r="I198" t="s">
        <v>329</v>
      </c>
      <c r="L198">
        <v>350</v>
      </c>
      <c r="M198">
        <v>90</v>
      </c>
      <c r="Q198" t="s">
        <v>1899</v>
      </c>
      <c r="R198" t="s">
        <v>1900</v>
      </c>
      <c r="S198" t="s">
        <v>1901</v>
      </c>
    </row>
    <row r="199" ht="128.25" spans="1:19">
      <c r="A199" t="s">
        <v>1661</v>
      </c>
      <c r="B199" s="3" t="s">
        <v>226</v>
      </c>
      <c r="C199" t="s">
        <v>1662</v>
      </c>
      <c r="D199" t="s">
        <v>1663</v>
      </c>
      <c r="E199" s="3" t="s">
        <v>1664</v>
      </c>
      <c r="F199" t="s">
        <v>206</v>
      </c>
      <c r="G199" s="3" t="s">
        <v>907</v>
      </c>
      <c r="H199" t="s">
        <v>382</v>
      </c>
      <c r="I199" t="s">
        <v>1665</v>
      </c>
      <c r="J199" s="8">
        <v>22000</v>
      </c>
      <c r="K199" s="8">
        <v>18000</v>
      </c>
      <c r="L199">
        <v>5000</v>
      </c>
      <c r="M199" s="4">
        <v>6000</v>
      </c>
      <c r="Q199" t="s">
        <v>1901</v>
      </c>
      <c r="R199" t="s">
        <v>1900</v>
      </c>
      <c r="S199" t="s">
        <v>1901</v>
      </c>
    </row>
    <row r="200" ht="85.5" spans="1:19">
      <c r="A200" t="s">
        <v>1669</v>
      </c>
      <c r="B200" s="3" t="s">
        <v>45</v>
      </c>
      <c r="C200" t="s">
        <v>1670</v>
      </c>
      <c r="D200" t="s">
        <v>831</v>
      </c>
      <c r="E200" t="s">
        <v>27</v>
      </c>
      <c r="F200" t="s">
        <v>1671</v>
      </c>
      <c r="G200" t="s">
        <v>36</v>
      </c>
      <c r="H200" t="s">
        <v>1672</v>
      </c>
      <c r="I200" t="s">
        <v>917</v>
      </c>
      <c r="J200" s="6">
        <v>24000</v>
      </c>
      <c r="K200" s="4">
        <v>21500</v>
      </c>
      <c r="L200" s="4">
        <v>10000</v>
      </c>
      <c r="M200">
        <v>2100</v>
      </c>
      <c r="Q200" t="s">
        <v>1901</v>
      </c>
      <c r="R200" t="s">
        <v>1900</v>
      </c>
      <c r="S200" t="s">
        <v>1901</v>
      </c>
    </row>
    <row r="201" ht="142.5" spans="1:19">
      <c r="A201" t="s">
        <v>1676</v>
      </c>
      <c r="B201" s="3" t="s">
        <v>45</v>
      </c>
      <c r="C201" t="s">
        <v>1677</v>
      </c>
      <c r="D201" t="s">
        <v>1678</v>
      </c>
      <c r="E201" t="s">
        <v>59</v>
      </c>
      <c r="F201" s="3" t="s">
        <v>205</v>
      </c>
      <c r="G201" t="s">
        <v>37</v>
      </c>
      <c r="H201" s="3" t="s">
        <v>1679</v>
      </c>
      <c r="I201" s="3" t="s">
        <v>1680</v>
      </c>
      <c r="J201" s="8">
        <v>9500</v>
      </c>
      <c r="K201" s="8">
        <v>6500</v>
      </c>
      <c r="L201">
        <v>3250</v>
      </c>
      <c r="M201" s="4">
        <v>5000</v>
      </c>
      <c r="Q201" t="s">
        <v>1900</v>
      </c>
      <c r="R201" t="s">
        <v>1901</v>
      </c>
      <c r="S201" t="s">
        <v>1900</v>
      </c>
    </row>
    <row r="202" ht="129.75" spans="1:19">
      <c r="A202" t="s">
        <v>1684</v>
      </c>
      <c r="B202" s="3" t="s">
        <v>420</v>
      </c>
      <c r="C202" t="s">
        <v>1685</v>
      </c>
      <c r="D202" t="s">
        <v>1686</v>
      </c>
      <c r="E202" t="s">
        <v>1687</v>
      </c>
      <c r="F202" s="3" t="s">
        <v>1688</v>
      </c>
      <c r="G202" t="s">
        <v>653</v>
      </c>
      <c r="H202" s="3" t="s">
        <v>1689</v>
      </c>
      <c r="I202" t="s">
        <v>1690</v>
      </c>
      <c r="J202" s="6" t="s">
        <v>1902</v>
      </c>
      <c r="Q202" t="s">
        <v>1901</v>
      </c>
      <c r="R202" t="s">
        <v>1901</v>
      </c>
      <c r="S202" t="s">
        <v>1900</v>
      </c>
    </row>
    <row r="203" ht="85.5" spans="1:19">
      <c r="A203" t="s">
        <v>1692</v>
      </c>
      <c r="B203" s="3" t="s">
        <v>295</v>
      </c>
      <c r="C203" t="s">
        <v>1693</v>
      </c>
      <c r="D203" t="s">
        <v>1694</v>
      </c>
      <c r="E203" t="s">
        <v>1695</v>
      </c>
      <c r="F203" s="3" t="s">
        <v>1696</v>
      </c>
      <c r="G203" t="s">
        <v>1697</v>
      </c>
      <c r="H203" s="3" t="s">
        <v>1698</v>
      </c>
      <c r="I203" t="s">
        <v>1699</v>
      </c>
      <c r="J203" s="3">
        <v>50418</v>
      </c>
      <c r="K203" s="4">
        <v>48396</v>
      </c>
      <c r="L203" t="s">
        <v>1902</v>
      </c>
      <c r="M203" t="s">
        <v>1902</v>
      </c>
      <c r="Q203" t="s">
        <v>1901</v>
      </c>
      <c r="R203" t="s">
        <v>1901</v>
      </c>
      <c r="S203" t="s">
        <v>1900</v>
      </c>
    </row>
    <row r="204" ht="71.25" spans="1:4">
      <c r="A204" s="1" t="s">
        <v>1909</v>
      </c>
      <c r="B204" s="6" t="s">
        <v>1910</v>
      </c>
      <c r="C204" s="1" t="s">
        <v>1911</v>
      </c>
      <c r="D204" s="1" t="s">
        <v>1912</v>
      </c>
    </row>
    <row r="205" ht="114" spans="1:19">
      <c r="A205" t="s">
        <v>1703</v>
      </c>
      <c r="B205" s="3" t="s">
        <v>201</v>
      </c>
      <c r="C205" t="s">
        <v>1662</v>
      </c>
      <c r="D205" t="s">
        <v>1704</v>
      </c>
      <c r="E205" t="s">
        <v>596</v>
      </c>
      <c r="F205" t="s">
        <v>206</v>
      </c>
      <c r="G205" t="s">
        <v>19</v>
      </c>
      <c r="H205" t="s">
        <v>382</v>
      </c>
      <c r="I205" t="s">
        <v>1405</v>
      </c>
      <c r="J205" s="8">
        <v>49000</v>
      </c>
      <c r="K205" s="4">
        <v>25000</v>
      </c>
      <c r="L205">
        <v>10250</v>
      </c>
      <c r="M205" s="4">
        <v>8000</v>
      </c>
      <c r="Q205" t="s">
        <v>1900</v>
      </c>
      <c r="R205" t="s">
        <v>1900</v>
      </c>
      <c r="S205" t="s">
        <v>1901</v>
      </c>
    </row>
    <row r="206" ht="185.25" spans="1:19">
      <c r="A206" t="s">
        <v>1708</v>
      </c>
      <c r="B206" s="3" t="s">
        <v>45</v>
      </c>
      <c r="C206" t="s">
        <v>1693</v>
      </c>
      <c r="D206" t="s">
        <v>1709</v>
      </c>
      <c r="E206" s="3" t="s">
        <v>1710</v>
      </c>
      <c r="F206" t="s">
        <v>36</v>
      </c>
      <c r="G206" s="3" t="s">
        <v>70</v>
      </c>
      <c r="H206" t="s">
        <v>585</v>
      </c>
      <c r="I206" t="s">
        <v>584</v>
      </c>
      <c r="J206" s="4">
        <v>11200</v>
      </c>
      <c r="K206" s="4">
        <v>18400</v>
      </c>
      <c r="L206">
        <v>2100</v>
      </c>
      <c r="M206">
        <v>121</v>
      </c>
      <c r="Q206" t="s">
        <v>1900</v>
      </c>
      <c r="R206" t="s">
        <v>1901</v>
      </c>
      <c r="S206" t="s">
        <v>1900</v>
      </c>
    </row>
    <row r="207" ht="99.75" spans="1:19">
      <c r="A207" t="s">
        <v>1713</v>
      </c>
      <c r="B207" s="3" t="s">
        <v>45</v>
      </c>
      <c r="C207" t="s">
        <v>1677</v>
      </c>
      <c r="D207" t="s">
        <v>1714</v>
      </c>
      <c r="E207" t="s">
        <v>27</v>
      </c>
      <c r="F207" s="3" t="s">
        <v>1715</v>
      </c>
      <c r="G207" t="s">
        <v>832</v>
      </c>
      <c r="H207" s="3" t="s">
        <v>1716</v>
      </c>
      <c r="I207" t="s">
        <v>1717</v>
      </c>
      <c r="J207" s="8">
        <v>44000</v>
      </c>
      <c r="K207" s="8">
        <v>32400</v>
      </c>
      <c r="L207" s="3">
        <v>4750</v>
      </c>
      <c r="M207">
        <v>54000</v>
      </c>
      <c r="N207" t="s">
        <v>1320</v>
      </c>
      <c r="Q207" t="s">
        <v>1901</v>
      </c>
      <c r="R207" t="s">
        <v>1901</v>
      </c>
      <c r="S207" t="s">
        <v>1900</v>
      </c>
    </row>
    <row r="208" ht="71.25" spans="1:19">
      <c r="A208" t="s">
        <v>1722</v>
      </c>
      <c r="B208" s="3" t="s">
        <v>33</v>
      </c>
      <c r="C208" t="s">
        <v>1571</v>
      </c>
      <c r="D208" t="s">
        <v>1723</v>
      </c>
      <c r="E208" t="s">
        <v>27</v>
      </c>
      <c r="F208" t="s">
        <v>36</v>
      </c>
      <c r="G208" s="3" t="s">
        <v>70</v>
      </c>
      <c r="H208" t="s">
        <v>1295</v>
      </c>
      <c r="I208" t="s">
        <v>1724</v>
      </c>
      <c r="J208" s="4">
        <v>16000</v>
      </c>
      <c r="K208" s="4">
        <v>5000</v>
      </c>
      <c r="L208">
        <v>378</v>
      </c>
      <c r="M208">
        <v>5000</v>
      </c>
      <c r="O208" t="s">
        <v>1905</v>
      </c>
      <c r="Q208" t="s">
        <v>1901</v>
      </c>
      <c r="R208" t="s">
        <v>1901</v>
      </c>
      <c r="S208" t="s">
        <v>1900</v>
      </c>
    </row>
    <row r="209" ht="85.5" spans="1:19">
      <c r="A209" t="s">
        <v>1729</v>
      </c>
      <c r="B209" s="3" t="s">
        <v>316</v>
      </c>
      <c r="C209" t="s">
        <v>1730</v>
      </c>
      <c r="D209" t="s">
        <v>1731</v>
      </c>
      <c r="E209" t="s">
        <v>1732</v>
      </c>
      <c r="F209" s="3" t="s">
        <v>1733</v>
      </c>
      <c r="G209" t="s">
        <v>320</v>
      </c>
      <c r="J209" s="4">
        <v>2300</v>
      </c>
      <c r="K209" s="4">
        <v>1500</v>
      </c>
      <c r="L209" t="s">
        <v>1902</v>
      </c>
      <c r="M209" s="3">
        <v>1500</v>
      </c>
      <c r="O209" t="s">
        <v>1905</v>
      </c>
      <c r="Q209" t="s">
        <v>1900</v>
      </c>
      <c r="R209" t="s">
        <v>1900</v>
      </c>
      <c r="S209" t="s">
        <v>1901</v>
      </c>
    </row>
    <row r="210" ht="85.5" spans="1:19">
      <c r="A210" t="s">
        <v>1735</v>
      </c>
      <c r="B210" s="3" t="s">
        <v>45</v>
      </c>
      <c r="C210" t="s">
        <v>1736</v>
      </c>
      <c r="D210" t="s">
        <v>1737</v>
      </c>
      <c r="E210" t="s">
        <v>27</v>
      </c>
      <c r="F210" t="s">
        <v>90</v>
      </c>
      <c r="G210" t="s">
        <v>832</v>
      </c>
      <c r="H210" s="3" t="s">
        <v>1738</v>
      </c>
      <c r="I210" t="s">
        <v>1739</v>
      </c>
      <c r="J210" s="8">
        <v>12000</v>
      </c>
      <c r="K210" s="4">
        <v>2700</v>
      </c>
      <c r="L210" s="3">
        <v>560</v>
      </c>
      <c r="M210" s="3">
        <v>160</v>
      </c>
      <c r="O210" t="s">
        <v>1905</v>
      </c>
      <c r="Q210" t="s">
        <v>1901</v>
      </c>
      <c r="R210" t="s">
        <v>1901</v>
      </c>
      <c r="S210" t="s">
        <v>1900</v>
      </c>
    </row>
    <row r="211" ht="142.5" spans="1:19">
      <c r="A211" t="s">
        <v>1744</v>
      </c>
      <c r="B211" s="3" t="s">
        <v>45</v>
      </c>
      <c r="C211" t="s">
        <v>1302</v>
      </c>
      <c r="D211" t="s">
        <v>1745</v>
      </c>
      <c r="E211" t="s">
        <v>69</v>
      </c>
      <c r="F211" s="3" t="s">
        <v>1746</v>
      </c>
      <c r="G211" t="s">
        <v>79</v>
      </c>
      <c r="H211" s="3" t="s">
        <v>1747</v>
      </c>
      <c r="I211" t="s">
        <v>1748</v>
      </c>
      <c r="J211" s="4">
        <v>27000</v>
      </c>
      <c r="K211" s="4">
        <v>4742</v>
      </c>
      <c r="L211">
        <v>4800</v>
      </c>
      <c r="M211" s="3">
        <v>5000</v>
      </c>
      <c r="O211" t="s">
        <v>1905</v>
      </c>
      <c r="Q211" t="s">
        <v>1900</v>
      </c>
      <c r="R211" t="s">
        <v>1900</v>
      </c>
      <c r="S211" t="s">
        <v>1901</v>
      </c>
    </row>
    <row r="212" ht="85.5" spans="1:19">
      <c r="A212" t="s">
        <v>1752</v>
      </c>
      <c r="B212" s="3" t="s">
        <v>45</v>
      </c>
      <c r="C212" t="s">
        <v>1753</v>
      </c>
      <c r="D212" t="s">
        <v>1754</v>
      </c>
      <c r="E212" t="s">
        <v>27</v>
      </c>
      <c r="F212" t="s">
        <v>36</v>
      </c>
      <c r="G212" s="3" t="s">
        <v>70</v>
      </c>
      <c r="H212" t="s">
        <v>1755</v>
      </c>
      <c r="I212" t="s">
        <v>1756</v>
      </c>
      <c r="J212" s="4">
        <v>2000</v>
      </c>
      <c r="K212" s="8">
        <v>35000</v>
      </c>
      <c r="L212" s="3">
        <v>687</v>
      </c>
      <c r="M212" s="3">
        <v>2100</v>
      </c>
      <c r="O212" t="s">
        <v>1905</v>
      </c>
      <c r="Q212" t="s">
        <v>1901</v>
      </c>
      <c r="R212" t="s">
        <v>1901</v>
      </c>
      <c r="S212" t="s">
        <v>1900</v>
      </c>
    </row>
    <row r="213" ht="71.25" spans="1:19">
      <c r="A213" t="s">
        <v>1760</v>
      </c>
      <c r="B213" s="3" t="s">
        <v>33</v>
      </c>
      <c r="C213" t="s">
        <v>1761</v>
      </c>
      <c r="D213" t="s">
        <v>1762</v>
      </c>
      <c r="E213" t="s">
        <v>27</v>
      </c>
      <c r="F213" t="s">
        <v>36</v>
      </c>
      <c r="G213" t="s">
        <v>832</v>
      </c>
      <c r="H213" t="s">
        <v>1295</v>
      </c>
      <c r="I213" t="s">
        <v>1763</v>
      </c>
      <c r="J213" s="4">
        <v>42000</v>
      </c>
      <c r="K213" s="4">
        <v>5500</v>
      </c>
      <c r="L213">
        <v>1180</v>
      </c>
      <c r="M213">
        <v>5445</v>
      </c>
      <c r="O213" t="s">
        <v>1905</v>
      </c>
      <c r="Q213" t="s">
        <v>1901</v>
      </c>
      <c r="R213" t="s">
        <v>1901</v>
      </c>
      <c r="S213" t="s">
        <v>1900</v>
      </c>
    </row>
    <row r="214" ht="99.75" spans="1:19">
      <c r="A214" t="s">
        <v>1760</v>
      </c>
      <c r="B214" s="3" t="s">
        <v>45</v>
      </c>
      <c r="C214" t="s">
        <v>1761</v>
      </c>
      <c r="D214" t="s">
        <v>1768</v>
      </c>
      <c r="E214" t="s">
        <v>113</v>
      </c>
      <c r="F214" s="3" t="s">
        <v>70</v>
      </c>
      <c r="G214" t="s">
        <v>36</v>
      </c>
      <c r="H214" s="3" t="s">
        <v>258</v>
      </c>
      <c r="I214" t="s">
        <v>1769</v>
      </c>
      <c r="J214" s="8">
        <v>10700</v>
      </c>
      <c r="K214" s="8">
        <v>2000</v>
      </c>
      <c r="L214" s="3">
        <v>1696</v>
      </c>
      <c r="M214" s="3">
        <v>2000</v>
      </c>
      <c r="O214" t="s">
        <v>1905</v>
      </c>
      <c r="Q214" t="s">
        <v>1900</v>
      </c>
      <c r="R214" t="s">
        <v>1900</v>
      </c>
      <c r="S214" t="s">
        <v>1901</v>
      </c>
    </row>
    <row r="215" ht="142.5" spans="1:19">
      <c r="A215" t="s">
        <v>1774</v>
      </c>
      <c r="B215" s="3" t="s">
        <v>45</v>
      </c>
      <c r="C215" t="s">
        <v>1598</v>
      </c>
      <c r="D215" t="s">
        <v>1775</v>
      </c>
      <c r="E215" s="3" t="s">
        <v>1776</v>
      </c>
      <c r="F215" s="3" t="s">
        <v>1777</v>
      </c>
      <c r="G215" t="s">
        <v>36</v>
      </c>
      <c r="H215" s="3" t="s">
        <v>1778</v>
      </c>
      <c r="I215" s="3" t="s">
        <v>1779</v>
      </c>
      <c r="J215" s="6">
        <v>22700</v>
      </c>
      <c r="K215" s="6">
        <v>65000</v>
      </c>
      <c r="L215" s="3">
        <v>4602</v>
      </c>
      <c r="M215" s="3">
        <v>5000</v>
      </c>
      <c r="O215" t="s">
        <v>1905</v>
      </c>
      <c r="Q215" t="s">
        <v>1900</v>
      </c>
      <c r="R215" t="s">
        <v>1900</v>
      </c>
      <c r="S215" t="s">
        <v>1901</v>
      </c>
    </row>
    <row r="216" ht="114" spans="1:19">
      <c r="A216" t="s">
        <v>1784</v>
      </c>
      <c r="B216" s="3" t="s">
        <v>420</v>
      </c>
      <c r="C216" t="s">
        <v>1785</v>
      </c>
      <c r="D216" t="s">
        <v>1786</v>
      </c>
      <c r="E216" t="s">
        <v>27</v>
      </c>
      <c r="F216" t="s">
        <v>79</v>
      </c>
      <c r="G216" s="3" t="s">
        <v>1787</v>
      </c>
      <c r="H216" t="s">
        <v>1788</v>
      </c>
      <c r="I216" s="3" t="s">
        <v>1789</v>
      </c>
      <c r="J216" s="3">
        <v>30000</v>
      </c>
      <c r="K216" s="4">
        <v>20000</v>
      </c>
      <c r="L216">
        <v>400</v>
      </c>
      <c r="M216" s="4">
        <v>11000</v>
      </c>
      <c r="O216" t="s">
        <v>1905</v>
      </c>
      <c r="Q216" t="s">
        <v>1901</v>
      </c>
      <c r="R216" t="s">
        <v>1901</v>
      </c>
      <c r="S216" t="s">
        <v>1900</v>
      </c>
    </row>
    <row r="217" ht="156.75" spans="1:19">
      <c r="A217" t="s">
        <v>1794</v>
      </c>
      <c r="B217" s="3" t="s">
        <v>86</v>
      </c>
      <c r="C217" t="s">
        <v>1795</v>
      </c>
      <c r="D217" t="s">
        <v>1796</v>
      </c>
      <c r="E217" t="s">
        <v>27</v>
      </c>
      <c r="F217" s="3" t="s">
        <v>801</v>
      </c>
      <c r="G217" t="s">
        <v>289</v>
      </c>
      <c r="H217" s="3" t="s">
        <v>1797</v>
      </c>
      <c r="I217" s="3" t="s">
        <v>1798</v>
      </c>
      <c r="J217" s="4">
        <v>12000</v>
      </c>
      <c r="K217" s="4">
        <v>7000</v>
      </c>
      <c r="L217" s="4">
        <v>1000</v>
      </c>
      <c r="M217" s="4">
        <v>7000</v>
      </c>
      <c r="O217" t="s">
        <v>1905</v>
      </c>
      <c r="Q217" t="s">
        <v>1901</v>
      </c>
      <c r="R217" t="s">
        <v>1901</v>
      </c>
      <c r="S217" t="s">
        <v>1900</v>
      </c>
    </row>
    <row r="218" ht="85.5" spans="1:19">
      <c r="A218" t="s">
        <v>1794</v>
      </c>
      <c r="B218" s="3" t="s">
        <v>316</v>
      </c>
      <c r="C218" t="s">
        <v>1799</v>
      </c>
      <c r="D218" t="s">
        <v>1800</v>
      </c>
      <c r="E218" t="s">
        <v>1732</v>
      </c>
      <c r="F218" s="3" t="s">
        <v>1733</v>
      </c>
      <c r="G218" t="s">
        <v>320</v>
      </c>
      <c r="I218" t="s">
        <v>1801</v>
      </c>
      <c r="J218" s="4">
        <v>2500</v>
      </c>
      <c r="K218" s="4">
        <v>2000</v>
      </c>
      <c r="L218">
        <v>277</v>
      </c>
      <c r="M218" s="3">
        <v>2000</v>
      </c>
      <c r="O218" t="s">
        <v>1905</v>
      </c>
      <c r="Q218" t="s">
        <v>1900</v>
      </c>
      <c r="R218" t="s">
        <v>1900</v>
      </c>
      <c r="S218" t="s">
        <v>1901</v>
      </c>
    </row>
    <row r="219" ht="128.25" spans="1:19">
      <c r="A219" t="s">
        <v>1804</v>
      </c>
      <c r="B219" s="3" t="s">
        <v>1805</v>
      </c>
      <c r="C219" t="s">
        <v>1806</v>
      </c>
      <c r="D219" t="s">
        <v>1807</v>
      </c>
      <c r="E219" s="3" t="s">
        <v>1808</v>
      </c>
      <c r="F219" s="3" t="s">
        <v>1809</v>
      </c>
      <c r="G219" t="s">
        <v>653</v>
      </c>
      <c r="H219" s="3" t="s">
        <v>1810</v>
      </c>
      <c r="I219" t="s">
        <v>1811</v>
      </c>
      <c r="J219" s="4">
        <v>6000</v>
      </c>
      <c r="K219" s="4">
        <v>10000</v>
      </c>
      <c r="L219" t="s">
        <v>1902</v>
      </c>
      <c r="M219">
        <v>5300</v>
      </c>
      <c r="O219" t="s">
        <v>1905</v>
      </c>
      <c r="Q219" t="s">
        <v>1901</v>
      </c>
      <c r="R219" t="s">
        <v>1901</v>
      </c>
      <c r="S219" t="s">
        <v>1900</v>
      </c>
    </row>
    <row r="220" ht="409.5" spans="1:19">
      <c r="A220" t="s">
        <v>1816</v>
      </c>
      <c r="B220" s="3" t="s">
        <v>420</v>
      </c>
      <c r="C220" t="s">
        <v>1817</v>
      </c>
      <c r="D220" t="s">
        <v>1818</v>
      </c>
      <c r="E220" t="s">
        <v>1819</v>
      </c>
      <c r="F220" s="3" t="s">
        <v>1820</v>
      </c>
      <c r="G220" s="3" t="s">
        <v>1821</v>
      </c>
      <c r="H220" s="3" t="s">
        <v>1822</v>
      </c>
      <c r="I220" s="3" t="s">
        <v>1823</v>
      </c>
      <c r="J220" s="8">
        <v>14000</v>
      </c>
      <c r="K220" s="8">
        <v>6000</v>
      </c>
      <c r="L220">
        <v>5102</v>
      </c>
      <c r="M220" s="4">
        <v>3055</v>
      </c>
      <c r="O220" t="s">
        <v>1905</v>
      </c>
      <c r="Q220" t="s">
        <v>1901</v>
      </c>
      <c r="R220" t="s">
        <v>1901</v>
      </c>
      <c r="S220" t="s">
        <v>1900</v>
      </c>
    </row>
    <row r="221" ht="228" spans="1:19">
      <c r="A221" t="s">
        <v>1828</v>
      </c>
      <c r="B221" s="3" t="s">
        <v>1805</v>
      </c>
      <c r="C221" t="s">
        <v>1829</v>
      </c>
      <c r="D221" t="s">
        <v>1830</v>
      </c>
      <c r="E221" s="3" t="s">
        <v>1831</v>
      </c>
      <c r="F221" t="s">
        <v>19</v>
      </c>
      <c r="G221" t="s">
        <v>653</v>
      </c>
      <c r="H221" t="s">
        <v>490</v>
      </c>
      <c r="I221" t="s">
        <v>1832</v>
      </c>
      <c r="J221" s="4">
        <v>21500</v>
      </c>
      <c r="K221" s="8">
        <v>24500</v>
      </c>
      <c r="L221" t="s">
        <v>1902</v>
      </c>
      <c r="M221" s="3" t="s">
        <v>1902</v>
      </c>
      <c r="O221" t="s">
        <v>1905</v>
      </c>
      <c r="Q221" t="s">
        <v>1901</v>
      </c>
      <c r="R221" t="s">
        <v>1901</v>
      </c>
      <c r="S221" t="s">
        <v>1900</v>
      </c>
    </row>
    <row r="222" ht="85.5" spans="1:19">
      <c r="A222" t="s">
        <v>1836</v>
      </c>
      <c r="B222" s="3" t="s">
        <v>33</v>
      </c>
      <c r="C222" t="s">
        <v>1837</v>
      </c>
      <c r="D222" t="s">
        <v>1838</v>
      </c>
      <c r="E222" s="3" t="s">
        <v>1839</v>
      </c>
      <c r="F222" s="3" t="s">
        <v>1840</v>
      </c>
      <c r="G222" t="s">
        <v>1841</v>
      </c>
      <c r="H222" t="s">
        <v>1842</v>
      </c>
      <c r="I222" t="s">
        <v>1843</v>
      </c>
      <c r="J222" s="4">
        <v>9750</v>
      </c>
      <c r="K222" s="4">
        <v>3380</v>
      </c>
      <c r="L222" s="4">
        <v>3770</v>
      </c>
      <c r="M222">
        <v>3380</v>
      </c>
      <c r="O222" t="s">
        <v>1905</v>
      </c>
      <c r="Q222" t="s">
        <v>1900</v>
      </c>
      <c r="R222" t="s">
        <v>1900</v>
      </c>
      <c r="S222" t="s">
        <v>1901</v>
      </c>
    </row>
    <row r="223" ht="85.5" spans="1:19">
      <c r="A223" t="s">
        <v>1231</v>
      </c>
      <c r="B223" s="3" t="s">
        <v>1232</v>
      </c>
      <c r="C223" t="s">
        <v>1233</v>
      </c>
      <c r="D223" t="s">
        <v>1846</v>
      </c>
      <c r="E223" t="s">
        <v>27</v>
      </c>
      <c r="F223" t="s">
        <v>1847</v>
      </c>
      <c r="G223" t="s">
        <v>79</v>
      </c>
      <c r="H223" s="3" t="s">
        <v>1848</v>
      </c>
      <c r="I223" s="3" t="s">
        <v>1849</v>
      </c>
      <c r="J223" s="4">
        <v>15000</v>
      </c>
      <c r="K223" s="4">
        <v>40000</v>
      </c>
      <c r="L223" t="s">
        <v>1902</v>
      </c>
      <c r="M223">
        <v>998</v>
      </c>
      <c r="Q223" t="s">
        <v>1901</v>
      </c>
      <c r="R223" t="s">
        <v>1900</v>
      </c>
      <c r="S223" t="s">
        <v>1901</v>
      </c>
    </row>
    <row r="224" ht="71.25" spans="1:19">
      <c r="A224" t="s">
        <v>1851</v>
      </c>
      <c r="B224" s="3" t="s">
        <v>33</v>
      </c>
      <c r="C224" t="s">
        <v>1852</v>
      </c>
      <c r="D224" t="s">
        <v>1853</v>
      </c>
      <c r="E224" t="s">
        <v>27</v>
      </c>
      <c r="F224" t="s">
        <v>36</v>
      </c>
      <c r="G224" t="s">
        <v>248</v>
      </c>
      <c r="H224" t="s">
        <v>345</v>
      </c>
      <c r="I224" t="s">
        <v>1854</v>
      </c>
      <c r="J224" s="4">
        <v>21634</v>
      </c>
      <c r="K224" s="5">
        <v>6500</v>
      </c>
      <c r="L224" s="4">
        <v>4300</v>
      </c>
      <c r="M224" s="4">
        <v>15000</v>
      </c>
      <c r="O224" t="s">
        <v>1905</v>
      </c>
      <c r="Q224" t="s">
        <v>1901</v>
      </c>
      <c r="R224" t="s">
        <v>1901</v>
      </c>
      <c r="S224" t="s">
        <v>1900</v>
      </c>
    </row>
    <row r="225" ht="128.25" spans="1:19">
      <c r="A225" t="s">
        <v>1856</v>
      </c>
      <c r="B225" s="3" t="s">
        <v>45</v>
      </c>
      <c r="C225" t="s">
        <v>1852</v>
      </c>
      <c r="D225" t="s">
        <v>1857</v>
      </c>
      <c r="E225" t="s">
        <v>27</v>
      </c>
      <c r="F225" t="s">
        <v>36</v>
      </c>
      <c r="G225" s="3" t="s">
        <v>344</v>
      </c>
      <c r="H225" s="3" t="s">
        <v>1858</v>
      </c>
      <c r="I225" s="3" t="s">
        <v>1859</v>
      </c>
      <c r="J225" s="4">
        <v>1600</v>
      </c>
      <c r="K225" s="4">
        <v>23000</v>
      </c>
      <c r="L225">
        <v>98</v>
      </c>
      <c r="M225" s="3">
        <v>102</v>
      </c>
      <c r="O225" t="s">
        <v>1905</v>
      </c>
      <c r="Q225" t="s">
        <v>1901</v>
      </c>
      <c r="R225" t="s">
        <v>1901</v>
      </c>
      <c r="S225" t="s">
        <v>1900</v>
      </c>
    </row>
    <row r="226" ht="71.25" spans="1:19">
      <c r="A226" t="s">
        <v>1862</v>
      </c>
      <c r="B226" s="3" t="s">
        <v>33</v>
      </c>
      <c r="C226" t="s">
        <v>1396</v>
      </c>
      <c r="D226" t="s">
        <v>1863</v>
      </c>
      <c r="E226" t="s">
        <v>27</v>
      </c>
      <c r="F226" t="s">
        <v>36</v>
      </c>
      <c r="G226" t="s">
        <v>248</v>
      </c>
      <c r="H226" t="s">
        <v>345</v>
      </c>
      <c r="I226" t="s">
        <v>1114</v>
      </c>
      <c r="J226">
        <v>26797</v>
      </c>
      <c r="K226" s="4">
        <v>28044</v>
      </c>
      <c r="L226" s="4">
        <v>2000</v>
      </c>
      <c r="M226" s="4">
        <v>20281</v>
      </c>
      <c r="O226" t="s">
        <v>1905</v>
      </c>
      <c r="Q226" t="s">
        <v>1901</v>
      </c>
      <c r="R226" t="s">
        <v>1901</v>
      </c>
      <c r="S226" t="s">
        <v>1900</v>
      </c>
    </row>
    <row r="227" ht="199.5" spans="1:19">
      <c r="A227" t="s">
        <v>1866</v>
      </c>
      <c r="B227" s="3" t="s">
        <v>45</v>
      </c>
      <c r="C227" t="s">
        <v>1867</v>
      </c>
      <c r="D227" t="s">
        <v>1868</v>
      </c>
      <c r="E227" s="3" t="s">
        <v>1869</v>
      </c>
      <c r="F227" s="3" t="s">
        <v>1870</v>
      </c>
      <c r="G227" t="s">
        <v>832</v>
      </c>
      <c r="H227" s="3" t="s">
        <v>1871</v>
      </c>
      <c r="I227" t="s">
        <v>1872</v>
      </c>
      <c r="J227" s="8">
        <v>35000</v>
      </c>
      <c r="K227" s="4">
        <v>5600</v>
      </c>
      <c r="L227" s="4">
        <v>14000</v>
      </c>
      <c r="M227" s="3">
        <v>9200</v>
      </c>
      <c r="O227" t="s">
        <v>1905</v>
      </c>
      <c r="Q227" t="s">
        <v>1901</v>
      </c>
      <c r="R227" t="s">
        <v>1901</v>
      </c>
      <c r="S227" t="s">
        <v>1900</v>
      </c>
    </row>
    <row r="228" ht="171" spans="1:19">
      <c r="A228" t="s">
        <v>1877</v>
      </c>
      <c r="B228" s="3" t="s">
        <v>14</v>
      </c>
      <c r="C228" t="s">
        <v>1878</v>
      </c>
      <c r="D228" t="s">
        <v>1879</v>
      </c>
      <c r="E228" s="3" t="s">
        <v>1880</v>
      </c>
      <c r="F228" s="3" t="s">
        <v>1881</v>
      </c>
      <c r="G228" s="3" t="s">
        <v>1882</v>
      </c>
      <c r="H228" s="3" t="s">
        <v>1883</v>
      </c>
      <c r="I228" s="3" t="s">
        <v>1884</v>
      </c>
      <c r="J228" s="4">
        <v>25000</v>
      </c>
      <c r="K228" s="4">
        <v>80000</v>
      </c>
      <c r="L228" s="4">
        <v>5000</v>
      </c>
      <c r="M228" s="4">
        <v>12250</v>
      </c>
      <c r="Q228" t="s">
        <v>1901</v>
      </c>
      <c r="R228" t="s">
        <v>1901</v>
      </c>
      <c r="S228" t="s">
        <v>1900</v>
      </c>
    </row>
    <row r="229" ht="128.25" spans="1:19">
      <c r="A229" t="s">
        <v>1885</v>
      </c>
      <c r="B229" s="3" t="s">
        <v>14</v>
      </c>
      <c r="C229" t="s">
        <v>1886</v>
      </c>
      <c r="D229" t="s">
        <v>1887</v>
      </c>
      <c r="E229" t="s">
        <v>1888</v>
      </c>
      <c r="F229" s="3" t="s">
        <v>1809</v>
      </c>
      <c r="G229" t="s">
        <v>195</v>
      </c>
      <c r="H229" s="3" t="s">
        <v>1889</v>
      </c>
      <c r="I229" s="3" t="s">
        <v>1890</v>
      </c>
      <c r="J229" s="4">
        <v>20000</v>
      </c>
      <c r="K229" s="4">
        <v>40000</v>
      </c>
      <c r="L229" s="3">
        <v>9000</v>
      </c>
      <c r="M229" s="3">
        <v>16000</v>
      </c>
      <c r="Q229" t="s">
        <v>1901</v>
      </c>
      <c r="R229" t="s">
        <v>1901</v>
      </c>
      <c r="S229" t="s">
        <v>1900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V229"/>
  <sheetViews>
    <sheetView topLeftCell="F26" workbookViewId="0">
      <selection activeCell="Q6" sqref="Q6"/>
    </sheetView>
  </sheetViews>
  <sheetFormatPr defaultColWidth="9" defaultRowHeight="14.2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1893</v>
      </c>
      <c r="O1" s="1" t="s">
        <v>1894</v>
      </c>
      <c r="P1" s="1" t="s">
        <v>1895</v>
      </c>
      <c r="Q1" s="1" t="s">
        <v>1896</v>
      </c>
      <c r="R1" t="s">
        <v>1897</v>
      </c>
      <c r="S1" t="s">
        <v>1898</v>
      </c>
      <c r="T1" s="2" t="s">
        <v>1913</v>
      </c>
      <c r="U1" s="2" t="s">
        <v>1914</v>
      </c>
      <c r="V1" s="2" t="s">
        <v>1901</v>
      </c>
    </row>
    <row r="2" ht="114" hidden="1" spans="1:21">
      <c r="A2" s="1" t="s">
        <v>13</v>
      </c>
      <c r="B2" s="3" t="s">
        <v>14</v>
      </c>
      <c r="C2" t="s">
        <v>15</v>
      </c>
      <c r="D2" t="s">
        <v>16</v>
      </c>
      <c r="E2" s="1" t="s">
        <v>17</v>
      </c>
      <c r="F2" t="s">
        <v>18</v>
      </c>
      <c r="G2" t="s">
        <v>19</v>
      </c>
      <c r="H2" t="s">
        <v>20</v>
      </c>
      <c r="I2" t="s">
        <v>21</v>
      </c>
      <c r="J2" s="4">
        <v>43500</v>
      </c>
      <c r="K2" s="5">
        <v>30000</v>
      </c>
      <c r="L2" s="4">
        <v>5300</v>
      </c>
      <c r="M2" s="4">
        <v>3100</v>
      </c>
      <c r="Q2" t="s">
        <v>1899</v>
      </c>
      <c r="R2" t="s">
        <v>1900</v>
      </c>
      <c r="S2" t="s">
        <v>1901</v>
      </c>
      <c r="T2">
        <f>J2/K2</f>
        <v>1.45</v>
      </c>
      <c r="U2">
        <f t="shared" ref="U2:U6" si="0">IF(R2=Q2,0,IF(S2=Q2,1,0.5))</f>
        <v>0.5</v>
      </c>
    </row>
    <row r="3" ht="185.25" spans="1:21">
      <c r="A3" t="s">
        <v>24</v>
      </c>
      <c r="B3" s="3" t="s">
        <v>14</v>
      </c>
      <c r="C3" t="s">
        <v>25</v>
      </c>
      <c r="D3" t="s">
        <v>26</v>
      </c>
      <c r="E3" t="s">
        <v>27</v>
      </c>
      <c r="F3" t="s">
        <v>18</v>
      </c>
      <c r="G3" s="3" t="s">
        <v>28</v>
      </c>
      <c r="H3" s="3" t="s">
        <v>29</v>
      </c>
      <c r="I3" s="6" t="s">
        <v>30</v>
      </c>
      <c r="J3" s="4">
        <v>42000</v>
      </c>
      <c r="K3" s="4">
        <v>55000</v>
      </c>
      <c r="L3" t="s">
        <v>31</v>
      </c>
      <c r="M3" s="4">
        <v>1107</v>
      </c>
      <c r="Q3" t="s">
        <v>1901</v>
      </c>
      <c r="R3" t="s">
        <v>1900</v>
      </c>
      <c r="S3" t="s">
        <v>1901</v>
      </c>
      <c r="T3">
        <f>J3/K3</f>
        <v>0.763636363636364</v>
      </c>
      <c r="U3">
        <f>IF(R3=Q3,0,IF(S3=Q3,1,0.5))</f>
        <v>1</v>
      </c>
    </row>
    <row r="4" ht="71.25" hidden="1" spans="1:21">
      <c r="A4" t="s">
        <v>32</v>
      </c>
      <c r="B4" s="3" t="s">
        <v>33</v>
      </c>
      <c r="C4" t="s">
        <v>34</v>
      </c>
      <c r="D4" t="s">
        <v>35</v>
      </c>
      <c r="E4" t="s">
        <v>27</v>
      </c>
      <c r="F4" t="s">
        <v>36</v>
      </c>
      <c r="G4" t="s">
        <v>37</v>
      </c>
      <c r="H4" t="s">
        <v>38</v>
      </c>
      <c r="I4" t="s">
        <v>39</v>
      </c>
      <c r="J4" s="4">
        <v>16000</v>
      </c>
      <c r="K4" s="4">
        <v>32000</v>
      </c>
      <c r="L4">
        <v>450</v>
      </c>
      <c r="M4" s="4">
        <v>3000</v>
      </c>
      <c r="Q4" t="s">
        <v>1901</v>
      </c>
      <c r="R4" t="s">
        <v>1901</v>
      </c>
      <c r="S4" t="s">
        <v>1900</v>
      </c>
      <c r="T4">
        <f t="shared" ref="T4:T67" si="1">J4/K4</f>
        <v>0.5</v>
      </c>
      <c r="U4">
        <f>IF(R4=Q4,0,IF(S4=Q4,1,0.5))</f>
        <v>0</v>
      </c>
    </row>
    <row r="5" ht="99.75" hidden="1" spans="1:21">
      <c r="A5" s="1" t="s">
        <v>44</v>
      </c>
      <c r="B5" s="3" t="s">
        <v>45</v>
      </c>
      <c r="C5" t="s">
        <v>46</v>
      </c>
      <c r="D5" t="s">
        <v>47</v>
      </c>
      <c r="E5" t="s">
        <v>48</v>
      </c>
      <c r="F5" s="3" t="s">
        <v>49</v>
      </c>
      <c r="G5" t="s">
        <v>36</v>
      </c>
      <c r="H5" s="3" t="s">
        <v>50</v>
      </c>
      <c r="I5" s="3" t="s">
        <v>51</v>
      </c>
      <c r="J5" s="7">
        <v>35284</v>
      </c>
      <c r="K5" s="8">
        <v>24260</v>
      </c>
      <c r="L5" s="6">
        <v>7458</v>
      </c>
      <c r="M5">
        <v>6918</v>
      </c>
      <c r="Q5" t="s">
        <v>1899</v>
      </c>
      <c r="R5" t="s">
        <v>1900</v>
      </c>
      <c r="S5" t="s">
        <v>1901</v>
      </c>
      <c r="T5">
        <f>J5/K5</f>
        <v>1.45441055234955</v>
      </c>
      <c r="U5">
        <f>IF(R5=Q5,0,IF(S5=Q5,1,0.5))</f>
        <v>0.5</v>
      </c>
    </row>
    <row r="6" ht="85.5" spans="1:21">
      <c r="A6" t="s">
        <v>56</v>
      </c>
      <c r="B6" s="3" t="s">
        <v>45</v>
      </c>
      <c r="C6" t="s">
        <v>57</v>
      </c>
      <c r="D6" t="s">
        <v>58</v>
      </c>
      <c r="E6" t="s">
        <v>59</v>
      </c>
      <c r="F6" t="s">
        <v>36</v>
      </c>
      <c r="G6" t="s">
        <v>37</v>
      </c>
      <c r="H6" t="s">
        <v>60</v>
      </c>
      <c r="I6" t="s">
        <v>61</v>
      </c>
      <c r="J6" s="8">
        <v>10800</v>
      </c>
      <c r="K6" s="3">
        <v>9000</v>
      </c>
      <c r="L6" s="4">
        <v>2000</v>
      </c>
      <c r="M6">
        <v>300</v>
      </c>
      <c r="Q6" t="s">
        <v>1900</v>
      </c>
      <c r="R6" t="s">
        <v>1901</v>
      </c>
      <c r="S6" t="s">
        <v>1900</v>
      </c>
      <c r="T6">
        <f>J6/K6</f>
        <v>1.2</v>
      </c>
      <c r="U6">
        <f>IF(R6=Q6,0,IF(S6=Q6,1,0.5))</f>
        <v>1</v>
      </c>
    </row>
    <row r="7" ht="85.5" hidden="1" spans="1:21">
      <c r="A7" t="s">
        <v>66</v>
      </c>
      <c r="B7" s="3" t="s">
        <v>45</v>
      </c>
      <c r="C7" t="s">
        <v>67</v>
      </c>
      <c r="D7" t="s">
        <v>68</v>
      </c>
      <c r="E7" t="s">
        <v>69</v>
      </c>
      <c r="F7" s="3" t="s">
        <v>70</v>
      </c>
      <c r="G7" t="s">
        <v>36</v>
      </c>
      <c r="H7" t="s">
        <v>71</v>
      </c>
      <c r="I7" t="s">
        <v>72</v>
      </c>
      <c r="J7" s="8">
        <v>6000</v>
      </c>
      <c r="K7" s="4">
        <v>1000</v>
      </c>
      <c r="L7" s="3">
        <v>181</v>
      </c>
      <c r="M7" s="3">
        <v>409</v>
      </c>
      <c r="Q7" t="s">
        <v>1900</v>
      </c>
      <c r="R7" t="s">
        <v>1900</v>
      </c>
      <c r="S7" t="s">
        <v>1901</v>
      </c>
      <c r="T7">
        <f>J7/K7</f>
        <v>6</v>
      </c>
      <c r="U7">
        <f t="shared" ref="U7:U70" si="2">IF(R7=Q7,0,IF(S7=Q7,1,0.5))</f>
        <v>0</v>
      </c>
    </row>
    <row r="8" ht="85.5" spans="1:21">
      <c r="A8" t="s">
        <v>76</v>
      </c>
      <c r="B8" s="3" t="s">
        <v>45</v>
      </c>
      <c r="C8" t="s">
        <v>77</v>
      </c>
      <c r="D8" t="s">
        <v>78</v>
      </c>
      <c r="E8" t="s">
        <v>27</v>
      </c>
      <c r="F8" t="s">
        <v>79</v>
      </c>
      <c r="G8" t="s">
        <v>37</v>
      </c>
      <c r="H8" t="s">
        <v>80</v>
      </c>
      <c r="I8" t="s">
        <v>81</v>
      </c>
      <c r="J8" s="7">
        <v>30000</v>
      </c>
      <c r="K8" s="7">
        <v>26000</v>
      </c>
      <c r="L8" s="4">
        <v>2400</v>
      </c>
      <c r="M8" s="8">
        <v>5500</v>
      </c>
      <c r="Q8" t="s">
        <v>1901</v>
      </c>
      <c r="R8" t="s">
        <v>1901</v>
      </c>
      <c r="S8" t="s">
        <v>1900</v>
      </c>
      <c r="T8">
        <f>J8/K8</f>
        <v>1.15384615384615</v>
      </c>
      <c r="U8">
        <f>IF(R8=Q8,0,IF(S8=Q8,1,0.5))</f>
        <v>0</v>
      </c>
    </row>
    <row r="9" ht="114" spans="1:21">
      <c r="A9" t="s">
        <v>85</v>
      </c>
      <c r="B9" s="3" t="s">
        <v>86</v>
      </c>
      <c r="C9" t="s">
        <v>87</v>
      </c>
      <c r="D9" t="s">
        <v>88</v>
      </c>
      <c r="E9" t="s">
        <v>89</v>
      </c>
      <c r="F9" t="s">
        <v>90</v>
      </c>
      <c r="G9" s="3" t="s">
        <v>91</v>
      </c>
      <c r="H9" s="3" t="s">
        <v>92</v>
      </c>
      <c r="I9" s="3" t="s">
        <v>93</v>
      </c>
      <c r="J9" s="4">
        <v>10000</v>
      </c>
      <c r="K9" s="5">
        <v>6700</v>
      </c>
      <c r="L9" s="4">
        <v>1000</v>
      </c>
      <c r="M9" s="3">
        <v>2000</v>
      </c>
      <c r="Q9" t="s">
        <v>1901</v>
      </c>
      <c r="R9" t="s">
        <v>1901</v>
      </c>
      <c r="S9" t="s">
        <v>1900</v>
      </c>
      <c r="T9">
        <f>J9/K9</f>
        <v>1.49253731343284</v>
      </c>
      <c r="U9">
        <f>IF(R9=Q9,0,IF(S9=Q9,1,0.5))</f>
        <v>0</v>
      </c>
    </row>
    <row r="10" ht="213.75" hidden="1" spans="1:21">
      <c r="A10" t="s">
        <v>98</v>
      </c>
      <c r="B10" s="3" t="s">
        <v>99</v>
      </c>
      <c r="C10" t="s">
        <v>100</v>
      </c>
      <c r="D10" t="s">
        <v>101</v>
      </c>
      <c r="E10" s="3" t="s">
        <v>102</v>
      </c>
      <c r="F10" t="s">
        <v>36</v>
      </c>
      <c r="G10" s="3" t="s">
        <v>103</v>
      </c>
      <c r="H10" s="3" t="s">
        <v>104</v>
      </c>
      <c r="I10" s="3" t="s">
        <v>105</v>
      </c>
      <c r="J10" s="4">
        <v>28000</v>
      </c>
      <c r="K10" s="4">
        <v>80000</v>
      </c>
      <c r="L10" s="4">
        <v>3000</v>
      </c>
      <c r="M10" s="4">
        <v>4000</v>
      </c>
      <c r="Q10" t="s">
        <v>1901</v>
      </c>
      <c r="R10" t="s">
        <v>1901</v>
      </c>
      <c r="S10" t="s">
        <v>1900</v>
      </c>
      <c r="T10">
        <f>J10/K10</f>
        <v>0.35</v>
      </c>
      <c r="U10">
        <f>IF(R10=Q10,0,IF(S10=Q10,1,0.5))</f>
        <v>0</v>
      </c>
    </row>
    <row r="11" ht="71.25" spans="1:21">
      <c r="A11" t="s">
        <v>110</v>
      </c>
      <c r="B11" s="3" t="s">
        <v>33</v>
      </c>
      <c r="C11" t="s">
        <v>111</v>
      </c>
      <c r="D11" t="s">
        <v>112</v>
      </c>
      <c r="E11" t="s">
        <v>113</v>
      </c>
      <c r="F11" s="3" t="s">
        <v>114</v>
      </c>
      <c r="G11" t="s">
        <v>79</v>
      </c>
      <c r="H11" t="s">
        <v>115</v>
      </c>
      <c r="I11" t="s">
        <v>116</v>
      </c>
      <c r="J11" s="4">
        <v>9000</v>
      </c>
      <c r="K11" s="4">
        <v>6000</v>
      </c>
      <c r="L11">
        <v>80</v>
      </c>
      <c r="M11" s="6">
        <v>2400</v>
      </c>
      <c r="Q11" t="s">
        <v>1900</v>
      </c>
      <c r="R11" t="s">
        <v>1900</v>
      </c>
      <c r="S11" t="s">
        <v>1901</v>
      </c>
      <c r="T11">
        <f>J11/K11</f>
        <v>1.5</v>
      </c>
      <c r="U11">
        <f>IF(R11=Q11,0,IF(S11=Q11,1,0.5))</f>
        <v>0</v>
      </c>
    </row>
    <row r="12" ht="114" spans="1:21">
      <c r="A12" t="s">
        <v>120</v>
      </c>
      <c r="B12" s="3" t="s">
        <v>121</v>
      </c>
      <c r="C12" t="s">
        <v>122</v>
      </c>
      <c r="D12" t="s">
        <v>123</v>
      </c>
      <c r="E12" t="s">
        <v>124</v>
      </c>
      <c r="F12" t="s">
        <v>36</v>
      </c>
      <c r="G12" t="s">
        <v>18</v>
      </c>
      <c r="H12" s="3" t="s">
        <v>125</v>
      </c>
      <c r="I12" t="s">
        <v>126</v>
      </c>
      <c r="J12" s="8">
        <v>66000</v>
      </c>
      <c r="K12" s="8">
        <v>95800</v>
      </c>
      <c r="L12" s="6" t="s">
        <v>1915</v>
      </c>
      <c r="M12" s="6" t="s">
        <v>1916</v>
      </c>
      <c r="Q12" t="s">
        <v>1900</v>
      </c>
      <c r="R12" t="s">
        <v>1901</v>
      </c>
      <c r="S12" t="s">
        <v>1900</v>
      </c>
      <c r="T12">
        <f>J12/K12</f>
        <v>0.688935281837161</v>
      </c>
      <c r="U12">
        <f>IF(R12=Q12,0,IF(S12=Q12,1,0.5))</f>
        <v>1</v>
      </c>
    </row>
    <row r="13" ht="409.5" spans="1:21">
      <c r="A13" t="s">
        <v>131</v>
      </c>
      <c r="B13" s="3" t="s">
        <v>86</v>
      </c>
      <c r="C13" s="3" t="s">
        <v>132</v>
      </c>
      <c r="D13" t="s">
        <v>133</v>
      </c>
      <c r="E13" s="3" t="s">
        <v>134</v>
      </c>
      <c r="F13" t="s">
        <v>90</v>
      </c>
      <c r="G13" s="3" t="s">
        <v>135</v>
      </c>
      <c r="H13" t="s">
        <v>136</v>
      </c>
      <c r="I13" s="3" t="s">
        <v>137</v>
      </c>
      <c r="J13" s="4">
        <v>67000</v>
      </c>
      <c r="K13" s="4">
        <v>85400</v>
      </c>
      <c r="L13" s="8">
        <v>9000</v>
      </c>
      <c r="M13" s="8">
        <v>36000</v>
      </c>
      <c r="Q13" t="s">
        <v>1901</v>
      </c>
      <c r="R13" t="s">
        <v>1901</v>
      </c>
      <c r="S13" t="s">
        <v>1900</v>
      </c>
      <c r="T13">
        <f>J13/K13</f>
        <v>0.784543325526932</v>
      </c>
      <c r="U13">
        <f>IF(R13=Q13,0,IF(S13=Q13,1,0.5))</f>
        <v>0</v>
      </c>
    </row>
    <row r="14" ht="128.25" spans="1:21">
      <c r="A14" t="s">
        <v>140</v>
      </c>
      <c r="B14" s="3" t="s">
        <v>45</v>
      </c>
      <c r="C14" t="s">
        <v>141</v>
      </c>
      <c r="D14" t="s">
        <v>142</v>
      </c>
      <c r="E14" t="s">
        <v>143</v>
      </c>
      <c r="F14" t="s">
        <v>36</v>
      </c>
      <c r="G14" t="s">
        <v>37</v>
      </c>
      <c r="H14" s="3" t="s">
        <v>144</v>
      </c>
      <c r="I14" s="3" t="s">
        <v>145</v>
      </c>
      <c r="J14" s="8">
        <v>21130</v>
      </c>
      <c r="K14" s="8">
        <v>27110</v>
      </c>
      <c r="L14" s="8">
        <v>21130</v>
      </c>
      <c r="M14" s="3">
        <v>978</v>
      </c>
      <c r="Q14" t="s">
        <v>1900</v>
      </c>
      <c r="R14" t="s">
        <v>1901</v>
      </c>
      <c r="S14" t="s">
        <v>1900</v>
      </c>
      <c r="T14">
        <f>J14/K14</f>
        <v>0.779417189229067</v>
      </c>
      <c r="U14">
        <f>IF(R14=Q14,0,IF(S14=Q14,1,0.5))</f>
        <v>1</v>
      </c>
    </row>
    <row r="15" ht="128.25" hidden="1" spans="1:21">
      <c r="A15" t="s">
        <v>150</v>
      </c>
      <c r="B15" s="3" t="s">
        <v>99</v>
      </c>
      <c r="C15" t="s">
        <v>151</v>
      </c>
      <c r="D15" t="s">
        <v>152</v>
      </c>
      <c r="E15" t="s">
        <v>124</v>
      </c>
      <c r="F15" t="s">
        <v>19</v>
      </c>
      <c r="G15" s="3" t="s">
        <v>153</v>
      </c>
      <c r="H15" t="s">
        <v>154</v>
      </c>
      <c r="I15" s="3" t="s">
        <v>155</v>
      </c>
      <c r="J15" t="s">
        <v>156</v>
      </c>
      <c r="K15" s="4">
        <v>30000</v>
      </c>
      <c r="L15" s="4">
        <v>3100</v>
      </c>
      <c r="M15" s="4">
        <v>1900</v>
      </c>
      <c r="Q15" t="s">
        <v>1900</v>
      </c>
      <c r="R15" t="s">
        <v>1901</v>
      </c>
      <c r="S15" t="s">
        <v>1900</v>
      </c>
      <c r="T15" t="e">
        <f>J15/K15</f>
        <v>#VALUE!</v>
      </c>
      <c r="U15">
        <f>IF(R15=Q15,0,IF(S15=Q15,1,0.5))</f>
        <v>1</v>
      </c>
    </row>
    <row r="16" ht="185.25" hidden="1" spans="1:21">
      <c r="A16" t="s">
        <v>159</v>
      </c>
      <c r="B16" s="3" t="s">
        <v>45</v>
      </c>
      <c r="C16" t="s">
        <v>160</v>
      </c>
      <c r="D16" t="s">
        <v>161</v>
      </c>
      <c r="E16" s="3" t="s">
        <v>162</v>
      </c>
      <c r="F16" s="3" t="s">
        <v>163</v>
      </c>
      <c r="G16" s="3" t="s">
        <v>164</v>
      </c>
      <c r="H16" s="3" t="s">
        <v>165</v>
      </c>
      <c r="I16" s="3" t="s">
        <v>166</v>
      </c>
      <c r="J16" s="6" t="s">
        <v>1917</v>
      </c>
      <c r="K16" s="8">
        <v>10160</v>
      </c>
      <c r="L16" s="6" t="s">
        <v>1918</v>
      </c>
      <c r="M16" s="6" t="s">
        <v>1919</v>
      </c>
      <c r="Q16" t="s">
        <v>1900</v>
      </c>
      <c r="R16" t="s">
        <v>1900</v>
      </c>
      <c r="S16" t="s">
        <v>1901</v>
      </c>
      <c r="T16" t="e">
        <f>J16/K16</f>
        <v>#VALUE!</v>
      </c>
      <c r="U16">
        <f>IF(R16=Q16,0,IF(S16=Q16,1,0.5))</f>
        <v>0</v>
      </c>
    </row>
    <row r="17" ht="114" spans="1:21">
      <c r="A17" t="s">
        <v>171</v>
      </c>
      <c r="B17" s="3" t="s">
        <v>172</v>
      </c>
      <c r="C17" t="s">
        <v>173</v>
      </c>
      <c r="D17" t="s">
        <v>174</v>
      </c>
      <c r="E17" t="s">
        <v>175</v>
      </c>
      <c r="F17" t="s">
        <v>36</v>
      </c>
      <c r="G17" s="3" t="s">
        <v>176</v>
      </c>
      <c r="H17" s="3" t="s">
        <v>177</v>
      </c>
      <c r="I17" s="3" t="s">
        <v>178</v>
      </c>
      <c r="J17">
        <v>157500</v>
      </c>
      <c r="K17" s="4">
        <v>96000</v>
      </c>
      <c r="L17" t="s">
        <v>181</v>
      </c>
      <c r="M17" s="4">
        <v>11000</v>
      </c>
      <c r="Q17" t="s">
        <v>1901</v>
      </c>
      <c r="R17" t="s">
        <v>1901</v>
      </c>
      <c r="S17" t="s">
        <v>1900</v>
      </c>
      <c r="T17">
        <f>J17/K17</f>
        <v>1.640625</v>
      </c>
      <c r="U17">
        <f>IF(R17=Q17,0,IF(S17=Q17,1,0.5))</f>
        <v>0</v>
      </c>
    </row>
    <row r="18" ht="99.75" spans="1:21">
      <c r="A18" t="s">
        <v>183</v>
      </c>
      <c r="B18" s="3" t="s">
        <v>45</v>
      </c>
      <c r="C18" t="s">
        <v>184</v>
      </c>
      <c r="D18" t="s">
        <v>185</v>
      </c>
      <c r="E18" t="s">
        <v>113</v>
      </c>
      <c r="F18" t="s">
        <v>36</v>
      </c>
      <c r="G18" s="3" t="s">
        <v>186</v>
      </c>
      <c r="H18" s="3" t="s">
        <v>187</v>
      </c>
      <c r="I18" s="3" t="s">
        <v>188</v>
      </c>
      <c r="J18" s="4">
        <v>14000</v>
      </c>
      <c r="K18" s="4">
        <v>19550</v>
      </c>
      <c r="L18">
        <v>910</v>
      </c>
      <c r="M18" s="3">
        <v>2976</v>
      </c>
      <c r="Q18" t="s">
        <v>1900</v>
      </c>
      <c r="R18" t="s">
        <v>1901</v>
      </c>
      <c r="S18" t="s">
        <v>1900</v>
      </c>
      <c r="T18">
        <f>J18/K18</f>
        <v>0.716112531969309</v>
      </c>
      <c r="U18">
        <f>IF(R18=Q18,0,IF(S18=Q18,1,0.5))</f>
        <v>1</v>
      </c>
    </row>
    <row r="19" ht="85.5" spans="1:21">
      <c r="A19" t="s">
        <v>191</v>
      </c>
      <c r="B19" s="3" t="s">
        <v>45</v>
      </c>
      <c r="C19" t="s">
        <v>192</v>
      </c>
      <c r="D19" t="s">
        <v>193</v>
      </c>
      <c r="E19" t="s">
        <v>194</v>
      </c>
      <c r="F19" t="s">
        <v>195</v>
      </c>
      <c r="G19" t="s">
        <v>36</v>
      </c>
      <c r="H19" t="s">
        <v>196</v>
      </c>
      <c r="I19" t="s">
        <v>197</v>
      </c>
      <c r="J19">
        <v>600</v>
      </c>
      <c r="K19">
        <v>550</v>
      </c>
      <c r="L19">
        <v>50</v>
      </c>
      <c r="M19">
        <v>128</v>
      </c>
      <c r="Q19" t="s">
        <v>1900</v>
      </c>
      <c r="R19" t="s">
        <v>1900</v>
      </c>
      <c r="S19" t="s">
        <v>1901</v>
      </c>
      <c r="T19">
        <f>J19/K19</f>
        <v>1.09090909090909</v>
      </c>
      <c r="U19">
        <f>IF(R19=Q19,0,IF(S19=Q19,1,0.5))</f>
        <v>0</v>
      </c>
    </row>
    <row r="20" ht="171" spans="1:21">
      <c r="A20" s="1" t="s">
        <v>200</v>
      </c>
      <c r="B20" s="3" t="s">
        <v>201</v>
      </c>
      <c r="C20" t="s">
        <v>202</v>
      </c>
      <c r="D20" t="s">
        <v>203</v>
      </c>
      <c r="E20" s="3" t="s">
        <v>204</v>
      </c>
      <c r="F20" s="3" t="s">
        <v>205</v>
      </c>
      <c r="G20" t="s">
        <v>206</v>
      </c>
      <c r="H20" s="3" t="s">
        <v>207</v>
      </c>
      <c r="I20" s="3" t="s">
        <v>208</v>
      </c>
      <c r="J20" s="7">
        <v>89000</v>
      </c>
      <c r="K20" s="8">
        <v>64000</v>
      </c>
      <c r="L20" s="3">
        <v>34000</v>
      </c>
      <c r="M20">
        <v>11000</v>
      </c>
      <c r="Q20" t="s">
        <v>1900</v>
      </c>
      <c r="R20" t="s">
        <v>1901</v>
      </c>
      <c r="S20" t="s">
        <v>1900</v>
      </c>
      <c r="T20">
        <f>J20/K20</f>
        <v>1.390625</v>
      </c>
      <c r="U20">
        <f>IF(R20=Q20,0,IF(S20=Q20,1,0.5))</f>
        <v>1</v>
      </c>
    </row>
    <row r="21" ht="114" hidden="1" spans="1:21">
      <c r="A21" t="s">
        <v>213</v>
      </c>
      <c r="B21" s="3" t="s">
        <v>172</v>
      </c>
      <c r="C21" t="s">
        <v>214</v>
      </c>
      <c r="D21" t="s">
        <v>215</v>
      </c>
      <c r="E21" t="s">
        <v>216</v>
      </c>
      <c r="F21" t="s">
        <v>217</v>
      </c>
      <c r="G21" t="s">
        <v>218</v>
      </c>
      <c r="H21" t="s">
        <v>219</v>
      </c>
      <c r="I21" t="s">
        <v>220</v>
      </c>
      <c r="J21" s="4">
        <v>2500</v>
      </c>
      <c r="K21" s="1">
        <v>471</v>
      </c>
      <c r="L21" s="3">
        <v>201</v>
      </c>
      <c r="M21">
        <v>76</v>
      </c>
      <c r="Q21" t="s">
        <v>1900</v>
      </c>
      <c r="R21" t="s">
        <v>1900</v>
      </c>
      <c r="S21" t="s">
        <v>1901</v>
      </c>
      <c r="T21">
        <f>J21/K21</f>
        <v>5.30785562632696</v>
      </c>
      <c r="U21">
        <f>IF(R21=Q21,0,IF(S21=Q21,1,0.5))</f>
        <v>0</v>
      </c>
    </row>
    <row r="22" ht="185.25" spans="1:21">
      <c r="A22" t="s">
        <v>225</v>
      </c>
      <c r="B22" s="3" t="s">
        <v>226</v>
      </c>
      <c r="C22" t="s">
        <v>227</v>
      </c>
      <c r="D22" t="s">
        <v>228</v>
      </c>
      <c r="F22" s="3" t="s">
        <v>229</v>
      </c>
      <c r="G22" t="s">
        <v>230</v>
      </c>
      <c r="H22" s="3" t="s">
        <v>231</v>
      </c>
      <c r="I22" s="3" t="s">
        <v>232</v>
      </c>
      <c r="J22" s="7">
        <v>160000</v>
      </c>
      <c r="K22" s="8">
        <v>140000</v>
      </c>
      <c r="L22" s="3">
        <v>32500</v>
      </c>
      <c r="M22">
        <v>42500</v>
      </c>
      <c r="Q22" t="s">
        <v>1901</v>
      </c>
      <c r="R22" t="s">
        <v>1901</v>
      </c>
      <c r="S22" t="s">
        <v>1900</v>
      </c>
      <c r="T22">
        <f>J22/K22</f>
        <v>1.14285714285714</v>
      </c>
      <c r="U22">
        <f>IF(R22=Q22,0,IF(S22=Q22,1,0.5))</f>
        <v>0</v>
      </c>
    </row>
    <row r="23" ht="114" spans="1:21">
      <c r="A23" t="s">
        <v>237</v>
      </c>
      <c r="B23" s="3" t="s">
        <v>172</v>
      </c>
      <c r="C23" t="s">
        <v>238</v>
      </c>
      <c r="D23" t="s">
        <v>239</v>
      </c>
      <c r="E23" t="s">
        <v>27</v>
      </c>
      <c r="F23" t="s">
        <v>36</v>
      </c>
      <c r="G23" s="3" t="s">
        <v>240</v>
      </c>
      <c r="H23" t="s">
        <v>241</v>
      </c>
      <c r="I23" s="3" t="s">
        <v>242</v>
      </c>
      <c r="J23" s="4">
        <v>30000</v>
      </c>
      <c r="K23" s="4">
        <v>25000</v>
      </c>
      <c r="L23" s="4">
        <v>1500</v>
      </c>
      <c r="M23" s="4">
        <v>4000</v>
      </c>
      <c r="Q23" t="s">
        <v>1901</v>
      </c>
      <c r="R23" t="s">
        <v>1901</v>
      </c>
      <c r="S23" t="s">
        <v>1900</v>
      </c>
      <c r="T23">
        <f>J23/K23</f>
        <v>1.2</v>
      </c>
      <c r="U23">
        <f>IF(R23=Q23,0,IF(S23=Q23,1,0.5))</f>
        <v>0</v>
      </c>
    </row>
    <row r="24" ht="156.75" hidden="1" spans="1:21">
      <c r="A24" t="s">
        <v>245</v>
      </c>
      <c r="B24" s="3" t="s">
        <v>45</v>
      </c>
      <c r="C24" t="s">
        <v>246</v>
      </c>
      <c r="D24" t="s">
        <v>247</v>
      </c>
      <c r="E24" t="s">
        <v>27</v>
      </c>
      <c r="F24" t="s">
        <v>36</v>
      </c>
      <c r="G24" t="s">
        <v>248</v>
      </c>
      <c r="H24" t="s">
        <v>249</v>
      </c>
      <c r="I24" s="3" t="s">
        <v>250</v>
      </c>
      <c r="J24" s="8">
        <v>24000</v>
      </c>
      <c r="K24" s="4">
        <v>9000</v>
      </c>
      <c r="L24" s="1" t="s">
        <v>1902</v>
      </c>
      <c r="M24" s="4">
        <v>2000</v>
      </c>
      <c r="Q24" t="s">
        <v>1901</v>
      </c>
      <c r="R24" t="s">
        <v>1901</v>
      </c>
      <c r="S24" t="s">
        <v>1900</v>
      </c>
      <c r="T24">
        <f>J24/K24</f>
        <v>2.66666666666667</v>
      </c>
      <c r="U24">
        <f>IF(R24=Q24,0,IF(S24=Q24,1,0.5))</f>
        <v>0</v>
      </c>
    </row>
    <row r="25" ht="99.75" spans="1:21">
      <c r="A25" t="s">
        <v>255</v>
      </c>
      <c r="B25" s="3" t="s">
        <v>33</v>
      </c>
      <c r="C25" t="s">
        <v>256</v>
      </c>
      <c r="D25" t="s">
        <v>257</v>
      </c>
      <c r="E25" t="s">
        <v>69</v>
      </c>
      <c r="F25" s="3" t="s">
        <v>70</v>
      </c>
      <c r="G25" t="s">
        <v>79</v>
      </c>
      <c r="H25" s="3" t="s">
        <v>258</v>
      </c>
      <c r="I25" t="s">
        <v>259</v>
      </c>
      <c r="J25" s="7">
        <v>50000</v>
      </c>
      <c r="K25" s="4">
        <v>65000</v>
      </c>
      <c r="L25" s="4">
        <v>1250</v>
      </c>
      <c r="M25" s="4">
        <v>4500</v>
      </c>
      <c r="Q25" t="s">
        <v>1900</v>
      </c>
      <c r="R25" t="s">
        <v>1900</v>
      </c>
      <c r="S25" t="s">
        <v>1901</v>
      </c>
      <c r="T25">
        <f>J25/K25</f>
        <v>0.769230769230769</v>
      </c>
      <c r="U25">
        <f>IF(R25=Q25,0,IF(S25=Q25,1,0.5))</f>
        <v>0</v>
      </c>
    </row>
    <row r="26" ht="85.5" spans="1:21">
      <c r="A26" t="s">
        <v>263</v>
      </c>
      <c r="B26" s="3" t="s">
        <v>45</v>
      </c>
      <c r="C26" t="s">
        <v>264</v>
      </c>
      <c r="D26" t="s">
        <v>265</v>
      </c>
      <c r="E26" t="s">
        <v>27</v>
      </c>
      <c r="F26" t="s">
        <v>248</v>
      </c>
      <c r="G26" t="s">
        <v>19</v>
      </c>
      <c r="H26" t="s">
        <v>266</v>
      </c>
      <c r="I26" s="3" t="s">
        <v>267</v>
      </c>
      <c r="J26" s="8">
        <v>5000</v>
      </c>
      <c r="K26" s="4">
        <v>9000</v>
      </c>
      <c r="L26" s="1" t="s">
        <v>1902</v>
      </c>
      <c r="M26">
        <v>50</v>
      </c>
      <c r="Q26" t="s">
        <v>1901</v>
      </c>
      <c r="R26" t="s">
        <v>1900</v>
      </c>
      <c r="S26" t="s">
        <v>1901</v>
      </c>
      <c r="T26">
        <f>J26/K26</f>
        <v>0.555555555555556</v>
      </c>
      <c r="U26">
        <f>IF(R26=Q26,0,IF(S26=Q26,1,0.5))</f>
        <v>1</v>
      </c>
    </row>
    <row r="27" ht="114" spans="1:21">
      <c r="A27" s="1" t="s">
        <v>271</v>
      </c>
      <c r="B27" s="3" t="s">
        <v>86</v>
      </c>
      <c r="C27" t="s">
        <v>272</v>
      </c>
      <c r="D27" t="s">
        <v>273</v>
      </c>
      <c r="E27" t="s">
        <v>274</v>
      </c>
      <c r="F27" t="s">
        <v>36</v>
      </c>
      <c r="G27" t="s">
        <v>18</v>
      </c>
      <c r="H27" t="s">
        <v>259</v>
      </c>
      <c r="I27" t="s">
        <v>126</v>
      </c>
      <c r="J27" s="8">
        <v>28300</v>
      </c>
      <c r="K27" s="4">
        <v>49200</v>
      </c>
      <c r="L27" s="8">
        <v>3729</v>
      </c>
      <c r="M27" s="8">
        <v>9221</v>
      </c>
      <c r="Q27" t="s">
        <v>1901</v>
      </c>
      <c r="R27" t="s">
        <v>1901</v>
      </c>
      <c r="S27" t="s">
        <v>1900</v>
      </c>
      <c r="T27">
        <f>J27/K27</f>
        <v>0.57520325203252</v>
      </c>
      <c r="U27">
        <f>IF(R27=Q27,0,IF(S27=Q27,1,0.5))</f>
        <v>0</v>
      </c>
    </row>
    <row r="28" ht="85.5" hidden="1" spans="1:21">
      <c r="A28" t="s">
        <v>278</v>
      </c>
      <c r="B28" s="3" t="s">
        <v>45</v>
      </c>
      <c r="C28" t="s">
        <v>279</v>
      </c>
      <c r="D28" t="s">
        <v>280</v>
      </c>
      <c r="E28" t="s">
        <v>69</v>
      </c>
      <c r="F28" t="s">
        <v>36</v>
      </c>
      <c r="G28" s="3" t="s">
        <v>70</v>
      </c>
      <c r="H28" t="s">
        <v>281</v>
      </c>
      <c r="I28" t="s">
        <v>282</v>
      </c>
      <c r="J28" s="4">
        <v>2400</v>
      </c>
      <c r="K28">
        <v>700</v>
      </c>
      <c r="L28" s="3">
        <v>200</v>
      </c>
      <c r="M28">
        <v>168</v>
      </c>
      <c r="Q28" t="s">
        <v>1900</v>
      </c>
      <c r="R28" t="s">
        <v>1901</v>
      </c>
      <c r="S28" t="s">
        <v>1900</v>
      </c>
      <c r="T28">
        <f>J28/K28</f>
        <v>3.42857142857143</v>
      </c>
      <c r="U28">
        <f>IF(R28=Q28,0,IF(S28=Q28,1,0.5))</f>
        <v>1</v>
      </c>
    </row>
    <row r="29" ht="114" spans="1:21">
      <c r="A29" t="s">
        <v>284</v>
      </c>
      <c r="B29" s="3" t="s">
        <v>86</v>
      </c>
      <c r="C29" t="s">
        <v>285</v>
      </c>
      <c r="D29" t="s">
        <v>286</v>
      </c>
      <c r="E29" t="s">
        <v>287</v>
      </c>
      <c r="F29" s="3" t="s">
        <v>288</v>
      </c>
      <c r="G29" t="s">
        <v>289</v>
      </c>
      <c r="H29" t="s">
        <v>290</v>
      </c>
      <c r="I29" t="s">
        <v>291</v>
      </c>
      <c r="J29" s="4">
        <v>10000</v>
      </c>
      <c r="K29" s="4">
        <v>14000</v>
      </c>
      <c r="L29" s="1" t="s">
        <v>1902</v>
      </c>
      <c r="M29" s="4">
        <v>3000</v>
      </c>
      <c r="Q29" t="s">
        <v>1901</v>
      </c>
      <c r="R29" t="s">
        <v>1901</v>
      </c>
      <c r="S29" t="s">
        <v>1900</v>
      </c>
      <c r="T29">
        <f>J29/K29</f>
        <v>0.714285714285714</v>
      </c>
      <c r="U29">
        <f>IF(R29=Q29,0,IF(S29=Q29,1,0.5))</f>
        <v>0</v>
      </c>
    </row>
    <row r="30" ht="142.5" hidden="1" spans="1:21">
      <c r="A30" t="s">
        <v>294</v>
      </c>
      <c r="B30" s="3" t="s">
        <v>295</v>
      </c>
      <c r="C30" t="s">
        <v>296</v>
      </c>
      <c r="D30" t="s">
        <v>297</v>
      </c>
      <c r="E30" s="3" t="s">
        <v>298</v>
      </c>
      <c r="F30" t="s">
        <v>195</v>
      </c>
      <c r="G30" s="3" t="s">
        <v>299</v>
      </c>
      <c r="H30" t="s">
        <v>300</v>
      </c>
      <c r="I30" t="s">
        <v>301</v>
      </c>
      <c r="J30" s="1" t="s">
        <v>1903</v>
      </c>
      <c r="K30" s="3" t="s">
        <v>303</v>
      </c>
      <c r="L30">
        <v>198</v>
      </c>
      <c r="M30" s="6" t="s">
        <v>1904</v>
      </c>
      <c r="P30" t="s">
        <v>1905</v>
      </c>
      <c r="Q30" t="s">
        <v>1899</v>
      </c>
      <c r="R30" t="s">
        <v>1900</v>
      </c>
      <c r="S30" t="s">
        <v>1901</v>
      </c>
      <c r="T30" t="e">
        <f>J30/K30</f>
        <v>#VALUE!</v>
      </c>
      <c r="U30">
        <f>IF(R30=Q30,0,IF(S30=Q30,1,0.5))</f>
        <v>0.5</v>
      </c>
    </row>
    <row r="31" ht="99.75" hidden="1" spans="1:21">
      <c r="A31" t="s">
        <v>306</v>
      </c>
      <c r="B31" s="3" t="s">
        <v>295</v>
      </c>
      <c r="C31" t="s">
        <v>307</v>
      </c>
      <c r="D31" t="s">
        <v>308</v>
      </c>
      <c r="E31" t="s">
        <v>194</v>
      </c>
      <c r="F31" t="s">
        <v>195</v>
      </c>
      <c r="G31" t="s">
        <v>79</v>
      </c>
      <c r="H31" t="s">
        <v>309</v>
      </c>
      <c r="I31" t="s">
        <v>310</v>
      </c>
      <c r="J31" s="3" t="s">
        <v>311</v>
      </c>
      <c r="K31" t="s">
        <v>312</v>
      </c>
      <c r="L31" s="6" t="s">
        <v>313</v>
      </c>
      <c r="M31" s="3" t="s">
        <v>314</v>
      </c>
      <c r="P31" t="s">
        <v>1905</v>
      </c>
      <c r="Q31" t="s">
        <v>1900</v>
      </c>
      <c r="R31" t="s">
        <v>1900</v>
      </c>
      <c r="S31" t="s">
        <v>1901</v>
      </c>
      <c r="T31" t="e">
        <f>J31/K31</f>
        <v>#VALUE!</v>
      </c>
      <c r="U31">
        <f>IF(R31=Q31,0,IF(S31=Q31,1,0.5))</f>
        <v>0</v>
      </c>
    </row>
    <row r="32" ht="85.5" hidden="1" spans="1:21">
      <c r="A32" t="s">
        <v>315</v>
      </c>
      <c r="B32" s="3" t="s">
        <v>316</v>
      </c>
      <c r="C32" t="s">
        <v>317</v>
      </c>
      <c r="D32" t="s">
        <v>318</v>
      </c>
      <c r="E32" t="s">
        <v>124</v>
      </c>
      <c r="F32" t="s">
        <v>319</v>
      </c>
      <c r="G32" t="s">
        <v>320</v>
      </c>
      <c r="H32" t="s">
        <v>321</v>
      </c>
      <c r="I32" t="s">
        <v>322</v>
      </c>
      <c r="J32" s="4">
        <v>2500</v>
      </c>
      <c r="K32" s="4">
        <v>5000</v>
      </c>
      <c r="L32">
        <v>116</v>
      </c>
      <c r="M32" s="3">
        <v>1612</v>
      </c>
      <c r="Q32" t="s">
        <v>1900</v>
      </c>
      <c r="R32" t="s">
        <v>1900</v>
      </c>
      <c r="S32" t="s">
        <v>1901</v>
      </c>
      <c r="T32">
        <f>J32/K32</f>
        <v>0.5</v>
      </c>
      <c r="U32">
        <f>IF(R32=Q32,0,IF(S32=Q32,1,0.5))</f>
        <v>0</v>
      </c>
    </row>
    <row r="33" ht="85.5" spans="1:21">
      <c r="A33" t="s">
        <v>325</v>
      </c>
      <c r="B33" s="3" t="s">
        <v>316</v>
      </c>
      <c r="C33" t="s">
        <v>326</v>
      </c>
      <c r="D33" t="s">
        <v>327</v>
      </c>
      <c r="E33" t="s">
        <v>124</v>
      </c>
      <c r="F33" t="s">
        <v>319</v>
      </c>
      <c r="G33" t="s">
        <v>320</v>
      </c>
      <c r="H33" s="3" t="s">
        <v>328</v>
      </c>
      <c r="I33" t="s">
        <v>329</v>
      </c>
      <c r="J33" s="4">
        <v>4500</v>
      </c>
      <c r="K33" s="4">
        <v>7000</v>
      </c>
      <c r="L33">
        <v>230</v>
      </c>
      <c r="M33">
        <v>1000</v>
      </c>
      <c r="Q33" t="s">
        <v>1900</v>
      </c>
      <c r="R33" t="s">
        <v>1900</v>
      </c>
      <c r="S33" t="s">
        <v>1901</v>
      </c>
      <c r="T33">
        <f>J33/K33</f>
        <v>0.642857142857143</v>
      </c>
      <c r="U33">
        <f>IF(R33=Q33,0,IF(S33=Q33,1,0.5))</f>
        <v>0</v>
      </c>
    </row>
    <row r="34" ht="85.5" spans="1:21">
      <c r="A34" t="s">
        <v>333</v>
      </c>
      <c r="B34" s="3" t="s">
        <v>33</v>
      </c>
      <c r="C34" t="s">
        <v>334</v>
      </c>
      <c r="D34" t="s">
        <v>335</v>
      </c>
      <c r="E34" t="s">
        <v>27</v>
      </c>
      <c r="F34" t="s">
        <v>36</v>
      </c>
      <c r="G34" t="s">
        <v>195</v>
      </c>
      <c r="H34" s="3" t="s">
        <v>336</v>
      </c>
      <c r="I34" t="s">
        <v>337</v>
      </c>
      <c r="J34" s="4">
        <v>4600</v>
      </c>
      <c r="K34" s="4">
        <v>7000</v>
      </c>
      <c r="L34">
        <v>55</v>
      </c>
      <c r="M34">
        <v>155</v>
      </c>
      <c r="Q34" t="s">
        <v>1901</v>
      </c>
      <c r="R34" t="s">
        <v>1901</v>
      </c>
      <c r="S34" t="s">
        <v>1900</v>
      </c>
      <c r="T34">
        <f>J34/K34</f>
        <v>0.657142857142857</v>
      </c>
      <c r="U34">
        <f>IF(R34=Q34,0,IF(S34=Q34,1,0.5))</f>
        <v>0</v>
      </c>
    </row>
    <row r="35" ht="71.25" spans="1:21">
      <c r="A35" t="s">
        <v>340</v>
      </c>
      <c r="B35" s="3" t="s">
        <v>33</v>
      </c>
      <c r="C35" t="s">
        <v>341</v>
      </c>
      <c r="D35" t="s">
        <v>342</v>
      </c>
      <c r="E35" t="s">
        <v>343</v>
      </c>
      <c r="F35" t="s">
        <v>36</v>
      </c>
      <c r="G35" s="3" t="s">
        <v>344</v>
      </c>
      <c r="H35" t="s">
        <v>345</v>
      </c>
      <c r="I35" t="s">
        <v>346</v>
      </c>
      <c r="J35" s="4">
        <v>13200</v>
      </c>
      <c r="K35" s="4">
        <v>18200</v>
      </c>
      <c r="L35" s="3">
        <v>1600</v>
      </c>
      <c r="M35" s="3">
        <v>701</v>
      </c>
      <c r="Q35" t="s">
        <v>1900</v>
      </c>
      <c r="R35" t="s">
        <v>1901</v>
      </c>
      <c r="S35" t="s">
        <v>1900</v>
      </c>
      <c r="T35">
        <f>J35/K35</f>
        <v>0.725274725274725</v>
      </c>
      <c r="U35">
        <f>IF(R35=Q35,0,IF(S35=Q35,1,0.5))</f>
        <v>1</v>
      </c>
    </row>
    <row r="36" ht="85.5" spans="1:21">
      <c r="A36" t="s">
        <v>349</v>
      </c>
      <c r="B36" s="3" t="s">
        <v>316</v>
      </c>
      <c r="C36" t="s">
        <v>350</v>
      </c>
      <c r="D36" t="s">
        <v>351</v>
      </c>
      <c r="E36" t="s">
        <v>124</v>
      </c>
      <c r="F36" t="s">
        <v>319</v>
      </c>
      <c r="G36" t="s">
        <v>320</v>
      </c>
      <c r="H36" t="s">
        <v>321</v>
      </c>
      <c r="I36" t="s">
        <v>352</v>
      </c>
      <c r="J36" s="3">
        <v>2000</v>
      </c>
      <c r="K36" s="4">
        <v>1900</v>
      </c>
      <c r="L36">
        <v>15</v>
      </c>
      <c r="M36" s="3">
        <v>606</v>
      </c>
      <c r="Q36" t="s">
        <v>1900</v>
      </c>
      <c r="R36" t="s">
        <v>1900</v>
      </c>
      <c r="S36" t="s">
        <v>1901</v>
      </c>
      <c r="T36">
        <f>J36/K36</f>
        <v>1.05263157894737</v>
      </c>
      <c r="U36">
        <f>IF(R36=Q36,0,IF(S36=Q36,1,0.5))</f>
        <v>0</v>
      </c>
    </row>
    <row r="37" ht="85.5" hidden="1" spans="1:21">
      <c r="A37" s="1" t="s">
        <v>357</v>
      </c>
      <c r="B37" s="3" t="s">
        <v>45</v>
      </c>
      <c r="C37" t="s">
        <v>358</v>
      </c>
      <c r="D37" t="s">
        <v>359</v>
      </c>
      <c r="E37" t="s">
        <v>59</v>
      </c>
      <c r="F37" t="s">
        <v>36</v>
      </c>
      <c r="G37" t="s">
        <v>248</v>
      </c>
      <c r="H37" t="s">
        <v>360</v>
      </c>
      <c r="I37" t="s">
        <v>361</v>
      </c>
      <c r="J37">
        <v>500</v>
      </c>
      <c r="L37" s="3">
        <v>390</v>
      </c>
      <c r="Q37" t="s">
        <v>1900</v>
      </c>
      <c r="R37" t="s">
        <v>1901</v>
      </c>
      <c r="S37" t="s">
        <v>1900</v>
      </c>
      <c r="T37" t="e">
        <f>J37/K37</f>
        <v>#DIV/0!</v>
      </c>
      <c r="U37">
        <f>IF(R37=Q37,0,IF(S37=Q37,1,0.5))</f>
        <v>1</v>
      </c>
    </row>
    <row r="38" ht="85.5" hidden="1" spans="1:21">
      <c r="A38" t="s">
        <v>364</v>
      </c>
      <c r="B38" s="3" t="s">
        <v>316</v>
      </c>
      <c r="C38" t="s">
        <v>365</v>
      </c>
      <c r="D38" t="s">
        <v>366</v>
      </c>
      <c r="E38" t="s">
        <v>124</v>
      </c>
      <c r="F38" t="s">
        <v>319</v>
      </c>
      <c r="G38" t="s">
        <v>320</v>
      </c>
      <c r="H38" t="s">
        <v>367</v>
      </c>
      <c r="I38" t="s">
        <v>329</v>
      </c>
      <c r="J38">
        <v>600</v>
      </c>
      <c r="K38" s="4">
        <v>3000</v>
      </c>
      <c r="L38">
        <v>50</v>
      </c>
      <c r="M38" s="3">
        <v>250</v>
      </c>
      <c r="Q38" t="s">
        <v>1900</v>
      </c>
      <c r="R38" t="s">
        <v>1900</v>
      </c>
      <c r="S38" t="s">
        <v>1901</v>
      </c>
      <c r="T38">
        <f>J38/K38</f>
        <v>0.2</v>
      </c>
      <c r="U38">
        <f>IF(R38=Q38,0,IF(S38=Q38,1,0.5))</f>
        <v>0</v>
      </c>
    </row>
    <row r="39" ht="114" hidden="1" spans="1:21">
      <c r="A39" t="s">
        <v>370</v>
      </c>
      <c r="B39" s="3" t="s">
        <v>172</v>
      </c>
      <c r="C39" t="s">
        <v>371</v>
      </c>
      <c r="D39" t="s">
        <v>372</v>
      </c>
      <c r="E39" t="s">
        <v>27</v>
      </c>
      <c r="F39" t="s">
        <v>36</v>
      </c>
      <c r="G39" t="s">
        <v>206</v>
      </c>
      <c r="H39" s="3" t="s">
        <v>373</v>
      </c>
      <c r="I39" t="s">
        <v>374</v>
      </c>
      <c r="J39" s="4">
        <v>15000</v>
      </c>
      <c r="K39" s="4">
        <v>3700</v>
      </c>
      <c r="L39">
        <v>600</v>
      </c>
      <c r="M39" s="4">
        <v>2400</v>
      </c>
      <c r="Q39" t="s">
        <v>1901</v>
      </c>
      <c r="R39" t="s">
        <v>1901</v>
      </c>
      <c r="S39" t="s">
        <v>1900</v>
      </c>
      <c r="T39">
        <f>J39/K39</f>
        <v>4.05405405405405</v>
      </c>
      <c r="U39">
        <f>IF(R39=Q39,0,IF(S39=Q39,1,0.5))</f>
        <v>0</v>
      </c>
    </row>
    <row r="40" ht="114" spans="1:21">
      <c r="A40" t="s">
        <v>378</v>
      </c>
      <c r="B40" s="3" t="s">
        <v>201</v>
      </c>
      <c r="C40" t="s">
        <v>379</v>
      </c>
      <c r="D40" t="s">
        <v>380</v>
      </c>
      <c r="E40" t="s">
        <v>381</v>
      </c>
      <c r="F40" t="s">
        <v>206</v>
      </c>
      <c r="G40" t="s">
        <v>19</v>
      </c>
      <c r="H40" t="s">
        <v>382</v>
      </c>
      <c r="I40" t="s">
        <v>383</v>
      </c>
      <c r="J40" s="5">
        <v>11000</v>
      </c>
      <c r="K40" s="4">
        <v>14000</v>
      </c>
      <c r="L40">
        <v>400</v>
      </c>
      <c r="M40" s="4">
        <v>1200</v>
      </c>
      <c r="Q40" t="s">
        <v>1900</v>
      </c>
      <c r="R40" t="s">
        <v>1900</v>
      </c>
      <c r="S40" t="s">
        <v>1901</v>
      </c>
      <c r="T40">
        <f>J40/K40</f>
        <v>0.785714285714286</v>
      </c>
      <c r="U40">
        <f>IF(R40=Q40,0,IF(S40=Q40,1,0.5))</f>
        <v>0</v>
      </c>
    </row>
    <row r="41" ht="114" spans="1:21">
      <c r="A41" t="s">
        <v>386</v>
      </c>
      <c r="B41" s="3" t="s">
        <v>172</v>
      </c>
      <c r="C41" t="s">
        <v>387</v>
      </c>
      <c r="D41" t="s">
        <v>388</v>
      </c>
      <c r="E41" t="s">
        <v>27</v>
      </c>
      <c r="F41" t="s">
        <v>36</v>
      </c>
      <c r="G41" s="3" t="s">
        <v>240</v>
      </c>
      <c r="H41" s="3" t="s">
        <v>389</v>
      </c>
      <c r="I41" s="3" t="s">
        <v>390</v>
      </c>
      <c r="J41" s="4">
        <v>20000</v>
      </c>
      <c r="K41" s="4">
        <v>30000</v>
      </c>
      <c r="L41">
        <v>600</v>
      </c>
      <c r="M41" s="3">
        <v>3000</v>
      </c>
      <c r="Q41" t="s">
        <v>1901</v>
      </c>
      <c r="R41" t="s">
        <v>1901</v>
      </c>
      <c r="S41" t="s">
        <v>1900</v>
      </c>
      <c r="T41">
        <f>J41/K41</f>
        <v>0.666666666666667</v>
      </c>
      <c r="U41">
        <f>IF(R41=Q41,0,IF(S41=Q41,1,0.5))</f>
        <v>0</v>
      </c>
    </row>
    <row r="42" ht="85.5" hidden="1" spans="1:21">
      <c r="A42" t="s">
        <v>392</v>
      </c>
      <c r="B42" s="3" t="s">
        <v>45</v>
      </c>
      <c r="C42" t="s">
        <v>393</v>
      </c>
      <c r="D42" t="s">
        <v>394</v>
      </c>
      <c r="E42" t="s">
        <v>395</v>
      </c>
      <c r="F42" s="3" t="s">
        <v>396</v>
      </c>
      <c r="G42" t="s">
        <v>37</v>
      </c>
      <c r="H42" t="s">
        <v>397</v>
      </c>
      <c r="I42" t="s">
        <v>398</v>
      </c>
      <c r="J42" t="s">
        <v>399</v>
      </c>
      <c r="K42" t="s">
        <v>400</v>
      </c>
      <c r="L42" s="1" t="s">
        <v>1902</v>
      </c>
      <c r="M42">
        <v>2000</v>
      </c>
      <c r="Q42" t="s">
        <v>1901</v>
      </c>
      <c r="R42" t="s">
        <v>1901</v>
      </c>
      <c r="S42" t="s">
        <v>1900</v>
      </c>
      <c r="T42" t="e">
        <f>J42/K42</f>
        <v>#VALUE!</v>
      </c>
      <c r="U42">
        <f>IF(R42=Q42,0,IF(S42=Q42,1,0.5))</f>
        <v>0</v>
      </c>
    </row>
    <row r="43" ht="142.5" spans="1:21">
      <c r="A43" t="s">
        <v>402</v>
      </c>
      <c r="B43" s="3" t="s">
        <v>45</v>
      </c>
      <c r="C43" t="s">
        <v>403</v>
      </c>
      <c r="D43" t="s">
        <v>404</v>
      </c>
      <c r="E43" s="3" t="s">
        <v>405</v>
      </c>
      <c r="F43" t="s">
        <v>195</v>
      </c>
      <c r="G43" t="s">
        <v>79</v>
      </c>
      <c r="H43" s="3" t="s">
        <v>406</v>
      </c>
      <c r="I43" t="s">
        <v>407</v>
      </c>
      <c r="J43" s="8">
        <v>16000</v>
      </c>
      <c r="K43" s="7">
        <v>16000</v>
      </c>
      <c r="L43" s="3">
        <v>1200</v>
      </c>
      <c r="M43" s="3">
        <v>900</v>
      </c>
      <c r="Q43" t="s">
        <v>1900</v>
      </c>
      <c r="R43" t="s">
        <v>1900</v>
      </c>
      <c r="S43" t="s">
        <v>1901</v>
      </c>
      <c r="T43">
        <f>J43/K43</f>
        <v>1</v>
      </c>
      <c r="U43">
        <f>IF(R43=Q43,0,IF(S43=Q43,1,0.5))</f>
        <v>0</v>
      </c>
    </row>
    <row r="44" ht="114" hidden="1" spans="1:21">
      <c r="A44" t="s">
        <v>412</v>
      </c>
      <c r="B44" s="3" t="s">
        <v>172</v>
      </c>
      <c r="C44" t="s">
        <v>413</v>
      </c>
      <c r="D44" t="s">
        <v>414</v>
      </c>
      <c r="E44" t="s">
        <v>27</v>
      </c>
      <c r="F44" t="s">
        <v>36</v>
      </c>
      <c r="G44" s="3" t="s">
        <v>415</v>
      </c>
      <c r="H44" s="3" t="s">
        <v>416</v>
      </c>
      <c r="I44" s="3" t="s">
        <v>417</v>
      </c>
      <c r="J44" s="4">
        <v>37000</v>
      </c>
      <c r="K44" s="4">
        <v>16300</v>
      </c>
      <c r="L44">
        <v>6700</v>
      </c>
      <c r="M44" s="4">
        <v>5000</v>
      </c>
      <c r="Q44" t="s">
        <v>1901</v>
      </c>
      <c r="R44" t="s">
        <v>1901</v>
      </c>
      <c r="S44" t="s">
        <v>1900</v>
      </c>
      <c r="T44">
        <f>J44/K44</f>
        <v>2.26993865030675</v>
      </c>
      <c r="U44">
        <f>IF(R44=Q44,0,IF(S44=Q44,1,0.5))</f>
        <v>0</v>
      </c>
    </row>
    <row r="45" ht="213.75" hidden="1" spans="1:21">
      <c r="A45" t="s">
        <v>419</v>
      </c>
      <c r="B45" s="3" t="s">
        <v>420</v>
      </c>
      <c r="C45" t="s">
        <v>421</v>
      </c>
      <c r="D45" t="s">
        <v>422</v>
      </c>
      <c r="E45" t="s">
        <v>27</v>
      </c>
      <c r="F45" t="s">
        <v>19</v>
      </c>
      <c r="G45" t="s">
        <v>206</v>
      </c>
      <c r="H45" s="3" t="s">
        <v>423</v>
      </c>
      <c r="I45" s="3" t="s">
        <v>424</v>
      </c>
      <c r="J45" s="1">
        <v>15600</v>
      </c>
      <c r="K45" s="4">
        <v>5000</v>
      </c>
      <c r="L45" s="3">
        <v>1862</v>
      </c>
      <c r="M45" s="3">
        <v>2692</v>
      </c>
      <c r="Q45" t="s">
        <v>1901</v>
      </c>
      <c r="R45" t="s">
        <v>1901</v>
      </c>
      <c r="S45" t="s">
        <v>1900</v>
      </c>
      <c r="T45">
        <f>J45/K45</f>
        <v>3.12</v>
      </c>
      <c r="U45">
        <f>IF(R45=Q45,0,IF(S45=Q45,1,0.5))</f>
        <v>0</v>
      </c>
    </row>
    <row r="46" ht="156.75" spans="1:21">
      <c r="A46" t="s">
        <v>429</v>
      </c>
      <c r="B46" s="3" t="s">
        <v>172</v>
      </c>
      <c r="C46" t="s">
        <v>430</v>
      </c>
      <c r="D46" t="s">
        <v>431</v>
      </c>
      <c r="E46" t="s">
        <v>432</v>
      </c>
      <c r="F46" t="s">
        <v>36</v>
      </c>
      <c r="G46" s="3" t="s">
        <v>433</v>
      </c>
      <c r="H46" s="3" t="s">
        <v>434</v>
      </c>
      <c r="I46" s="3" t="s">
        <v>435</v>
      </c>
      <c r="J46" s="4">
        <v>58000</v>
      </c>
      <c r="K46" s="4">
        <v>100000</v>
      </c>
      <c r="L46" s="4">
        <v>21000</v>
      </c>
      <c r="M46" t="s">
        <v>436</v>
      </c>
      <c r="Q46" t="s">
        <v>1900</v>
      </c>
      <c r="R46" t="s">
        <v>1901</v>
      </c>
      <c r="S46" t="s">
        <v>1900</v>
      </c>
      <c r="T46">
        <f>J46/K46</f>
        <v>0.58</v>
      </c>
      <c r="U46">
        <f>IF(R46=Q46,0,IF(S46=Q46,1,0.5))</f>
        <v>1</v>
      </c>
    </row>
    <row r="47" ht="185.25" hidden="1" spans="1:21">
      <c r="A47" t="s">
        <v>437</v>
      </c>
      <c r="B47" s="3" t="s">
        <v>438</v>
      </c>
      <c r="C47" t="s">
        <v>439</v>
      </c>
      <c r="D47" t="s">
        <v>440</v>
      </c>
      <c r="E47" t="s">
        <v>441</v>
      </c>
      <c r="F47" t="s">
        <v>195</v>
      </c>
      <c r="G47" s="3" t="s">
        <v>299</v>
      </c>
      <c r="H47" t="s">
        <v>442</v>
      </c>
      <c r="I47" t="s">
        <v>443</v>
      </c>
      <c r="J47" s="6" t="s">
        <v>444</v>
      </c>
      <c r="K47" s="3" t="s">
        <v>445</v>
      </c>
      <c r="L47" s="3" t="s">
        <v>446</v>
      </c>
      <c r="M47" s="3" t="s">
        <v>447</v>
      </c>
      <c r="P47" t="s">
        <v>1905</v>
      </c>
      <c r="Q47" t="s">
        <v>1901</v>
      </c>
      <c r="R47" t="s">
        <v>1900</v>
      </c>
      <c r="S47" t="s">
        <v>1901</v>
      </c>
      <c r="T47" t="e">
        <f>J47/K47</f>
        <v>#VALUE!</v>
      </c>
      <c r="U47">
        <f>IF(R47=Q47,0,IF(S47=Q47,1,0.5))</f>
        <v>1</v>
      </c>
    </row>
    <row r="48" ht="384.75" spans="1:21">
      <c r="A48" t="s">
        <v>448</v>
      </c>
      <c r="B48" s="3" t="s">
        <v>172</v>
      </c>
      <c r="C48" t="s">
        <v>449</v>
      </c>
      <c r="D48" t="s">
        <v>450</v>
      </c>
      <c r="E48" t="s">
        <v>27</v>
      </c>
      <c r="F48" t="s">
        <v>36</v>
      </c>
      <c r="G48" s="3" t="s">
        <v>451</v>
      </c>
      <c r="H48" s="3" t="s">
        <v>452</v>
      </c>
      <c r="I48" s="3" t="s">
        <v>453</v>
      </c>
      <c r="J48" s="4">
        <v>135000</v>
      </c>
      <c r="K48" s="4">
        <v>214000</v>
      </c>
      <c r="L48" s="4">
        <v>10000</v>
      </c>
      <c r="M48" s="7">
        <v>38000</v>
      </c>
      <c r="Q48" t="s">
        <v>1901</v>
      </c>
      <c r="R48" t="s">
        <v>1901</v>
      </c>
      <c r="S48" t="s">
        <v>1900</v>
      </c>
      <c r="T48">
        <f>J48/K48</f>
        <v>0.630841121495327</v>
      </c>
      <c r="U48">
        <f>IF(R48=Q48,0,IF(S48=Q48,1,0.5))</f>
        <v>0</v>
      </c>
    </row>
    <row r="49" ht="242.25" hidden="1" spans="1:21">
      <c r="A49" t="s">
        <v>456</v>
      </c>
      <c r="B49" s="3" t="s">
        <v>86</v>
      </c>
      <c r="C49" t="s">
        <v>457</v>
      </c>
      <c r="D49" t="s">
        <v>458</v>
      </c>
      <c r="E49" t="s">
        <v>459</v>
      </c>
      <c r="F49" t="s">
        <v>36</v>
      </c>
      <c r="G49" s="3" t="s">
        <v>460</v>
      </c>
      <c r="H49" s="3" t="s">
        <v>461</v>
      </c>
      <c r="I49" s="3" t="s">
        <v>462</v>
      </c>
      <c r="J49">
        <v>9000</v>
      </c>
      <c r="K49" s="4">
        <v>24000</v>
      </c>
      <c r="L49" s="7">
        <v>4942</v>
      </c>
      <c r="M49" s="8">
        <v>4000</v>
      </c>
      <c r="Q49" t="s">
        <v>1899</v>
      </c>
      <c r="R49" t="s">
        <v>1901</v>
      </c>
      <c r="S49" t="s">
        <v>1900</v>
      </c>
      <c r="T49">
        <f>J49/K49</f>
        <v>0.375</v>
      </c>
      <c r="U49">
        <f>IF(R49=Q49,0,IF(S49=Q49,1,0.5))</f>
        <v>0.5</v>
      </c>
    </row>
    <row r="50" ht="114" spans="1:21">
      <c r="A50" t="s">
        <v>467</v>
      </c>
      <c r="B50" s="3" t="s">
        <v>14</v>
      </c>
      <c r="C50" t="s">
        <v>468</v>
      </c>
      <c r="D50" t="s">
        <v>469</v>
      </c>
      <c r="E50" t="s">
        <v>470</v>
      </c>
      <c r="F50" t="s">
        <v>18</v>
      </c>
      <c r="G50" t="s">
        <v>19</v>
      </c>
      <c r="H50" t="s">
        <v>471</v>
      </c>
      <c r="I50" t="s">
        <v>259</v>
      </c>
      <c r="J50" s="4">
        <v>40000</v>
      </c>
      <c r="K50" s="4">
        <v>22100</v>
      </c>
      <c r="L50">
        <v>6000</v>
      </c>
      <c r="M50">
        <v>8000</v>
      </c>
      <c r="Q50" t="s">
        <v>1901</v>
      </c>
      <c r="R50" t="s">
        <v>1900</v>
      </c>
      <c r="S50" t="s">
        <v>1901</v>
      </c>
      <c r="T50">
        <f>J50/K50</f>
        <v>1.80995475113122</v>
      </c>
      <c r="U50">
        <f>IF(R50=Q50,0,IF(S50=Q50,1,0.5))</f>
        <v>1</v>
      </c>
    </row>
    <row r="51" ht="114" spans="1:21">
      <c r="A51" t="s">
        <v>476</v>
      </c>
      <c r="B51" s="3" t="s">
        <v>14</v>
      </c>
      <c r="C51" t="s">
        <v>477</v>
      </c>
      <c r="D51" t="s">
        <v>478</v>
      </c>
      <c r="E51" t="s">
        <v>27</v>
      </c>
      <c r="F51" t="s">
        <v>479</v>
      </c>
      <c r="G51" s="3" t="s">
        <v>480</v>
      </c>
      <c r="H51" t="s">
        <v>481</v>
      </c>
      <c r="I51" s="3" t="s">
        <v>482</v>
      </c>
      <c r="J51" s="4">
        <v>35000</v>
      </c>
      <c r="K51">
        <v>45000</v>
      </c>
      <c r="L51" s="4">
        <v>12000</v>
      </c>
      <c r="M51" s="4">
        <v>6000</v>
      </c>
      <c r="Q51" t="s">
        <v>1901</v>
      </c>
      <c r="R51" t="s">
        <v>1900</v>
      </c>
      <c r="S51" t="s">
        <v>1901</v>
      </c>
      <c r="T51">
        <f>J51/K51</f>
        <v>0.777777777777778</v>
      </c>
      <c r="U51">
        <f>IF(R51=Q51,0,IF(S51=Q51,1,0.5))</f>
        <v>1</v>
      </c>
    </row>
    <row r="52" ht="114" spans="1:21">
      <c r="A52" t="s">
        <v>486</v>
      </c>
      <c r="B52" s="3" t="s">
        <v>86</v>
      </c>
      <c r="C52" t="s">
        <v>487</v>
      </c>
      <c r="D52" t="s">
        <v>488</v>
      </c>
      <c r="E52" t="s">
        <v>27</v>
      </c>
      <c r="F52" t="s">
        <v>36</v>
      </c>
      <c r="G52" t="s">
        <v>489</v>
      </c>
      <c r="H52" t="s">
        <v>490</v>
      </c>
      <c r="I52" t="s">
        <v>491</v>
      </c>
      <c r="J52" s="4">
        <v>17000</v>
      </c>
      <c r="K52" s="4">
        <v>16000</v>
      </c>
      <c r="L52">
        <v>854</v>
      </c>
      <c r="M52" s="4">
        <v>6000</v>
      </c>
      <c r="Q52" t="s">
        <v>1901</v>
      </c>
      <c r="R52" t="s">
        <v>1901</v>
      </c>
      <c r="S52" t="s">
        <v>1900</v>
      </c>
      <c r="T52">
        <f>J52/K52</f>
        <v>1.0625</v>
      </c>
      <c r="U52">
        <f>IF(R52=Q52,0,IF(S52=Q52,1,0.5))</f>
        <v>0</v>
      </c>
    </row>
    <row r="53" ht="85.5" spans="1:21">
      <c r="A53" t="s">
        <v>492</v>
      </c>
      <c r="B53" s="3" t="s">
        <v>45</v>
      </c>
      <c r="C53" t="s">
        <v>493</v>
      </c>
      <c r="D53" t="s">
        <v>494</v>
      </c>
      <c r="E53" t="s">
        <v>27</v>
      </c>
      <c r="F53" t="s">
        <v>36</v>
      </c>
      <c r="G53" t="s">
        <v>248</v>
      </c>
      <c r="H53" t="s">
        <v>495</v>
      </c>
      <c r="I53" t="s">
        <v>496</v>
      </c>
      <c r="J53" s="4">
        <v>22000</v>
      </c>
      <c r="K53" s="4">
        <v>23000</v>
      </c>
      <c r="L53" s="4">
        <v>1200</v>
      </c>
      <c r="M53" s="4">
        <v>3000</v>
      </c>
      <c r="Q53" t="s">
        <v>1901</v>
      </c>
      <c r="R53" t="s">
        <v>1901</v>
      </c>
      <c r="S53" t="s">
        <v>1900</v>
      </c>
      <c r="T53">
        <f>J53/K53</f>
        <v>0.956521739130435</v>
      </c>
      <c r="U53">
        <f>IF(R53=Q53,0,IF(S53=Q53,1,0.5))</f>
        <v>0</v>
      </c>
    </row>
    <row r="54" ht="142.5" spans="1:21">
      <c r="A54" t="s">
        <v>499</v>
      </c>
      <c r="B54" s="3" t="s">
        <v>420</v>
      </c>
      <c r="C54" t="s">
        <v>500</v>
      </c>
      <c r="D54" t="s">
        <v>501</v>
      </c>
      <c r="E54" t="s">
        <v>502</v>
      </c>
      <c r="F54" t="s">
        <v>36</v>
      </c>
      <c r="G54" s="3" t="s">
        <v>503</v>
      </c>
      <c r="H54" t="s">
        <v>136</v>
      </c>
      <c r="I54" s="3" t="s">
        <v>504</v>
      </c>
      <c r="J54" s="8">
        <v>75000</v>
      </c>
      <c r="K54" s="8">
        <v>76000</v>
      </c>
      <c r="L54">
        <v>17500</v>
      </c>
      <c r="M54" s="8">
        <v>26000</v>
      </c>
      <c r="Q54" t="s">
        <v>1901</v>
      </c>
      <c r="R54" t="s">
        <v>1901</v>
      </c>
      <c r="S54" t="s">
        <v>1900</v>
      </c>
      <c r="T54">
        <f>J54/K54</f>
        <v>0.986842105263158</v>
      </c>
      <c r="U54">
        <f>IF(R54=Q54,0,IF(S54=Q54,1,0.5))</f>
        <v>0</v>
      </c>
    </row>
    <row r="55" ht="409.5" spans="1:21">
      <c r="A55" t="s">
        <v>509</v>
      </c>
      <c r="B55" s="3" t="s">
        <v>420</v>
      </c>
      <c r="C55" t="s">
        <v>510</v>
      </c>
      <c r="D55" t="s">
        <v>511</v>
      </c>
      <c r="E55" s="3" t="s">
        <v>512</v>
      </c>
      <c r="F55" t="s">
        <v>79</v>
      </c>
      <c r="G55" t="s">
        <v>513</v>
      </c>
      <c r="H55" s="3" t="s">
        <v>514</v>
      </c>
      <c r="I55" t="s">
        <v>515</v>
      </c>
      <c r="J55" s="8">
        <v>60000</v>
      </c>
      <c r="K55" s="8">
        <v>80000</v>
      </c>
      <c r="L55" s="4">
        <v>8000</v>
      </c>
      <c r="M55" s="6">
        <v>30000</v>
      </c>
      <c r="Q55" t="s">
        <v>1901</v>
      </c>
      <c r="R55" t="s">
        <v>1901</v>
      </c>
      <c r="S55" t="s">
        <v>1900</v>
      </c>
      <c r="T55">
        <f>J55/K55</f>
        <v>0.75</v>
      </c>
      <c r="U55">
        <f>IF(R55=Q55,0,IF(S55=Q55,1,0.5))</f>
        <v>0</v>
      </c>
    </row>
    <row r="56" ht="142.5" spans="1:21">
      <c r="A56" t="s">
        <v>520</v>
      </c>
      <c r="B56" s="3" t="s">
        <v>45</v>
      </c>
      <c r="C56" t="s">
        <v>521</v>
      </c>
      <c r="D56" t="s">
        <v>522</v>
      </c>
      <c r="E56" s="3" t="s">
        <v>523</v>
      </c>
      <c r="F56" s="3" t="s">
        <v>70</v>
      </c>
      <c r="G56" t="s">
        <v>36</v>
      </c>
      <c r="H56" t="s">
        <v>524</v>
      </c>
      <c r="I56" t="s">
        <v>525</v>
      </c>
      <c r="J56" s="8">
        <v>37850</v>
      </c>
      <c r="K56" s="8">
        <v>46500</v>
      </c>
      <c r="L56" s="3">
        <v>1800</v>
      </c>
      <c r="M56" s="6">
        <v>2844</v>
      </c>
      <c r="Q56" t="s">
        <v>1900</v>
      </c>
      <c r="R56" t="s">
        <v>1900</v>
      </c>
      <c r="S56" t="s">
        <v>1901</v>
      </c>
      <c r="T56">
        <f>J56/K56</f>
        <v>0.813978494623656</v>
      </c>
      <c r="U56">
        <f>IF(R56=Q56,0,IF(S56=Q56,1,0.5))</f>
        <v>0</v>
      </c>
    </row>
    <row r="57" ht="142.5" spans="1:21">
      <c r="A57" t="s">
        <v>530</v>
      </c>
      <c r="B57" s="3" t="s">
        <v>172</v>
      </c>
      <c r="C57" t="s">
        <v>531</v>
      </c>
      <c r="D57" t="s">
        <v>532</v>
      </c>
      <c r="E57" t="s">
        <v>432</v>
      </c>
      <c r="F57" t="s">
        <v>36</v>
      </c>
      <c r="G57" s="3" t="s">
        <v>533</v>
      </c>
      <c r="H57" s="3" t="s">
        <v>534</v>
      </c>
      <c r="I57" s="3" t="s">
        <v>535</v>
      </c>
      <c r="J57" s="8">
        <v>16700</v>
      </c>
      <c r="K57" s="8">
        <v>12000</v>
      </c>
      <c r="L57" s="4">
        <v>5000</v>
      </c>
      <c r="M57" s="4">
        <v>2000</v>
      </c>
      <c r="Q57" t="s">
        <v>1900</v>
      </c>
      <c r="R57" t="s">
        <v>1901</v>
      </c>
      <c r="S57" t="s">
        <v>1900</v>
      </c>
      <c r="T57">
        <f>J57/K57</f>
        <v>1.39166666666667</v>
      </c>
      <c r="U57">
        <f>IF(R57=Q57,0,IF(S57=Q57,1,0.5))</f>
        <v>1</v>
      </c>
    </row>
    <row r="58" ht="71.25" hidden="1" spans="1:21">
      <c r="A58" t="s">
        <v>538</v>
      </c>
      <c r="B58" s="3" t="s">
        <v>33</v>
      </c>
      <c r="C58" t="s">
        <v>539</v>
      </c>
      <c r="D58" t="s">
        <v>540</v>
      </c>
      <c r="E58" t="s">
        <v>541</v>
      </c>
      <c r="F58" t="s">
        <v>36</v>
      </c>
      <c r="G58" t="s">
        <v>195</v>
      </c>
      <c r="H58" t="s">
        <v>542</v>
      </c>
      <c r="I58" t="s">
        <v>543</v>
      </c>
      <c r="J58" s="4">
        <v>4000</v>
      </c>
      <c r="K58" s="4">
        <v>1770</v>
      </c>
      <c r="L58">
        <v>1350</v>
      </c>
      <c r="M58">
        <v>122</v>
      </c>
      <c r="Q58" t="s">
        <v>1900</v>
      </c>
      <c r="R58" t="s">
        <v>1901</v>
      </c>
      <c r="S58" t="s">
        <v>1900</v>
      </c>
      <c r="T58">
        <f>J58/K58</f>
        <v>2.25988700564972</v>
      </c>
      <c r="U58">
        <f>IF(R58=Q58,0,IF(S58=Q58,1,0.5))</f>
        <v>1</v>
      </c>
    </row>
    <row r="59" ht="71.25" spans="1:21">
      <c r="A59" t="s">
        <v>546</v>
      </c>
      <c r="B59" s="3" t="s">
        <v>33</v>
      </c>
      <c r="C59" t="s">
        <v>547</v>
      </c>
      <c r="D59" t="s">
        <v>548</v>
      </c>
      <c r="E59" t="s">
        <v>113</v>
      </c>
      <c r="F59" t="s">
        <v>36</v>
      </c>
      <c r="G59" s="3" t="s">
        <v>186</v>
      </c>
      <c r="H59" t="s">
        <v>549</v>
      </c>
      <c r="I59" t="s">
        <v>550</v>
      </c>
      <c r="J59" s="4">
        <v>7000</v>
      </c>
      <c r="K59" s="4">
        <v>11000</v>
      </c>
      <c r="L59" s="3">
        <v>500</v>
      </c>
      <c r="M59">
        <v>170</v>
      </c>
      <c r="Q59" t="s">
        <v>1900</v>
      </c>
      <c r="R59" t="s">
        <v>1901</v>
      </c>
      <c r="S59" t="s">
        <v>1900</v>
      </c>
      <c r="T59">
        <f>J59/K59</f>
        <v>0.636363636363636</v>
      </c>
      <c r="U59">
        <f>IF(R59=Q59,0,IF(S59=Q59,1,0.5))</f>
        <v>1</v>
      </c>
    </row>
    <row r="60" ht="142.5" spans="1:21">
      <c r="A60" t="s">
        <v>553</v>
      </c>
      <c r="B60" s="3" t="s">
        <v>121</v>
      </c>
      <c r="C60" t="s">
        <v>554</v>
      </c>
      <c r="D60" t="s">
        <v>555</v>
      </c>
      <c r="E60" t="s">
        <v>124</v>
      </c>
      <c r="F60" s="3" t="s">
        <v>556</v>
      </c>
      <c r="G60" s="3" t="s">
        <v>557</v>
      </c>
      <c r="H60" s="3" t="s">
        <v>558</v>
      </c>
      <c r="I60" s="3" t="s">
        <v>559</v>
      </c>
      <c r="J60" s="6">
        <v>21000</v>
      </c>
      <c r="K60" s="3">
        <v>27500</v>
      </c>
      <c r="L60" s="3">
        <v>400</v>
      </c>
      <c r="M60" s="3">
        <v>2000</v>
      </c>
      <c r="Q60" t="s">
        <v>1900</v>
      </c>
      <c r="R60" t="s">
        <v>1900</v>
      </c>
      <c r="S60" t="s">
        <v>1901</v>
      </c>
      <c r="T60">
        <f>J60/K60</f>
        <v>0.763636363636364</v>
      </c>
      <c r="U60">
        <f>IF(R60=Q60,0,IF(S60=Q60,1,0.5))</f>
        <v>0</v>
      </c>
    </row>
    <row r="61" ht="114" hidden="1" spans="1:21">
      <c r="A61" t="s">
        <v>564</v>
      </c>
      <c r="B61" s="3" t="s">
        <v>420</v>
      </c>
      <c r="C61" t="s">
        <v>565</v>
      </c>
      <c r="D61" t="s">
        <v>566</v>
      </c>
      <c r="E61" t="s">
        <v>567</v>
      </c>
      <c r="F61" t="s">
        <v>19</v>
      </c>
      <c r="G61" t="s">
        <v>206</v>
      </c>
      <c r="H61" t="s">
        <v>568</v>
      </c>
      <c r="I61" t="s">
        <v>569</v>
      </c>
      <c r="J61" s="4">
        <v>38000</v>
      </c>
      <c r="K61" s="3">
        <v>17000</v>
      </c>
      <c r="L61">
        <v>700</v>
      </c>
      <c r="M61">
        <v>750</v>
      </c>
      <c r="Q61" t="s">
        <v>1901</v>
      </c>
      <c r="R61" t="s">
        <v>1901</v>
      </c>
      <c r="S61" t="s">
        <v>1900</v>
      </c>
      <c r="T61">
        <f>J61/K61</f>
        <v>2.23529411764706</v>
      </c>
      <c r="U61">
        <f>IF(R61=Q61,0,IF(S61=Q61,1,0.5))</f>
        <v>0</v>
      </c>
    </row>
    <row r="62" ht="114" spans="1:21">
      <c r="A62" t="s">
        <v>572</v>
      </c>
      <c r="B62" s="3" t="s">
        <v>14</v>
      </c>
      <c r="C62" t="s">
        <v>573</v>
      </c>
      <c r="D62" t="s">
        <v>574</v>
      </c>
      <c r="E62" t="s">
        <v>27</v>
      </c>
      <c r="F62" t="s">
        <v>18</v>
      </c>
      <c r="G62" t="s">
        <v>19</v>
      </c>
      <c r="H62" t="s">
        <v>575</v>
      </c>
      <c r="I62" s="3" t="s">
        <v>576</v>
      </c>
      <c r="J62">
        <v>17500</v>
      </c>
      <c r="K62" s="4">
        <v>16700</v>
      </c>
      <c r="L62">
        <v>1490</v>
      </c>
      <c r="M62">
        <v>581</v>
      </c>
      <c r="Q62" t="s">
        <v>1901</v>
      </c>
      <c r="R62" t="s">
        <v>1900</v>
      </c>
      <c r="S62" t="s">
        <v>1901</v>
      </c>
      <c r="T62">
        <f>J62/K62</f>
        <v>1.04790419161677</v>
      </c>
      <c r="U62">
        <f>IF(R62=Q62,0,IF(S62=Q62,1,0.5))</f>
        <v>1</v>
      </c>
    </row>
    <row r="63" ht="85.5" spans="1:21">
      <c r="A63" t="s">
        <v>581</v>
      </c>
      <c r="B63" s="3" t="s">
        <v>45</v>
      </c>
      <c r="C63" t="s">
        <v>582</v>
      </c>
      <c r="D63" t="s">
        <v>583</v>
      </c>
      <c r="E63" t="s">
        <v>69</v>
      </c>
      <c r="F63" s="3" t="s">
        <v>70</v>
      </c>
      <c r="G63" t="s">
        <v>36</v>
      </c>
      <c r="H63" t="s">
        <v>584</v>
      </c>
      <c r="I63" t="s">
        <v>585</v>
      </c>
      <c r="J63" s="4">
        <v>8500</v>
      </c>
      <c r="K63" s="4">
        <v>5400</v>
      </c>
      <c r="L63">
        <v>106</v>
      </c>
      <c r="M63">
        <v>250</v>
      </c>
      <c r="Q63" t="s">
        <v>1900</v>
      </c>
      <c r="R63" t="s">
        <v>1900</v>
      </c>
      <c r="S63" t="s">
        <v>1901</v>
      </c>
      <c r="T63">
        <f>J63/K63</f>
        <v>1.57407407407407</v>
      </c>
      <c r="U63">
        <f>IF(R63=Q63,0,IF(S63=Q63,1,0.5))</f>
        <v>0</v>
      </c>
    </row>
    <row r="64" ht="114" spans="1:21">
      <c r="A64" t="s">
        <v>586</v>
      </c>
      <c r="B64" s="3" t="s">
        <v>172</v>
      </c>
      <c r="C64" t="s">
        <v>430</v>
      </c>
      <c r="D64" t="s">
        <v>587</v>
      </c>
      <c r="E64" t="s">
        <v>432</v>
      </c>
      <c r="F64" s="3" t="s">
        <v>588</v>
      </c>
      <c r="G64" s="3" t="s">
        <v>589</v>
      </c>
      <c r="H64" t="s">
        <v>154</v>
      </c>
      <c r="I64" s="3" t="s">
        <v>590</v>
      </c>
      <c r="J64" s="4">
        <v>60000</v>
      </c>
      <c r="K64" s="4">
        <v>80000</v>
      </c>
      <c r="L64" s="3">
        <v>4500</v>
      </c>
      <c r="M64">
        <v>1000</v>
      </c>
      <c r="Q64" t="s">
        <v>1900</v>
      </c>
      <c r="R64" t="s">
        <v>1901</v>
      </c>
      <c r="S64" t="s">
        <v>1900</v>
      </c>
      <c r="T64">
        <f>J64/K64</f>
        <v>0.75</v>
      </c>
      <c r="U64">
        <f>IF(R64=Q64,0,IF(S64=Q64,1,0.5))</f>
        <v>1</v>
      </c>
    </row>
    <row r="65" ht="128.25" hidden="1" spans="1:21">
      <c r="A65" s="1" t="s">
        <v>593</v>
      </c>
      <c r="B65" s="3" t="s">
        <v>420</v>
      </c>
      <c r="C65" t="s">
        <v>594</v>
      </c>
      <c r="D65" t="s">
        <v>595</v>
      </c>
      <c r="E65" t="s">
        <v>596</v>
      </c>
      <c r="F65" t="s">
        <v>19</v>
      </c>
      <c r="G65" t="s">
        <v>206</v>
      </c>
      <c r="H65" s="3" t="s">
        <v>597</v>
      </c>
      <c r="I65" s="3" t="s">
        <v>598</v>
      </c>
      <c r="J65" s="6">
        <v>23000</v>
      </c>
      <c r="K65" s="3">
        <v>75000</v>
      </c>
      <c r="L65" s="6" t="s">
        <v>1920</v>
      </c>
      <c r="M65" s="3">
        <v>5050</v>
      </c>
      <c r="N65" s="6" t="s">
        <v>1906</v>
      </c>
      <c r="Q65" t="s">
        <v>1900</v>
      </c>
      <c r="R65" t="s">
        <v>1901</v>
      </c>
      <c r="S65" t="s">
        <v>1900</v>
      </c>
      <c r="T65">
        <f>J65/K65</f>
        <v>0.306666666666667</v>
      </c>
      <c r="U65">
        <f>IF(R65=Q65,0,IF(S65=Q65,1,0.5))</f>
        <v>1</v>
      </c>
    </row>
    <row r="66" ht="114" spans="1:21">
      <c r="A66" t="s">
        <v>603</v>
      </c>
      <c r="B66" s="3" t="s">
        <v>86</v>
      </c>
      <c r="C66" t="s">
        <v>604</v>
      </c>
      <c r="D66" t="s">
        <v>605</v>
      </c>
      <c r="E66" t="s">
        <v>27</v>
      </c>
      <c r="F66" t="s">
        <v>19</v>
      </c>
      <c r="G66" t="s">
        <v>18</v>
      </c>
      <c r="H66" t="s">
        <v>606</v>
      </c>
      <c r="I66" t="s">
        <v>607</v>
      </c>
      <c r="J66" s="4">
        <v>8000</v>
      </c>
      <c r="K66" s="4">
        <v>7000</v>
      </c>
      <c r="L66">
        <v>700</v>
      </c>
      <c r="M66" s="4">
        <v>2000</v>
      </c>
      <c r="Q66" t="s">
        <v>1901</v>
      </c>
      <c r="R66" t="s">
        <v>1901</v>
      </c>
      <c r="S66" t="s">
        <v>1900</v>
      </c>
      <c r="T66">
        <f>J66/K66</f>
        <v>1.14285714285714</v>
      </c>
      <c r="U66">
        <f>IF(R66=Q66,0,IF(S66=Q66,1,0.5))</f>
        <v>0</v>
      </c>
    </row>
    <row r="67" ht="114" spans="1:21">
      <c r="A67" t="s">
        <v>611</v>
      </c>
      <c r="B67" s="3" t="s">
        <v>420</v>
      </c>
      <c r="C67" t="s">
        <v>612</v>
      </c>
      <c r="D67" t="s">
        <v>613</v>
      </c>
      <c r="E67" t="s">
        <v>27</v>
      </c>
      <c r="F67" t="s">
        <v>19</v>
      </c>
      <c r="G67" t="s">
        <v>614</v>
      </c>
      <c r="H67" t="s">
        <v>615</v>
      </c>
      <c r="I67" t="s">
        <v>616</v>
      </c>
      <c r="J67" s="4">
        <v>20594</v>
      </c>
      <c r="K67" s="4">
        <v>16000</v>
      </c>
      <c r="L67">
        <v>800</v>
      </c>
      <c r="M67" s="4">
        <v>5000</v>
      </c>
      <c r="Q67" t="s">
        <v>1901</v>
      </c>
      <c r="R67" t="s">
        <v>1901</v>
      </c>
      <c r="S67" t="s">
        <v>1900</v>
      </c>
      <c r="T67">
        <f>J67/K67</f>
        <v>1.287125</v>
      </c>
      <c r="U67">
        <f>IF(R67=Q67,0,IF(S67=Q67,1,0.5))</f>
        <v>0</v>
      </c>
    </row>
    <row r="68" ht="114" hidden="1" spans="1:21">
      <c r="A68" t="s">
        <v>620</v>
      </c>
      <c r="B68" s="3" t="s">
        <v>172</v>
      </c>
      <c r="C68" t="s">
        <v>621</v>
      </c>
      <c r="D68" t="s">
        <v>622</v>
      </c>
      <c r="E68" t="s">
        <v>27</v>
      </c>
      <c r="F68" t="s">
        <v>36</v>
      </c>
      <c r="G68" s="3" t="s">
        <v>623</v>
      </c>
      <c r="H68" t="s">
        <v>136</v>
      </c>
      <c r="I68" t="s">
        <v>624</v>
      </c>
      <c r="J68" s="4">
        <v>20000</v>
      </c>
      <c r="K68" s="4">
        <v>43000</v>
      </c>
      <c r="L68" s="4">
        <v>4500</v>
      </c>
      <c r="M68" s="4">
        <v>9000</v>
      </c>
      <c r="Q68" t="s">
        <v>1901</v>
      </c>
      <c r="R68" t="s">
        <v>1901</v>
      </c>
      <c r="S68" t="s">
        <v>1900</v>
      </c>
      <c r="T68">
        <f t="shared" ref="T68:T131" si="3">J68/K68</f>
        <v>0.465116279069767</v>
      </c>
      <c r="U68">
        <f>IF(R68=Q68,0,IF(S68=Q68,1,0.5))</f>
        <v>0</v>
      </c>
    </row>
    <row r="69" ht="114" hidden="1" spans="1:21">
      <c r="A69" t="s">
        <v>627</v>
      </c>
      <c r="B69" s="3" t="s">
        <v>86</v>
      </c>
      <c r="C69" t="s">
        <v>628</v>
      </c>
      <c r="D69" t="s">
        <v>629</v>
      </c>
      <c r="E69" t="s">
        <v>27</v>
      </c>
      <c r="F69" t="s">
        <v>19</v>
      </c>
      <c r="G69" t="s">
        <v>319</v>
      </c>
      <c r="H69" t="s">
        <v>630</v>
      </c>
      <c r="I69" t="s">
        <v>631</v>
      </c>
      <c r="J69" s="4">
        <v>5000</v>
      </c>
      <c r="K69" s="4">
        <v>35000</v>
      </c>
      <c r="L69" s="3">
        <v>1000</v>
      </c>
      <c r="M69" s="3">
        <v>7100</v>
      </c>
      <c r="Q69" t="s">
        <v>1901</v>
      </c>
      <c r="R69" t="s">
        <v>1901</v>
      </c>
      <c r="S69" t="s">
        <v>1900</v>
      </c>
      <c r="T69">
        <f>J69/K69</f>
        <v>0.142857142857143</v>
      </c>
      <c r="U69">
        <f>IF(R69=Q69,0,IF(S69=Q69,1,0.5))</f>
        <v>0</v>
      </c>
    </row>
    <row r="70" ht="114" spans="1:21">
      <c r="A70" t="s">
        <v>634</v>
      </c>
      <c r="B70" s="3" t="s">
        <v>420</v>
      </c>
      <c r="C70" t="s">
        <v>635</v>
      </c>
      <c r="D70" t="s">
        <v>636</v>
      </c>
      <c r="E70" s="3" t="s">
        <v>637</v>
      </c>
      <c r="F70" t="s">
        <v>36</v>
      </c>
      <c r="G70" t="s">
        <v>206</v>
      </c>
      <c r="H70" s="3" t="s">
        <v>92</v>
      </c>
      <c r="I70" t="s">
        <v>638</v>
      </c>
      <c r="J70" s="4">
        <v>50000</v>
      </c>
      <c r="K70" s="4">
        <v>90000</v>
      </c>
      <c r="L70">
        <v>12621</v>
      </c>
      <c r="M70">
        <v>8500</v>
      </c>
      <c r="Q70" t="s">
        <v>1900</v>
      </c>
      <c r="R70" t="s">
        <v>1901</v>
      </c>
      <c r="S70" t="s">
        <v>1900</v>
      </c>
      <c r="T70">
        <f>J70/K70</f>
        <v>0.555555555555556</v>
      </c>
      <c r="U70">
        <f>IF(R70=Q70,0,IF(S70=Q70,1,0.5))</f>
        <v>1</v>
      </c>
    </row>
    <row r="71" ht="114" spans="1:21">
      <c r="A71" t="s">
        <v>641</v>
      </c>
      <c r="B71" s="3" t="s">
        <v>14</v>
      </c>
      <c r="C71" t="s">
        <v>642</v>
      </c>
      <c r="D71" t="s">
        <v>643</v>
      </c>
      <c r="E71" t="s">
        <v>124</v>
      </c>
      <c r="F71" t="s">
        <v>36</v>
      </c>
      <c r="G71" t="s">
        <v>18</v>
      </c>
      <c r="H71" t="s">
        <v>259</v>
      </c>
      <c r="I71" t="s">
        <v>644</v>
      </c>
      <c r="J71" s="4">
        <v>11000</v>
      </c>
      <c r="K71" s="4">
        <v>17000</v>
      </c>
      <c r="L71" s="1" t="s">
        <v>1902</v>
      </c>
      <c r="M71" s="1" t="s">
        <v>1902</v>
      </c>
      <c r="Q71" t="s">
        <v>1900</v>
      </c>
      <c r="R71" t="s">
        <v>1901</v>
      </c>
      <c r="S71" t="s">
        <v>1900</v>
      </c>
      <c r="T71">
        <f>J71/K71</f>
        <v>0.647058823529412</v>
      </c>
      <c r="U71">
        <f t="shared" ref="U71:U134" si="4">IF(R71=Q71,0,IF(S71=Q71,1,0.5))</f>
        <v>1</v>
      </c>
    </row>
    <row r="72" ht="128.25" hidden="1" spans="1:21">
      <c r="A72" t="s">
        <v>648</v>
      </c>
      <c r="B72" s="3" t="s">
        <v>649</v>
      </c>
      <c r="C72" t="s">
        <v>650</v>
      </c>
      <c r="D72" t="s">
        <v>651</v>
      </c>
      <c r="E72" t="s">
        <v>652</v>
      </c>
      <c r="F72" t="s">
        <v>653</v>
      </c>
      <c r="G72" t="s">
        <v>19</v>
      </c>
      <c r="H72" t="s">
        <v>654</v>
      </c>
      <c r="I72" t="s">
        <v>655</v>
      </c>
      <c r="M72" s="4">
        <v>3000</v>
      </c>
      <c r="Q72" t="s">
        <v>1900</v>
      </c>
      <c r="R72" t="s">
        <v>1900</v>
      </c>
      <c r="S72" t="s">
        <v>1901</v>
      </c>
      <c r="T72" t="e">
        <f>J72/K72</f>
        <v>#DIV/0!</v>
      </c>
      <c r="U72">
        <f>IF(R72=Q72,0,IF(S72=Q72,1,0.5))</f>
        <v>0</v>
      </c>
    </row>
    <row r="73" ht="228" spans="1:21">
      <c r="A73" t="s">
        <v>657</v>
      </c>
      <c r="B73" s="3" t="s">
        <v>420</v>
      </c>
      <c r="C73" t="s">
        <v>658</v>
      </c>
      <c r="D73" t="s">
        <v>659</v>
      </c>
      <c r="E73" t="s">
        <v>287</v>
      </c>
      <c r="F73" t="s">
        <v>90</v>
      </c>
      <c r="G73" s="3" t="s">
        <v>660</v>
      </c>
      <c r="H73" s="3" t="s">
        <v>661</v>
      </c>
      <c r="I73" s="3" t="s">
        <v>662</v>
      </c>
      <c r="J73" s="8">
        <v>67000</v>
      </c>
      <c r="K73" s="8">
        <v>120500</v>
      </c>
      <c r="L73" s="8">
        <v>14920</v>
      </c>
      <c r="M73" s="3">
        <v>66000</v>
      </c>
      <c r="Q73" t="s">
        <v>1901</v>
      </c>
      <c r="R73" t="s">
        <v>1901</v>
      </c>
      <c r="S73" t="s">
        <v>1900</v>
      </c>
      <c r="T73">
        <f>J73/K73</f>
        <v>0.556016597510373</v>
      </c>
      <c r="U73">
        <f>IF(R73=Q73,0,IF(S73=Q73,1,0.5))</f>
        <v>0</v>
      </c>
    </row>
    <row r="74" ht="114" hidden="1" spans="1:21">
      <c r="A74" t="s">
        <v>667</v>
      </c>
      <c r="B74" s="3" t="s">
        <v>99</v>
      </c>
      <c r="C74" t="s">
        <v>668</v>
      </c>
      <c r="D74" t="s">
        <v>669</v>
      </c>
      <c r="E74" t="s">
        <v>432</v>
      </c>
      <c r="F74" t="s">
        <v>36</v>
      </c>
      <c r="G74" s="3" t="s">
        <v>670</v>
      </c>
      <c r="H74" t="s">
        <v>671</v>
      </c>
      <c r="I74" t="s">
        <v>672</v>
      </c>
      <c r="J74" s="4">
        <v>35000</v>
      </c>
      <c r="K74" s="4">
        <v>86000</v>
      </c>
      <c r="L74" s="8">
        <v>33000</v>
      </c>
      <c r="M74" s="4">
        <v>4000</v>
      </c>
      <c r="N74" t="s">
        <v>1907</v>
      </c>
      <c r="Q74" t="s">
        <v>1900</v>
      </c>
      <c r="R74" t="s">
        <v>1901</v>
      </c>
      <c r="S74" t="s">
        <v>1900</v>
      </c>
      <c r="T74">
        <f>J74/K74</f>
        <v>0.406976744186047</v>
      </c>
      <c r="U74">
        <f>IF(R74=Q74,0,IF(S74=Q74,1,0.5))</f>
        <v>1</v>
      </c>
    </row>
    <row r="75" ht="114" hidden="1" spans="1:21">
      <c r="A75" t="s">
        <v>674</v>
      </c>
      <c r="B75" s="3" t="s">
        <v>675</v>
      </c>
      <c r="C75" t="s">
        <v>676</v>
      </c>
      <c r="D75" t="s">
        <v>677</v>
      </c>
      <c r="E75" t="s">
        <v>459</v>
      </c>
      <c r="F75" t="s">
        <v>206</v>
      </c>
      <c r="G75" t="s">
        <v>19</v>
      </c>
      <c r="H75" s="3" t="s">
        <v>678</v>
      </c>
      <c r="I75" t="s">
        <v>679</v>
      </c>
      <c r="J75" s="4">
        <v>19500</v>
      </c>
      <c r="K75" s="4">
        <v>25500</v>
      </c>
      <c r="L75">
        <v>4000</v>
      </c>
      <c r="M75" s="3">
        <v>6500</v>
      </c>
      <c r="Q75" t="s">
        <v>1899</v>
      </c>
      <c r="R75" t="s">
        <v>1900</v>
      </c>
      <c r="S75" t="s">
        <v>1901</v>
      </c>
      <c r="T75">
        <f>J75/K75</f>
        <v>0.764705882352941</v>
      </c>
      <c r="U75">
        <f>IF(R75=Q75,0,IF(S75=Q75,1,0.5))</f>
        <v>0.5</v>
      </c>
    </row>
    <row r="76" ht="171" hidden="1" spans="1:21">
      <c r="A76" t="s">
        <v>684</v>
      </c>
      <c r="B76" s="3" t="s">
        <v>685</v>
      </c>
      <c r="C76" t="s">
        <v>686</v>
      </c>
      <c r="D76" t="s">
        <v>687</v>
      </c>
      <c r="E76" t="s">
        <v>688</v>
      </c>
      <c r="F76" s="3" t="s">
        <v>205</v>
      </c>
      <c r="G76" t="s">
        <v>206</v>
      </c>
      <c r="H76" s="3" t="s">
        <v>689</v>
      </c>
      <c r="I76" s="3" t="s">
        <v>690</v>
      </c>
      <c r="J76" s="7">
        <v>81000</v>
      </c>
      <c r="K76" s="4">
        <v>70000</v>
      </c>
      <c r="L76" s="3">
        <v>32500</v>
      </c>
      <c r="M76">
        <v>3500</v>
      </c>
      <c r="Q76" t="s">
        <v>1899</v>
      </c>
      <c r="R76" t="s">
        <v>1901</v>
      </c>
      <c r="S76" t="s">
        <v>1900</v>
      </c>
      <c r="T76">
        <f>J76/K76</f>
        <v>1.15714285714286</v>
      </c>
      <c r="U76">
        <f>IF(R76=Q76,0,IF(S76=Q76,1,0.5))</f>
        <v>0.5</v>
      </c>
    </row>
    <row r="77" ht="342" spans="1:21">
      <c r="A77" t="s">
        <v>695</v>
      </c>
      <c r="B77" s="3" t="s">
        <v>172</v>
      </c>
      <c r="C77" t="s">
        <v>696</v>
      </c>
      <c r="D77" t="s">
        <v>697</v>
      </c>
      <c r="E77" t="s">
        <v>432</v>
      </c>
      <c r="F77" t="s">
        <v>19</v>
      </c>
      <c r="G77" s="3" t="s">
        <v>698</v>
      </c>
      <c r="H77" s="3" t="s">
        <v>699</v>
      </c>
      <c r="I77" s="3" t="s">
        <v>700</v>
      </c>
      <c r="J77" s="4">
        <v>34000</v>
      </c>
      <c r="K77" s="8">
        <v>60000</v>
      </c>
      <c r="L77" s="3">
        <v>15000</v>
      </c>
      <c r="M77">
        <v>11000</v>
      </c>
      <c r="Q77" t="s">
        <v>1900</v>
      </c>
      <c r="R77" t="s">
        <v>1901</v>
      </c>
      <c r="S77" t="s">
        <v>1900</v>
      </c>
      <c r="T77">
        <f>J77/K77</f>
        <v>0.566666666666667</v>
      </c>
      <c r="U77">
        <f>IF(R77=Q77,0,IF(S77=Q77,1,0.5))</f>
        <v>1</v>
      </c>
    </row>
    <row r="78" ht="156.75" hidden="1" spans="1:21">
      <c r="A78" t="s">
        <v>704</v>
      </c>
      <c r="B78" s="3" t="s">
        <v>172</v>
      </c>
      <c r="C78" t="s">
        <v>705</v>
      </c>
      <c r="D78" t="s">
        <v>706</v>
      </c>
      <c r="E78" t="s">
        <v>432</v>
      </c>
      <c r="F78" t="s">
        <v>36</v>
      </c>
      <c r="G78" s="3" t="s">
        <v>707</v>
      </c>
      <c r="H78" t="s">
        <v>241</v>
      </c>
      <c r="I78" s="3" t="s">
        <v>708</v>
      </c>
      <c r="J78" s="8">
        <v>45000</v>
      </c>
      <c r="K78" s="4">
        <v>120000</v>
      </c>
      <c r="L78" s="3">
        <v>5600</v>
      </c>
      <c r="M78">
        <v>6500</v>
      </c>
      <c r="Q78" t="s">
        <v>1900</v>
      </c>
      <c r="R78" t="s">
        <v>1901</v>
      </c>
      <c r="S78" t="s">
        <v>1900</v>
      </c>
      <c r="T78">
        <f>J78/K78</f>
        <v>0.375</v>
      </c>
      <c r="U78">
        <f>IF(R78=Q78,0,IF(S78=Q78,1,0.5))</f>
        <v>1</v>
      </c>
    </row>
    <row r="79" ht="142.5" hidden="1" spans="1:21">
      <c r="A79" t="s">
        <v>712</v>
      </c>
      <c r="B79" s="3" t="s">
        <v>295</v>
      </c>
      <c r="C79" t="s">
        <v>713</v>
      </c>
      <c r="D79" t="s">
        <v>714</v>
      </c>
      <c r="E79" t="s">
        <v>27</v>
      </c>
      <c r="F79" t="s">
        <v>36</v>
      </c>
      <c r="G79" s="3" t="s">
        <v>715</v>
      </c>
      <c r="H79" t="s">
        <v>716</v>
      </c>
      <c r="I79" t="s">
        <v>717</v>
      </c>
      <c r="J79" s="4">
        <v>20000</v>
      </c>
      <c r="K79" s="4">
        <v>40000</v>
      </c>
      <c r="L79">
        <v>3000</v>
      </c>
      <c r="M79">
        <v>2125</v>
      </c>
      <c r="Q79" t="s">
        <v>1901</v>
      </c>
      <c r="R79" t="s">
        <v>1901</v>
      </c>
      <c r="S79" t="s">
        <v>1900</v>
      </c>
      <c r="T79">
        <f>J79/K79</f>
        <v>0.5</v>
      </c>
      <c r="U79">
        <f>IF(R79=Q79,0,IF(S79=Q79,1,0.5))</f>
        <v>0</v>
      </c>
    </row>
    <row r="80" ht="114" hidden="1" spans="1:21">
      <c r="A80" t="s">
        <v>722</v>
      </c>
      <c r="B80" s="3" t="s">
        <v>14</v>
      </c>
      <c r="C80" t="s">
        <v>723</v>
      </c>
      <c r="D80" t="s">
        <v>724</v>
      </c>
      <c r="E80" t="s">
        <v>27</v>
      </c>
      <c r="F80" t="s">
        <v>319</v>
      </c>
      <c r="G80" s="3" t="s">
        <v>725</v>
      </c>
      <c r="H80" t="s">
        <v>726</v>
      </c>
      <c r="I80" s="3" t="s">
        <v>727</v>
      </c>
      <c r="J80" s="4">
        <v>36000</v>
      </c>
      <c r="K80" s="4">
        <v>77000</v>
      </c>
      <c r="L80">
        <v>9500</v>
      </c>
      <c r="M80" s="4">
        <v>3000</v>
      </c>
      <c r="Q80" t="s">
        <v>1901</v>
      </c>
      <c r="R80" t="s">
        <v>1900</v>
      </c>
      <c r="S80" t="s">
        <v>1901</v>
      </c>
      <c r="T80">
        <f>J80/K80</f>
        <v>0.467532467532468</v>
      </c>
      <c r="U80">
        <f>IF(R80=Q80,0,IF(S80=Q80,1,0.5))</f>
        <v>1</v>
      </c>
    </row>
    <row r="81" ht="114" hidden="1" spans="1:21">
      <c r="A81" t="s">
        <v>729</v>
      </c>
      <c r="B81" s="3" t="s">
        <v>172</v>
      </c>
      <c r="C81" t="s">
        <v>730</v>
      </c>
      <c r="D81" t="s">
        <v>731</v>
      </c>
      <c r="E81" t="s">
        <v>432</v>
      </c>
      <c r="F81" t="s">
        <v>36</v>
      </c>
      <c r="G81" s="3" t="s">
        <v>176</v>
      </c>
      <c r="H81" t="s">
        <v>136</v>
      </c>
      <c r="I81" s="3" t="s">
        <v>732</v>
      </c>
      <c r="J81" s="4">
        <v>37000</v>
      </c>
      <c r="K81" s="4">
        <v>90000</v>
      </c>
      <c r="L81" s="4">
        <v>6500</v>
      </c>
      <c r="M81" s="4">
        <v>4000</v>
      </c>
      <c r="Q81" t="s">
        <v>1900</v>
      </c>
      <c r="R81" t="s">
        <v>1901</v>
      </c>
      <c r="S81" t="s">
        <v>1900</v>
      </c>
      <c r="T81">
        <f>J81/K81</f>
        <v>0.411111111111111</v>
      </c>
      <c r="U81">
        <f>IF(R81=Q81,0,IF(S81=Q81,1,0.5))</f>
        <v>1</v>
      </c>
    </row>
    <row r="82" ht="342" spans="1:21">
      <c r="A82" t="s">
        <v>733</v>
      </c>
      <c r="B82" s="3" t="s">
        <v>172</v>
      </c>
      <c r="C82" t="s">
        <v>734</v>
      </c>
      <c r="D82" t="s">
        <v>735</v>
      </c>
      <c r="E82" t="s">
        <v>736</v>
      </c>
      <c r="F82" s="3" t="s">
        <v>737</v>
      </c>
      <c r="G82" s="3" t="s">
        <v>738</v>
      </c>
      <c r="H82" s="3" t="s">
        <v>739</v>
      </c>
      <c r="I82" s="3" t="s">
        <v>740</v>
      </c>
      <c r="J82" s="8">
        <v>225000</v>
      </c>
      <c r="K82" s="8">
        <v>430000</v>
      </c>
      <c r="L82" s="8">
        <v>60000</v>
      </c>
      <c r="M82" s="8">
        <v>54000</v>
      </c>
      <c r="Q82" t="s">
        <v>1900</v>
      </c>
      <c r="R82" t="s">
        <v>1901</v>
      </c>
      <c r="S82" t="s">
        <v>1900</v>
      </c>
      <c r="T82">
        <f>J82/K82</f>
        <v>0.523255813953488</v>
      </c>
      <c r="U82">
        <f>IF(R82=Q82,0,IF(S82=Q82,1,0.5))</f>
        <v>1</v>
      </c>
    </row>
    <row r="83" ht="85.5" spans="1:21">
      <c r="A83" t="s">
        <v>745</v>
      </c>
      <c r="B83" s="3" t="s">
        <v>746</v>
      </c>
      <c r="C83" t="s">
        <v>747</v>
      </c>
      <c r="D83" t="s">
        <v>748</v>
      </c>
      <c r="E83" t="s">
        <v>27</v>
      </c>
      <c r="F83" t="s">
        <v>36</v>
      </c>
      <c r="G83" t="s">
        <v>614</v>
      </c>
      <c r="H83" s="3" t="s">
        <v>749</v>
      </c>
      <c r="I83" s="3" t="s">
        <v>750</v>
      </c>
      <c r="J83" s="4">
        <v>68000</v>
      </c>
      <c r="K83" s="4">
        <v>84000</v>
      </c>
      <c r="L83">
        <v>10000</v>
      </c>
      <c r="M83" s="3">
        <v>20000</v>
      </c>
      <c r="N83" t="s">
        <v>1908</v>
      </c>
      <c r="Q83" t="s">
        <v>1901</v>
      </c>
      <c r="R83" t="s">
        <v>1901</v>
      </c>
      <c r="S83" t="s">
        <v>1900</v>
      </c>
      <c r="T83">
        <f>J83/K83</f>
        <v>0.80952380952381</v>
      </c>
      <c r="U83">
        <f>IF(R83=Q83,0,IF(S83=Q83,1,0.5))</f>
        <v>0</v>
      </c>
    </row>
    <row r="84" ht="85.5" hidden="1" spans="1:21">
      <c r="A84" t="s">
        <v>753</v>
      </c>
      <c r="B84" s="3" t="s">
        <v>45</v>
      </c>
      <c r="C84" t="s">
        <v>754</v>
      </c>
      <c r="D84" t="s">
        <v>755</v>
      </c>
      <c r="E84" t="s">
        <v>756</v>
      </c>
      <c r="F84" t="s">
        <v>757</v>
      </c>
      <c r="G84" t="s">
        <v>37</v>
      </c>
      <c r="H84" t="s">
        <v>758</v>
      </c>
      <c r="I84" t="s">
        <v>398</v>
      </c>
      <c r="J84">
        <v>590</v>
      </c>
      <c r="K84" s="3">
        <v>5000</v>
      </c>
      <c r="L84" t="s">
        <v>1902</v>
      </c>
      <c r="Q84" t="s">
        <v>1899</v>
      </c>
      <c r="R84" t="s">
        <v>1901</v>
      </c>
      <c r="S84" t="s">
        <v>1900</v>
      </c>
      <c r="T84">
        <f>J84/K84</f>
        <v>0.118</v>
      </c>
      <c r="U84">
        <f>IF(R84=Q84,0,IF(S84=Q84,1,0.5))</f>
        <v>0.5</v>
      </c>
    </row>
    <row r="85" ht="114" spans="1:21">
      <c r="A85" t="s">
        <v>762</v>
      </c>
      <c r="B85" s="3" t="s">
        <v>172</v>
      </c>
      <c r="C85" t="s">
        <v>763</v>
      </c>
      <c r="D85" t="s">
        <v>764</v>
      </c>
      <c r="E85" t="s">
        <v>113</v>
      </c>
      <c r="F85" t="s">
        <v>19</v>
      </c>
      <c r="G85" s="3" t="s">
        <v>415</v>
      </c>
      <c r="H85" t="s">
        <v>154</v>
      </c>
      <c r="I85" t="s">
        <v>765</v>
      </c>
      <c r="J85" s="4">
        <v>20000</v>
      </c>
      <c r="K85" s="4">
        <v>15800</v>
      </c>
      <c r="L85" s="4">
        <v>2200</v>
      </c>
      <c r="M85">
        <v>800</v>
      </c>
      <c r="Q85" t="s">
        <v>1900</v>
      </c>
      <c r="R85" t="s">
        <v>1901</v>
      </c>
      <c r="S85" t="s">
        <v>1900</v>
      </c>
      <c r="T85">
        <f>J85/K85</f>
        <v>1.26582278481013</v>
      </c>
      <c r="U85">
        <f>IF(R85=Q85,0,IF(S85=Q85,1,0.5))</f>
        <v>1</v>
      </c>
    </row>
    <row r="86" ht="114" hidden="1" spans="1:21">
      <c r="A86" s="1" t="s">
        <v>767</v>
      </c>
      <c r="B86" s="3" t="s">
        <v>420</v>
      </c>
      <c r="C86" t="s">
        <v>768</v>
      </c>
      <c r="D86" t="s">
        <v>769</v>
      </c>
      <c r="E86" t="s">
        <v>27</v>
      </c>
      <c r="F86" t="s">
        <v>36</v>
      </c>
      <c r="G86" s="3" t="s">
        <v>770</v>
      </c>
      <c r="H86" s="3" t="s">
        <v>771</v>
      </c>
      <c r="I86" s="3" t="s">
        <v>772</v>
      </c>
      <c r="J86" t="s">
        <v>773</v>
      </c>
      <c r="K86" s="8">
        <v>18800</v>
      </c>
      <c r="L86" s="3" t="s">
        <v>1902</v>
      </c>
      <c r="M86" s="3">
        <v>16310</v>
      </c>
      <c r="Q86" t="s">
        <v>1901</v>
      </c>
      <c r="R86" t="s">
        <v>1901</v>
      </c>
      <c r="S86" t="s">
        <v>1900</v>
      </c>
      <c r="T86" t="e">
        <f>J86/K86</f>
        <v>#VALUE!</v>
      </c>
      <c r="U86">
        <f>IF(R86=Q86,0,IF(S86=Q86,1,0.5))</f>
        <v>0</v>
      </c>
    </row>
    <row r="87" ht="370.5" spans="1:21">
      <c r="A87" t="s">
        <v>777</v>
      </c>
      <c r="B87" s="3" t="s">
        <v>172</v>
      </c>
      <c r="C87" t="s">
        <v>778</v>
      </c>
      <c r="D87" t="s">
        <v>779</v>
      </c>
      <c r="E87" t="s">
        <v>780</v>
      </c>
      <c r="F87" s="3" t="s">
        <v>396</v>
      </c>
      <c r="G87" s="3" t="s">
        <v>781</v>
      </c>
      <c r="H87" t="s">
        <v>782</v>
      </c>
      <c r="I87" s="3" t="s">
        <v>783</v>
      </c>
      <c r="J87" s="8">
        <v>78000</v>
      </c>
      <c r="K87" s="8">
        <v>93000</v>
      </c>
      <c r="L87">
        <v>20750</v>
      </c>
      <c r="M87">
        <v>11500</v>
      </c>
      <c r="Q87" t="s">
        <v>1901</v>
      </c>
      <c r="R87" t="s">
        <v>1901</v>
      </c>
      <c r="S87" t="s">
        <v>1900</v>
      </c>
      <c r="T87">
        <f>J87/K87</f>
        <v>0.838709677419355</v>
      </c>
      <c r="U87">
        <f>IF(R87=Q87,0,IF(S87=Q87,1,0.5))</f>
        <v>0</v>
      </c>
    </row>
    <row r="88" ht="71.25" spans="1:21">
      <c r="A88" t="s">
        <v>788</v>
      </c>
      <c r="B88" s="3" t="s">
        <v>33</v>
      </c>
      <c r="C88" t="s">
        <v>789</v>
      </c>
      <c r="D88" t="s">
        <v>790</v>
      </c>
      <c r="E88" t="s">
        <v>27</v>
      </c>
      <c r="F88" t="s">
        <v>36</v>
      </c>
      <c r="G88" t="s">
        <v>195</v>
      </c>
      <c r="H88" t="s">
        <v>791</v>
      </c>
      <c r="I88" t="s">
        <v>792</v>
      </c>
      <c r="J88">
        <v>700</v>
      </c>
      <c r="K88">
        <v>700</v>
      </c>
      <c r="L88">
        <v>51</v>
      </c>
      <c r="M88">
        <v>158</v>
      </c>
      <c r="Q88" t="s">
        <v>1901</v>
      </c>
      <c r="R88" t="s">
        <v>1901</v>
      </c>
      <c r="S88" t="s">
        <v>1900</v>
      </c>
      <c r="T88">
        <f>J88/K88</f>
        <v>1</v>
      </c>
      <c r="U88">
        <f>IF(R88=Q88,0,IF(S88=Q88,1,0.5))</f>
        <v>0</v>
      </c>
    </row>
    <row r="89" ht="156.75" spans="1:21">
      <c r="A89" t="s">
        <v>796</v>
      </c>
      <c r="B89" s="3" t="s">
        <v>86</v>
      </c>
      <c r="C89" t="s">
        <v>797</v>
      </c>
      <c r="D89" t="s">
        <v>798</v>
      </c>
      <c r="E89" t="s">
        <v>799</v>
      </c>
      <c r="F89" s="3" t="s">
        <v>800</v>
      </c>
      <c r="G89" s="3" t="s">
        <v>801</v>
      </c>
      <c r="H89" t="s">
        <v>802</v>
      </c>
      <c r="I89" t="s">
        <v>290</v>
      </c>
      <c r="J89" s="4">
        <v>5236</v>
      </c>
      <c r="K89" s="4">
        <v>5400</v>
      </c>
      <c r="L89">
        <v>327</v>
      </c>
      <c r="M89">
        <v>2804</v>
      </c>
      <c r="Q89" t="s">
        <v>1900</v>
      </c>
      <c r="R89" t="s">
        <v>1900</v>
      </c>
      <c r="S89" t="s">
        <v>1901</v>
      </c>
      <c r="T89">
        <f>J89/K89</f>
        <v>0.96962962962963</v>
      </c>
      <c r="U89">
        <f>IF(R89=Q89,0,IF(S89=Q89,1,0.5))</f>
        <v>0</v>
      </c>
    </row>
    <row r="90" ht="71.25" spans="1:21">
      <c r="A90" t="s">
        <v>806</v>
      </c>
      <c r="B90" s="3" t="s">
        <v>33</v>
      </c>
      <c r="C90" t="s">
        <v>807</v>
      </c>
      <c r="D90" t="s">
        <v>808</v>
      </c>
      <c r="E90" t="s">
        <v>809</v>
      </c>
      <c r="F90" t="s">
        <v>36</v>
      </c>
      <c r="G90" s="3" t="s">
        <v>70</v>
      </c>
      <c r="H90" t="s">
        <v>810</v>
      </c>
      <c r="I90" s="3" t="s">
        <v>811</v>
      </c>
      <c r="J90" s="4">
        <v>2000</v>
      </c>
      <c r="K90" s="4">
        <v>2300</v>
      </c>
      <c r="L90">
        <v>200</v>
      </c>
      <c r="M90">
        <v>188</v>
      </c>
      <c r="Q90" t="s">
        <v>1901</v>
      </c>
      <c r="R90" t="s">
        <v>1901</v>
      </c>
      <c r="S90" t="s">
        <v>1900</v>
      </c>
      <c r="T90">
        <f>J90/K90</f>
        <v>0.869565217391304</v>
      </c>
      <c r="U90">
        <f>IF(R90=Q90,0,IF(S90=Q90,1,0.5))</f>
        <v>0</v>
      </c>
    </row>
    <row r="91" ht="156.75" spans="1:21">
      <c r="A91" t="s">
        <v>814</v>
      </c>
      <c r="B91" s="3" t="s">
        <v>226</v>
      </c>
      <c r="C91" t="s">
        <v>815</v>
      </c>
      <c r="D91" t="s">
        <v>816</v>
      </c>
      <c r="E91" s="3" t="s">
        <v>817</v>
      </c>
      <c r="F91" t="s">
        <v>19</v>
      </c>
      <c r="G91" t="s">
        <v>206</v>
      </c>
      <c r="H91" t="s">
        <v>818</v>
      </c>
      <c r="I91" t="s">
        <v>819</v>
      </c>
      <c r="J91" s="4">
        <v>20000</v>
      </c>
      <c r="K91" s="3">
        <v>25000</v>
      </c>
      <c r="L91" s="4">
        <v>5000</v>
      </c>
      <c r="M91" s="4">
        <v>6000</v>
      </c>
      <c r="Q91" t="s">
        <v>1901</v>
      </c>
      <c r="R91" t="s">
        <v>1901</v>
      </c>
      <c r="S91" t="s">
        <v>1900</v>
      </c>
      <c r="T91">
        <f>J91/K91</f>
        <v>0.8</v>
      </c>
      <c r="U91">
        <f>IF(R91=Q91,0,IF(S91=Q91,1,0.5))</f>
        <v>0</v>
      </c>
    </row>
    <row r="92" ht="85.5" spans="1:21">
      <c r="A92" t="s">
        <v>821</v>
      </c>
      <c r="B92" s="3" t="s">
        <v>45</v>
      </c>
      <c r="C92" t="s">
        <v>822</v>
      </c>
      <c r="D92" t="s">
        <v>823</v>
      </c>
      <c r="E92" t="s">
        <v>27</v>
      </c>
      <c r="F92" t="s">
        <v>19</v>
      </c>
      <c r="G92" t="s">
        <v>37</v>
      </c>
      <c r="H92" t="s">
        <v>60</v>
      </c>
      <c r="I92" t="s">
        <v>824</v>
      </c>
      <c r="J92" s="4">
        <v>13000</v>
      </c>
      <c r="K92" s="4">
        <v>14230</v>
      </c>
      <c r="L92">
        <v>750</v>
      </c>
      <c r="M92">
        <v>4500</v>
      </c>
      <c r="Q92" t="s">
        <v>1901</v>
      </c>
      <c r="R92" t="s">
        <v>1901</v>
      </c>
      <c r="S92" t="s">
        <v>1900</v>
      </c>
      <c r="T92">
        <f>J92/K92</f>
        <v>0.913562895291637</v>
      </c>
      <c r="U92">
        <f>IF(R92=Q92,0,IF(S92=Q92,1,0.5))</f>
        <v>0</v>
      </c>
    </row>
    <row r="93" ht="85.5" spans="1:21">
      <c r="A93" t="s">
        <v>829</v>
      </c>
      <c r="B93" s="3" t="s">
        <v>45</v>
      </c>
      <c r="C93" t="s">
        <v>830</v>
      </c>
      <c r="D93" t="s">
        <v>831</v>
      </c>
      <c r="E93" t="s">
        <v>27</v>
      </c>
      <c r="F93" t="s">
        <v>36</v>
      </c>
      <c r="G93" t="s">
        <v>832</v>
      </c>
      <c r="H93" t="s">
        <v>495</v>
      </c>
      <c r="I93" t="s">
        <v>266</v>
      </c>
      <c r="J93" s="8">
        <v>17500</v>
      </c>
      <c r="K93" s="8">
        <v>27500</v>
      </c>
      <c r="L93">
        <v>1000</v>
      </c>
      <c r="M93" s="3">
        <v>14000</v>
      </c>
      <c r="Q93" t="s">
        <v>1901</v>
      </c>
      <c r="R93" t="s">
        <v>1901</v>
      </c>
      <c r="S93" t="s">
        <v>1900</v>
      </c>
      <c r="T93">
        <f>J93/K93</f>
        <v>0.636363636363636</v>
      </c>
      <c r="U93">
        <f>IF(R93=Q93,0,IF(S93=Q93,1,0.5))</f>
        <v>0</v>
      </c>
    </row>
    <row r="94" ht="85.5" spans="1:21">
      <c r="A94" t="s">
        <v>837</v>
      </c>
      <c r="B94" s="3" t="s">
        <v>45</v>
      </c>
      <c r="C94" t="s">
        <v>838</v>
      </c>
      <c r="D94" t="s">
        <v>839</v>
      </c>
      <c r="E94" t="s">
        <v>27</v>
      </c>
      <c r="F94" t="s">
        <v>36</v>
      </c>
      <c r="G94" t="s">
        <v>248</v>
      </c>
      <c r="H94" t="s">
        <v>249</v>
      </c>
      <c r="I94" s="3" t="s">
        <v>840</v>
      </c>
      <c r="J94" s="8">
        <v>13625</v>
      </c>
      <c r="K94" s="8">
        <v>22200</v>
      </c>
      <c r="L94">
        <v>450</v>
      </c>
      <c r="M94" s="3">
        <v>2200</v>
      </c>
      <c r="Q94" t="s">
        <v>1901</v>
      </c>
      <c r="R94" t="s">
        <v>1901</v>
      </c>
      <c r="S94" t="s">
        <v>1900</v>
      </c>
      <c r="T94">
        <f>J94/K94</f>
        <v>0.613738738738739</v>
      </c>
      <c r="U94">
        <f>IF(R94=Q94,0,IF(S94=Q94,1,0.5))</f>
        <v>0</v>
      </c>
    </row>
    <row r="95" ht="114" spans="1:21">
      <c r="A95" t="s">
        <v>845</v>
      </c>
      <c r="B95" s="3" t="s">
        <v>201</v>
      </c>
      <c r="C95" t="s">
        <v>846</v>
      </c>
      <c r="D95" t="s">
        <v>847</v>
      </c>
      <c r="E95" t="s">
        <v>652</v>
      </c>
      <c r="F95" t="s">
        <v>206</v>
      </c>
      <c r="G95" t="s">
        <v>653</v>
      </c>
      <c r="H95" t="s">
        <v>848</v>
      </c>
      <c r="I95" t="s">
        <v>849</v>
      </c>
      <c r="J95" s="4">
        <v>2000</v>
      </c>
      <c r="K95" s="5">
        <v>2000</v>
      </c>
      <c r="L95" t="s">
        <v>1902</v>
      </c>
      <c r="M95" t="s">
        <v>1902</v>
      </c>
      <c r="Q95" t="s">
        <v>1900</v>
      </c>
      <c r="R95" t="s">
        <v>1900</v>
      </c>
      <c r="S95" t="s">
        <v>1901</v>
      </c>
      <c r="T95">
        <f>J95/K95</f>
        <v>1</v>
      </c>
      <c r="U95">
        <f>IF(R95=Q95,0,IF(S95=Q95,1,0.5))</f>
        <v>0</v>
      </c>
    </row>
    <row r="96" ht="114" spans="1:21">
      <c r="A96" t="s">
        <v>852</v>
      </c>
      <c r="B96" s="3" t="s">
        <v>86</v>
      </c>
      <c r="C96" t="s">
        <v>853</v>
      </c>
      <c r="D96" t="s">
        <v>854</v>
      </c>
      <c r="E96" t="s">
        <v>27</v>
      </c>
      <c r="F96" t="s">
        <v>79</v>
      </c>
      <c r="G96" t="s">
        <v>855</v>
      </c>
      <c r="H96" t="s">
        <v>856</v>
      </c>
      <c r="I96" t="s">
        <v>857</v>
      </c>
      <c r="J96" s="4">
        <v>5000</v>
      </c>
      <c r="K96" s="4">
        <v>4000</v>
      </c>
      <c r="M96">
        <v>500</v>
      </c>
      <c r="Q96" t="s">
        <v>1901</v>
      </c>
      <c r="R96" t="s">
        <v>1901</v>
      </c>
      <c r="S96" t="s">
        <v>1900</v>
      </c>
      <c r="T96">
        <f>J96/K96</f>
        <v>1.25</v>
      </c>
      <c r="U96">
        <f>IF(R96=Q96,0,IF(S96=Q96,1,0.5))</f>
        <v>0</v>
      </c>
    </row>
    <row r="97" ht="128.25" hidden="1" spans="1:21">
      <c r="A97" t="s">
        <v>859</v>
      </c>
      <c r="B97" s="3" t="s">
        <v>226</v>
      </c>
      <c r="C97" t="s">
        <v>860</v>
      </c>
      <c r="D97" t="s">
        <v>861</v>
      </c>
      <c r="E97" t="s">
        <v>862</v>
      </c>
      <c r="F97" t="s">
        <v>757</v>
      </c>
      <c r="G97" t="s">
        <v>863</v>
      </c>
      <c r="H97" s="3" t="s">
        <v>864</v>
      </c>
      <c r="I97" s="3" t="s">
        <v>865</v>
      </c>
      <c r="J97" s="6" t="s">
        <v>1921</v>
      </c>
      <c r="K97" s="6" t="s">
        <v>1922</v>
      </c>
      <c r="L97">
        <v>948</v>
      </c>
      <c r="M97">
        <v>180</v>
      </c>
      <c r="Q97" t="s">
        <v>1900</v>
      </c>
      <c r="R97" t="s">
        <v>1901</v>
      </c>
      <c r="S97" t="s">
        <v>1900</v>
      </c>
      <c r="T97" t="e">
        <f>J97/K97</f>
        <v>#VALUE!</v>
      </c>
      <c r="U97">
        <f>IF(R97=Q97,0,IF(S97=Q97,1,0.5))</f>
        <v>1</v>
      </c>
    </row>
    <row r="98" ht="114" spans="1:21">
      <c r="A98" t="s">
        <v>870</v>
      </c>
      <c r="B98" s="3" t="s">
        <v>420</v>
      </c>
      <c r="C98" t="s">
        <v>871</v>
      </c>
      <c r="D98" t="s">
        <v>872</v>
      </c>
      <c r="E98" t="s">
        <v>27</v>
      </c>
      <c r="F98" t="s">
        <v>19</v>
      </c>
      <c r="G98" t="s">
        <v>206</v>
      </c>
      <c r="H98" t="s">
        <v>615</v>
      </c>
      <c r="I98" t="s">
        <v>873</v>
      </c>
      <c r="J98" s="4">
        <v>12000</v>
      </c>
      <c r="K98">
        <v>12500</v>
      </c>
      <c r="L98">
        <v>1548</v>
      </c>
      <c r="M98">
        <v>1700</v>
      </c>
      <c r="Q98" t="s">
        <v>1901</v>
      </c>
      <c r="R98" t="s">
        <v>1901</v>
      </c>
      <c r="S98" t="s">
        <v>1900</v>
      </c>
      <c r="T98">
        <f>J98/K98</f>
        <v>0.96</v>
      </c>
      <c r="U98">
        <f>IF(R98=Q98,0,IF(S98=Q98,1,0.5))</f>
        <v>0</v>
      </c>
    </row>
    <row r="99" ht="156.75" spans="1:21">
      <c r="A99" t="s">
        <v>878</v>
      </c>
      <c r="B99" s="3" t="s">
        <v>879</v>
      </c>
      <c r="C99" t="s">
        <v>880</v>
      </c>
      <c r="D99" t="s">
        <v>881</v>
      </c>
      <c r="E99" t="s">
        <v>27</v>
      </c>
      <c r="F99" t="s">
        <v>19</v>
      </c>
      <c r="G99" s="3" t="s">
        <v>882</v>
      </c>
      <c r="H99" t="s">
        <v>136</v>
      </c>
      <c r="I99" s="3" t="s">
        <v>883</v>
      </c>
      <c r="J99" s="4">
        <v>30000</v>
      </c>
      <c r="K99" s="4">
        <v>18000</v>
      </c>
      <c r="L99" s="4">
        <v>2500</v>
      </c>
      <c r="M99">
        <v>6000</v>
      </c>
      <c r="Q99" t="s">
        <v>1901</v>
      </c>
      <c r="R99" t="s">
        <v>1901</v>
      </c>
      <c r="S99" t="s">
        <v>1900</v>
      </c>
      <c r="T99">
        <f>J99/K99</f>
        <v>1.66666666666667</v>
      </c>
      <c r="U99">
        <f>IF(R99=Q99,0,IF(S99=Q99,1,0.5))</f>
        <v>0</v>
      </c>
    </row>
    <row r="100" ht="370.5" hidden="1" spans="1:21">
      <c r="A100" t="s">
        <v>885</v>
      </c>
      <c r="B100" s="3" t="s">
        <v>172</v>
      </c>
      <c r="C100" t="s">
        <v>886</v>
      </c>
      <c r="D100" t="s">
        <v>887</v>
      </c>
      <c r="E100" s="3" t="s">
        <v>888</v>
      </c>
      <c r="F100" t="s">
        <v>79</v>
      </c>
      <c r="G100" s="3" t="s">
        <v>889</v>
      </c>
      <c r="H100" s="3" t="s">
        <v>890</v>
      </c>
      <c r="I100" s="3" t="s">
        <v>891</v>
      </c>
      <c r="J100" s="8">
        <v>26000</v>
      </c>
      <c r="K100" s="4">
        <v>155000</v>
      </c>
      <c r="L100" s="4">
        <v>5000</v>
      </c>
      <c r="M100" s="4">
        <v>18000</v>
      </c>
      <c r="Q100" t="s">
        <v>1900</v>
      </c>
      <c r="R100" t="s">
        <v>1901</v>
      </c>
      <c r="S100" t="s">
        <v>1900</v>
      </c>
      <c r="T100">
        <f>J100/K100</f>
        <v>0.167741935483871</v>
      </c>
      <c r="U100">
        <f>IF(R100=Q100,0,IF(S100=Q100,1,0.5))</f>
        <v>1</v>
      </c>
    </row>
    <row r="101" ht="114" spans="1:21">
      <c r="A101" t="s">
        <v>893</v>
      </c>
      <c r="B101" s="3" t="s">
        <v>172</v>
      </c>
      <c r="C101" t="s">
        <v>894</v>
      </c>
      <c r="D101" t="s">
        <v>895</v>
      </c>
      <c r="E101" t="s">
        <v>27</v>
      </c>
      <c r="F101" t="s">
        <v>36</v>
      </c>
      <c r="G101" s="3" t="s">
        <v>176</v>
      </c>
      <c r="H101" t="s">
        <v>136</v>
      </c>
      <c r="I101" s="3" t="s">
        <v>390</v>
      </c>
      <c r="J101" s="4">
        <v>20000</v>
      </c>
      <c r="K101" s="4">
        <v>36000</v>
      </c>
      <c r="L101" s="4">
        <v>2000</v>
      </c>
      <c r="M101" s="4">
        <v>4000</v>
      </c>
      <c r="Q101" t="s">
        <v>1901</v>
      </c>
      <c r="R101" t="s">
        <v>1901</v>
      </c>
      <c r="S101" t="s">
        <v>1900</v>
      </c>
      <c r="T101">
        <f>J101/K101</f>
        <v>0.555555555555556</v>
      </c>
      <c r="U101">
        <f>IF(R101=Q101,0,IF(S101=Q101,1,0.5))</f>
        <v>0</v>
      </c>
    </row>
    <row r="102" ht="114" hidden="1" spans="1:21">
      <c r="A102" t="s">
        <v>897</v>
      </c>
      <c r="B102" s="3" t="s">
        <v>99</v>
      </c>
      <c r="C102" t="s">
        <v>898</v>
      </c>
      <c r="D102" t="s">
        <v>899</v>
      </c>
      <c r="E102" t="s">
        <v>27</v>
      </c>
      <c r="F102" t="s">
        <v>79</v>
      </c>
      <c r="G102" s="3" t="s">
        <v>900</v>
      </c>
      <c r="H102" t="s">
        <v>136</v>
      </c>
      <c r="I102" t="s">
        <v>901</v>
      </c>
      <c r="J102" s="4">
        <v>19000</v>
      </c>
      <c r="K102" s="4">
        <v>4300</v>
      </c>
      <c r="L102">
        <v>600</v>
      </c>
      <c r="M102">
        <v>3114</v>
      </c>
      <c r="Q102" t="s">
        <v>1901</v>
      </c>
      <c r="R102" t="s">
        <v>1901</v>
      </c>
      <c r="S102" t="s">
        <v>1900</v>
      </c>
      <c r="T102">
        <f>J102/K102</f>
        <v>4.41860465116279</v>
      </c>
      <c r="U102">
        <f>IF(R102=Q102,0,IF(S102=Q102,1,0.5))</f>
        <v>0</v>
      </c>
    </row>
    <row r="103" ht="128.25" spans="1:21">
      <c r="A103" t="s">
        <v>904</v>
      </c>
      <c r="B103" s="3" t="s">
        <v>14</v>
      </c>
      <c r="C103" t="s">
        <v>905</v>
      </c>
      <c r="D103" t="s">
        <v>906</v>
      </c>
      <c r="E103" t="s">
        <v>124</v>
      </c>
      <c r="F103" t="s">
        <v>18</v>
      </c>
      <c r="G103" s="3" t="s">
        <v>907</v>
      </c>
      <c r="H103" s="3" t="s">
        <v>908</v>
      </c>
      <c r="I103" s="3" t="s">
        <v>909</v>
      </c>
      <c r="J103" s="4">
        <v>27500</v>
      </c>
      <c r="K103" s="4">
        <v>20661</v>
      </c>
      <c r="L103">
        <v>849</v>
      </c>
      <c r="M103" s="4">
        <v>2602</v>
      </c>
      <c r="Q103" t="s">
        <v>1900</v>
      </c>
      <c r="R103" t="s">
        <v>1900</v>
      </c>
      <c r="S103" t="s">
        <v>1901</v>
      </c>
      <c r="T103">
        <f>J103/K103</f>
        <v>1.33101011567688</v>
      </c>
      <c r="U103">
        <f>IF(R103=Q103,0,IF(S103=Q103,1,0.5))</f>
        <v>0</v>
      </c>
    </row>
    <row r="104" ht="213.75" spans="1:21">
      <c r="A104" t="s">
        <v>913</v>
      </c>
      <c r="B104" s="3" t="s">
        <v>45</v>
      </c>
      <c r="C104" t="s">
        <v>914</v>
      </c>
      <c r="D104" t="s">
        <v>915</v>
      </c>
      <c r="E104" t="s">
        <v>113</v>
      </c>
      <c r="F104" t="s">
        <v>36</v>
      </c>
      <c r="G104" s="3" t="s">
        <v>916</v>
      </c>
      <c r="H104" t="s">
        <v>917</v>
      </c>
      <c r="I104" s="3" t="s">
        <v>918</v>
      </c>
      <c r="J104" s="4">
        <v>60000</v>
      </c>
      <c r="K104" s="4">
        <v>80000</v>
      </c>
      <c r="L104" s="4">
        <v>4351</v>
      </c>
      <c r="M104" s="4">
        <v>2450</v>
      </c>
      <c r="Q104" t="s">
        <v>1900</v>
      </c>
      <c r="R104" t="s">
        <v>1901</v>
      </c>
      <c r="S104" t="s">
        <v>1900</v>
      </c>
      <c r="T104">
        <f>J104/K104</f>
        <v>0.75</v>
      </c>
      <c r="U104">
        <f>IF(R104=Q104,0,IF(S104=Q104,1,0.5))</f>
        <v>1</v>
      </c>
    </row>
    <row r="105" ht="85.5" spans="1:21">
      <c r="A105" t="s">
        <v>921</v>
      </c>
      <c r="B105" s="3" t="s">
        <v>45</v>
      </c>
      <c r="C105" t="s">
        <v>922</v>
      </c>
      <c r="D105" t="s">
        <v>923</v>
      </c>
      <c r="E105" t="s">
        <v>27</v>
      </c>
      <c r="F105" t="s">
        <v>36</v>
      </c>
      <c r="G105" t="s">
        <v>832</v>
      </c>
      <c r="H105" s="3" t="s">
        <v>924</v>
      </c>
      <c r="I105" t="s">
        <v>925</v>
      </c>
      <c r="J105">
        <v>29000</v>
      </c>
      <c r="K105">
        <v>52000</v>
      </c>
      <c r="L105" s="4">
        <v>2000</v>
      </c>
      <c r="M105" s="3">
        <v>18000</v>
      </c>
      <c r="Q105" t="s">
        <v>1901</v>
      </c>
      <c r="R105" t="s">
        <v>1901</v>
      </c>
      <c r="S105" t="s">
        <v>1900</v>
      </c>
      <c r="T105">
        <f>J105/K105</f>
        <v>0.557692307692308</v>
      </c>
      <c r="U105">
        <f>IF(R105=Q105,0,IF(S105=Q105,1,0.5))</f>
        <v>0</v>
      </c>
    </row>
    <row r="106" ht="85.5" hidden="1" spans="1:21">
      <c r="A106" t="s">
        <v>929</v>
      </c>
      <c r="B106" s="3" t="s">
        <v>316</v>
      </c>
      <c r="C106" t="s">
        <v>930</v>
      </c>
      <c r="D106" t="s">
        <v>931</v>
      </c>
      <c r="E106" t="s">
        <v>124</v>
      </c>
      <c r="F106" t="s">
        <v>319</v>
      </c>
      <c r="G106" t="s">
        <v>320</v>
      </c>
      <c r="H106" s="3" t="s">
        <v>328</v>
      </c>
      <c r="I106" t="s">
        <v>329</v>
      </c>
      <c r="J106" s="4">
        <v>10000</v>
      </c>
      <c r="K106" s="4">
        <v>25000</v>
      </c>
      <c r="L106">
        <v>400</v>
      </c>
      <c r="M106">
        <v>2000</v>
      </c>
      <c r="Q106" t="s">
        <v>1900</v>
      </c>
      <c r="R106" t="s">
        <v>1900</v>
      </c>
      <c r="S106" t="s">
        <v>1901</v>
      </c>
      <c r="T106">
        <f>J106/K106</f>
        <v>0.4</v>
      </c>
      <c r="U106">
        <f>IF(R106=Q106,0,IF(S106=Q106,1,0.5))</f>
        <v>0</v>
      </c>
    </row>
    <row r="107" ht="85.5" spans="1:21">
      <c r="A107" t="s">
        <v>934</v>
      </c>
      <c r="B107" s="3" t="s">
        <v>45</v>
      </c>
      <c r="C107" t="s">
        <v>935</v>
      </c>
      <c r="D107" t="s">
        <v>152</v>
      </c>
      <c r="E107" t="s">
        <v>69</v>
      </c>
      <c r="F107" s="3" t="s">
        <v>936</v>
      </c>
      <c r="G107" t="s">
        <v>36</v>
      </c>
      <c r="H107" t="s">
        <v>937</v>
      </c>
      <c r="I107" t="s">
        <v>585</v>
      </c>
      <c r="J107" s="4">
        <v>44000</v>
      </c>
      <c r="K107" s="4">
        <v>36000</v>
      </c>
      <c r="L107">
        <v>2174</v>
      </c>
      <c r="M107" s="4">
        <v>3985</v>
      </c>
      <c r="Q107" t="s">
        <v>1900</v>
      </c>
      <c r="R107" t="s">
        <v>1900</v>
      </c>
      <c r="S107" t="s">
        <v>1901</v>
      </c>
      <c r="T107">
        <f>J107/K107</f>
        <v>1.22222222222222</v>
      </c>
      <c r="U107">
        <f>IF(R107=Q107,0,IF(S107=Q107,1,0.5))</f>
        <v>0</v>
      </c>
    </row>
    <row r="108" ht="99.75" hidden="1" spans="1:21">
      <c r="A108" t="s">
        <v>942</v>
      </c>
      <c r="B108" s="3" t="s">
        <v>943</v>
      </c>
      <c r="C108" t="s">
        <v>944</v>
      </c>
      <c r="D108" t="s">
        <v>945</v>
      </c>
      <c r="E108" s="3" t="s">
        <v>946</v>
      </c>
      <c r="F108" t="s">
        <v>206</v>
      </c>
      <c r="G108" t="s">
        <v>19</v>
      </c>
      <c r="H108" t="s">
        <v>947</v>
      </c>
      <c r="I108" s="3" t="s">
        <v>948</v>
      </c>
      <c r="J108" s="3"/>
      <c r="K108" s="3"/>
      <c r="L108" s="3">
        <v>2650</v>
      </c>
      <c r="M108" t="s">
        <v>1902</v>
      </c>
      <c r="Q108" t="s">
        <v>1901</v>
      </c>
      <c r="R108" t="s">
        <v>1900</v>
      </c>
      <c r="S108" t="s">
        <v>1901</v>
      </c>
      <c r="T108" t="e">
        <f>J108/K108</f>
        <v>#DIV/0!</v>
      </c>
      <c r="U108">
        <f>IF(R108=Q108,0,IF(S108=Q108,1,0.5))</f>
        <v>1</v>
      </c>
    </row>
    <row r="109" ht="114" spans="1:21">
      <c r="A109" t="s">
        <v>952</v>
      </c>
      <c r="B109" s="3" t="s">
        <v>420</v>
      </c>
      <c r="C109" t="s">
        <v>953</v>
      </c>
      <c r="D109" t="s">
        <v>954</v>
      </c>
      <c r="E109" t="s">
        <v>27</v>
      </c>
      <c r="F109" t="s">
        <v>36</v>
      </c>
      <c r="G109" t="s">
        <v>206</v>
      </c>
      <c r="H109" t="s">
        <v>955</v>
      </c>
      <c r="I109" t="s">
        <v>956</v>
      </c>
      <c r="J109" s="4">
        <v>20000</v>
      </c>
      <c r="K109" s="4">
        <v>25000</v>
      </c>
      <c r="Q109" t="s">
        <v>1901</v>
      </c>
      <c r="R109" t="s">
        <v>1901</v>
      </c>
      <c r="S109" t="s">
        <v>1900</v>
      </c>
      <c r="T109">
        <f>J109/K109</f>
        <v>0.8</v>
      </c>
      <c r="U109">
        <f>IF(R109=Q109,0,IF(S109=Q109,1,0.5))</f>
        <v>0</v>
      </c>
    </row>
    <row r="110" ht="85.5" hidden="1" spans="1:21">
      <c r="A110" t="s">
        <v>957</v>
      </c>
      <c r="B110" s="3" t="s">
        <v>45</v>
      </c>
      <c r="C110" t="s">
        <v>958</v>
      </c>
      <c r="D110" t="s">
        <v>959</v>
      </c>
      <c r="E110" t="s">
        <v>960</v>
      </c>
      <c r="F110" t="s">
        <v>36</v>
      </c>
      <c r="G110" t="s">
        <v>248</v>
      </c>
      <c r="H110" t="s">
        <v>961</v>
      </c>
      <c r="I110" t="s">
        <v>824</v>
      </c>
      <c r="J110" s="8">
        <v>24000</v>
      </c>
      <c r="K110" s="8">
        <v>19000</v>
      </c>
      <c r="L110">
        <v>200</v>
      </c>
      <c r="M110" s="3">
        <v>600</v>
      </c>
      <c r="Q110" t="s">
        <v>1899</v>
      </c>
      <c r="R110" t="s">
        <v>1901</v>
      </c>
      <c r="S110" t="s">
        <v>1900</v>
      </c>
      <c r="T110">
        <f>J110/K110</f>
        <v>1.26315789473684</v>
      </c>
      <c r="U110">
        <f>IF(R110=Q110,0,IF(S110=Q110,1,0.5))</f>
        <v>0.5</v>
      </c>
    </row>
    <row r="111" ht="370.5" hidden="1" spans="1:21">
      <c r="A111" t="s">
        <v>885</v>
      </c>
      <c r="B111" s="3" t="s">
        <v>172</v>
      </c>
      <c r="C111" t="s">
        <v>886</v>
      </c>
      <c r="D111" t="s">
        <v>887</v>
      </c>
      <c r="E111" s="3" t="s">
        <v>888</v>
      </c>
      <c r="F111" t="s">
        <v>79</v>
      </c>
      <c r="G111" s="3" t="s">
        <v>889</v>
      </c>
      <c r="H111" s="3" t="s">
        <v>890</v>
      </c>
      <c r="I111" s="3" t="s">
        <v>891</v>
      </c>
      <c r="J111" s="3">
        <v>26000</v>
      </c>
      <c r="K111" s="4">
        <v>155000</v>
      </c>
      <c r="L111" s="4">
        <v>5000</v>
      </c>
      <c r="M111" s="4">
        <v>18000</v>
      </c>
      <c r="Q111" t="s">
        <v>1900</v>
      </c>
      <c r="R111" t="s">
        <v>1901</v>
      </c>
      <c r="S111" t="s">
        <v>1900</v>
      </c>
      <c r="T111">
        <f>J111/K111</f>
        <v>0.167741935483871</v>
      </c>
      <c r="U111">
        <f>IF(R111=Q111,0,IF(S111=Q111,1,0.5))</f>
        <v>1</v>
      </c>
    </row>
    <row r="112" ht="85.5" hidden="1" spans="1:21">
      <c r="A112" t="s">
        <v>966</v>
      </c>
      <c r="B112" s="3" t="s">
        <v>316</v>
      </c>
      <c r="C112" t="s">
        <v>967</v>
      </c>
      <c r="D112" t="s">
        <v>968</v>
      </c>
      <c r="E112" t="s">
        <v>124</v>
      </c>
      <c r="F112" t="s">
        <v>319</v>
      </c>
      <c r="G112" t="s">
        <v>320</v>
      </c>
      <c r="H112" t="s">
        <v>367</v>
      </c>
      <c r="I112" t="s">
        <v>329</v>
      </c>
      <c r="J112">
        <v>400</v>
      </c>
      <c r="K112" s="4">
        <v>3000</v>
      </c>
      <c r="L112">
        <v>25</v>
      </c>
      <c r="M112" s="3">
        <v>450</v>
      </c>
      <c r="Q112" t="s">
        <v>1900</v>
      </c>
      <c r="R112" t="s">
        <v>1900</v>
      </c>
      <c r="S112" t="s">
        <v>1901</v>
      </c>
      <c r="T112">
        <f>J112/K112</f>
        <v>0.133333333333333</v>
      </c>
      <c r="U112">
        <f>IF(R112=Q112,0,IF(S112=Q112,1,0.5))</f>
        <v>0</v>
      </c>
    </row>
    <row r="113" ht="114" spans="1:21">
      <c r="A113" t="s">
        <v>971</v>
      </c>
      <c r="B113" s="3" t="s">
        <v>14</v>
      </c>
      <c r="C113" t="s">
        <v>972</v>
      </c>
      <c r="D113" t="s">
        <v>973</v>
      </c>
      <c r="E113" t="s">
        <v>974</v>
      </c>
      <c r="F113" s="3" t="s">
        <v>975</v>
      </c>
      <c r="G113" t="s">
        <v>18</v>
      </c>
      <c r="H113" t="s">
        <v>976</v>
      </c>
      <c r="I113" t="s">
        <v>977</v>
      </c>
      <c r="J113" s="4">
        <v>44800</v>
      </c>
      <c r="K113" s="1">
        <v>25940</v>
      </c>
      <c r="L113" s="4">
        <v>2000</v>
      </c>
      <c r="M113">
        <v>3896</v>
      </c>
      <c r="Q113" t="s">
        <v>1901</v>
      </c>
      <c r="R113" t="s">
        <v>1901</v>
      </c>
      <c r="S113" t="s">
        <v>1900</v>
      </c>
      <c r="T113">
        <f>J113/K113</f>
        <v>1.72706245181187</v>
      </c>
      <c r="U113">
        <f>IF(R113=Q113,0,IF(S113=Q113,1,0.5))</f>
        <v>0</v>
      </c>
    </row>
    <row r="114" ht="99.75" spans="1:21">
      <c r="A114" t="s">
        <v>981</v>
      </c>
      <c r="B114" s="3" t="s">
        <v>45</v>
      </c>
      <c r="C114" t="s">
        <v>982</v>
      </c>
      <c r="D114" t="s">
        <v>983</v>
      </c>
      <c r="E114" t="s">
        <v>27</v>
      </c>
      <c r="F114" t="s">
        <v>36</v>
      </c>
      <c r="G114" s="3" t="s">
        <v>70</v>
      </c>
      <c r="H114" t="s">
        <v>490</v>
      </c>
      <c r="I114" s="3" t="s">
        <v>258</v>
      </c>
      <c r="J114" s="4">
        <v>9340</v>
      </c>
      <c r="K114" s="4">
        <v>16000</v>
      </c>
      <c r="L114">
        <v>227</v>
      </c>
      <c r="M114">
        <v>205</v>
      </c>
      <c r="Q114" t="s">
        <v>1901</v>
      </c>
      <c r="R114" t="s">
        <v>1901</v>
      </c>
      <c r="S114" t="s">
        <v>1900</v>
      </c>
      <c r="T114">
        <f>J114/K114</f>
        <v>0.58375</v>
      </c>
      <c r="U114">
        <f>IF(R114=Q114,0,IF(S114=Q114,1,0.5))</f>
        <v>0</v>
      </c>
    </row>
    <row r="115" ht="114" spans="1:21">
      <c r="A115" t="s">
        <v>984</v>
      </c>
      <c r="B115" s="3" t="s">
        <v>420</v>
      </c>
      <c r="C115" t="s">
        <v>985</v>
      </c>
      <c r="D115" t="s">
        <v>986</v>
      </c>
      <c r="E115" t="s">
        <v>27</v>
      </c>
      <c r="F115" t="s">
        <v>19</v>
      </c>
      <c r="G115" t="s">
        <v>614</v>
      </c>
      <c r="H115" t="s">
        <v>987</v>
      </c>
      <c r="I115" t="s">
        <v>988</v>
      </c>
      <c r="J115" s="4">
        <v>12000</v>
      </c>
      <c r="K115" s="4">
        <v>10000</v>
      </c>
      <c r="L115" t="s">
        <v>1902</v>
      </c>
      <c r="M115">
        <v>10000</v>
      </c>
      <c r="Q115" t="s">
        <v>1901</v>
      </c>
      <c r="R115" t="s">
        <v>1901</v>
      </c>
      <c r="S115" t="s">
        <v>1900</v>
      </c>
      <c r="T115">
        <f>J115/K115</f>
        <v>1.2</v>
      </c>
      <c r="U115">
        <f>IF(R115=Q115,0,IF(S115=Q115,1,0.5))</f>
        <v>0</v>
      </c>
    </row>
    <row r="116" ht="114" hidden="1" spans="1:21">
      <c r="A116" t="s">
        <v>992</v>
      </c>
      <c r="B116" s="3" t="s">
        <v>420</v>
      </c>
      <c r="C116" t="s">
        <v>993</v>
      </c>
      <c r="D116" t="s">
        <v>994</v>
      </c>
      <c r="E116" t="s">
        <v>995</v>
      </c>
      <c r="F116" t="s">
        <v>19</v>
      </c>
      <c r="G116" s="3" t="s">
        <v>996</v>
      </c>
      <c r="H116" t="s">
        <v>997</v>
      </c>
      <c r="I116" t="s">
        <v>998</v>
      </c>
      <c r="J116">
        <v>24000</v>
      </c>
      <c r="K116" s="4">
        <v>52500</v>
      </c>
      <c r="L116" s="4">
        <v>1200</v>
      </c>
      <c r="M116">
        <v>4250</v>
      </c>
      <c r="Q116" t="s">
        <v>1901</v>
      </c>
      <c r="R116" t="s">
        <v>1901</v>
      </c>
      <c r="S116" t="s">
        <v>1900</v>
      </c>
      <c r="T116">
        <f>J116/K116</f>
        <v>0.457142857142857</v>
      </c>
      <c r="U116">
        <f>IF(R116=Q116,0,IF(S116=Q116,1,0.5))</f>
        <v>0</v>
      </c>
    </row>
    <row r="117" ht="228" hidden="1" spans="1:21">
      <c r="A117" t="s">
        <v>1002</v>
      </c>
      <c r="B117" s="3" t="s">
        <v>746</v>
      </c>
      <c r="C117" t="s">
        <v>1003</v>
      </c>
      <c r="D117" t="s">
        <v>748</v>
      </c>
      <c r="E117" s="3" t="s">
        <v>1004</v>
      </c>
      <c r="F117" t="s">
        <v>36</v>
      </c>
      <c r="G117" s="3" t="s">
        <v>1005</v>
      </c>
      <c r="H117" t="s">
        <v>490</v>
      </c>
      <c r="I117" s="3" t="s">
        <v>1006</v>
      </c>
      <c r="J117" s="6" t="s">
        <v>1923</v>
      </c>
      <c r="K117" s="8">
        <v>36000</v>
      </c>
      <c r="L117" s="4">
        <v>4140</v>
      </c>
      <c r="M117" s="4">
        <v>4800</v>
      </c>
      <c r="Q117" t="s">
        <v>1901</v>
      </c>
      <c r="R117" t="s">
        <v>1901</v>
      </c>
      <c r="S117" t="s">
        <v>1900</v>
      </c>
      <c r="T117">
        <f>J117/K117</f>
        <v>0.555555555555556</v>
      </c>
      <c r="U117">
        <f>IF(R117=Q117,0,IF(S117=Q117,1,0.5))</f>
        <v>0</v>
      </c>
    </row>
    <row r="118" ht="142.5" spans="1:21">
      <c r="A118" t="s">
        <v>1011</v>
      </c>
      <c r="B118" s="3" t="s">
        <v>121</v>
      </c>
      <c r="C118" t="s">
        <v>1012</v>
      </c>
      <c r="D118" t="s">
        <v>1013</v>
      </c>
      <c r="E118" t="s">
        <v>974</v>
      </c>
      <c r="F118" s="3" t="s">
        <v>1014</v>
      </c>
      <c r="G118" s="3" t="s">
        <v>1015</v>
      </c>
      <c r="H118" t="s">
        <v>1016</v>
      </c>
      <c r="I118" s="3" t="s">
        <v>1017</v>
      </c>
      <c r="J118" s="4">
        <v>39902</v>
      </c>
      <c r="K118" s="4">
        <v>35525</v>
      </c>
      <c r="L118" s="4">
        <v>4000</v>
      </c>
      <c r="M118" s="4">
        <v>6235</v>
      </c>
      <c r="Q118" t="s">
        <v>1901</v>
      </c>
      <c r="R118" t="s">
        <v>1901</v>
      </c>
      <c r="S118" t="s">
        <v>1900</v>
      </c>
      <c r="T118">
        <f>J118/K118</f>
        <v>1.12320900774103</v>
      </c>
      <c r="U118">
        <f>IF(R118=Q118,0,IF(S118=Q118,1,0.5))</f>
        <v>0</v>
      </c>
    </row>
    <row r="119" ht="199.5" hidden="1" spans="1:21">
      <c r="A119" t="s">
        <v>1021</v>
      </c>
      <c r="B119" s="3" t="s">
        <v>1022</v>
      </c>
      <c r="C119" t="s">
        <v>1023</v>
      </c>
      <c r="D119" t="s">
        <v>1024</v>
      </c>
      <c r="E119" t="s">
        <v>1025</v>
      </c>
      <c r="F119" t="s">
        <v>18</v>
      </c>
      <c r="G119" t="s">
        <v>757</v>
      </c>
      <c r="H119" t="s">
        <v>1026</v>
      </c>
      <c r="I119" t="s">
        <v>1027</v>
      </c>
      <c r="J119" s="6">
        <v>29000</v>
      </c>
      <c r="K119" s="3">
        <v>14000</v>
      </c>
      <c r="L119" s="3" t="s">
        <v>1924</v>
      </c>
      <c r="M119" s="3" t="s">
        <v>1925</v>
      </c>
      <c r="Q119" t="s">
        <v>1901</v>
      </c>
      <c r="R119" t="s">
        <v>1900</v>
      </c>
      <c r="S119" t="s">
        <v>1901</v>
      </c>
      <c r="T119">
        <f>J119/K119</f>
        <v>2.07142857142857</v>
      </c>
      <c r="U119">
        <f>IF(R119=Q119,0,IF(S119=Q119,1,0.5))</f>
        <v>1</v>
      </c>
    </row>
    <row r="120" ht="285" spans="1:21">
      <c r="A120" t="s">
        <v>1032</v>
      </c>
      <c r="B120" s="3" t="s">
        <v>1033</v>
      </c>
      <c r="C120" t="s">
        <v>1034</v>
      </c>
      <c r="D120" t="s">
        <v>1035</v>
      </c>
      <c r="E120" t="s">
        <v>27</v>
      </c>
      <c r="F120" t="s">
        <v>18</v>
      </c>
      <c r="G120" t="s">
        <v>19</v>
      </c>
      <c r="H120" t="s">
        <v>481</v>
      </c>
      <c r="I120" s="3" t="s">
        <v>1036</v>
      </c>
      <c r="J120" s="4">
        <v>26000</v>
      </c>
      <c r="K120" s="4">
        <v>37000</v>
      </c>
      <c r="L120" s="4">
        <v>6000</v>
      </c>
      <c r="M120">
        <v>1750</v>
      </c>
      <c r="Q120" t="s">
        <v>1901</v>
      </c>
      <c r="R120" t="s">
        <v>1900</v>
      </c>
      <c r="S120" t="s">
        <v>1901</v>
      </c>
      <c r="T120">
        <f>J120/K120</f>
        <v>0.702702702702703</v>
      </c>
      <c r="U120">
        <f>IF(R120=Q120,0,IF(S120=Q120,1,0.5))</f>
        <v>1</v>
      </c>
    </row>
    <row r="121" ht="85.5" hidden="1" spans="1:21">
      <c r="A121" t="s">
        <v>1039</v>
      </c>
      <c r="B121" s="3" t="s">
        <v>45</v>
      </c>
      <c r="C121" t="s">
        <v>1040</v>
      </c>
      <c r="D121" t="s">
        <v>1041</v>
      </c>
      <c r="E121" t="s">
        <v>274</v>
      </c>
      <c r="F121" t="s">
        <v>36</v>
      </c>
      <c r="G121" s="3" t="s">
        <v>1042</v>
      </c>
      <c r="H121" t="s">
        <v>490</v>
      </c>
      <c r="I121" t="s">
        <v>1043</v>
      </c>
      <c r="J121" s="4">
        <v>7000</v>
      </c>
      <c r="K121" s="4">
        <v>25000</v>
      </c>
      <c r="L121">
        <v>150</v>
      </c>
      <c r="M121">
        <v>1800</v>
      </c>
      <c r="Q121" t="s">
        <v>1901</v>
      </c>
      <c r="R121" t="s">
        <v>1901</v>
      </c>
      <c r="S121" t="s">
        <v>1900</v>
      </c>
      <c r="T121">
        <f>J121/K121</f>
        <v>0.28</v>
      </c>
      <c r="U121">
        <f>IF(R121=Q121,0,IF(S121=Q121,1,0.5))</f>
        <v>0</v>
      </c>
    </row>
    <row r="122" ht="114" spans="1:21">
      <c r="A122" t="s">
        <v>1048</v>
      </c>
      <c r="B122" s="3" t="s">
        <v>99</v>
      </c>
      <c r="C122" t="s">
        <v>1049</v>
      </c>
      <c r="D122" t="s">
        <v>1050</v>
      </c>
      <c r="E122" t="s">
        <v>27</v>
      </c>
      <c r="F122" t="s">
        <v>36</v>
      </c>
      <c r="G122" s="3" t="s">
        <v>781</v>
      </c>
      <c r="H122" t="s">
        <v>136</v>
      </c>
      <c r="I122" s="3" t="s">
        <v>1051</v>
      </c>
      <c r="J122" s="4">
        <v>10000</v>
      </c>
      <c r="K122" s="4">
        <v>15000</v>
      </c>
      <c r="L122">
        <v>700</v>
      </c>
      <c r="M122" s="3">
        <v>2700</v>
      </c>
      <c r="Q122" t="s">
        <v>1901</v>
      </c>
      <c r="R122" t="s">
        <v>1901</v>
      </c>
      <c r="S122" t="s">
        <v>1900</v>
      </c>
      <c r="T122">
        <f>J122/K122</f>
        <v>0.666666666666667</v>
      </c>
      <c r="U122">
        <f>IF(R122=Q122,0,IF(S122=Q122,1,0.5))</f>
        <v>0</v>
      </c>
    </row>
    <row r="123" ht="99.75" spans="1:21">
      <c r="A123" t="s">
        <v>1053</v>
      </c>
      <c r="B123" s="3" t="s">
        <v>1054</v>
      </c>
      <c r="C123" t="s">
        <v>1055</v>
      </c>
      <c r="D123" t="s">
        <v>1056</v>
      </c>
      <c r="E123" t="s">
        <v>1057</v>
      </c>
      <c r="F123" t="s">
        <v>36</v>
      </c>
      <c r="G123" t="s">
        <v>1058</v>
      </c>
      <c r="H123" s="3" t="s">
        <v>1059</v>
      </c>
      <c r="I123" s="3" t="s">
        <v>1060</v>
      </c>
      <c r="J123" s="4">
        <v>6000</v>
      </c>
      <c r="K123" s="4">
        <v>8000</v>
      </c>
      <c r="L123" s="3">
        <v>70</v>
      </c>
      <c r="M123" s="3">
        <v>600</v>
      </c>
      <c r="Q123" t="s">
        <v>1901</v>
      </c>
      <c r="R123" t="s">
        <v>1901</v>
      </c>
      <c r="S123" t="s">
        <v>1900</v>
      </c>
      <c r="T123">
        <f>J123/K123</f>
        <v>0.75</v>
      </c>
      <c r="U123">
        <f>IF(R123=Q123,0,IF(S123=Q123,1,0.5))</f>
        <v>0</v>
      </c>
    </row>
    <row r="124" ht="128.25" hidden="1" spans="1:21">
      <c r="A124" t="s">
        <v>1065</v>
      </c>
      <c r="B124" s="3" t="s">
        <v>649</v>
      </c>
      <c r="C124" t="s">
        <v>1066</v>
      </c>
      <c r="D124" t="s">
        <v>1067</v>
      </c>
      <c r="E124" t="s">
        <v>27</v>
      </c>
      <c r="F124" t="s">
        <v>19</v>
      </c>
      <c r="G124" t="s">
        <v>653</v>
      </c>
      <c r="H124" t="s">
        <v>1068</v>
      </c>
      <c r="I124" t="s">
        <v>1069</v>
      </c>
      <c r="J124" s="1" t="s">
        <v>1902</v>
      </c>
      <c r="K124" s="1" t="s">
        <v>1902</v>
      </c>
      <c r="L124" t="s">
        <v>1902</v>
      </c>
      <c r="M124">
        <v>460</v>
      </c>
      <c r="Q124" t="s">
        <v>1901</v>
      </c>
      <c r="R124" t="s">
        <v>1901</v>
      </c>
      <c r="S124" t="s">
        <v>1900</v>
      </c>
      <c r="T124" t="e">
        <f>J124/K124</f>
        <v>#VALUE!</v>
      </c>
      <c r="U124">
        <f>IF(R124=Q124,0,IF(S124=Q124,1,0.5))</f>
        <v>0</v>
      </c>
    </row>
    <row r="125" ht="85.5" hidden="1" spans="1:21">
      <c r="A125" t="s">
        <v>1073</v>
      </c>
      <c r="B125" s="3" t="s">
        <v>45</v>
      </c>
      <c r="C125" t="s">
        <v>1074</v>
      </c>
      <c r="D125" t="s">
        <v>1075</v>
      </c>
      <c r="E125" t="s">
        <v>1076</v>
      </c>
      <c r="F125" s="3" t="s">
        <v>70</v>
      </c>
      <c r="G125" s="3" t="s">
        <v>1077</v>
      </c>
      <c r="H125" t="s">
        <v>1078</v>
      </c>
      <c r="I125" t="s">
        <v>1079</v>
      </c>
      <c r="J125">
        <v>15200</v>
      </c>
      <c r="K125" s="8">
        <v>4465</v>
      </c>
      <c r="L125">
        <v>487</v>
      </c>
      <c r="M125" s="3">
        <v>700</v>
      </c>
      <c r="Q125" t="s">
        <v>1900</v>
      </c>
      <c r="R125" t="s">
        <v>1900</v>
      </c>
      <c r="S125" t="s">
        <v>1901</v>
      </c>
      <c r="T125">
        <f>J125/K125</f>
        <v>3.40425531914894</v>
      </c>
      <c r="U125">
        <f>IF(R125=Q125,0,IF(S125=Q125,1,0.5))</f>
        <v>0</v>
      </c>
    </row>
    <row r="126" ht="85.5" hidden="1" spans="1:21">
      <c r="A126" t="s">
        <v>1084</v>
      </c>
      <c r="B126" s="3" t="s">
        <v>316</v>
      </c>
      <c r="C126" t="s">
        <v>1085</v>
      </c>
      <c r="D126" t="s">
        <v>1086</v>
      </c>
      <c r="E126" t="s">
        <v>124</v>
      </c>
      <c r="F126" t="s">
        <v>319</v>
      </c>
      <c r="G126" t="s">
        <v>320</v>
      </c>
      <c r="H126" t="s">
        <v>367</v>
      </c>
      <c r="I126" t="s">
        <v>329</v>
      </c>
      <c r="J126" s="4">
        <v>3000</v>
      </c>
      <c r="K126" s="4">
        <v>8000</v>
      </c>
      <c r="L126">
        <v>150</v>
      </c>
      <c r="M126">
        <v>1000</v>
      </c>
      <c r="Q126" t="s">
        <v>1900</v>
      </c>
      <c r="R126" t="s">
        <v>1900</v>
      </c>
      <c r="S126" t="s">
        <v>1901</v>
      </c>
      <c r="T126">
        <f>J126/K126</f>
        <v>0.375</v>
      </c>
      <c r="U126">
        <f>IF(R126=Q126,0,IF(S126=Q126,1,0.5))</f>
        <v>0</v>
      </c>
    </row>
    <row r="127" ht="114" spans="1:21">
      <c r="A127" t="s">
        <v>1089</v>
      </c>
      <c r="B127" s="3" t="s">
        <v>420</v>
      </c>
      <c r="C127" t="s">
        <v>1090</v>
      </c>
      <c r="D127" t="s">
        <v>1091</v>
      </c>
      <c r="E127" t="s">
        <v>27</v>
      </c>
      <c r="F127" t="s">
        <v>36</v>
      </c>
      <c r="G127" s="3" t="s">
        <v>1092</v>
      </c>
      <c r="H127" s="3" t="s">
        <v>1093</v>
      </c>
      <c r="I127" t="s">
        <v>1094</v>
      </c>
      <c r="J127" s="8">
        <v>12800</v>
      </c>
      <c r="K127" s="8">
        <v>8300</v>
      </c>
      <c r="L127">
        <v>172</v>
      </c>
      <c r="M127" s="3">
        <v>2700</v>
      </c>
      <c r="Q127" t="s">
        <v>1901</v>
      </c>
      <c r="R127" t="s">
        <v>1901</v>
      </c>
      <c r="S127" t="s">
        <v>1900</v>
      </c>
      <c r="T127">
        <f>J127/K127</f>
        <v>1.5421686746988</v>
      </c>
      <c r="U127">
        <f>IF(R127=Q127,0,IF(S127=Q127,1,0.5))</f>
        <v>0</v>
      </c>
    </row>
    <row r="128" ht="85.5" spans="1:21">
      <c r="A128" t="s">
        <v>1099</v>
      </c>
      <c r="B128" s="3" t="s">
        <v>45</v>
      </c>
      <c r="C128" t="s">
        <v>1100</v>
      </c>
      <c r="D128" t="s">
        <v>1101</v>
      </c>
      <c r="E128" t="s">
        <v>69</v>
      </c>
      <c r="F128" t="s">
        <v>36</v>
      </c>
      <c r="G128" s="3" t="s">
        <v>70</v>
      </c>
      <c r="H128" t="s">
        <v>290</v>
      </c>
      <c r="I128" s="3" t="s">
        <v>1102</v>
      </c>
      <c r="J128" s="4">
        <v>8800</v>
      </c>
      <c r="K128" s="4">
        <v>8200</v>
      </c>
      <c r="L128" s="4">
        <v>1540</v>
      </c>
      <c r="M128">
        <v>179</v>
      </c>
      <c r="Q128" t="s">
        <v>1900</v>
      </c>
      <c r="R128" t="s">
        <v>1901</v>
      </c>
      <c r="S128" t="s">
        <v>1900</v>
      </c>
      <c r="T128">
        <f>J128/K128</f>
        <v>1.07317073170732</v>
      </c>
      <c r="U128">
        <f>IF(R128=Q128,0,IF(S128=Q128,1,0.5))</f>
        <v>1</v>
      </c>
    </row>
    <row r="129" ht="114" spans="1:21">
      <c r="A129" t="s">
        <v>1104</v>
      </c>
      <c r="B129" s="3" t="s">
        <v>14</v>
      </c>
      <c r="C129" t="s">
        <v>1105</v>
      </c>
      <c r="D129" t="s">
        <v>1106</v>
      </c>
      <c r="E129" t="s">
        <v>124</v>
      </c>
      <c r="F129" s="3" t="s">
        <v>975</v>
      </c>
      <c r="G129" t="s">
        <v>18</v>
      </c>
      <c r="H129" t="s">
        <v>1016</v>
      </c>
      <c r="I129" t="s">
        <v>977</v>
      </c>
      <c r="J129" s="4">
        <v>37050</v>
      </c>
      <c r="K129" s="4">
        <v>39000</v>
      </c>
      <c r="L129" s="3">
        <v>9000</v>
      </c>
      <c r="M129" s="8">
        <v>4226</v>
      </c>
      <c r="Q129" t="s">
        <v>1900</v>
      </c>
      <c r="R129" t="s">
        <v>1901</v>
      </c>
      <c r="S129" t="s">
        <v>1900</v>
      </c>
      <c r="T129">
        <f>J129/K129</f>
        <v>0.95</v>
      </c>
      <c r="U129">
        <f>IF(R129=Q129,0,IF(S129=Q129,1,0.5))</f>
        <v>1</v>
      </c>
    </row>
    <row r="130" ht="71.25" spans="1:21">
      <c r="A130" t="s">
        <v>1111</v>
      </c>
      <c r="B130" s="3" t="s">
        <v>33</v>
      </c>
      <c r="C130" t="s">
        <v>1112</v>
      </c>
      <c r="D130" t="s">
        <v>1113</v>
      </c>
      <c r="E130" t="s">
        <v>27</v>
      </c>
      <c r="F130" t="s">
        <v>36</v>
      </c>
      <c r="G130" t="s">
        <v>248</v>
      </c>
      <c r="H130" t="s">
        <v>345</v>
      </c>
      <c r="I130" t="s">
        <v>1114</v>
      </c>
      <c r="J130" s="4">
        <v>20000</v>
      </c>
      <c r="K130" s="4">
        <v>28000</v>
      </c>
      <c r="L130" s="4">
        <v>1000</v>
      </c>
      <c r="M130" s="4">
        <v>6000</v>
      </c>
      <c r="Q130" t="s">
        <v>1901</v>
      </c>
      <c r="R130" t="s">
        <v>1901</v>
      </c>
      <c r="S130" t="s">
        <v>1900</v>
      </c>
      <c r="T130">
        <f>J130/K130</f>
        <v>0.714285714285714</v>
      </c>
      <c r="U130">
        <f>IF(R130=Q130,0,IF(S130=Q130,1,0.5))</f>
        <v>0</v>
      </c>
    </row>
    <row r="131" ht="85.5" hidden="1" spans="1:21">
      <c r="A131" t="s">
        <v>1115</v>
      </c>
      <c r="B131" s="3" t="s">
        <v>45</v>
      </c>
      <c r="C131" t="s">
        <v>1116</v>
      </c>
      <c r="D131" t="s">
        <v>1117</v>
      </c>
      <c r="E131" t="s">
        <v>194</v>
      </c>
      <c r="F131" t="s">
        <v>36</v>
      </c>
      <c r="G131" t="s">
        <v>195</v>
      </c>
      <c r="H131" t="s">
        <v>1118</v>
      </c>
      <c r="I131" t="s">
        <v>196</v>
      </c>
      <c r="J131">
        <v>800</v>
      </c>
      <c r="K131">
        <v>400</v>
      </c>
      <c r="L131" s="3">
        <v>333</v>
      </c>
      <c r="M131" s="3">
        <v>25</v>
      </c>
      <c r="Q131" t="s">
        <v>1900</v>
      </c>
      <c r="R131" t="s">
        <v>1901</v>
      </c>
      <c r="S131" t="s">
        <v>1900</v>
      </c>
      <c r="T131">
        <f>J131/K131</f>
        <v>2</v>
      </c>
      <c r="U131">
        <f>IF(R131=Q131,0,IF(S131=Q131,1,0.5))</f>
        <v>1</v>
      </c>
    </row>
    <row r="132" ht="114" hidden="1" spans="1:21">
      <c r="A132" t="s">
        <v>1123</v>
      </c>
      <c r="B132" s="3" t="s">
        <v>99</v>
      </c>
      <c r="C132" t="s">
        <v>1124</v>
      </c>
      <c r="D132" t="s">
        <v>1125</v>
      </c>
      <c r="E132" t="s">
        <v>27</v>
      </c>
      <c r="F132" t="s">
        <v>19</v>
      </c>
      <c r="G132" t="s">
        <v>206</v>
      </c>
      <c r="H132" t="s">
        <v>241</v>
      </c>
      <c r="I132" t="s">
        <v>1126</v>
      </c>
      <c r="J132" s="4">
        <v>32000</v>
      </c>
      <c r="K132" s="4">
        <v>10000</v>
      </c>
      <c r="Q132" t="s">
        <v>1901</v>
      </c>
      <c r="R132" t="s">
        <v>1901</v>
      </c>
      <c r="S132" t="s">
        <v>1900</v>
      </c>
      <c r="T132">
        <f t="shared" ref="T132:T195" si="5">J132/K132</f>
        <v>3.2</v>
      </c>
      <c r="U132">
        <f>IF(R132=Q132,0,IF(S132=Q132,1,0.5))</f>
        <v>0</v>
      </c>
    </row>
    <row r="133" ht="85.5" spans="1:21">
      <c r="A133" t="s">
        <v>1129</v>
      </c>
      <c r="B133" s="3" t="s">
        <v>45</v>
      </c>
      <c r="C133" t="s">
        <v>1130</v>
      </c>
      <c r="D133" t="s">
        <v>1131</v>
      </c>
      <c r="E133" t="s">
        <v>1132</v>
      </c>
      <c r="F133" s="3" t="s">
        <v>916</v>
      </c>
      <c r="G133" t="s">
        <v>36</v>
      </c>
      <c r="H133" t="s">
        <v>1133</v>
      </c>
      <c r="I133" s="3" t="s">
        <v>1134</v>
      </c>
      <c r="J133" s="4">
        <v>51949</v>
      </c>
      <c r="K133" s="4">
        <v>49647</v>
      </c>
      <c r="L133" s="3">
        <v>5171</v>
      </c>
      <c r="M133" s="3">
        <v>13000</v>
      </c>
      <c r="Q133" t="s">
        <v>1900</v>
      </c>
      <c r="R133" t="s">
        <v>1900</v>
      </c>
      <c r="S133" t="s">
        <v>1901</v>
      </c>
      <c r="T133">
        <f>J133/K133</f>
        <v>1.04636735351582</v>
      </c>
      <c r="U133">
        <f>IF(R133=Q133,0,IF(S133=Q133,1,0.5))</f>
        <v>0</v>
      </c>
    </row>
    <row r="134" ht="114" spans="1:21">
      <c r="A134" t="s">
        <v>1137</v>
      </c>
      <c r="B134" s="3" t="s">
        <v>1138</v>
      </c>
      <c r="C134" t="s">
        <v>1139</v>
      </c>
      <c r="D134" t="s">
        <v>1140</v>
      </c>
      <c r="E134" t="s">
        <v>27</v>
      </c>
      <c r="F134" t="s">
        <v>513</v>
      </c>
      <c r="G134" t="s">
        <v>79</v>
      </c>
      <c r="H134" t="s">
        <v>1141</v>
      </c>
      <c r="I134" t="s">
        <v>1142</v>
      </c>
      <c r="J134" s="4">
        <v>20000</v>
      </c>
      <c r="K134" s="8">
        <v>28000</v>
      </c>
      <c r="L134" s="4">
        <v>3850</v>
      </c>
      <c r="M134">
        <v>2567</v>
      </c>
      <c r="Q134" t="s">
        <v>1901</v>
      </c>
      <c r="R134" t="s">
        <v>1900</v>
      </c>
      <c r="S134" t="s">
        <v>1901</v>
      </c>
      <c r="T134">
        <f>J134/K134</f>
        <v>0.714285714285714</v>
      </c>
      <c r="U134">
        <f>IF(R134=Q134,0,IF(S134=Q134,1,0.5))</f>
        <v>1</v>
      </c>
    </row>
    <row r="135" ht="85.5" spans="1:21">
      <c r="A135" t="s">
        <v>1146</v>
      </c>
      <c r="B135" s="3" t="s">
        <v>316</v>
      </c>
      <c r="C135" t="s">
        <v>1147</v>
      </c>
      <c r="D135" t="s">
        <v>1148</v>
      </c>
      <c r="E135" t="s">
        <v>124</v>
      </c>
      <c r="F135" t="s">
        <v>319</v>
      </c>
      <c r="G135" t="s">
        <v>320</v>
      </c>
      <c r="H135" t="s">
        <v>1149</v>
      </c>
      <c r="I135" t="s">
        <v>329</v>
      </c>
      <c r="J135" s="4">
        <v>8000</v>
      </c>
      <c r="K135" s="4">
        <v>15000</v>
      </c>
      <c r="L135">
        <v>500</v>
      </c>
      <c r="M135" s="3">
        <v>4500</v>
      </c>
      <c r="Q135" t="s">
        <v>1900</v>
      </c>
      <c r="R135" t="s">
        <v>1900</v>
      </c>
      <c r="S135" t="s">
        <v>1901</v>
      </c>
      <c r="T135">
        <f>J135/K135</f>
        <v>0.533333333333333</v>
      </c>
      <c r="U135">
        <f t="shared" ref="U135:U198" si="6">IF(R135=Q135,0,IF(S135=Q135,1,0.5))</f>
        <v>0</v>
      </c>
    </row>
    <row r="136" ht="99.75" spans="1:21">
      <c r="A136" t="s">
        <v>1152</v>
      </c>
      <c r="B136" s="3" t="s">
        <v>45</v>
      </c>
      <c r="C136" t="s">
        <v>1153</v>
      </c>
      <c r="D136" t="s">
        <v>1154</v>
      </c>
      <c r="E136" t="s">
        <v>1155</v>
      </c>
      <c r="F136" t="s">
        <v>36</v>
      </c>
      <c r="G136" s="3" t="s">
        <v>1156</v>
      </c>
      <c r="H136" t="s">
        <v>1157</v>
      </c>
      <c r="I136" s="3" t="s">
        <v>1158</v>
      </c>
      <c r="J136" s="4">
        <v>18000</v>
      </c>
      <c r="K136" s="4">
        <v>16000</v>
      </c>
      <c r="L136" s="4">
        <v>4000</v>
      </c>
      <c r="M136" s="4">
        <v>2500</v>
      </c>
      <c r="Q136" t="s">
        <v>1900</v>
      </c>
      <c r="R136" t="s">
        <v>1901</v>
      </c>
      <c r="S136" t="s">
        <v>1900</v>
      </c>
      <c r="T136">
        <f>J136/K136</f>
        <v>1.125</v>
      </c>
      <c r="U136">
        <f>IF(R136=Q136,0,IF(S136=Q136,1,0.5))</f>
        <v>1</v>
      </c>
    </row>
    <row r="137" ht="85.5" spans="1:21">
      <c r="A137" t="s">
        <v>1160</v>
      </c>
      <c r="B137" s="3" t="s">
        <v>295</v>
      </c>
      <c r="C137" t="s">
        <v>1161</v>
      </c>
      <c r="D137" t="s">
        <v>1162</v>
      </c>
      <c r="E137" t="s">
        <v>27</v>
      </c>
      <c r="F137" t="s">
        <v>19</v>
      </c>
      <c r="G137" t="s">
        <v>18</v>
      </c>
      <c r="H137" t="s">
        <v>1163</v>
      </c>
      <c r="I137" t="s">
        <v>1164</v>
      </c>
      <c r="J137" s="4">
        <v>13500</v>
      </c>
      <c r="K137" s="4">
        <v>8500</v>
      </c>
      <c r="L137">
        <v>670</v>
      </c>
      <c r="M137" s="4">
        <v>6573</v>
      </c>
      <c r="Q137" t="s">
        <v>1901</v>
      </c>
      <c r="R137" t="s">
        <v>1901</v>
      </c>
      <c r="S137" t="s">
        <v>1900</v>
      </c>
      <c r="T137">
        <f>J137/K137</f>
        <v>1.58823529411765</v>
      </c>
      <c r="U137">
        <f>IF(R137=Q137,0,IF(S137=Q137,1,0.5))</f>
        <v>0</v>
      </c>
    </row>
    <row r="138" ht="85.5" spans="1:21">
      <c r="A138" t="s">
        <v>1167</v>
      </c>
      <c r="B138" s="3" t="s">
        <v>316</v>
      </c>
      <c r="C138" t="s">
        <v>1168</v>
      </c>
      <c r="D138" t="s">
        <v>1169</v>
      </c>
      <c r="E138" t="s">
        <v>124</v>
      </c>
      <c r="F138" t="s">
        <v>319</v>
      </c>
      <c r="G138" t="s">
        <v>320</v>
      </c>
      <c r="H138" t="s">
        <v>367</v>
      </c>
      <c r="I138" t="s">
        <v>1170</v>
      </c>
      <c r="J138" s="4">
        <v>15300</v>
      </c>
      <c r="K138" s="8">
        <v>8256</v>
      </c>
      <c r="L138" t="s">
        <v>1902</v>
      </c>
      <c r="M138" t="s">
        <v>1902</v>
      </c>
      <c r="Q138" t="s">
        <v>1900</v>
      </c>
      <c r="R138" t="s">
        <v>1900</v>
      </c>
      <c r="S138" t="s">
        <v>1901</v>
      </c>
      <c r="T138">
        <f>J138/K138</f>
        <v>1.8531976744186</v>
      </c>
      <c r="U138">
        <f>IF(R138=Q138,0,IF(S138=Q138,1,0.5))</f>
        <v>0</v>
      </c>
    </row>
    <row r="139" ht="114" spans="1:21">
      <c r="A139" t="s">
        <v>1173</v>
      </c>
      <c r="B139" s="3" t="s">
        <v>420</v>
      </c>
      <c r="C139" t="s">
        <v>1174</v>
      </c>
      <c r="D139" t="s">
        <v>1175</v>
      </c>
      <c r="E139" t="s">
        <v>27</v>
      </c>
      <c r="F139" t="s">
        <v>36</v>
      </c>
      <c r="G139" t="s">
        <v>614</v>
      </c>
      <c r="H139" s="3" t="s">
        <v>1176</v>
      </c>
      <c r="I139" t="s">
        <v>1177</v>
      </c>
      <c r="J139" s="8">
        <v>4000</v>
      </c>
      <c r="K139" s="8">
        <v>2600</v>
      </c>
      <c r="L139" t="s">
        <v>1902</v>
      </c>
      <c r="M139">
        <v>566</v>
      </c>
      <c r="Q139" t="s">
        <v>1901</v>
      </c>
      <c r="R139" t="s">
        <v>1901</v>
      </c>
      <c r="S139" t="s">
        <v>1900</v>
      </c>
      <c r="T139">
        <f>J139/K139</f>
        <v>1.53846153846154</v>
      </c>
      <c r="U139">
        <f>IF(R139=Q139,0,IF(S139=Q139,1,0.5))</f>
        <v>0</v>
      </c>
    </row>
    <row r="140" ht="114" hidden="1" spans="1:21">
      <c r="A140" t="s">
        <v>1181</v>
      </c>
      <c r="B140" s="3" t="s">
        <v>86</v>
      </c>
      <c r="C140" t="s">
        <v>1182</v>
      </c>
      <c r="D140" t="s">
        <v>1183</v>
      </c>
      <c r="E140" s="3" t="s">
        <v>1184</v>
      </c>
      <c r="F140" t="s">
        <v>19</v>
      </c>
      <c r="G140" s="3" t="s">
        <v>1185</v>
      </c>
      <c r="H140" s="3" t="s">
        <v>1186</v>
      </c>
      <c r="I140" t="s">
        <v>1187</v>
      </c>
      <c r="J140" s="8">
        <v>20661</v>
      </c>
      <c r="K140" s="4">
        <v>7300</v>
      </c>
      <c r="L140" s="4">
        <v>1200</v>
      </c>
      <c r="M140" s="8">
        <v>2648</v>
      </c>
      <c r="Q140" t="s">
        <v>1901</v>
      </c>
      <c r="R140" t="s">
        <v>1901</v>
      </c>
      <c r="S140" t="s">
        <v>1900</v>
      </c>
      <c r="T140">
        <f>J140/K140</f>
        <v>2.83027397260274</v>
      </c>
      <c r="U140">
        <f>IF(R140=Q140,0,IF(S140=Q140,1,0.5))</f>
        <v>0</v>
      </c>
    </row>
    <row r="141" ht="114" spans="1:21">
      <c r="A141" t="s">
        <v>1192</v>
      </c>
      <c r="B141" s="3" t="s">
        <v>172</v>
      </c>
      <c r="C141" t="s">
        <v>1193</v>
      </c>
      <c r="D141" t="s">
        <v>1194</v>
      </c>
      <c r="E141" t="s">
        <v>1195</v>
      </c>
      <c r="F141" t="s">
        <v>217</v>
      </c>
      <c r="G141" s="3" t="s">
        <v>1196</v>
      </c>
      <c r="H141" t="s">
        <v>219</v>
      </c>
      <c r="I141" t="s">
        <v>1197</v>
      </c>
      <c r="J141" s="4">
        <v>9500</v>
      </c>
      <c r="K141" s="4">
        <v>5000</v>
      </c>
      <c r="L141">
        <v>550</v>
      </c>
      <c r="M141" s="3">
        <v>1220</v>
      </c>
      <c r="Q141" t="s">
        <v>1901</v>
      </c>
      <c r="R141" t="s">
        <v>1901</v>
      </c>
      <c r="S141" t="s">
        <v>1900</v>
      </c>
      <c r="T141">
        <f>J141/K141</f>
        <v>1.9</v>
      </c>
      <c r="U141">
        <f>IF(R141=Q141,0,IF(S141=Q141,1,0.5))</f>
        <v>0</v>
      </c>
    </row>
    <row r="142" ht="128.25" spans="1:21">
      <c r="A142" t="s">
        <v>1200</v>
      </c>
      <c r="B142" s="3" t="s">
        <v>226</v>
      </c>
      <c r="C142" t="s">
        <v>1201</v>
      </c>
      <c r="D142" t="s">
        <v>1202</v>
      </c>
      <c r="E142" t="s">
        <v>1203</v>
      </c>
      <c r="F142" s="3" t="s">
        <v>205</v>
      </c>
      <c r="G142" t="s">
        <v>206</v>
      </c>
      <c r="H142" t="s">
        <v>1204</v>
      </c>
      <c r="I142" s="3" t="s">
        <v>1205</v>
      </c>
      <c r="J142" s="8">
        <v>50000</v>
      </c>
      <c r="K142" s="8">
        <v>30000</v>
      </c>
      <c r="L142">
        <v>7100</v>
      </c>
      <c r="M142">
        <v>10000</v>
      </c>
      <c r="Q142" t="s">
        <v>1901</v>
      </c>
      <c r="R142" t="s">
        <v>1901</v>
      </c>
      <c r="S142" t="s">
        <v>1900</v>
      </c>
      <c r="T142">
        <f>J142/K142</f>
        <v>1.66666666666667</v>
      </c>
      <c r="U142">
        <f>IF(R142=Q142,0,IF(S142=Q142,1,0.5))</f>
        <v>0</v>
      </c>
    </row>
    <row r="143" ht="114" spans="1:21">
      <c r="A143" t="s">
        <v>1210</v>
      </c>
      <c r="B143" s="3" t="s">
        <v>201</v>
      </c>
      <c r="C143" t="s">
        <v>1211</v>
      </c>
      <c r="D143" t="s">
        <v>1212</v>
      </c>
      <c r="E143" t="s">
        <v>596</v>
      </c>
      <c r="F143" t="s">
        <v>206</v>
      </c>
      <c r="G143" t="s">
        <v>19</v>
      </c>
      <c r="H143" t="s">
        <v>382</v>
      </c>
      <c r="I143" s="3" t="s">
        <v>1213</v>
      </c>
      <c r="J143" s="4">
        <v>30000</v>
      </c>
      <c r="K143" s="4">
        <v>25000</v>
      </c>
      <c r="L143" s="4">
        <v>3000</v>
      </c>
      <c r="M143" s="4">
        <v>3000</v>
      </c>
      <c r="Q143" t="s">
        <v>1900</v>
      </c>
      <c r="R143" t="s">
        <v>1900</v>
      </c>
      <c r="S143" t="s">
        <v>1901</v>
      </c>
      <c r="T143">
        <f>J143/K143</f>
        <v>1.2</v>
      </c>
      <c r="U143">
        <f>IF(R143=Q143,0,IF(S143=Q143,1,0.5))</f>
        <v>0</v>
      </c>
    </row>
    <row r="144" ht="85.5" hidden="1" spans="1:21">
      <c r="A144" t="s">
        <v>1216</v>
      </c>
      <c r="B144" s="3" t="s">
        <v>45</v>
      </c>
      <c r="C144" t="s">
        <v>1217</v>
      </c>
      <c r="D144" t="s">
        <v>1218</v>
      </c>
      <c r="E144" t="s">
        <v>27</v>
      </c>
      <c r="F144" s="3" t="s">
        <v>396</v>
      </c>
      <c r="G144" t="s">
        <v>248</v>
      </c>
      <c r="H144" s="3" t="s">
        <v>1219</v>
      </c>
      <c r="I144" t="s">
        <v>1220</v>
      </c>
      <c r="J144" s="4">
        <v>45000</v>
      </c>
      <c r="K144" s="8">
        <v>20000</v>
      </c>
      <c r="L144">
        <v>57</v>
      </c>
      <c r="M144" s="3">
        <v>3250</v>
      </c>
      <c r="Q144" t="s">
        <v>1901</v>
      </c>
      <c r="R144" t="s">
        <v>1901</v>
      </c>
      <c r="S144" t="s">
        <v>1900</v>
      </c>
      <c r="T144">
        <f>J144/K144</f>
        <v>2.25</v>
      </c>
      <c r="U144">
        <f>IF(R144=Q144,0,IF(S144=Q144,1,0.5))</f>
        <v>0</v>
      </c>
    </row>
    <row r="145" ht="71.25" spans="1:21">
      <c r="A145" t="s">
        <v>1224</v>
      </c>
      <c r="B145" s="3" t="s">
        <v>33</v>
      </c>
      <c r="C145" t="s">
        <v>1225</v>
      </c>
      <c r="D145" t="s">
        <v>1226</v>
      </c>
      <c r="E145" t="s">
        <v>113</v>
      </c>
      <c r="F145" s="3" t="s">
        <v>186</v>
      </c>
      <c r="G145" t="s">
        <v>36</v>
      </c>
      <c r="H145" t="s">
        <v>1227</v>
      </c>
      <c r="I145" t="s">
        <v>407</v>
      </c>
      <c r="J145" s="4">
        <v>24000</v>
      </c>
      <c r="K145" s="4">
        <v>30000</v>
      </c>
      <c r="L145" s="4">
        <v>2600</v>
      </c>
      <c r="M145" s="4">
        <v>4000</v>
      </c>
      <c r="Q145" t="s">
        <v>1900</v>
      </c>
      <c r="R145" t="s">
        <v>1900</v>
      </c>
      <c r="S145" t="s">
        <v>1901</v>
      </c>
      <c r="T145">
        <f>J145/K145</f>
        <v>0.8</v>
      </c>
      <c r="U145">
        <f>IF(R145=Q145,0,IF(S145=Q145,1,0.5))</f>
        <v>0</v>
      </c>
    </row>
    <row r="146" ht="99.75" hidden="1" spans="1:21">
      <c r="A146" t="s">
        <v>1231</v>
      </c>
      <c r="B146" s="3" t="s">
        <v>1232</v>
      </c>
      <c r="C146" t="s">
        <v>1233</v>
      </c>
      <c r="D146" t="s">
        <v>1234</v>
      </c>
      <c r="E146" t="s">
        <v>27</v>
      </c>
      <c r="F146" t="s">
        <v>1235</v>
      </c>
      <c r="G146" s="3" t="s">
        <v>1236</v>
      </c>
      <c r="H146" t="s">
        <v>1237</v>
      </c>
      <c r="I146" s="3" t="s">
        <v>1238</v>
      </c>
      <c r="J146" s="4">
        <v>2000</v>
      </c>
      <c r="K146" s="4">
        <v>6000</v>
      </c>
      <c r="L146">
        <v>500</v>
      </c>
      <c r="Q146" t="s">
        <v>1901</v>
      </c>
      <c r="R146" t="s">
        <v>1900</v>
      </c>
      <c r="S146" t="s">
        <v>1901</v>
      </c>
      <c r="T146">
        <f>J146/K146</f>
        <v>0.333333333333333</v>
      </c>
      <c r="U146">
        <f>IF(R146=Q146,0,IF(S146=Q146,1,0.5))</f>
        <v>1</v>
      </c>
    </row>
    <row r="147" ht="128.25" hidden="1" spans="1:21">
      <c r="A147" t="s">
        <v>1240</v>
      </c>
      <c r="B147" s="3" t="s">
        <v>45</v>
      </c>
      <c r="C147" t="s">
        <v>1241</v>
      </c>
      <c r="D147" t="s">
        <v>1242</v>
      </c>
      <c r="E147" s="3" t="s">
        <v>1243</v>
      </c>
      <c r="F147" s="3" t="s">
        <v>1244</v>
      </c>
      <c r="G147" t="s">
        <v>36</v>
      </c>
      <c r="H147" s="3" t="s">
        <v>1245</v>
      </c>
      <c r="I147" s="3" t="s">
        <v>1246</v>
      </c>
      <c r="J147" s="6" t="s">
        <v>1926</v>
      </c>
      <c r="K147" s="8">
        <v>46138</v>
      </c>
      <c r="L147" s="3" t="s">
        <v>1927</v>
      </c>
      <c r="M147" s="4">
        <v>7389</v>
      </c>
      <c r="Q147" t="s">
        <v>1900</v>
      </c>
      <c r="R147" t="s">
        <v>1900</v>
      </c>
      <c r="S147" t="s">
        <v>1901</v>
      </c>
      <c r="T147" t="e">
        <f>J147/K147</f>
        <v>#VALUE!</v>
      </c>
      <c r="U147">
        <f>IF(R147=Q147,0,IF(S147=Q147,1,0.5))</f>
        <v>0</v>
      </c>
    </row>
    <row r="148" ht="85.5" hidden="1" spans="1:21">
      <c r="A148" t="s">
        <v>1251</v>
      </c>
      <c r="B148" s="3" t="s">
        <v>45</v>
      </c>
      <c r="C148" t="s">
        <v>1252</v>
      </c>
      <c r="D148" t="s">
        <v>1253</v>
      </c>
      <c r="E148" t="s">
        <v>59</v>
      </c>
      <c r="F148" t="s">
        <v>36</v>
      </c>
      <c r="G148" t="s">
        <v>832</v>
      </c>
      <c r="H148" t="s">
        <v>1254</v>
      </c>
      <c r="I148" t="s">
        <v>1255</v>
      </c>
      <c r="J148" s="8">
        <v>9000</v>
      </c>
      <c r="K148" s="8">
        <v>21400</v>
      </c>
      <c r="L148" s="4">
        <v>1300</v>
      </c>
      <c r="M148">
        <v>672</v>
      </c>
      <c r="Q148" t="s">
        <v>1900</v>
      </c>
      <c r="R148" t="s">
        <v>1901</v>
      </c>
      <c r="S148" t="s">
        <v>1900</v>
      </c>
      <c r="T148">
        <f>J148/K148</f>
        <v>0.420560747663551</v>
      </c>
      <c r="U148">
        <f>IF(R148=Q148,0,IF(S148=Q148,1,0.5))</f>
        <v>1</v>
      </c>
    </row>
    <row r="149" ht="114" spans="1:21">
      <c r="A149" t="s">
        <v>1260</v>
      </c>
      <c r="B149" s="3" t="s">
        <v>201</v>
      </c>
      <c r="C149" t="s">
        <v>1261</v>
      </c>
      <c r="D149" t="s">
        <v>1262</v>
      </c>
      <c r="E149" t="s">
        <v>596</v>
      </c>
      <c r="F149" t="s">
        <v>206</v>
      </c>
      <c r="G149" t="s">
        <v>19</v>
      </c>
      <c r="H149" t="s">
        <v>1263</v>
      </c>
      <c r="I149" t="s">
        <v>1264</v>
      </c>
      <c r="J149" s="8">
        <v>36000</v>
      </c>
      <c r="K149" s="4">
        <v>26000</v>
      </c>
      <c r="L149" s="4">
        <v>1200</v>
      </c>
      <c r="M149" s="8">
        <v>4500</v>
      </c>
      <c r="Q149" t="s">
        <v>1900</v>
      </c>
      <c r="R149" t="s">
        <v>1900</v>
      </c>
      <c r="S149" t="s">
        <v>1901</v>
      </c>
      <c r="T149">
        <f>J149/K149</f>
        <v>1.38461538461538</v>
      </c>
      <c r="U149">
        <f>IF(R149=Q149,0,IF(S149=Q149,1,0.5))</f>
        <v>0</v>
      </c>
    </row>
    <row r="150" ht="114" hidden="1" spans="1:21">
      <c r="A150" t="s">
        <v>1267</v>
      </c>
      <c r="B150" s="3" t="s">
        <v>14</v>
      </c>
      <c r="C150" t="s">
        <v>1268</v>
      </c>
      <c r="D150" t="s">
        <v>1269</v>
      </c>
      <c r="E150" t="s">
        <v>27</v>
      </c>
      <c r="F150" t="s">
        <v>19</v>
      </c>
      <c r="G150" t="s">
        <v>18</v>
      </c>
      <c r="H150" t="s">
        <v>1270</v>
      </c>
      <c r="I150" t="s">
        <v>1271</v>
      </c>
      <c r="J150" s="3">
        <v>47500</v>
      </c>
      <c r="K150" s="8">
        <v>6900</v>
      </c>
      <c r="L150" s="3">
        <v>910</v>
      </c>
      <c r="M150" s="3">
        <v>2743</v>
      </c>
      <c r="Q150" t="s">
        <v>1901</v>
      </c>
      <c r="R150" t="s">
        <v>1901</v>
      </c>
      <c r="S150" t="s">
        <v>1900</v>
      </c>
      <c r="T150">
        <f>J150/K150</f>
        <v>6.88405797101449</v>
      </c>
      <c r="U150">
        <f>IF(R150=Q150,0,IF(S150=Q150,1,0.5))</f>
        <v>0</v>
      </c>
    </row>
    <row r="151" ht="156.75" spans="1:21">
      <c r="A151" t="s">
        <v>1276</v>
      </c>
      <c r="B151" s="3" t="s">
        <v>14</v>
      </c>
      <c r="C151" t="s">
        <v>1277</v>
      </c>
      <c r="D151" t="s">
        <v>1024</v>
      </c>
      <c r="E151" t="s">
        <v>1278</v>
      </c>
      <c r="F151" t="s">
        <v>18</v>
      </c>
      <c r="G151" s="3" t="s">
        <v>1279</v>
      </c>
      <c r="H151" s="3" t="s">
        <v>1280</v>
      </c>
      <c r="I151" s="3" t="s">
        <v>1281</v>
      </c>
      <c r="J151" s="8">
        <v>35300</v>
      </c>
      <c r="K151" s="8">
        <v>39600</v>
      </c>
      <c r="L151" s="3">
        <v>5346</v>
      </c>
      <c r="M151" s="8">
        <v>4460</v>
      </c>
      <c r="Q151" t="s">
        <v>1901</v>
      </c>
      <c r="R151" t="s">
        <v>1900</v>
      </c>
      <c r="S151" t="s">
        <v>1901</v>
      </c>
      <c r="T151">
        <f>J151/K151</f>
        <v>0.891414141414141</v>
      </c>
      <c r="U151">
        <f>IF(R151=Q151,0,IF(S151=Q151,1,0.5))</f>
        <v>1</v>
      </c>
    </row>
    <row r="152" ht="71.25" spans="1:21">
      <c r="A152" t="s">
        <v>1286</v>
      </c>
      <c r="B152" s="3" t="s">
        <v>33</v>
      </c>
      <c r="C152" t="s">
        <v>1287</v>
      </c>
      <c r="D152" t="s">
        <v>1288</v>
      </c>
      <c r="E152" t="s">
        <v>1289</v>
      </c>
      <c r="F152" t="s">
        <v>36</v>
      </c>
      <c r="G152" s="3" t="s">
        <v>186</v>
      </c>
      <c r="H152" t="s">
        <v>1290</v>
      </c>
      <c r="I152" t="s">
        <v>550</v>
      </c>
      <c r="J152" s="4">
        <v>62000</v>
      </c>
      <c r="K152" s="4">
        <v>89000</v>
      </c>
      <c r="L152" s="4">
        <v>1650</v>
      </c>
      <c r="M152" s="4">
        <v>1600</v>
      </c>
      <c r="Q152" t="s">
        <v>1900</v>
      </c>
      <c r="R152" t="s">
        <v>1901</v>
      </c>
      <c r="S152" t="s">
        <v>1900</v>
      </c>
      <c r="T152">
        <f>J152/K152</f>
        <v>0.696629213483146</v>
      </c>
      <c r="U152">
        <f>IF(R152=Q152,0,IF(S152=Q152,1,0.5))</f>
        <v>1</v>
      </c>
    </row>
    <row r="153" ht="71.25" spans="1:21">
      <c r="A153" t="s">
        <v>1292</v>
      </c>
      <c r="B153" s="3" t="s">
        <v>33</v>
      </c>
      <c r="C153" t="s">
        <v>1293</v>
      </c>
      <c r="D153" t="s">
        <v>1294</v>
      </c>
      <c r="E153" t="s">
        <v>27</v>
      </c>
      <c r="F153" t="s">
        <v>36</v>
      </c>
      <c r="G153" s="3" t="s">
        <v>70</v>
      </c>
      <c r="H153" t="s">
        <v>1295</v>
      </c>
      <c r="I153" t="s">
        <v>1296</v>
      </c>
      <c r="J153">
        <v>6000</v>
      </c>
      <c r="K153" s="4">
        <v>5000</v>
      </c>
      <c r="L153">
        <v>465</v>
      </c>
      <c r="M153">
        <v>488</v>
      </c>
      <c r="Q153" t="s">
        <v>1901</v>
      </c>
      <c r="R153" t="s">
        <v>1901</v>
      </c>
      <c r="S153" t="s">
        <v>1900</v>
      </c>
      <c r="T153">
        <f>J153/K153</f>
        <v>1.2</v>
      </c>
      <c r="U153">
        <f>IF(R153=Q153,0,IF(S153=Q153,1,0.5))</f>
        <v>0</v>
      </c>
    </row>
    <row r="154" ht="156.75" hidden="1" spans="1:21">
      <c r="A154" t="s">
        <v>1301</v>
      </c>
      <c r="B154" s="3" t="s">
        <v>45</v>
      </c>
      <c r="C154" t="s">
        <v>1302</v>
      </c>
      <c r="D154" t="s">
        <v>1303</v>
      </c>
      <c r="E154" t="s">
        <v>27</v>
      </c>
      <c r="F154" s="3" t="s">
        <v>1304</v>
      </c>
      <c r="G154" s="3" t="s">
        <v>164</v>
      </c>
      <c r="H154" s="3" t="s">
        <v>1305</v>
      </c>
      <c r="I154" s="3" t="s">
        <v>1306</v>
      </c>
      <c r="J154" s="6" t="s">
        <v>1928</v>
      </c>
      <c r="K154" s="6" t="s">
        <v>1929</v>
      </c>
      <c r="L154" s="3" t="s">
        <v>1930</v>
      </c>
      <c r="M154" s="3" t="s">
        <v>1310</v>
      </c>
      <c r="Q154" t="s">
        <v>1901</v>
      </c>
      <c r="R154" t="s">
        <v>1900</v>
      </c>
      <c r="S154" t="s">
        <v>1901</v>
      </c>
      <c r="T154" t="e">
        <f>J154/K154</f>
        <v>#VALUE!</v>
      </c>
      <c r="U154">
        <f>IF(R154=Q154,0,IF(S154=Q154,1,0.5))</f>
        <v>1</v>
      </c>
    </row>
    <row r="155" ht="114" hidden="1" spans="1:21">
      <c r="A155" t="s">
        <v>1311</v>
      </c>
      <c r="B155" s="3" t="s">
        <v>172</v>
      </c>
      <c r="C155" t="s">
        <v>1312</v>
      </c>
      <c r="D155" t="s">
        <v>1313</v>
      </c>
      <c r="E155" t="s">
        <v>432</v>
      </c>
      <c r="F155" t="s">
        <v>90</v>
      </c>
      <c r="G155" s="3" t="s">
        <v>1314</v>
      </c>
      <c r="H155" t="s">
        <v>1315</v>
      </c>
      <c r="I155" t="s">
        <v>1316</v>
      </c>
      <c r="J155" s="4">
        <v>3000</v>
      </c>
      <c r="K155" s="4">
        <v>7800</v>
      </c>
      <c r="L155" s="4">
        <v>1000</v>
      </c>
      <c r="Q155" t="s">
        <v>1900</v>
      </c>
      <c r="R155" t="s">
        <v>1901</v>
      </c>
      <c r="S155" t="s">
        <v>1900</v>
      </c>
      <c r="T155">
        <f>J155/K155</f>
        <v>0.384615384615385</v>
      </c>
      <c r="U155">
        <f>IF(R155=Q155,0,IF(S155=Q155,1,0.5))</f>
        <v>1</v>
      </c>
    </row>
    <row r="156" ht="114" hidden="1" spans="1:21">
      <c r="A156" t="s">
        <v>1321</v>
      </c>
      <c r="B156" s="3" t="s">
        <v>172</v>
      </c>
      <c r="C156" t="s">
        <v>1322</v>
      </c>
      <c r="D156" t="s">
        <v>1323</v>
      </c>
      <c r="E156" t="s">
        <v>960</v>
      </c>
      <c r="F156" s="3" t="s">
        <v>1324</v>
      </c>
      <c r="G156" t="s">
        <v>18</v>
      </c>
      <c r="H156" t="s">
        <v>1270</v>
      </c>
      <c r="I156" t="s">
        <v>1325</v>
      </c>
      <c r="J156" s="4">
        <v>34000</v>
      </c>
      <c r="K156" s="4">
        <v>35000</v>
      </c>
      <c r="L156" s="4">
        <v>3500</v>
      </c>
      <c r="M156" s="4">
        <v>4000</v>
      </c>
      <c r="Q156" t="s">
        <v>1899</v>
      </c>
      <c r="R156" t="s">
        <v>1901</v>
      </c>
      <c r="S156" t="s">
        <v>1900</v>
      </c>
      <c r="T156">
        <f>J156/K156</f>
        <v>0.971428571428571</v>
      </c>
      <c r="U156">
        <f>IF(R156=Q156,0,IF(S156=Q156,1,0.5))</f>
        <v>0.5</v>
      </c>
    </row>
    <row r="157" ht="99.75" spans="1:21">
      <c r="A157" t="s">
        <v>1328</v>
      </c>
      <c r="B157" s="3" t="s">
        <v>316</v>
      </c>
      <c r="C157" t="s">
        <v>1329</v>
      </c>
      <c r="D157" t="s">
        <v>1330</v>
      </c>
      <c r="E157" t="s">
        <v>1331</v>
      </c>
      <c r="F157" t="s">
        <v>319</v>
      </c>
      <c r="G157" t="s">
        <v>320</v>
      </c>
      <c r="H157" t="s">
        <v>321</v>
      </c>
      <c r="I157" s="3" t="s">
        <v>1332</v>
      </c>
      <c r="J157" s="4">
        <v>6600</v>
      </c>
      <c r="K157" s="4">
        <v>7000</v>
      </c>
      <c r="L157">
        <v>461</v>
      </c>
      <c r="M157">
        <v>409</v>
      </c>
      <c r="Q157" t="s">
        <v>1901</v>
      </c>
      <c r="R157" t="s">
        <v>1900</v>
      </c>
      <c r="S157" t="s">
        <v>1901</v>
      </c>
      <c r="T157">
        <f>J157/K157</f>
        <v>0.942857142857143</v>
      </c>
      <c r="U157">
        <f>IF(R157=Q157,0,IF(S157=Q157,1,0.5))</f>
        <v>1</v>
      </c>
    </row>
    <row r="158" ht="71.25" spans="1:21">
      <c r="A158" t="s">
        <v>1335</v>
      </c>
      <c r="B158" s="3" t="s">
        <v>33</v>
      </c>
      <c r="C158" t="s">
        <v>1336</v>
      </c>
      <c r="D158" t="s">
        <v>1337</v>
      </c>
      <c r="E158" t="s">
        <v>113</v>
      </c>
      <c r="F158" t="s">
        <v>36</v>
      </c>
      <c r="G158" s="3" t="s">
        <v>186</v>
      </c>
      <c r="H158" t="s">
        <v>585</v>
      </c>
      <c r="I158" t="s">
        <v>550</v>
      </c>
      <c r="J158" s="4">
        <v>79000</v>
      </c>
      <c r="K158" s="4">
        <v>62000</v>
      </c>
      <c r="L158" s="4">
        <v>12501</v>
      </c>
      <c r="M158" s="4">
        <v>7000</v>
      </c>
      <c r="Q158" t="s">
        <v>1900</v>
      </c>
      <c r="R158" t="s">
        <v>1901</v>
      </c>
      <c r="S158" t="s">
        <v>1900</v>
      </c>
      <c r="T158">
        <f>J158/K158</f>
        <v>1.2741935483871</v>
      </c>
      <c r="U158">
        <f>IF(R158=Q158,0,IF(S158=Q158,1,0.5))</f>
        <v>1</v>
      </c>
    </row>
    <row r="159" ht="85.5" hidden="1" spans="1:21">
      <c r="A159" t="s">
        <v>1338</v>
      </c>
      <c r="B159" s="3" t="s">
        <v>316</v>
      </c>
      <c r="C159" t="s">
        <v>1339</v>
      </c>
      <c r="D159" t="s">
        <v>1340</v>
      </c>
      <c r="E159" t="s">
        <v>1341</v>
      </c>
      <c r="F159" t="s">
        <v>319</v>
      </c>
      <c r="G159" t="s">
        <v>320</v>
      </c>
      <c r="H159" t="s">
        <v>1342</v>
      </c>
      <c r="I159" t="s">
        <v>987</v>
      </c>
      <c r="J159" s="8">
        <v>11938</v>
      </c>
      <c r="K159" s="8">
        <v>25588</v>
      </c>
      <c r="L159" s="3" t="s">
        <v>1931</v>
      </c>
      <c r="M159" s="3" t="s">
        <v>1932</v>
      </c>
      <c r="Q159" t="s">
        <v>1900</v>
      </c>
      <c r="R159" t="s">
        <v>1900</v>
      </c>
      <c r="S159" t="s">
        <v>1901</v>
      </c>
      <c r="T159">
        <f>J159/K159</f>
        <v>0.466546818821322</v>
      </c>
      <c r="U159">
        <f>IF(R159=Q159,0,IF(S159=Q159,1,0.5))</f>
        <v>0</v>
      </c>
    </row>
    <row r="160" ht="213.75" hidden="1" spans="1:21">
      <c r="A160" t="s">
        <v>1347</v>
      </c>
      <c r="B160" s="3" t="s">
        <v>45</v>
      </c>
      <c r="C160" t="s">
        <v>1348</v>
      </c>
      <c r="D160" t="s">
        <v>1349</v>
      </c>
      <c r="E160" s="3" t="s">
        <v>1350</v>
      </c>
      <c r="F160" t="s">
        <v>36</v>
      </c>
      <c r="G160" s="3" t="s">
        <v>1351</v>
      </c>
      <c r="H160" t="s">
        <v>1157</v>
      </c>
      <c r="I160" s="3" t="s">
        <v>1352</v>
      </c>
      <c r="J160" s="4">
        <v>42430</v>
      </c>
      <c r="K160" s="4">
        <v>49446</v>
      </c>
      <c r="L160" s="4">
        <v>3236</v>
      </c>
      <c r="M160" s="3">
        <v>4647</v>
      </c>
      <c r="Q160" t="s">
        <v>1899</v>
      </c>
      <c r="R160" t="s">
        <v>1901</v>
      </c>
      <c r="S160" t="s">
        <v>1900</v>
      </c>
      <c r="T160">
        <f>J160/K160</f>
        <v>0.858107834809691</v>
      </c>
      <c r="U160">
        <f>IF(R160=Q160,0,IF(S160=Q160,1,0.5))</f>
        <v>0.5</v>
      </c>
    </row>
    <row r="161" ht="409.5" hidden="1" spans="1:21">
      <c r="A161" t="s">
        <v>1355</v>
      </c>
      <c r="B161" s="3" t="s">
        <v>438</v>
      </c>
      <c r="C161" t="s">
        <v>1356</v>
      </c>
      <c r="D161" t="s">
        <v>1357</v>
      </c>
      <c r="E161" t="s">
        <v>1358</v>
      </c>
      <c r="F161" t="s">
        <v>1359</v>
      </c>
      <c r="G161" s="3" t="s">
        <v>1360</v>
      </c>
      <c r="H161" s="3" t="s">
        <v>1361</v>
      </c>
      <c r="I161" s="3" t="s">
        <v>1362</v>
      </c>
      <c r="J161" s="3" t="s">
        <v>1363</v>
      </c>
      <c r="K161" s="3" t="s">
        <v>1364</v>
      </c>
      <c r="L161" s="8">
        <v>1666</v>
      </c>
      <c r="M161" s="3" t="s">
        <v>1366</v>
      </c>
      <c r="P161" t="s">
        <v>1905</v>
      </c>
      <c r="Q161" t="s">
        <v>1900</v>
      </c>
      <c r="R161" t="s">
        <v>1900</v>
      </c>
      <c r="S161" t="s">
        <v>1901</v>
      </c>
      <c r="T161" t="e">
        <f>J161/K161</f>
        <v>#VALUE!</v>
      </c>
      <c r="U161">
        <f>IF(R161=Q161,0,IF(S161=Q161,1,0.5))</f>
        <v>0</v>
      </c>
    </row>
    <row r="162" ht="185.25" spans="1:21">
      <c r="A162" t="s">
        <v>1367</v>
      </c>
      <c r="B162" s="3" t="s">
        <v>45</v>
      </c>
      <c r="C162" t="s">
        <v>1368</v>
      </c>
      <c r="D162" t="s">
        <v>1369</v>
      </c>
      <c r="E162" t="s">
        <v>395</v>
      </c>
      <c r="F162" s="3" t="s">
        <v>396</v>
      </c>
      <c r="G162" t="s">
        <v>248</v>
      </c>
      <c r="H162" s="3" t="s">
        <v>1370</v>
      </c>
      <c r="I162" s="3" t="s">
        <v>1371</v>
      </c>
      <c r="J162" s="4">
        <v>31000</v>
      </c>
      <c r="K162" s="4">
        <v>33000</v>
      </c>
      <c r="L162" t="s">
        <v>1372</v>
      </c>
      <c r="M162" s="3" t="s">
        <v>1373</v>
      </c>
      <c r="Q162" t="s">
        <v>1901</v>
      </c>
      <c r="R162" t="s">
        <v>1901</v>
      </c>
      <c r="S162" t="s">
        <v>1900</v>
      </c>
      <c r="T162">
        <f>J162/K162</f>
        <v>0.939393939393939</v>
      </c>
      <c r="U162">
        <f>IF(R162=Q162,0,IF(S162=Q162,1,0.5))</f>
        <v>0</v>
      </c>
    </row>
    <row r="163" ht="85.5" spans="1:21">
      <c r="A163" t="s">
        <v>1374</v>
      </c>
      <c r="B163" s="3" t="s">
        <v>45</v>
      </c>
      <c r="C163" t="s">
        <v>1375</v>
      </c>
      <c r="D163" t="s">
        <v>1376</v>
      </c>
      <c r="E163" t="s">
        <v>27</v>
      </c>
      <c r="F163" t="s">
        <v>36</v>
      </c>
      <c r="G163" t="s">
        <v>248</v>
      </c>
      <c r="H163" t="s">
        <v>1377</v>
      </c>
      <c r="I163" t="s">
        <v>1378</v>
      </c>
      <c r="J163" s="4">
        <v>16300</v>
      </c>
      <c r="K163" s="4">
        <v>11980</v>
      </c>
      <c r="L163">
        <v>200</v>
      </c>
      <c r="M163" s="4">
        <v>6887</v>
      </c>
      <c r="Q163" t="s">
        <v>1901</v>
      </c>
      <c r="R163" t="s">
        <v>1901</v>
      </c>
      <c r="S163" t="s">
        <v>1900</v>
      </c>
      <c r="T163">
        <f>J163/K163</f>
        <v>1.36060100166945</v>
      </c>
      <c r="U163">
        <f>IF(R163=Q163,0,IF(S163=Q163,1,0.5))</f>
        <v>0</v>
      </c>
    </row>
    <row r="164" ht="199.5" hidden="1" spans="1:21">
      <c r="A164" t="s">
        <v>1379</v>
      </c>
      <c r="B164" s="3" t="s">
        <v>1380</v>
      </c>
      <c r="C164" t="s">
        <v>1381</v>
      </c>
      <c r="D164" t="s">
        <v>1382</v>
      </c>
      <c r="E164" s="3" t="s">
        <v>1383</v>
      </c>
      <c r="F164" t="s">
        <v>90</v>
      </c>
      <c r="G164" t="s">
        <v>489</v>
      </c>
      <c r="H164" t="s">
        <v>241</v>
      </c>
      <c r="I164" t="s">
        <v>1384</v>
      </c>
      <c r="J164" s="4">
        <v>80000</v>
      </c>
      <c r="K164" s="4">
        <v>40000</v>
      </c>
      <c r="L164" s="3">
        <v>1500</v>
      </c>
      <c r="M164" s="8">
        <v>31000</v>
      </c>
      <c r="Q164" t="s">
        <v>1901</v>
      </c>
      <c r="R164" t="s">
        <v>1901</v>
      </c>
      <c r="S164" t="s">
        <v>1900</v>
      </c>
      <c r="T164">
        <f>J164/K164</f>
        <v>2</v>
      </c>
      <c r="U164">
        <f>IF(R164=Q164,0,IF(S164=Q164,1,0.5))</f>
        <v>0</v>
      </c>
    </row>
    <row r="165" ht="71.25" spans="1:21">
      <c r="A165" t="s">
        <v>1387</v>
      </c>
      <c r="B165" s="3" t="s">
        <v>33</v>
      </c>
      <c r="C165" t="s">
        <v>1388</v>
      </c>
      <c r="D165" t="s">
        <v>1389</v>
      </c>
      <c r="E165" t="s">
        <v>113</v>
      </c>
      <c r="F165" t="s">
        <v>36</v>
      </c>
      <c r="G165" s="3" t="s">
        <v>186</v>
      </c>
      <c r="H165" t="s">
        <v>1390</v>
      </c>
      <c r="I165" t="s">
        <v>1391</v>
      </c>
      <c r="J165" s="4">
        <v>3500</v>
      </c>
      <c r="K165" s="4">
        <v>2300</v>
      </c>
      <c r="L165">
        <v>250</v>
      </c>
      <c r="M165">
        <v>20</v>
      </c>
      <c r="Q165" t="s">
        <v>1900</v>
      </c>
      <c r="R165" t="s">
        <v>1901</v>
      </c>
      <c r="S165" t="s">
        <v>1900</v>
      </c>
      <c r="T165">
        <f>J165/K165</f>
        <v>1.52173913043478</v>
      </c>
      <c r="U165">
        <f>IF(R165=Q165,0,IF(S165=Q165,1,0.5))</f>
        <v>1</v>
      </c>
    </row>
    <row r="166" ht="128.25" hidden="1" spans="1:21">
      <c r="A166" t="s">
        <v>1395</v>
      </c>
      <c r="B166" s="3" t="s">
        <v>45</v>
      </c>
      <c r="C166" t="s">
        <v>1396</v>
      </c>
      <c r="D166" t="s">
        <v>1397</v>
      </c>
      <c r="E166" t="s">
        <v>59</v>
      </c>
      <c r="F166" t="s">
        <v>248</v>
      </c>
      <c r="G166" t="s">
        <v>36</v>
      </c>
      <c r="H166" s="3" t="s">
        <v>1398</v>
      </c>
      <c r="I166" t="s">
        <v>1399</v>
      </c>
      <c r="J166" s="8">
        <v>19000</v>
      </c>
      <c r="K166" s="4">
        <v>9000</v>
      </c>
      <c r="M166" t="s">
        <v>1401</v>
      </c>
      <c r="Q166" t="s">
        <v>1900</v>
      </c>
      <c r="R166" t="s">
        <v>1900</v>
      </c>
      <c r="S166" t="s">
        <v>1901</v>
      </c>
      <c r="T166">
        <f>J166/K166</f>
        <v>2.11111111111111</v>
      </c>
      <c r="U166">
        <f>IF(R166=Q166,0,IF(S166=Q166,1,0.5))</f>
        <v>0</v>
      </c>
    </row>
    <row r="167" ht="85.5" spans="1:21">
      <c r="A167" t="s">
        <v>1402</v>
      </c>
      <c r="B167" s="3" t="s">
        <v>45</v>
      </c>
      <c r="C167" t="s">
        <v>1403</v>
      </c>
      <c r="D167" t="s">
        <v>1404</v>
      </c>
      <c r="E167" t="s">
        <v>27</v>
      </c>
      <c r="F167" t="s">
        <v>36</v>
      </c>
      <c r="G167" t="s">
        <v>832</v>
      </c>
      <c r="H167" t="s">
        <v>1405</v>
      </c>
      <c r="I167" t="s">
        <v>1406</v>
      </c>
      <c r="J167" s="4">
        <v>13350</v>
      </c>
      <c r="K167" s="8">
        <v>11240</v>
      </c>
      <c r="L167" s="4">
        <v>1000</v>
      </c>
      <c r="M167" s="3">
        <v>3000</v>
      </c>
      <c r="Q167" t="s">
        <v>1901</v>
      </c>
      <c r="R167" t="s">
        <v>1901</v>
      </c>
      <c r="S167" t="s">
        <v>1900</v>
      </c>
      <c r="T167">
        <f>J167/K167</f>
        <v>1.18772241992883</v>
      </c>
      <c r="U167">
        <f>IF(R167=Q167,0,IF(S167=Q167,1,0.5))</f>
        <v>0</v>
      </c>
    </row>
    <row r="168" ht="85.5" spans="1:21">
      <c r="A168" t="s">
        <v>1409</v>
      </c>
      <c r="B168" s="3" t="s">
        <v>45</v>
      </c>
      <c r="C168" t="s">
        <v>1410</v>
      </c>
      <c r="D168" t="s">
        <v>1411</v>
      </c>
      <c r="E168" t="s">
        <v>59</v>
      </c>
      <c r="F168" t="s">
        <v>36</v>
      </c>
      <c r="G168" t="s">
        <v>248</v>
      </c>
      <c r="H168" t="s">
        <v>1412</v>
      </c>
      <c r="I168" t="s">
        <v>1413</v>
      </c>
      <c r="J168" s="4">
        <v>13000</v>
      </c>
      <c r="K168" s="4">
        <v>24000</v>
      </c>
      <c r="L168" s="3">
        <v>600</v>
      </c>
      <c r="M168">
        <v>50</v>
      </c>
      <c r="Q168" t="s">
        <v>1900</v>
      </c>
      <c r="R168" t="s">
        <v>1901</v>
      </c>
      <c r="S168" t="s">
        <v>1900</v>
      </c>
      <c r="T168">
        <f>J168/K168</f>
        <v>0.541666666666667</v>
      </c>
      <c r="U168">
        <f>IF(R168=Q168,0,IF(S168=Q168,1,0.5))</f>
        <v>1</v>
      </c>
    </row>
    <row r="169" ht="114" spans="1:21">
      <c r="A169" t="s">
        <v>1416</v>
      </c>
      <c r="B169" s="3" t="s">
        <v>201</v>
      </c>
      <c r="C169" t="s">
        <v>1417</v>
      </c>
      <c r="D169" t="s">
        <v>1418</v>
      </c>
      <c r="E169" s="3" t="s">
        <v>1419</v>
      </c>
      <c r="F169" t="s">
        <v>19</v>
      </c>
      <c r="G169" t="s">
        <v>206</v>
      </c>
      <c r="H169" s="3" t="s">
        <v>1420</v>
      </c>
      <c r="I169" t="s">
        <v>1421</v>
      </c>
      <c r="J169" s="4">
        <v>30000</v>
      </c>
      <c r="K169" s="4">
        <v>40000</v>
      </c>
      <c r="L169" s="4">
        <v>7000</v>
      </c>
      <c r="M169" s="4">
        <v>6000</v>
      </c>
      <c r="Q169" t="s">
        <v>1901</v>
      </c>
      <c r="R169" t="s">
        <v>1901</v>
      </c>
      <c r="S169" t="s">
        <v>1900</v>
      </c>
      <c r="T169">
        <f>J169/K169</f>
        <v>0.75</v>
      </c>
      <c r="U169">
        <f>IF(R169=Q169,0,IF(S169=Q169,1,0.5))</f>
        <v>0</v>
      </c>
    </row>
    <row r="170" ht="114" hidden="1" spans="1:21">
      <c r="A170" t="s">
        <v>1422</v>
      </c>
      <c r="B170" s="3" t="s">
        <v>172</v>
      </c>
      <c r="C170" t="s">
        <v>1423</v>
      </c>
      <c r="D170" t="s">
        <v>1424</v>
      </c>
      <c r="E170" t="s">
        <v>27</v>
      </c>
      <c r="F170" t="s">
        <v>36</v>
      </c>
      <c r="G170" s="3" t="s">
        <v>176</v>
      </c>
      <c r="H170" s="3" t="s">
        <v>1425</v>
      </c>
      <c r="I170" t="s">
        <v>1426</v>
      </c>
      <c r="J170" s="4">
        <v>10000</v>
      </c>
      <c r="K170" s="4">
        <v>21500</v>
      </c>
      <c r="L170">
        <v>600</v>
      </c>
      <c r="M170" s="3">
        <v>9000</v>
      </c>
      <c r="Q170" t="s">
        <v>1901</v>
      </c>
      <c r="R170" t="s">
        <v>1901</v>
      </c>
      <c r="S170" t="s">
        <v>1900</v>
      </c>
      <c r="T170">
        <f>J170/K170</f>
        <v>0.465116279069767</v>
      </c>
      <c r="U170">
        <f>IF(R170=Q170,0,IF(S170=Q170,1,0.5))</f>
        <v>0</v>
      </c>
    </row>
    <row r="171" ht="85.5" spans="1:21">
      <c r="A171" t="s">
        <v>1429</v>
      </c>
      <c r="B171" s="3" t="s">
        <v>45</v>
      </c>
      <c r="C171" t="s">
        <v>1430</v>
      </c>
      <c r="D171" t="s">
        <v>1431</v>
      </c>
      <c r="E171" s="3" t="s">
        <v>1432</v>
      </c>
      <c r="F171" t="s">
        <v>36</v>
      </c>
      <c r="G171" t="s">
        <v>195</v>
      </c>
      <c r="H171" s="3" t="s">
        <v>1433</v>
      </c>
      <c r="I171" t="s">
        <v>1434</v>
      </c>
      <c r="J171" s="4">
        <v>3200</v>
      </c>
      <c r="K171" s="4">
        <v>2800</v>
      </c>
      <c r="L171">
        <v>250</v>
      </c>
      <c r="M171" s="3">
        <v>230</v>
      </c>
      <c r="Q171" t="s">
        <v>1901</v>
      </c>
      <c r="R171" t="s">
        <v>1901</v>
      </c>
      <c r="S171" t="s">
        <v>1900</v>
      </c>
      <c r="T171">
        <f>J171/K171</f>
        <v>1.14285714285714</v>
      </c>
      <c r="U171">
        <f>IF(R171=Q171,0,IF(S171=Q171,1,0.5))</f>
        <v>0</v>
      </c>
    </row>
    <row r="172" ht="114" hidden="1" spans="1:21">
      <c r="A172" t="s">
        <v>1439</v>
      </c>
      <c r="B172" s="3" t="s">
        <v>86</v>
      </c>
      <c r="C172" t="s">
        <v>1440</v>
      </c>
      <c r="D172" t="s">
        <v>1441</v>
      </c>
      <c r="E172" t="s">
        <v>27</v>
      </c>
      <c r="F172" t="s">
        <v>90</v>
      </c>
      <c r="G172" t="s">
        <v>489</v>
      </c>
      <c r="H172" t="s">
        <v>259</v>
      </c>
      <c r="I172" s="3" t="s">
        <v>1442</v>
      </c>
      <c r="J172" t="s">
        <v>1902</v>
      </c>
      <c r="K172" t="s">
        <v>1902</v>
      </c>
      <c r="L172">
        <v>386</v>
      </c>
      <c r="M172">
        <v>1387</v>
      </c>
      <c r="Q172" t="s">
        <v>1901</v>
      </c>
      <c r="R172" t="s">
        <v>1901</v>
      </c>
      <c r="S172" t="s">
        <v>1900</v>
      </c>
      <c r="T172" t="e">
        <f>J172/K172</f>
        <v>#VALUE!</v>
      </c>
      <c r="U172">
        <f>IF(R172=Q172,0,IF(S172=Q172,1,0.5))</f>
        <v>0</v>
      </c>
    </row>
    <row r="173" ht="85.5" hidden="1" spans="1:21">
      <c r="A173" t="s">
        <v>1447</v>
      </c>
      <c r="B173" s="3" t="s">
        <v>45</v>
      </c>
      <c r="C173" t="s">
        <v>1448</v>
      </c>
      <c r="D173" t="s">
        <v>1449</v>
      </c>
      <c r="E173" t="s">
        <v>59</v>
      </c>
      <c r="F173" t="s">
        <v>36</v>
      </c>
      <c r="G173" t="s">
        <v>248</v>
      </c>
      <c r="H173" t="s">
        <v>1450</v>
      </c>
      <c r="I173" t="s">
        <v>1451</v>
      </c>
      <c r="J173" s="4">
        <v>1200</v>
      </c>
      <c r="K173" s="4">
        <v>4900</v>
      </c>
      <c r="L173" s="4">
        <v>1200</v>
      </c>
      <c r="M173" t="s">
        <v>1902</v>
      </c>
      <c r="Q173" t="s">
        <v>1900</v>
      </c>
      <c r="R173" t="s">
        <v>1901</v>
      </c>
      <c r="S173" t="s">
        <v>1900</v>
      </c>
      <c r="T173">
        <f>J173/K173</f>
        <v>0.244897959183673</v>
      </c>
      <c r="U173">
        <f>IF(R173=Q173,0,IF(S173=Q173,1,0.5))</f>
        <v>1</v>
      </c>
    </row>
    <row r="174" ht="71.25" spans="1:21">
      <c r="A174" t="s">
        <v>1454</v>
      </c>
      <c r="B174" s="3" t="s">
        <v>33</v>
      </c>
      <c r="C174" t="s">
        <v>1455</v>
      </c>
      <c r="D174" t="s">
        <v>1456</v>
      </c>
      <c r="E174" t="s">
        <v>194</v>
      </c>
      <c r="F174" t="s">
        <v>36</v>
      </c>
      <c r="G174" t="s">
        <v>195</v>
      </c>
      <c r="H174" t="s">
        <v>791</v>
      </c>
      <c r="I174" t="s">
        <v>1434</v>
      </c>
      <c r="J174" s="4">
        <v>1100</v>
      </c>
      <c r="K174" s="4">
        <v>1400</v>
      </c>
      <c r="L174" s="3">
        <v>189</v>
      </c>
      <c r="M174">
        <v>51</v>
      </c>
      <c r="Q174" t="s">
        <v>1900</v>
      </c>
      <c r="R174" t="s">
        <v>1901</v>
      </c>
      <c r="S174" t="s">
        <v>1900</v>
      </c>
      <c r="T174">
        <f>J174/K174</f>
        <v>0.785714285714286</v>
      </c>
      <c r="U174">
        <f>IF(R174=Q174,0,IF(S174=Q174,1,0.5))</f>
        <v>1</v>
      </c>
    </row>
    <row r="175" ht="85.5" spans="1:21">
      <c r="A175" t="s">
        <v>1461</v>
      </c>
      <c r="B175" s="3" t="s">
        <v>45</v>
      </c>
      <c r="C175" t="s">
        <v>1462</v>
      </c>
      <c r="D175" t="s">
        <v>1463</v>
      </c>
      <c r="E175" t="s">
        <v>1464</v>
      </c>
      <c r="F175" s="3" t="s">
        <v>70</v>
      </c>
      <c r="G175" t="s">
        <v>36</v>
      </c>
      <c r="H175" t="s">
        <v>1078</v>
      </c>
      <c r="I175" t="s">
        <v>1465</v>
      </c>
      <c r="J175" s="8">
        <v>18750</v>
      </c>
      <c r="K175" s="8">
        <v>13500</v>
      </c>
      <c r="L175">
        <v>720</v>
      </c>
      <c r="M175" s="3" t="s">
        <v>1933</v>
      </c>
      <c r="Q175" t="s">
        <v>1900</v>
      </c>
      <c r="R175" t="s">
        <v>1900</v>
      </c>
      <c r="S175" t="s">
        <v>1901</v>
      </c>
      <c r="T175">
        <f>J175/K175</f>
        <v>1.38888888888889</v>
      </c>
      <c r="U175">
        <f>IF(R175=Q175,0,IF(S175=Q175,1,0.5))</f>
        <v>0</v>
      </c>
    </row>
    <row r="176" ht="99.75" hidden="1" spans="1:21">
      <c r="A176" t="s">
        <v>1470</v>
      </c>
      <c r="B176" s="3" t="s">
        <v>943</v>
      </c>
      <c r="C176" t="s">
        <v>1471</v>
      </c>
      <c r="D176" t="s">
        <v>1472</v>
      </c>
      <c r="E176" s="3" t="s">
        <v>1473</v>
      </c>
      <c r="F176" t="s">
        <v>206</v>
      </c>
      <c r="G176" t="s">
        <v>19</v>
      </c>
      <c r="H176" s="3" t="s">
        <v>1474</v>
      </c>
      <c r="I176" t="s">
        <v>1475</v>
      </c>
      <c r="J176" s="6">
        <v>45000</v>
      </c>
      <c r="K176" s="6" t="s">
        <v>1902</v>
      </c>
      <c r="L176">
        <v>3000</v>
      </c>
      <c r="M176">
        <v>1400</v>
      </c>
      <c r="Q176" t="s">
        <v>1901</v>
      </c>
      <c r="R176" t="s">
        <v>1900</v>
      </c>
      <c r="S176" t="s">
        <v>1901</v>
      </c>
      <c r="T176" t="e">
        <f>J176/K176</f>
        <v>#VALUE!</v>
      </c>
      <c r="U176">
        <f>IF(R176=Q176,0,IF(S176=Q176,1,0.5))</f>
        <v>1</v>
      </c>
    </row>
    <row r="177" ht="171" hidden="1" spans="1:21">
      <c r="A177" t="s">
        <v>1480</v>
      </c>
      <c r="B177" s="3" t="s">
        <v>45</v>
      </c>
      <c r="C177" t="s">
        <v>1481</v>
      </c>
      <c r="D177" t="s">
        <v>1482</v>
      </c>
      <c r="E177" t="s">
        <v>1483</v>
      </c>
      <c r="F177" t="s">
        <v>36</v>
      </c>
      <c r="G177" s="3" t="s">
        <v>186</v>
      </c>
      <c r="H177" s="3" t="s">
        <v>1484</v>
      </c>
      <c r="I177" s="3" t="s">
        <v>1485</v>
      </c>
      <c r="J177" s="6" t="s">
        <v>1934</v>
      </c>
      <c r="K177" s="6" t="s">
        <v>1935</v>
      </c>
      <c r="L177" s="8">
        <v>8000</v>
      </c>
      <c r="M177" s="3" t="s">
        <v>1936</v>
      </c>
      <c r="Q177" t="s">
        <v>1900</v>
      </c>
      <c r="R177" t="s">
        <v>1901</v>
      </c>
      <c r="S177" t="s">
        <v>1900</v>
      </c>
      <c r="T177" t="e">
        <f>J177/K177</f>
        <v>#VALUE!</v>
      </c>
      <c r="U177">
        <f>IF(R177=Q177,0,IF(S177=Q177,1,0.5))</f>
        <v>1</v>
      </c>
    </row>
    <row r="178" ht="243.75" spans="1:21">
      <c r="A178" t="s">
        <v>1490</v>
      </c>
      <c r="B178" s="3" t="s">
        <v>201</v>
      </c>
      <c r="C178" t="s">
        <v>1491</v>
      </c>
      <c r="D178" t="s">
        <v>1492</v>
      </c>
      <c r="E178" t="s">
        <v>596</v>
      </c>
      <c r="F178" t="s">
        <v>206</v>
      </c>
      <c r="G178" s="3" t="s">
        <v>1493</v>
      </c>
      <c r="H178" t="s">
        <v>1494</v>
      </c>
      <c r="I178" s="3" t="s">
        <v>1495</v>
      </c>
      <c r="J178" s="4">
        <v>26500</v>
      </c>
      <c r="K178" s="4">
        <v>24000</v>
      </c>
      <c r="L178" s="4">
        <v>1800</v>
      </c>
      <c r="M178" s="4">
        <v>8000</v>
      </c>
      <c r="Q178" t="s">
        <v>1900</v>
      </c>
      <c r="R178" t="s">
        <v>1900</v>
      </c>
      <c r="S178" t="s">
        <v>1901</v>
      </c>
      <c r="T178">
        <f>J178/K178</f>
        <v>1.10416666666667</v>
      </c>
      <c r="U178">
        <f>IF(R178=Q178,0,IF(S178=Q178,1,0.5))</f>
        <v>0</v>
      </c>
    </row>
    <row r="179" ht="270.75" spans="1:21">
      <c r="A179" t="s">
        <v>1500</v>
      </c>
      <c r="B179" s="3" t="s">
        <v>14</v>
      </c>
      <c r="C179" t="s">
        <v>1501</v>
      </c>
      <c r="D179" t="s">
        <v>1502</v>
      </c>
      <c r="E179" s="3" t="s">
        <v>1503</v>
      </c>
      <c r="F179" s="3" t="s">
        <v>1504</v>
      </c>
      <c r="G179" t="s">
        <v>479</v>
      </c>
      <c r="H179" t="s">
        <v>241</v>
      </c>
      <c r="I179" t="s">
        <v>1505</v>
      </c>
      <c r="J179" s="4">
        <v>154000</v>
      </c>
      <c r="K179" s="4">
        <v>158000</v>
      </c>
      <c r="L179">
        <v>31000</v>
      </c>
      <c r="M179">
        <v>35000</v>
      </c>
      <c r="Q179" t="s">
        <v>1901</v>
      </c>
      <c r="R179" t="s">
        <v>1901</v>
      </c>
      <c r="S179" t="s">
        <v>1900</v>
      </c>
      <c r="T179">
        <f>J179/K179</f>
        <v>0.974683544303797</v>
      </c>
      <c r="U179">
        <f>IF(R179=Q179,0,IF(S179=Q179,1,0.5))</f>
        <v>0</v>
      </c>
    </row>
    <row r="180" ht="114" hidden="1" spans="1:21">
      <c r="A180" t="s">
        <v>1508</v>
      </c>
      <c r="B180" s="3" t="s">
        <v>420</v>
      </c>
      <c r="C180" t="s">
        <v>1509</v>
      </c>
      <c r="D180" t="s">
        <v>1510</v>
      </c>
      <c r="E180" t="s">
        <v>652</v>
      </c>
      <c r="F180" t="s">
        <v>36</v>
      </c>
      <c r="G180" t="s">
        <v>614</v>
      </c>
      <c r="H180" t="s">
        <v>615</v>
      </c>
      <c r="I180" s="3" t="s">
        <v>1511</v>
      </c>
      <c r="J180" s="4">
        <v>12000</v>
      </c>
      <c r="K180" s="4">
        <v>4500</v>
      </c>
      <c r="L180" s="3" t="s">
        <v>1902</v>
      </c>
      <c r="M180" s="3" t="s">
        <v>1902</v>
      </c>
      <c r="Q180" t="s">
        <v>1900</v>
      </c>
      <c r="R180" t="s">
        <v>1901</v>
      </c>
      <c r="S180" t="s">
        <v>1900</v>
      </c>
      <c r="T180">
        <f>J180/K180</f>
        <v>2.66666666666667</v>
      </c>
      <c r="U180">
        <f>IF(R180=Q180,0,IF(S180=Q180,1,0.5))</f>
        <v>1</v>
      </c>
    </row>
    <row r="181" ht="199.5" hidden="1" spans="1:21">
      <c r="A181" t="s">
        <v>1515</v>
      </c>
      <c r="B181" s="3" t="s">
        <v>746</v>
      </c>
      <c r="C181" t="s">
        <v>1516</v>
      </c>
      <c r="D181" t="s">
        <v>1517</v>
      </c>
      <c r="E181" t="s">
        <v>736</v>
      </c>
      <c r="F181" t="s">
        <v>79</v>
      </c>
      <c r="G181" s="3" t="s">
        <v>1518</v>
      </c>
      <c r="H181" s="3" t="s">
        <v>1519</v>
      </c>
      <c r="I181" s="3" t="s">
        <v>1520</v>
      </c>
      <c r="J181" s="6" t="s">
        <v>1937</v>
      </c>
      <c r="K181" s="8">
        <v>118000</v>
      </c>
      <c r="L181" s="8">
        <v>41000</v>
      </c>
      <c r="M181" s="8">
        <v>24000</v>
      </c>
      <c r="Q181" t="s">
        <v>1900</v>
      </c>
      <c r="R181" t="s">
        <v>1901</v>
      </c>
      <c r="S181" t="s">
        <v>1900</v>
      </c>
      <c r="T181" t="e">
        <f>J181/K181</f>
        <v>#VALUE!</v>
      </c>
      <c r="U181">
        <f>IF(R181=Q181,0,IF(S181=Q181,1,0.5))</f>
        <v>1</v>
      </c>
    </row>
    <row r="182" ht="409.5" spans="1:21">
      <c r="A182" t="s">
        <v>1525</v>
      </c>
      <c r="B182" s="3" t="s">
        <v>746</v>
      </c>
      <c r="C182" s="3" t="s">
        <v>1526</v>
      </c>
      <c r="D182" t="s">
        <v>1527</v>
      </c>
      <c r="E182" s="3" t="s">
        <v>1528</v>
      </c>
      <c r="F182" t="s">
        <v>36</v>
      </c>
      <c r="G182" t="s">
        <v>614</v>
      </c>
      <c r="H182" t="s">
        <v>1529</v>
      </c>
      <c r="I182" t="s">
        <v>1530</v>
      </c>
      <c r="J182" s="8">
        <v>33000</v>
      </c>
      <c r="K182" s="8">
        <v>17000</v>
      </c>
      <c r="L182" s="4">
        <v>2500</v>
      </c>
      <c r="M182" s="4">
        <v>2500</v>
      </c>
      <c r="Q182" t="s">
        <v>1901</v>
      </c>
      <c r="R182" t="s">
        <v>1901</v>
      </c>
      <c r="S182" t="s">
        <v>1900</v>
      </c>
      <c r="T182">
        <f>J182/K182</f>
        <v>1.94117647058824</v>
      </c>
      <c r="U182">
        <f>IF(R182=Q182,0,IF(S182=Q182,1,0.5))</f>
        <v>0</v>
      </c>
    </row>
    <row r="183" ht="114" hidden="1" spans="1:21">
      <c r="A183" t="s">
        <v>1534</v>
      </c>
      <c r="B183" s="3" t="s">
        <v>86</v>
      </c>
      <c r="C183" t="s">
        <v>1535</v>
      </c>
      <c r="D183" t="s">
        <v>1536</v>
      </c>
      <c r="E183" t="s">
        <v>27</v>
      </c>
      <c r="F183" t="s">
        <v>19</v>
      </c>
      <c r="G183" t="s">
        <v>489</v>
      </c>
      <c r="H183" s="3" t="s">
        <v>92</v>
      </c>
      <c r="I183" t="s">
        <v>1537</v>
      </c>
      <c r="J183" s="4">
        <v>12000</v>
      </c>
      <c r="K183" s="4">
        <v>5500</v>
      </c>
      <c r="L183">
        <v>200</v>
      </c>
      <c r="M183" s="3">
        <v>3300</v>
      </c>
      <c r="Q183" t="s">
        <v>1901</v>
      </c>
      <c r="R183" t="s">
        <v>1901</v>
      </c>
      <c r="S183" t="s">
        <v>1900</v>
      </c>
      <c r="T183">
        <f>J183/K183</f>
        <v>2.18181818181818</v>
      </c>
      <c r="U183">
        <f>IF(R183=Q183,0,IF(S183=Q183,1,0.5))</f>
        <v>0</v>
      </c>
    </row>
    <row r="184" ht="128.25" spans="1:21">
      <c r="A184" t="s">
        <v>1540</v>
      </c>
      <c r="B184" s="3" t="s">
        <v>14</v>
      </c>
      <c r="C184" t="s">
        <v>1541</v>
      </c>
      <c r="D184" t="s">
        <v>1542</v>
      </c>
      <c r="E184" t="s">
        <v>1543</v>
      </c>
      <c r="F184" t="s">
        <v>18</v>
      </c>
      <c r="G184" s="3" t="s">
        <v>907</v>
      </c>
      <c r="H184" t="s">
        <v>1544</v>
      </c>
      <c r="I184" s="3" t="s">
        <v>1545</v>
      </c>
      <c r="J184" s="4">
        <v>5000</v>
      </c>
      <c r="K184" s="4">
        <v>9450</v>
      </c>
      <c r="L184">
        <v>3600</v>
      </c>
      <c r="M184">
        <v>191</v>
      </c>
      <c r="Q184" t="s">
        <v>1901</v>
      </c>
      <c r="R184" t="s">
        <v>1900</v>
      </c>
      <c r="S184" t="s">
        <v>1901</v>
      </c>
      <c r="T184">
        <f>J184/K184</f>
        <v>0.529100529100529</v>
      </c>
      <c r="U184">
        <f>IF(R184=Q184,0,IF(S184=Q184,1,0.5))</f>
        <v>1</v>
      </c>
    </row>
    <row r="185" ht="114" hidden="1" spans="1:21">
      <c r="A185" t="s">
        <v>1549</v>
      </c>
      <c r="B185" s="3" t="s">
        <v>14</v>
      </c>
      <c r="C185" t="s">
        <v>1550</v>
      </c>
      <c r="D185" t="s">
        <v>1551</v>
      </c>
      <c r="E185" t="s">
        <v>1552</v>
      </c>
      <c r="F185" t="s">
        <v>1553</v>
      </c>
      <c r="G185" t="s">
        <v>1554</v>
      </c>
      <c r="H185" t="s">
        <v>1555</v>
      </c>
      <c r="I185" t="s">
        <v>1556</v>
      </c>
      <c r="J185" s="4">
        <v>2000</v>
      </c>
      <c r="K185" s="4">
        <v>5000</v>
      </c>
      <c r="L185">
        <v>65</v>
      </c>
      <c r="M185">
        <v>350</v>
      </c>
      <c r="Q185" t="s">
        <v>1899</v>
      </c>
      <c r="R185" t="s">
        <v>1900</v>
      </c>
      <c r="S185" t="s">
        <v>1901</v>
      </c>
      <c r="T185">
        <f>J185/K185</f>
        <v>0.4</v>
      </c>
      <c r="U185">
        <f>IF(R185=Q185,0,IF(S185=Q185,1,0.5))</f>
        <v>0.5</v>
      </c>
    </row>
    <row r="186" ht="199.5" hidden="1" spans="1:21">
      <c r="A186" t="s">
        <v>1561</v>
      </c>
      <c r="B186" s="3" t="s">
        <v>14</v>
      </c>
      <c r="C186" t="s">
        <v>1562</v>
      </c>
      <c r="D186" t="s">
        <v>1563</v>
      </c>
      <c r="E186" t="s">
        <v>1564</v>
      </c>
      <c r="F186" t="s">
        <v>1565</v>
      </c>
      <c r="G186" s="3" t="s">
        <v>1566</v>
      </c>
      <c r="H186" s="3" t="s">
        <v>1567</v>
      </c>
      <c r="I186" s="3" t="s">
        <v>1568</v>
      </c>
      <c r="J186" s="4">
        <v>5000</v>
      </c>
      <c r="K186" s="4">
        <v>15000</v>
      </c>
      <c r="Q186" t="s">
        <v>1901</v>
      </c>
      <c r="R186" t="s">
        <v>1900</v>
      </c>
      <c r="S186" t="s">
        <v>1901</v>
      </c>
      <c r="T186">
        <f>J186/K186</f>
        <v>0.333333333333333</v>
      </c>
      <c r="U186">
        <f>IF(R186=Q186,0,IF(S186=Q186,1,0.5))</f>
        <v>1</v>
      </c>
    </row>
    <row r="187" ht="128.25" hidden="1" spans="1:21">
      <c r="A187" t="s">
        <v>1570</v>
      </c>
      <c r="B187" s="3" t="s">
        <v>33</v>
      </c>
      <c r="C187" t="s">
        <v>1571</v>
      </c>
      <c r="D187" t="s">
        <v>1572</v>
      </c>
      <c r="E187" t="s">
        <v>1573</v>
      </c>
      <c r="F187" t="s">
        <v>36</v>
      </c>
      <c r="G187" s="3" t="s">
        <v>70</v>
      </c>
      <c r="H187" t="s">
        <v>1574</v>
      </c>
      <c r="I187" s="3" t="s">
        <v>1575</v>
      </c>
      <c r="J187" s="4">
        <v>1400</v>
      </c>
      <c r="K187" s="4">
        <v>13000</v>
      </c>
      <c r="L187">
        <v>360</v>
      </c>
      <c r="M187">
        <v>50</v>
      </c>
      <c r="Q187" t="s">
        <v>1900</v>
      </c>
      <c r="R187" t="s">
        <v>1901</v>
      </c>
      <c r="S187" t="s">
        <v>1900</v>
      </c>
      <c r="T187">
        <f>J187/K187</f>
        <v>0.107692307692308</v>
      </c>
      <c r="U187">
        <f>IF(R187=Q187,0,IF(S187=Q187,1,0.5))</f>
        <v>1</v>
      </c>
    </row>
    <row r="188" ht="114" spans="1:21">
      <c r="A188" t="s">
        <v>1576</v>
      </c>
      <c r="B188" s="3" t="s">
        <v>420</v>
      </c>
      <c r="C188" t="s">
        <v>1577</v>
      </c>
      <c r="D188" t="s">
        <v>1578</v>
      </c>
      <c r="E188" t="s">
        <v>27</v>
      </c>
      <c r="F188" t="s">
        <v>19</v>
      </c>
      <c r="G188" t="s">
        <v>614</v>
      </c>
      <c r="H188" t="s">
        <v>987</v>
      </c>
      <c r="I188" t="s">
        <v>1579</v>
      </c>
      <c r="J188" s="4">
        <v>16000</v>
      </c>
      <c r="K188" s="4">
        <v>12000</v>
      </c>
      <c r="L188" t="s">
        <v>1902</v>
      </c>
      <c r="M188">
        <v>12000</v>
      </c>
      <c r="Q188" t="s">
        <v>1901</v>
      </c>
      <c r="R188" t="s">
        <v>1901</v>
      </c>
      <c r="S188" t="s">
        <v>1900</v>
      </c>
      <c r="T188">
        <f>J188/K188</f>
        <v>1.33333333333333</v>
      </c>
      <c r="U188">
        <f>IF(R188=Q188,0,IF(S188=Q188,1,0.5))</f>
        <v>0</v>
      </c>
    </row>
    <row r="189" ht="114" hidden="1" spans="1:21">
      <c r="A189" t="s">
        <v>1582</v>
      </c>
      <c r="B189" s="3" t="s">
        <v>420</v>
      </c>
      <c r="C189" t="s">
        <v>1583</v>
      </c>
      <c r="D189" t="s">
        <v>1584</v>
      </c>
      <c r="E189" t="s">
        <v>27</v>
      </c>
      <c r="F189" t="s">
        <v>19</v>
      </c>
      <c r="G189" t="s">
        <v>614</v>
      </c>
      <c r="H189" s="3" t="s">
        <v>1585</v>
      </c>
      <c r="I189" t="s">
        <v>1586</v>
      </c>
      <c r="J189" s="4">
        <v>1500</v>
      </c>
      <c r="K189" s="4">
        <v>4200</v>
      </c>
      <c r="L189" t="s">
        <v>1902</v>
      </c>
      <c r="M189" s="8">
        <v>4200</v>
      </c>
      <c r="Q189" t="s">
        <v>1901</v>
      </c>
      <c r="R189" t="s">
        <v>1901</v>
      </c>
      <c r="S189" t="s">
        <v>1900</v>
      </c>
      <c r="T189">
        <f>J189/K189</f>
        <v>0.357142857142857</v>
      </c>
      <c r="U189">
        <f>IF(R189=Q189,0,IF(S189=Q189,1,0.5))</f>
        <v>0</v>
      </c>
    </row>
    <row r="190" ht="114" hidden="1" spans="1:21">
      <c r="A190" t="s">
        <v>1589</v>
      </c>
      <c r="B190" s="3" t="s">
        <v>420</v>
      </c>
      <c r="C190" t="s">
        <v>1590</v>
      </c>
      <c r="D190" t="s">
        <v>1591</v>
      </c>
      <c r="E190" t="s">
        <v>27</v>
      </c>
      <c r="F190" t="s">
        <v>19</v>
      </c>
      <c r="G190" t="s">
        <v>653</v>
      </c>
      <c r="H190" t="s">
        <v>1592</v>
      </c>
      <c r="I190" t="s">
        <v>1593</v>
      </c>
      <c r="J190">
        <v>800</v>
      </c>
      <c r="K190" s="4">
        <v>5300</v>
      </c>
      <c r="L190" t="s">
        <v>1902</v>
      </c>
      <c r="M190" s="8">
        <v>5300</v>
      </c>
      <c r="Q190" t="s">
        <v>1901</v>
      </c>
      <c r="R190" t="s">
        <v>1901</v>
      </c>
      <c r="S190" t="s">
        <v>1900</v>
      </c>
      <c r="T190">
        <f>J190/K190</f>
        <v>0.150943396226415</v>
      </c>
      <c r="U190">
        <f>IF(R190=Q190,0,IF(S190=Q190,1,0.5))</f>
        <v>0</v>
      </c>
    </row>
    <row r="191" ht="171" hidden="1" spans="1:21">
      <c r="A191" t="s">
        <v>1597</v>
      </c>
      <c r="B191" s="3" t="s">
        <v>45</v>
      </c>
      <c r="C191" t="s">
        <v>1598</v>
      </c>
      <c r="D191" t="s">
        <v>1599</v>
      </c>
      <c r="E191" t="s">
        <v>1600</v>
      </c>
      <c r="F191" t="s">
        <v>36</v>
      </c>
      <c r="G191" t="s">
        <v>248</v>
      </c>
      <c r="H191" t="s">
        <v>1601</v>
      </c>
      <c r="I191" s="3" t="s">
        <v>1602</v>
      </c>
      <c r="J191" s="3" t="s">
        <v>1603</v>
      </c>
      <c r="K191" s="3" t="s">
        <v>1604</v>
      </c>
      <c r="L191" s="3" t="s">
        <v>1605</v>
      </c>
      <c r="M191" s="3" t="s">
        <v>1606</v>
      </c>
      <c r="P191" t="s">
        <v>1905</v>
      </c>
      <c r="Q191" t="s">
        <v>1900</v>
      </c>
      <c r="R191" t="s">
        <v>1901</v>
      </c>
      <c r="S191" t="s">
        <v>1900</v>
      </c>
      <c r="T191" t="e">
        <f>J191/K191</f>
        <v>#VALUE!</v>
      </c>
      <c r="U191">
        <f>IF(R191=Q191,0,IF(S191=Q191,1,0.5))</f>
        <v>1</v>
      </c>
    </row>
    <row r="192" ht="71.25" hidden="1" spans="1:21">
      <c r="A192" t="s">
        <v>1607</v>
      </c>
      <c r="B192" s="3" t="s">
        <v>33</v>
      </c>
      <c r="C192" t="s">
        <v>1608</v>
      </c>
      <c r="D192" t="s">
        <v>1609</v>
      </c>
      <c r="E192" t="s">
        <v>194</v>
      </c>
      <c r="F192" t="s">
        <v>36</v>
      </c>
      <c r="G192" s="3" t="s">
        <v>70</v>
      </c>
      <c r="H192" t="s">
        <v>1610</v>
      </c>
      <c r="I192" t="s">
        <v>1611</v>
      </c>
      <c r="J192" s="3">
        <v>235</v>
      </c>
      <c r="K192" s="1" t="s">
        <v>1902</v>
      </c>
      <c r="L192">
        <v>31</v>
      </c>
      <c r="M192">
        <v>36</v>
      </c>
      <c r="Q192" t="s">
        <v>1900</v>
      </c>
      <c r="R192" t="s">
        <v>1901</v>
      </c>
      <c r="S192" t="s">
        <v>1900</v>
      </c>
      <c r="T192" t="e">
        <f>J192/K192</f>
        <v>#VALUE!</v>
      </c>
      <c r="U192">
        <f>IF(R192=Q192,0,IF(S192=Q192,1,0.5))</f>
        <v>1</v>
      </c>
    </row>
    <row r="193" ht="85.5" hidden="1" spans="1:21">
      <c r="A193" t="s">
        <v>1615</v>
      </c>
      <c r="B193" s="3" t="s">
        <v>45</v>
      </c>
      <c r="C193" t="s">
        <v>1616</v>
      </c>
      <c r="D193" t="s">
        <v>1617</v>
      </c>
      <c r="E193" s="3" t="s">
        <v>1618</v>
      </c>
      <c r="F193" t="s">
        <v>36</v>
      </c>
      <c r="G193" t="s">
        <v>37</v>
      </c>
      <c r="H193" s="3" t="s">
        <v>1619</v>
      </c>
      <c r="I193" s="3" t="s">
        <v>1620</v>
      </c>
      <c r="J193" s="4">
        <v>4400</v>
      </c>
      <c r="K193" s="4">
        <v>2000</v>
      </c>
      <c r="L193" s="3">
        <v>2797</v>
      </c>
      <c r="M193" s="3">
        <v>165</v>
      </c>
      <c r="N193" t="s">
        <v>1320</v>
      </c>
      <c r="Q193" t="s">
        <v>1900</v>
      </c>
      <c r="R193" t="s">
        <v>1901</v>
      </c>
      <c r="S193" t="s">
        <v>1900</v>
      </c>
      <c r="T193">
        <f>J193/K193</f>
        <v>2.2</v>
      </c>
      <c r="U193">
        <f>IF(R193=Q193,0,IF(S193=Q193,1,0.5))</f>
        <v>1</v>
      </c>
    </row>
    <row r="194" ht="114" spans="1:21">
      <c r="A194" t="s">
        <v>1625</v>
      </c>
      <c r="B194" s="3" t="s">
        <v>14</v>
      </c>
      <c r="C194" t="s">
        <v>1626</v>
      </c>
      <c r="D194" t="s">
        <v>1627</v>
      </c>
      <c r="E194" t="s">
        <v>27</v>
      </c>
      <c r="F194" t="s">
        <v>36</v>
      </c>
      <c r="G194" t="s">
        <v>18</v>
      </c>
      <c r="H194" t="s">
        <v>1628</v>
      </c>
      <c r="I194" t="s">
        <v>644</v>
      </c>
      <c r="J194" s="8">
        <v>13000</v>
      </c>
      <c r="K194" s="8">
        <v>18000</v>
      </c>
      <c r="L194">
        <v>350</v>
      </c>
      <c r="M194">
        <v>300</v>
      </c>
      <c r="Q194" t="s">
        <v>1901</v>
      </c>
      <c r="R194" t="s">
        <v>1901</v>
      </c>
      <c r="S194" t="s">
        <v>1900</v>
      </c>
      <c r="T194">
        <f>J194/K194</f>
        <v>0.722222222222222</v>
      </c>
      <c r="U194">
        <f>IF(R194=Q194,0,IF(S194=Q194,1,0.5))</f>
        <v>0</v>
      </c>
    </row>
    <row r="195" ht="114" spans="1:21">
      <c r="A195" t="s">
        <v>1633</v>
      </c>
      <c r="B195" s="3" t="s">
        <v>14</v>
      </c>
      <c r="C195" t="s">
        <v>642</v>
      </c>
      <c r="D195" t="s">
        <v>1634</v>
      </c>
      <c r="E195" t="s">
        <v>27</v>
      </c>
      <c r="F195" t="s">
        <v>36</v>
      </c>
      <c r="G195" t="s">
        <v>18</v>
      </c>
      <c r="H195" t="s">
        <v>1628</v>
      </c>
      <c r="I195" t="s">
        <v>1635</v>
      </c>
      <c r="J195" s="8">
        <v>11000</v>
      </c>
      <c r="K195" s="8">
        <v>6000</v>
      </c>
      <c r="L195" t="s">
        <v>1902</v>
      </c>
      <c r="M195" t="s">
        <v>1902</v>
      </c>
      <c r="Q195" t="s">
        <v>1901</v>
      </c>
      <c r="R195" t="s">
        <v>1901</v>
      </c>
      <c r="S195" t="s">
        <v>1900</v>
      </c>
      <c r="T195">
        <f>J195/K195</f>
        <v>1.83333333333333</v>
      </c>
      <c r="U195">
        <f>IF(R195=Q195,0,IF(S195=Q195,1,0.5))</f>
        <v>0</v>
      </c>
    </row>
    <row r="196" ht="114" hidden="1" spans="1:21">
      <c r="A196" t="s">
        <v>1638</v>
      </c>
      <c r="B196" s="3" t="s">
        <v>14</v>
      </c>
      <c r="C196" t="s">
        <v>1639</v>
      </c>
      <c r="D196" t="s">
        <v>555</v>
      </c>
      <c r="E196" t="s">
        <v>124</v>
      </c>
      <c r="F196" s="3" t="s">
        <v>1640</v>
      </c>
      <c r="G196" t="s">
        <v>18</v>
      </c>
      <c r="H196" t="s">
        <v>1641</v>
      </c>
      <c r="I196" t="s">
        <v>1642</v>
      </c>
      <c r="J196">
        <v>150</v>
      </c>
      <c r="K196" s="4">
        <v>1200</v>
      </c>
      <c r="L196" t="s">
        <v>1902</v>
      </c>
      <c r="M196" t="s">
        <v>1902</v>
      </c>
      <c r="Q196" t="s">
        <v>1900</v>
      </c>
      <c r="R196" t="s">
        <v>1901</v>
      </c>
      <c r="S196" t="s">
        <v>1900</v>
      </c>
      <c r="T196">
        <f t="shared" ref="T196:T229" si="7">J196/K196</f>
        <v>0.125</v>
      </c>
      <c r="U196">
        <f>IF(R196=Q196,0,IF(S196=Q196,1,0.5))</f>
        <v>1</v>
      </c>
    </row>
    <row r="197" ht="114" spans="1:21">
      <c r="A197" t="s">
        <v>1646</v>
      </c>
      <c r="B197" s="3" t="s">
        <v>14</v>
      </c>
      <c r="C197" t="s">
        <v>1647</v>
      </c>
      <c r="D197" t="s">
        <v>1648</v>
      </c>
      <c r="E197" t="s">
        <v>27</v>
      </c>
      <c r="F197" t="s">
        <v>19</v>
      </c>
      <c r="G197" t="s">
        <v>18</v>
      </c>
      <c r="H197" t="s">
        <v>1649</v>
      </c>
      <c r="I197" s="3" t="s">
        <v>1650</v>
      </c>
      <c r="J197" s="4">
        <v>14000</v>
      </c>
      <c r="K197" s="4">
        <v>8550</v>
      </c>
      <c r="L197" s="3">
        <v>2504</v>
      </c>
      <c r="M197" s="3">
        <v>2314</v>
      </c>
      <c r="Q197" t="s">
        <v>1901</v>
      </c>
      <c r="R197" t="s">
        <v>1901</v>
      </c>
      <c r="S197" t="s">
        <v>1900</v>
      </c>
      <c r="T197">
        <f>J197/K197</f>
        <v>1.6374269005848</v>
      </c>
      <c r="U197">
        <f>IF(R197=Q197,0,IF(S197=Q197,1,0.5))</f>
        <v>0</v>
      </c>
    </row>
    <row r="198" ht="285" hidden="1" spans="1:21">
      <c r="A198" t="s">
        <v>1654</v>
      </c>
      <c r="B198" s="3" t="s">
        <v>45</v>
      </c>
      <c r="C198" t="s">
        <v>1655</v>
      </c>
      <c r="D198" t="s">
        <v>1656</v>
      </c>
      <c r="E198" s="3" t="s">
        <v>1657</v>
      </c>
      <c r="F198" t="s">
        <v>248</v>
      </c>
      <c r="G198" t="s">
        <v>19</v>
      </c>
      <c r="H198" s="3" t="s">
        <v>1658</v>
      </c>
      <c r="I198" t="s">
        <v>329</v>
      </c>
      <c r="L198">
        <v>350</v>
      </c>
      <c r="M198">
        <v>90</v>
      </c>
      <c r="Q198" t="s">
        <v>1899</v>
      </c>
      <c r="R198" t="s">
        <v>1900</v>
      </c>
      <c r="S198" t="s">
        <v>1901</v>
      </c>
      <c r="T198" t="e">
        <f>J198/K198</f>
        <v>#DIV/0!</v>
      </c>
      <c r="U198">
        <f>IF(R198=Q198,0,IF(S198=Q198,1,0.5))</f>
        <v>0.5</v>
      </c>
    </row>
    <row r="199" ht="171" spans="1:21">
      <c r="A199" t="s">
        <v>1661</v>
      </c>
      <c r="B199" s="3" t="s">
        <v>226</v>
      </c>
      <c r="C199" t="s">
        <v>1662</v>
      </c>
      <c r="D199" t="s">
        <v>1663</v>
      </c>
      <c r="E199" s="3" t="s">
        <v>1664</v>
      </c>
      <c r="F199" t="s">
        <v>206</v>
      </c>
      <c r="G199" s="3" t="s">
        <v>907</v>
      </c>
      <c r="H199" t="s">
        <v>382</v>
      </c>
      <c r="I199" t="s">
        <v>1665</v>
      </c>
      <c r="J199" s="8">
        <v>22000</v>
      </c>
      <c r="K199" s="8">
        <v>18000</v>
      </c>
      <c r="L199">
        <v>5000</v>
      </c>
      <c r="M199" s="4">
        <v>6000</v>
      </c>
      <c r="Q199" t="s">
        <v>1901</v>
      </c>
      <c r="R199" t="s">
        <v>1900</v>
      </c>
      <c r="S199" t="s">
        <v>1901</v>
      </c>
      <c r="T199">
        <f>J199/K199</f>
        <v>1.22222222222222</v>
      </c>
      <c r="U199">
        <f t="shared" ref="U199:U229" si="8">IF(R199=Q199,0,IF(S199=Q199,1,0.5))</f>
        <v>1</v>
      </c>
    </row>
    <row r="200" ht="85.5" hidden="1" spans="1:21">
      <c r="A200" t="s">
        <v>1669</v>
      </c>
      <c r="B200" s="3" t="s">
        <v>45</v>
      </c>
      <c r="C200" t="s">
        <v>1670</v>
      </c>
      <c r="D200" t="s">
        <v>831</v>
      </c>
      <c r="E200" t="s">
        <v>27</v>
      </c>
      <c r="F200" t="s">
        <v>1671</v>
      </c>
      <c r="G200" t="s">
        <v>36</v>
      </c>
      <c r="H200" t="s">
        <v>1672</v>
      </c>
      <c r="I200" t="s">
        <v>917</v>
      </c>
      <c r="J200" s="6" t="s">
        <v>1938</v>
      </c>
      <c r="K200" s="4">
        <v>21500</v>
      </c>
      <c r="L200" s="4">
        <v>10000</v>
      </c>
      <c r="M200">
        <v>2100</v>
      </c>
      <c r="Q200" t="s">
        <v>1901</v>
      </c>
      <c r="R200" t="s">
        <v>1900</v>
      </c>
      <c r="S200" t="s">
        <v>1901</v>
      </c>
      <c r="T200" t="e">
        <f>J200/K200</f>
        <v>#VALUE!</v>
      </c>
      <c r="U200">
        <f>IF(R200=Q200,0,IF(S200=Q200,1,0.5))</f>
        <v>1</v>
      </c>
    </row>
    <row r="201" ht="142.5" spans="1:21">
      <c r="A201" t="s">
        <v>1676</v>
      </c>
      <c r="B201" s="3" t="s">
        <v>45</v>
      </c>
      <c r="C201" t="s">
        <v>1677</v>
      </c>
      <c r="D201" t="s">
        <v>1678</v>
      </c>
      <c r="E201" t="s">
        <v>59</v>
      </c>
      <c r="F201" s="3" t="s">
        <v>205</v>
      </c>
      <c r="G201" t="s">
        <v>37</v>
      </c>
      <c r="H201" s="3" t="s">
        <v>1679</v>
      </c>
      <c r="I201" s="3" t="s">
        <v>1680</v>
      </c>
      <c r="J201" s="8">
        <v>9500</v>
      </c>
      <c r="K201" s="8">
        <v>6500</v>
      </c>
      <c r="L201">
        <v>3250</v>
      </c>
      <c r="M201" s="4">
        <v>5000</v>
      </c>
      <c r="Q201" t="s">
        <v>1900</v>
      </c>
      <c r="R201" t="s">
        <v>1901</v>
      </c>
      <c r="S201" t="s">
        <v>1900</v>
      </c>
      <c r="T201">
        <f>J201/K201</f>
        <v>1.46153846153846</v>
      </c>
      <c r="U201">
        <f>IF(R201=Q201,0,IF(S201=Q201,1,0.5))</f>
        <v>1</v>
      </c>
    </row>
    <row r="202" ht="129.75" hidden="1" spans="1:21">
      <c r="A202" t="s">
        <v>1684</v>
      </c>
      <c r="B202" s="3" t="s">
        <v>420</v>
      </c>
      <c r="C202" t="s">
        <v>1685</v>
      </c>
      <c r="D202" t="s">
        <v>1686</v>
      </c>
      <c r="E202" t="s">
        <v>1687</v>
      </c>
      <c r="F202" s="3" t="s">
        <v>1688</v>
      </c>
      <c r="G202" t="s">
        <v>653</v>
      </c>
      <c r="H202" s="3" t="s">
        <v>1689</v>
      </c>
      <c r="I202" t="s">
        <v>1690</v>
      </c>
      <c r="J202" s="6" t="s">
        <v>1902</v>
      </c>
      <c r="Q202" t="s">
        <v>1901</v>
      </c>
      <c r="R202" t="s">
        <v>1901</v>
      </c>
      <c r="S202" t="s">
        <v>1900</v>
      </c>
      <c r="T202" t="e">
        <f>J202/K202</f>
        <v>#VALUE!</v>
      </c>
      <c r="U202">
        <f>IF(R202=Q202,0,IF(S202=Q202,1,0.5))</f>
        <v>0</v>
      </c>
    </row>
    <row r="203" ht="85.5" spans="1:21">
      <c r="A203" t="s">
        <v>1692</v>
      </c>
      <c r="B203" s="3" t="s">
        <v>295</v>
      </c>
      <c r="C203" t="s">
        <v>1693</v>
      </c>
      <c r="D203" t="s">
        <v>1694</v>
      </c>
      <c r="E203" t="s">
        <v>1695</v>
      </c>
      <c r="F203" s="3" t="s">
        <v>1696</v>
      </c>
      <c r="G203" t="s">
        <v>1697</v>
      </c>
      <c r="H203" s="3" t="s">
        <v>1698</v>
      </c>
      <c r="I203" t="s">
        <v>1699</v>
      </c>
      <c r="J203" s="3">
        <v>50418</v>
      </c>
      <c r="K203" s="4">
        <v>48396</v>
      </c>
      <c r="L203" t="s">
        <v>1902</v>
      </c>
      <c r="M203" t="s">
        <v>1902</v>
      </c>
      <c r="Q203" t="s">
        <v>1901</v>
      </c>
      <c r="R203" t="s">
        <v>1901</v>
      </c>
      <c r="S203" t="s">
        <v>1900</v>
      </c>
      <c r="T203">
        <f>J203/K203</f>
        <v>1.04178031242251</v>
      </c>
      <c r="U203">
        <f>IF(R203=Q203,0,IF(S203=Q203,1,0.5))</f>
        <v>0</v>
      </c>
    </row>
    <row r="204" ht="71.25" hidden="1" spans="1:21">
      <c r="A204" s="1" t="s">
        <v>1909</v>
      </c>
      <c r="B204" s="6" t="s">
        <v>1910</v>
      </c>
      <c r="C204" s="1" t="s">
        <v>1911</v>
      </c>
      <c r="D204" s="1" t="s">
        <v>1912</v>
      </c>
      <c r="T204" t="e">
        <f>J204/K204</f>
        <v>#DIV/0!</v>
      </c>
      <c r="U204">
        <f>IF(R204=Q204,0,IF(S204=Q204,1,0.5))</f>
        <v>0</v>
      </c>
    </row>
    <row r="205" ht="114" spans="1:21">
      <c r="A205" t="s">
        <v>1703</v>
      </c>
      <c r="B205" s="3" t="s">
        <v>201</v>
      </c>
      <c r="C205" t="s">
        <v>1662</v>
      </c>
      <c r="D205" t="s">
        <v>1704</v>
      </c>
      <c r="E205" t="s">
        <v>596</v>
      </c>
      <c r="F205" t="s">
        <v>206</v>
      </c>
      <c r="G205" t="s">
        <v>19</v>
      </c>
      <c r="H205" t="s">
        <v>382</v>
      </c>
      <c r="I205" t="s">
        <v>1405</v>
      </c>
      <c r="J205" s="8">
        <v>49000</v>
      </c>
      <c r="K205" s="4">
        <v>25000</v>
      </c>
      <c r="L205">
        <v>10250</v>
      </c>
      <c r="M205" s="4">
        <v>8000</v>
      </c>
      <c r="Q205" t="s">
        <v>1900</v>
      </c>
      <c r="R205" t="s">
        <v>1900</v>
      </c>
      <c r="S205" t="s">
        <v>1901</v>
      </c>
      <c r="T205">
        <f>J205/K205</f>
        <v>1.96</v>
      </c>
      <c r="U205">
        <f>IF(R205=Q205,0,IF(S205=Q205,1,0.5))</f>
        <v>0</v>
      </c>
    </row>
    <row r="206" ht="228" spans="1:21">
      <c r="A206" t="s">
        <v>1708</v>
      </c>
      <c r="B206" s="3" t="s">
        <v>45</v>
      </c>
      <c r="C206" t="s">
        <v>1693</v>
      </c>
      <c r="D206" t="s">
        <v>1709</v>
      </c>
      <c r="E206" s="3" t="s">
        <v>1710</v>
      </c>
      <c r="F206" t="s">
        <v>36</v>
      </c>
      <c r="G206" s="3" t="s">
        <v>70</v>
      </c>
      <c r="H206" t="s">
        <v>585</v>
      </c>
      <c r="I206" t="s">
        <v>584</v>
      </c>
      <c r="J206" s="4">
        <v>11200</v>
      </c>
      <c r="K206" s="4">
        <v>18400</v>
      </c>
      <c r="L206">
        <v>2100</v>
      </c>
      <c r="M206">
        <v>121</v>
      </c>
      <c r="Q206" t="s">
        <v>1900</v>
      </c>
      <c r="R206" t="s">
        <v>1901</v>
      </c>
      <c r="S206" t="s">
        <v>1900</v>
      </c>
      <c r="T206">
        <f>J206/K206</f>
        <v>0.608695652173913</v>
      </c>
      <c r="U206">
        <f>IF(R206=Q206,0,IF(S206=Q206,1,0.5))</f>
        <v>1</v>
      </c>
    </row>
    <row r="207" ht="99.75" spans="1:21">
      <c r="A207" t="s">
        <v>1713</v>
      </c>
      <c r="B207" s="3" t="s">
        <v>45</v>
      </c>
      <c r="C207" t="s">
        <v>1677</v>
      </c>
      <c r="D207" t="s">
        <v>1714</v>
      </c>
      <c r="E207" t="s">
        <v>27</v>
      </c>
      <c r="F207" s="3" t="s">
        <v>1715</v>
      </c>
      <c r="G207" t="s">
        <v>832</v>
      </c>
      <c r="H207" s="3" t="s">
        <v>1716</v>
      </c>
      <c r="I207" t="s">
        <v>1717</v>
      </c>
      <c r="J207" s="8">
        <v>44000</v>
      </c>
      <c r="K207" s="8">
        <v>32400</v>
      </c>
      <c r="L207" s="3">
        <v>4750</v>
      </c>
      <c r="M207">
        <v>54000</v>
      </c>
      <c r="N207" t="s">
        <v>1320</v>
      </c>
      <c r="Q207" t="s">
        <v>1901</v>
      </c>
      <c r="R207" t="s">
        <v>1901</v>
      </c>
      <c r="S207" t="s">
        <v>1900</v>
      </c>
      <c r="T207">
        <f>J207/K207</f>
        <v>1.35802469135802</v>
      </c>
      <c r="U207">
        <f>IF(R207=Q207,0,IF(S207=Q207,1,0.5))</f>
        <v>0</v>
      </c>
    </row>
    <row r="208" ht="71.25" hidden="1" spans="1:21">
      <c r="A208" t="s">
        <v>1722</v>
      </c>
      <c r="B208" s="3" t="s">
        <v>33</v>
      </c>
      <c r="C208" t="s">
        <v>1571</v>
      </c>
      <c r="D208" t="s">
        <v>1723</v>
      </c>
      <c r="E208" t="s">
        <v>27</v>
      </c>
      <c r="F208" t="s">
        <v>36</v>
      </c>
      <c r="G208" s="3" t="s">
        <v>70</v>
      </c>
      <c r="H208" t="s">
        <v>1295</v>
      </c>
      <c r="I208" t="s">
        <v>1724</v>
      </c>
      <c r="J208" s="4">
        <v>16000</v>
      </c>
      <c r="K208" s="4">
        <v>5000</v>
      </c>
      <c r="L208">
        <v>378</v>
      </c>
      <c r="M208">
        <v>5000</v>
      </c>
      <c r="O208" t="s">
        <v>1905</v>
      </c>
      <c r="Q208" t="s">
        <v>1901</v>
      </c>
      <c r="R208" t="s">
        <v>1901</v>
      </c>
      <c r="S208" t="s">
        <v>1900</v>
      </c>
      <c r="T208">
        <f>J208/K208</f>
        <v>3.2</v>
      </c>
      <c r="U208">
        <f>IF(R208=Q208,0,IF(S208=Q208,1,0.5))</f>
        <v>0</v>
      </c>
    </row>
    <row r="209" ht="85.5" hidden="1" spans="1:21">
      <c r="A209" t="s">
        <v>1729</v>
      </c>
      <c r="B209" s="3" t="s">
        <v>316</v>
      </c>
      <c r="C209" t="s">
        <v>1730</v>
      </c>
      <c r="D209" t="s">
        <v>1731</v>
      </c>
      <c r="E209" t="s">
        <v>1732</v>
      </c>
      <c r="F209" s="3" t="s">
        <v>1733</v>
      </c>
      <c r="G209" t="s">
        <v>320</v>
      </c>
      <c r="J209" s="4">
        <v>2300</v>
      </c>
      <c r="K209" s="4">
        <v>1500</v>
      </c>
      <c r="L209" t="s">
        <v>1902</v>
      </c>
      <c r="M209" s="3">
        <v>1500</v>
      </c>
      <c r="O209" t="s">
        <v>1905</v>
      </c>
      <c r="Q209" t="s">
        <v>1900</v>
      </c>
      <c r="R209" t="s">
        <v>1900</v>
      </c>
      <c r="S209" t="s">
        <v>1901</v>
      </c>
      <c r="T209">
        <f>J209/K209</f>
        <v>1.53333333333333</v>
      </c>
      <c r="U209">
        <f>IF(R209=Q209,0,IF(S209=Q209,1,0.5))</f>
        <v>0</v>
      </c>
    </row>
    <row r="210" ht="85.5" hidden="1" spans="1:21">
      <c r="A210" t="s">
        <v>1735</v>
      </c>
      <c r="B210" s="3" t="s">
        <v>45</v>
      </c>
      <c r="C210" t="s">
        <v>1736</v>
      </c>
      <c r="D210" t="s">
        <v>1737</v>
      </c>
      <c r="E210" t="s">
        <v>27</v>
      </c>
      <c r="F210" t="s">
        <v>90</v>
      </c>
      <c r="G210" t="s">
        <v>832</v>
      </c>
      <c r="H210" s="3" t="s">
        <v>1738</v>
      </c>
      <c r="I210" t="s">
        <v>1739</v>
      </c>
      <c r="J210" s="8">
        <v>12000</v>
      </c>
      <c r="K210" s="4">
        <v>2700</v>
      </c>
      <c r="L210" s="3">
        <v>560</v>
      </c>
      <c r="M210" s="3">
        <v>160</v>
      </c>
      <c r="O210" t="s">
        <v>1905</v>
      </c>
      <c r="Q210" t="s">
        <v>1901</v>
      </c>
      <c r="R210" t="s">
        <v>1901</v>
      </c>
      <c r="S210" t="s">
        <v>1900</v>
      </c>
      <c r="T210">
        <f>J210/K210</f>
        <v>4.44444444444444</v>
      </c>
      <c r="U210">
        <f>IF(R210=Q210,0,IF(S210=Q210,1,0.5))</f>
        <v>0</v>
      </c>
    </row>
    <row r="211" ht="142.5" hidden="1" spans="1:21">
      <c r="A211" t="s">
        <v>1744</v>
      </c>
      <c r="B211" s="3" t="s">
        <v>45</v>
      </c>
      <c r="C211" t="s">
        <v>1302</v>
      </c>
      <c r="D211" t="s">
        <v>1745</v>
      </c>
      <c r="E211" t="s">
        <v>69</v>
      </c>
      <c r="F211" s="3" t="s">
        <v>1746</v>
      </c>
      <c r="G211" t="s">
        <v>79</v>
      </c>
      <c r="H211" s="3" t="s">
        <v>1747</v>
      </c>
      <c r="I211" t="s">
        <v>1748</v>
      </c>
      <c r="J211" s="4">
        <v>27000</v>
      </c>
      <c r="K211" s="4">
        <v>4742</v>
      </c>
      <c r="L211">
        <v>4800</v>
      </c>
      <c r="M211" s="3">
        <v>5000</v>
      </c>
      <c r="O211" t="s">
        <v>1905</v>
      </c>
      <c r="Q211" t="s">
        <v>1900</v>
      </c>
      <c r="R211" t="s">
        <v>1900</v>
      </c>
      <c r="S211" t="s">
        <v>1901</v>
      </c>
      <c r="T211">
        <f>J211/K211</f>
        <v>5.69380008435259</v>
      </c>
      <c r="U211">
        <f>IF(R211=Q211,0,IF(S211=Q211,1,0.5))</f>
        <v>0</v>
      </c>
    </row>
    <row r="212" ht="85.5" hidden="1" spans="1:21">
      <c r="A212" t="s">
        <v>1752</v>
      </c>
      <c r="B212" s="3" t="s">
        <v>45</v>
      </c>
      <c r="C212" t="s">
        <v>1753</v>
      </c>
      <c r="D212" t="s">
        <v>1754</v>
      </c>
      <c r="E212" t="s">
        <v>27</v>
      </c>
      <c r="F212" t="s">
        <v>36</v>
      </c>
      <c r="G212" s="3" t="s">
        <v>70</v>
      </c>
      <c r="H212" t="s">
        <v>1755</v>
      </c>
      <c r="I212" t="s">
        <v>1756</v>
      </c>
      <c r="J212" s="4">
        <v>2000</v>
      </c>
      <c r="K212" s="8">
        <v>35000</v>
      </c>
      <c r="L212" s="3">
        <v>687</v>
      </c>
      <c r="M212" s="3">
        <v>2100</v>
      </c>
      <c r="O212" t="s">
        <v>1905</v>
      </c>
      <c r="Q212" t="s">
        <v>1901</v>
      </c>
      <c r="R212" t="s">
        <v>1901</v>
      </c>
      <c r="S212" t="s">
        <v>1900</v>
      </c>
      <c r="T212">
        <f>J212/K212</f>
        <v>0.0571428571428571</v>
      </c>
      <c r="U212">
        <f>IF(R212=Q212,0,IF(S212=Q212,1,0.5))</f>
        <v>0</v>
      </c>
    </row>
    <row r="213" ht="71.25" hidden="1" spans="1:21">
      <c r="A213" t="s">
        <v>1760</v>
      </c>
      <c r="B213" s="3" t="s">
        <v>33</v>
      </c>
      <c r="C213" t="s">
        <v>1761</v>
      </c>
      <c r="D213" t="s">
        <v>1762</v>
      </c>
      <c r="E213" t="s">
        <v>27</v>
      </c>
      <c r="F213" t="s">
        <v>36</v>
      </c>
      <c r="G213" t="s">
        <v>832</v>
      </c>
      <c r="H213" t="s">
        <v>1295</v>
      </c>
      <c r="I213" t="s">
        <v>1763</v>
      </c>
      <c r="J213" s="4">
        <v>42000</v>
      </c>
      <c r="K213" s="4">
        <v>5500</v>
      </c>
      <c r="L213">
        <v>1180</v>
      </c>
      <c r="M213">
        <v>5445</v>
      </c>
      <c r="O213" t="s">
        <v>1905</v>
      </c>
      <c r="Q213" t="s">
        <v>1901</v>
      </c>
      <c r="R213" t="s">
        <v>1901</v>
      </c>
      <c r="S213" t="s">
        <v>1900</v>
      </c>
      <c r="T213">
        <f>J213/K213</f>
        <v>7.63636363636364</v>
      </c>
      <c r="U213">
        <f>IF(R213=Q213,0,IF(S213=Q213,1,0.5))</f>
        <v>0</v>
      </c>
    </row>
    <row r="214" ht="99.75" hidden="1" spans="1:21">
      <c r="A214" t="s">
        <v>1760</v>
      </c>
      <c r="B214" s="3" t="s">
        <v>45</v>
      </c>
      <c r="C214" t="s">
        <v>1761</v>
      </c>
      <c r="D214" t="s">
        <v>1768</v>
      </c>
      <c r="E214" t="s">
        <v>113</v>
      </c>
      <c r="F214" s="3" t="s">
        <v>70</v>
      </c>
      <c r="G214" t="s">
        <v>36</v>
      </c>
      <c r="H214" s="3" t="s">
        <v>258</v>
      </c>
      <c r="I214" t="s">
        <v>1769</v>
      </c>
      <c r="J214" s="8">
        <v>10700</v>
      </c>
      <c r="K214" s="8">
        <v>2000</v>
      </c>
      <c r="L214" s="3">
        <v>1696</v>
      </c>
      <c r="M214" s="3">
        <v>2000</v>
      </c>
      <c r="O214" t="s">
        <v>1905</v>
      </c>
      <c r="Q214" t="s">
        <v>1900</v>
      </c>
      <c r="R214" t="s">
        <v>1900</v>
      </c>
      <c r="S214" t="s">
        <v>1901</v>
      </c>
      <c r="T214">
        <f>J214/K214</f>
        <v>5.35</v>
      </c>
      <c r="U214">
        <f>IF(R214=Q214,0,IF(S214=Q214,1,0.5))</f>
        <v>0</v>
      </c>
    </row>
    <row r="215" ht="185.25" hidden="1" spans="1:21">
      <c r="A215" t="s">
        <v>1774</v>
      </c>
      <c r="B215" s="3" t="s">
        <v>45</v>
      </c>
      <c r="C215" t="s">
        <v>1598</v>
      </c>
      <c r="D215" t="s">
        <v>1775</v>
      </c>
      <c r="E215" s="3" t="s">
        <v>1776</v>
      </c>
      <c r="F215" s="3" t="s">
        <v>1777</v>
      </c>
      <c r="G215" t="s">
        <v>36</v>
      </c>
      <c r="H215" s="3" t="s">
        <v>1778</v>
      </c>
      <c r="I215" s="3" t="s">
        <v>1779</v>
      </c>
      <c r="J215" s="6" t="s">
        <v>1939</v>
      </c>
      <c r="K215" s="6" t="s">
        <v>1940</v>
      </c>
      <c r="L215" s="3">
        <v>4602</v>
      </c>
      <c r="M215" s="3">
        <v>5000</v>
      </c>
      <c r="O215" t="s">
        <v>1905</v>
      </c>
      <c r="Q215" t="s">
        <v>1900</v>
      </c>
      <c r="R215" t="s">
        <v>1900</v>
      </c>
      <c r="S215" t="s">
        <v>1901</v>
      </c>
      <c r="T215" t="e">
        <f>J215/K215</f>
        <v>#VALUE!</v>
      </c>
      <c r="U215">
        <f>IF(R215=Q215,0,IF(S215=Q215,1,0.5))</f>
        <v>0</v>
      </c>
    </row>
    <row r="216" ht="114" hidden="1" spans="1:21">
      <c r="A216" t="s">
        <v>1784</v>
      </c>
      <c r="B216" s="3" t="s">
        <v>420</v>
      </c>
      <c r="C216" t="s">
        <v>1785</v>
      </c>
      <c r="D216" t="s">
        <v>1786</v>
      </c>
      <c r="E216" t="s">
        <v>27</v>
      </c>
      <c r="F216" t="s">
        <v>79</v>
      </c>
      <c r="G216" s="3" t="s">
        <v>1787</v>
      </c>
      <c r="H216" t="s">
        <v>1788</v>
      </c>
      <c r="I216" s="3" t="s">
        <v>1789</v>
      </c>
      <c r="J216" s="3">
        <v>30000</v>
      </c>
      <c r="K216" s="4">
        <v>20000</v>
      </c>
      <c r="L216">
        <v>400</v>
      </c>
      <c r="M216" s="4">
        <v>11000</v>
      </c>
      <c r="O216" t="s">
        <v>1905</v>
      </c>
      <c r="Q216" t="s">
        <v>1901</v>
      </c>
      <c r="R216" t="s">
        <v>1901</v>
      </c>
      <c r="S216" t="s">
        <v>1900</v>
      </c>
      <c r="T216">
        <f>J216/K216</f>
        <v>1.5</v>
      </c>
      <c r="U216">
        <f>IF(R216=Q216,0,IF(S216=Q216,1,0.5))</f>
        <v>0</v>
      </c>
    </row>
    <row r="217" ht="156.75" hidden="1" spans="1:21">
      <c r="A217" t="s">
        <v>1794</v>
      </c>
      <c r="B217" s="3" t="s">
        <v>86</v>
      </c>
      <c r="C217" t="s">
        <v>1795</v>
      </c>
      <c r="D217" t="s">
        <v>1796</v>
      </c>
      <c r="E217" t="s">
        <v>27</v>
      </c>
      <c r="F217" s="3" t="s">
        <v>801</v>
      </c>
      <c r="G217" t="s">
        <v>289</v>
      </c>
      <c r="H217" s="3" t="s">
        <v>1797</v>
      </c>
      <c r="I217" s="3" t="s">
        <v>1798</v>
      </c>
      <c r="J217" s="4">
        <v>12000</v>
      </c>
      <c r="K217" s="4">
        <v>7000</v>
      </c>
      <c r="L217" s="4">
        <v>1000</v>
      </c>
      <c r="M217" s="4">
        <v>7000</v>
      </c>
      <c r="O217" t="s">
        <v>1905</v>
      </c>
      <c r="Q217" t="s">
        <v>1901</v>
      </c>
      <c r="R217" t="s">
        <v>1901</v>
      </c>
      <c r="S217" t="s">
        <v>1900</v>
      </c>
      <c r="T217">
        <f>J217/K217</f>
        <v>1.71428571428571</v>
      </c>
      <c r="U217">
        <f>IF(R217=Q217,0,IF(S217=Q217,1,0.5))</f>
        <v>0</v>
      </c>
    </row>
    <row r="218" ht="85.5" hidden="1" spans="1:21">
      <c r="A218" t="s">
        <v>1794</v>
      </c>
      <c r="B218" s="3" t="s">
        <v>316</v>
      </c>
      <c r="C218" t="s">
        <v>1799</v>
      </c>
      <c r="D218" t="s">
        <v>1800</v>
      </c>
      <c r="E218" t="s">
        <v>1732</v>
      </c>
      <c r="F218" s="3" t="s">
        <v>1733</v>
      </c>
      <c r="G218" t="s">
        <v>320</v>
      </c>
      <c r="I218" t="s">
        <v>1801</v>
      </c>
      <c r="J218" s="4">
        <v>2500</v>
      </c>
      <c r="K218" s="4">
        <v>2000</v>
      </c>
      <c r="L218">
        <v>277</v>
      </c>
      <c r="M218" s="3">
        <v>2000</v>
      </c>
      <c r="O218" t="s">
        <v>1905</v>
      </c>
      <c r="Q218" t="s">
        <v>1900</v>
      </c>
      <c r="R218" t="s">
        <v>1900</v>
      </c>
      <c r="S218" t="s">
        <v>1901</v>
      </c>
      <c r="T218">
        <f>J218/K218</f>
        <v>1.25</v>
      </c>
      <c r="U218">
        <f>IF(R218=Q218,0,IF(S218=Q218,1,0.5))</f>
        <v>0</v>
      </c>
    </row>
    <row r="219" ht="142.5" hidden="1" spans="1:21">
      <c r="A219" t="s">
        <v>1804</v>
      </c>
      <c r="B219" s="3" t="s">
        <v>1805</v>
      </c>
      <c r="C219" t="s">
        <v>1806</v>
      </c>
      <c r="D219" t="s">
        <v>1807</v>
      </c>
      <c r="E219" s="3" t="s">
        <v>1808</v>
      </c>
      <c r="F219" s="3" t="s">
        <v>1809</v>
      </c>
      <c r="G219" t="s">
        <v>653</v>
      </c>
      <c r="H219" s="3" t="s">
        <v>1810</v>
      </c>
      <c r="I219" t="s">
        <v>1811</v>
      </c>
      <c r="J219" s="4">
        <v>6000</v>
      </c>
      <c r="K219" s="4">
        <v>10000</v>
      </c>
      <c r="L219" t="s">
        <v>1902</v>
      </c>
      <c r="M219">
        <v>5300</v>
      </c>
      <c r="O219" t="s">
        <v>1905</v>
      </c>
      <c r="Q219" t="s">
        <v>1901</v>
      </c>
      <c r="R219" t="s">
        <v>1901</v>
      </c>
      <c r="S219" t="s">
        <v>1900</v>
      </c>
      <c r="T219">
        <f>J219/K219</f>
        <v>0.6</v>
      </c>
      <c r="U219">
        <f>IF(R219=Q219,0,IF(S219=Q219,1,0.5))</f>
        <v>0</v>
      </c>
    </row>
    <row r="220" ht="409.5" hidden="1" spans="1:21">
      <c r="A220" t="s">
        <v>1816</v>
      </c>
      <c r="B220" s="3" t="s">
        <v>420</v>
      </c>
      <c r="C220" t="s">
        <v>1817</v>
      </c>
      <c r="D220" t="s">
        <v>1818</v>
      </c>
      <c r="E220" t="s">
        <v>1819</v>
      </c>
      <c r="F220" s="3" t="s">
        <v>1820</v>
      </c>
      <c r="G220" s="3" t="s">
        <v>1821</v>
      </c>
      <c r="H220" s="3" t="s">
        <v>1822</v>
      </c>
      <c r="I220" s="3" t="s">
        <v>1823</v>
      </c>
      <c r="J220" s="8">
        <v>14000</v>
      </c>
      <c r="K220" s="8">
        <v>6000</v>
      </c>
      <c r="L220">
        <v>5102</v>
      </c>
      <c r="M220" s="4">
        <v>3055</v>
      </c>
      <c r="O220" t="s">
        <v>1905</v>
      </c>
      <c r="Q220" t="s">
        <v>1901</v>
      </c>
      <c r="R220" t="s">
        <v>1901</v>
      </c>
      <c r="S220" t="s">
        <v>1900</v>
      </c>
      <c r="T220">
        <f>J220/K220</f>
        <v>2.33333333333333</v>
      </c>
      <c r="U220">
        <f>IF(R220=Q220,0,IF(S220=Q220,1,0.5))</f>
        <v>0</v>
      </c>
    </row>
    <row r="221" ht="299.25" hidden="1" spans="1:21">
      <c r="A221" t="s">
        <v>1828</v>
      </c>
      <c r="B221" s="3" t="s">
        <v>1805</v>
      </c>
      <c r="C221" t="s">
        <v>1829</v>
      </c>
      <c r="D221" t="s">
        <v>1830</v>
      </c>
      <c r="E221" s="3" t="s">
        <v>1831</v>
      </c>
      <c r="F221" t="s">
        <v>19</v>
      </c>
      <c r="G221" t="s">
        <v>653</v>
      </c>
      <c r="H221" t="s">
        <v>490</v>
      </c>
      <c r="I221" t="s">
        <v>1832</v>
      </c>
      <c r="J221" s="4">
        <v>21500</v>
      </c>
      <c r="K221" s="8">
        <v>24500</v>
      </c>
      <c r="L221" t="s">
        <v>1902</v>
      </c>
      <c r="M221" s="3" t="s">
        <v>1902</v>
      </c>
      <c r="O221" t="s">
        <v>1905</v>
      </c>
      <c r="Q221" t="s">
        <v>1901</v>
      </c>
      <c r="R221" t="s">
        <v>1901</v>
      </c>
      <c r="S221" t="s">
        <v>1900</v>
      </c>
      <c r="T221">
        <f>J221/K221</f>
        <v>0.877551020408163</v>
      </c>
      <c r="U221">
        <f>IF(R221=Q221,0,IF(S221=Q221,1,0.5))</f>
        <v>0</v>
      </c>
    </row>
    <row r="222" ht="114" hidden="1" spans="1:21">
      <c r="A222" t="s">
        <v>1836</v>
      </c>
      <c r="B222" s="3" t="s">
        <v>33</v>
      </c>
      <c r="C222" t="s">
        <v>1837</v>
      </c>
      <c r="D222" t="s">
        <v>1838</v>
      </c>
      <c r="E222" s="3" t="s">
        <v>1839</v>
      </c>
      <c r="F222" s="3" t="s">
        <v>1840</v>
      </c>
      <c r="G222" t="s">
        <v>1841</v>
      </c>
      <c r="H222" t="s">
        <v>1842</v>
      </c>
      <c r="I222" t="s">
        <v>1843</v>
      </c>
      <c r="J222" s="4">
        <v>9750</v>
      </c>
      <c r="K222" s="4">
        <v>3380</v>
      </c>
      <c r="L222" s="4">
        <v>3770</v>
      </c>
      <c r="M222">
        <v>3380</v>
      </c>
      <c r="O222" t="s">
        <v>1905</v>
      </c>
      <c r="Q222" t="s">
        <v>1900</v>
      </c>
      <c r="R222" t="s">
        <v>1900</v>
      </c>
      <c r="S222" t="s">
        <v>1901</v>
      </c>
      <c r="T222">
        <f>J222/K222</f>
        <v>2.88461538461538</v>
      </c>
      <c r="U222">
        <f>IF(R222=Q222,0,IF(S222=Q222,1,0.5))</f>
        <v>0</v>
      </c>
    </row>
    <row r="223" ht="85.5" hidden="1" spans="1:21">
      <c r="A223" t="s">
        <v>1231</v>
      </c>
      <c r="B223" s="3" t="s">
        <v>1232</v>
      </c>
      <c r="C223" t="s">
        <v>1233</v>
      </c>
      <c r="D223" t="s">
        <v>1846</v>
      </c>
      <c r="E223" t="s">
        <v>27</v>
      </c>
      <c r="F223" t="s">
        <v>1847</v>
      </c>
      <c r="G223" t="s">
        <v>79</v>
      </c>
      <c r="H223" s="3" t="s">
        <v>1848</v>
      </c>
      <c r="I223" s="3" t="s">
        <v>1849</v>
      </c>
      <c r="J223" s="4">
        <v>15000</v>
      </c>
      <c r="K223" s="4">
        <v>40000</v>
      </c>
      <c r="L223" t="s">
        <v>1902</v>
      </c>
      <c r="M223">
        <v>998</v>
      </c>
      <c r="Q223" t="s">
        <v>1901</v>
      </c>
      <c r="R223" t="s">
        <v>1900</v>
      </c>
      <c r="S223" t="s">
        <v>1901</v>
      </c>
      <c r="T223">
        <f>J223/K223</f>
        <v>0.375</v>
      </c>
      <c r="U223">
        <f>IF(R223=Q223,0,IF(S223=Q223,1,0.5))</f>
        <v>1</v>
      </c>
    </row>
    <row r="224" ht="71.25" hidden="1" spans="1:21">
      <c r="A224" t="s">
        <v>1851</v>
      </c>
      <c r="B224" s="3" t="s">
        <v>33</v>
      </c>
      <c r="C224" t="s">
        <v>1852</v>
      </c>
      <c r="D224" t="s">
        <v>1853</v>
      </c>
      <c r="E224" t="s">
        <v>27</v>
      </c>
      <c r="F224" t="s">
        <v>36</v>
      </c>
      <c r="G224" t="s">
        <v>248</v>
      </c>
      <c r="H224" t="s">
        <v>345</v>
      </c>
      <c r="I224" t="s">
        <v>1854</v>
      </c>
      <c r="J224" s="4">
        <v>21634</v>
      </c>
      <c r="K224" s="1" t="s">
        <v>1902</v>
      </c>
      <c r="L224" s="4">
        <v>4300</v>
      </c>
      <c r="M224" s="4">
        <v>15000</v>
      </c>
      <c r="O224" t="s">
        <v>1905</v>
      </c>
      <c r="Q224" t="s">
        <v>1901</v>
      </c>
      <c r="R224" t="s">
        <v>1901</v>
      </c>
      <c r="S224" t="s">
        <v>1900</v>
      </c>
      <c r="T224" t="e">
        <f>J224/K224</f>
        <v>#VALUE!</v>
      </c>
      <c r="U224">
        <f>IF(R224=Q224,0,IF(S224=Q224,1,0.5))</f>
        <v>0</v>
      </c>
    </row>
    <row r="225" ht="128.25" hidden="1" spans="1:21">
      <c r="A225" t="s">
        <v>1856</v>
      </c>
      <c r="B225" s="3" t="s">
        <v>45</v>
      </c>
      <c r="C225" t="s">
        <v>1852</v>
      </c>
      <c r="D225" t="s">
        <v>1857</v>
      </c>
      <c r="E225" t="s">
        <v>27</v>
      </c>
      <c r="F225" t="s">
        <v>36</v>
      </c>
      <c r="G225" s="3" t="s">
        <v>344</v>
      </c>
      <c r="H225" s="3" t="s">
        <v>1858</v>
      </c>
      <c r="I225" s="3" t="s">
        <v>1859</v>
      </c>
      <c r="J225" s="4">
        <v>1600</v>
      </c>
      <c r="K225" s="4">
        <v>23000</v>
      </c>
      <c r="L225">
        <v>98</v>
      </c>
      <c r="M225" s="3">
        <v>102</v>
      </c>
      <c r="O225" t="s">
        <v>1905</v>
      </c>
      <c r="Q225" t="s">
        <v>1901</v>
      </c>
      <c r="R225" t="s">
        <v>1901</v>
      </c>
      <c r="S225" t="s">
        <v>1900</v>
      </c>
      <c r="T225">
        <f>J225/K225</f>
        <v>0.0695652173913043</v>
      </c>
      <c r="U225">
        <f>IF(R225=Q225,0,IF(S225=Q225,1,0.5))</f>
        <v>0</v>
      </c>
    </row>
    <row r="226" ht="71.25" hidden="1" spans="1:21">
      <c r="A226" t="s">
        <v>1862</v>
      </c>
      <c r="B226" s="3" t="s">
        <v>33</v>
      </c>
      <c r="C226" t="s">
        <v>1396</v>
      </c>
      <c r="D226" t="s">
        <v>1863</v>
      </c>
      <c r="E226" t="s">
        <v>27</v>
      </c>
      <c r="F226" t="s">
        <v>36</v>
      </c>
      <c r="G226" t="s">
        <v>248</v>
      </c>
      <c r="H226" t="s">
        <v>345</v>
      </c>
      <c r="I226" t="s">
        <v>1114</v>
      </c>
      <c r="J226">
        <v>26797</v>
      </c>
      <c r="K226" s="4">
        <v>28044</v>
      </c>
      <c r="L226" s="4">
        <v>2000</v>
      </c>
      <c r="M226" s="4">
        <v>20281</v>
      </c>
      <c r="O226" t="s">
        <v>1905</v>
      </c>
      <c r="Q226" t="s">
        <v>1901</v>
      </c>
      <c r="R226" t="s">
        <v>1901</v>
      </c>
      <c r="S226" t="s">
        <v>1900</v>
      </c>
      <c r="T226">
        <f>J226/K226</f>
        <v>0.955534160604764</v>
      </c>
      <c r="U226">
        <f>IF(R226=Q226,0,IF(S226=Q226,1,0.5))</f>
        <v>0</v>
      </c>
    </row>
    <row r="227" ht="256.5" hidden="1" spans="1:21">
      <c r="A227" t="s">
        <v>1866</v>
      </c>
      <c r="B227" s="3" t="s">
        <v>45</v>
      </c>
      <c r="C227" t="s">
        <v>1867</v>
      </c>
      <c r="D227" t="s">
        <v>1868</v>
      </c>
      <c r="E227" s="3" t="s">
        <v>1869</v>
      </c>
      <c r="F227" s="3" t="s">
        <v>1870</v>
      </c>
      <c r="G227" t="s">
        <v>832</v>
      </c>
      <c r="H227" s="3" t="s">
        <v>1871</v>
      </c>
      <c r="I227" t="s">
        <v>1872</v>
      </c>
      <c r="J227" s="8">
        <v>35000</v>
      </c>
      <c r="K227" s="4">
        <v>5600</v>
      </c>
      <c r="L227" s="4">
        <v>14000</v>
      </c>
      <c r="M227" s="3">
        <v>9200</v>
      </c>
      <c r="O227" t="s">
        <v>1905</v>
      </c>
      <c r="Q227" t="s">
        <v>1901</v>
      </c>
      <c r="R227" t="s">
        <v>1901</v>
      </c>
      <c r="S227" t="s">
        <v>1900</v>
      </c>
      <c r="T227">
        <f>J227/K227</f>
        <v>6.25</v>
      </c>
      <c r="U227">
        <f>IF(R227=Q227,0,IF(S227=Q227,1,0.5))</f>
        <v>0</v>
      </c>
    </row>
    <row r="228" ht="171" hidden="1" spans="1:21">
      <c r="A228" t="s">
        <v>1877</v>
      </c>
      <c r="B228" s="3" t="s">
        <v>14</v>
      </c>
      <c r="C228" t="s">
        <v>1878</v>
      </c>
      <c r="D228" t="s">
        <v>1879</v>
      </c>
      <c r="E228" s="3" t="s">
        <v>1880</v>
      </c>
      <c r="F228" s="3" t="s">
        <v>1881</v>
      </c>
      <c r="G228" s="3" t="s">
        <v>1882</v>
      </c>
      <c r="H228" s="3" t="s">
        <v>1883</v>
      </c>
      <c r="I228" s="3" t="s">
        <v>1884</v>
      </c>
      <c r="J228" s="4">
        <v>25000</v>
      </c>
      <c r="K228" s="4">
        <v>80000</v>
      </c>
      <c r="L228" s="4">
        <v>5000</v>
      </c>
      <c r="M228" s="4">
        <v>12250</v>
      </c>
      <c r="Q228" t="s">
        <v>1901</v>
      </c>
      <c r="R228" t="s">
        <v>1901</v>
      </c>
      <c r="S228" t="s">
        <v>1900</v>
      </c>
      <c r="T228">
        <f>J228/K228</f>
        <v>0.3125</v>
      </c>
      <c r="U228">
        <f>IF(R228=Q228,0,IF(S228=Q228,1,0.5))</f>
        <v>0</v>
      </c>
    </row>
    <row r="229" ht="128.25" hidden="1" spans="1:21">
      <c r="A229" t="s">
        <v>1885</v>
      </c>
      <c r="B229" s="3" t="s">
        <v>14</v>
      </c>
      <c r="C229" t="s">
        <v>1886</v>
      </c>
      <c r="D229" t="s">
        <v>1887</v>
      </c>
      <c r="E229" t="s">
        <v>1888</v>
      </c>
      <c r="F229" s="3" t="s">
        <v>1809</v>
      </c>
      <c r="G229" t="s">
        <v>195</v>
      </c>
      <c r="H229" s="3" t="s">
        <v>1889</v>
      </c>
      <c r="I229" s="3" t="s">
        <v>1890</v>
      </c>
      <c r="J229" s="4">
        <v>20000</v>
      </c>
      <c r="K229" s="4">
        <v>40000</v>
      </c>
      <c r="L229" s="3">
        <v>9000</v>
      </c>
      <c r="M229" s="3">
        <v>16000</v>
      </c>
      <c r="Q229" t="s">
        <v>1901</v>
      </c>
      <c r="R229" t="s">
        <v>1901</v>
      </c>
      <c r="S229" t="s">
        <v>1900</v>
      </c>
      <c r="T229">
        <f>J229/K229</f>
        <v>0.5</v>
      </c>
      <c r="U229">
        <f>IF(R229=Q229,0,IF(S229=Q229,1,0.5))</f>
        <v>0</v>
      </c>
    </row>
  </sheetData>
  <autoFilter ref="A1:U229">
    <filterColumn colId="14">
      <filters blank="1"/>
    </filterColumn>
    <filterColumn colId="19">
      <customFilters and="1">
        <customFilter operator="lessThan" val="2"/>
        <customFilter operator="greaterThan" val="0.5"/>
      </customFilters>
    </filterColumn>
    <filterColumn colId="20">
      <customFilters>
        <customFilter operator="equal" val="0"/>
        <customFilter operator="equal" val="1"/>
      </customFilters>
    </filterColumn>
  </autoFilter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29"/>
  <sheetViews>
    <sheetView workbookViewId="0">
      <selection activeCell="I3" sqref="I3"/>
    </sheetView>
  </sheetViews>
  <sheetFormatPr defaultColWidth="9" defaultRowHeight="14.25"/>
  <cols>
    <col min="26" max="26" width="9.5" customWidth="1"/>
    <col min="27" max="27" width="10.75" customWidth="1"/>
    <col min="28" max="28" width="13.75" customWidth="1"/>
    <col min="29" max="29" width="11" customWidth="1"/>
    <col min="30" max="30" width="11.87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s="1" t="s">
        <v>1893</v>
      </c>
      <c r="O1" s="1" t="s">
        <v>1894</v>
      </c>
      <c r="P1" s="1" t="s">
        <v>1895</v>
      </c>
      <c r="Q1" s="1" t="s">
        <v>1896</v>
      </c>
      <c r="R1" t="s">
        <v>1897</v>
      </c>
      <c r="S1" t="s">
        <v>1898</v>
      </c>
      <c r="T1" s="2" t="s">
        <v>1941</v>
      </c>
      <c r="U1" s="2" t="s">
        <v>9</v>
      </c>
      <c r="V1" s="2" t="s">
        <v>1942</v>
      </c>
      <c r="W1" s="2" t="s">
        <v>1943</v>
      </c>
      <c r="X1" s="2" t="s">
        <v>1944</v>
      </c>
      <c r="Y1" s="2" t="s">
        <v>1945</v>
      </c>
      <c r="Z1" s="2" t="s">
        <v>1946</v>
      </c>
      <c r="AA1" s="2" t="s">
        <v>1947</v>
      </c>
      <c r="AB1" s="2" t="s">
        <v>329</v>
      </c>
      <c r="AC1" t="s">
        <v>1948</v>
      </c>
      <c r="AD1" s="2" t="s">
        <v>1949</v>
      </c>
      <c r="AE1" s="2" t="s">
        <v>1950</v>
      </c>
      <c r="AF1" s="2" t="s">
        <v>1951</v>
      </c>
      <c r="AG1" s="2" t="s">
        <v>1952</v>
      </c>
    </row>
    <row r="2" ht="114" spans="1:33">
      <c r="A2" s="1" t="s">
        <v>13</v>
      </c>
      <c r="B2" s="3" t="s">
        <v>14</v>
      </c>
      <c r="C2" t="s">
        <v>15</v>
      </c>
      <c r="D2" t="s">
        <v>16</v>
      </c>
      <c r="E2" s="1" t="s">
        <v>17</v>
      </c>
      <c r="F2" t="s">
        <v>18</v>
      </c>
      <c r="G2" t="s">
        <v>19</v>
      </c>
      <c r="H2" t="s">
        <v>20</v>
      </c>
      <c r="I2" t="s">
        <v>21</v>
      </c>
      <c r="J2" s="4">
        <v>43500</v>
      </c>
      <c r="K2" s="5">
        <v>30000</v>
      </c>
      <c r="L2" s="4">
        <v>5300</v>
      </c>
      <c r="M2" s="4">
        <v>3100</v>
      </c>
      <c r="Q2" t="s">
        <v>1899</v>
      </c>
      <c r="R2" t="s">
        <v>1900</v>
      </c>
      <c r="S2" t="s">
        <v>1901</v>
      </c>
      <c r="T2">
        <f>IF($R$2="F",J2,K2)</f>
        <v>30000</v>
      </c>
      <c r="U2">
        <f>IF($R$2="F",K2,J2)</f>
        <v>43500</v>
      </c>
      <c r="V2">
        <f>IF($R$2="F",L2,M2)</f>
        <v>3100</v>
      </c>
      <c r="W2">
        <f>IF($R$2="F",M2,L2)</f>
        <v>5300</v>
      </c>
      <c r="X2">
        <f>T2/U2</f>
        <v>0.689655172413793</v>
      </c>
      <c r="Y2">
        <f>V2/W2</f>
        <v>0.584905660377358</v>
      </c>
      <c r="Z2" s="2">
        <f>IF(AND(ISERROR(FIND("Napoleon",$H2)),ISERROR(FIND("Napoleon",$I2))),0,1)</f>
        <v>1</v>
      </c>
      <c r="AA2" s="2">
        <f>IF(AND(ISERROR(FIND("Michel Ney",$H2)),ISERROR(FIND("Michel Ney",$I2))),0,1)</f>
        <v>0</v>
      </c>
      <c r="AB2" s="2">
        <f>IF(AND(ISERROR(FIND("Joachim Murat",$H2)),ISERROR(FIND("Joachim Murat",$I2))),0,1)</f>
        <v>0</v>
      </c>
      <c r="AC2" s="2">
        <f>IF(AND(ISERROR(FIND("Louis Davout",$H2)),ISERROR(FIND("Louis Davout",$I2))),0,1)</f>
        <v>0</v>
      </c>
      <c r="AD2" s="2">
        <f>IF(AND(ISERROR(FIND("Wellesley",$H2)),ISERROR(FIND("Wellesley",$I2))),0,1)</f>
        <v>0</v>
      </c>
      <c r="AE2" s="2">
        <f>IF(AND(ISERROR(FIND("Wellington",$H2)),ISERROR(FIND("Wellington",$I2))),0,1)</f>
        <v>0</v>
      </c>
      <c r="AF2">
        <f>IF(OR(AD2=1,AE2=1),1,0)</f>
        <v>0</v>
      </c>
      <c r="AG2">
        <f>IF(Q2="F",0,IF(Q2="A",1,0.5))</f>
        <v>0.5</v>
      </c>
    </row>
    <row r="3" ht="185.25" spans="1:33">
      <c r="A3" t="s">
        <v>24</v>
      </c>
      <c r="B3" s="3" t="s">
        <v>14</v>
      </c>
      <c r="C3" t="s">
        <v>25</v>
      </c>
      <c r="D3" t="s">
        <v>26</v>
      </c>
      <c r="E3" t="s">
        <v>27</v>
      </c>
      <c r="F3" t="s">
        <v>18</v>
      </c>
      <c r="G3" s="3" t="s">
        <v>28</v>
      </c>
      <c r="H3" s="3" t="s">
        <v>29</v>
      </c>
      <c r="I3" s="6" t="s">
        <v>30</v>
      </c>
      <c r="J3" s="4">
        <v>42000</v>
      </c>
      <c r="K3" s="4">
        <v>55000</v>
      </c>
      <c r="L3" s="4">
        <v>6711</v>
      </c>
      <c r="M3" s="4">
        <v>1107</v>
      </c>
      <c r="Q3" t="s">
        <v>1901</v>
      </c>
      <c r="R3" t="s">
        <v>1900</v>
      </c>
      <c r="S3" t="s">
        <v>1901</v>
      </c>
      <c r="T3">
        <f>IF(R3="F",J3,K3)</f>
        <v>55000</v>
      </c>
      <c r="U3">
        <f t="shared" ref="U3:U66" si="0">IF(R3="F",K3,J3)</f>
        <v>42000</v>
      </c>
      <c r="V3">
        <f t="shared" ref="V3:V66" si="1">IF($R$2="F",L3,M3)</f>
        <v>1107</v>
      </c>
      <c r="W3">
        <f t="shared" ref="W3:W66" si="2">IF($R$2="F",M3,L3)</f>
        <v>6711</v>
      </c>
      <c r="X3">
        <f t="shared" ref="X3:X66" si="3">T3/U3</f>
        <v>1.30952380952381</v>
      </c>
      <c r="Y3">
        <f t="shared" ref="Y3:Y66" si="4">V3/W3</f>
        <v>0.16495306213679</v>
      </c>
      <c r="Z3" s="2">
        <f t="shared" ref="Z3:Z66" si="5">IF(AND(ISERROR(FIND("Napoleon",H3)),ISERROR(FIND("Napoleon",I3))),0,1)</f>
        <v>1</v>
      </c>
      <c r="AA3" s="2">
        <f t="shared" ref="AA3:AA66" si="6">IF(AND(ISERROR(FIND("Michel Ney",$H3)),ISERROR(FIND("Michel Ney",$I3))),0,1)</f>
        <v>0</v>
      </c>
      <c r="AB3" s="2">
        <f t="shared" ref="AB3:AB66" si="7">IF(AND(ISERROR(FIND("Joachim Murat",$H3)),ISERROR(FIND("Joachim Murat",$I3))),0,1)</f>
        <v>0</v>
      </c>
      <c r="AC3" s="2">
        <f t="shared" ref="AC3:AC66" si="8">IF(AND(ISERROR(FIND("Louis Davout",$H3)),ISERROR(FIND("Louis Davout",$I3))),0,1)</f>
        <v>0</v>
      </c>
      <c r="AD3" s="2">
        <f t="shared" ref="AD3:AD66" si="9">IF(AND(ISERROR(FIND("Wellesley",$H3)),ISERROR(FIND("Wellesley",$I3))),0,1)</f>
        <v>0</v>
      </c>
      <c r="AE3" s="2">
        <f t="shared" ref="AE3:AE66" si="10">IF(AND(ISERROR(FIND("Wellington",$H3)),ISERROR(FIND("Wellington",$I3))),0,1)</f>
        <v>0</v>
      </c>
      <c r="AF3">
        <f t="shared" ref="AF3:AF66" si="11">IF(OR(AD3=1,AE3=1),1,0)</f>
        <v>0</v>
      </c>
      <c r="AG3">
        <f t="shared" ref="AG3:AG66" si="12">IF(Q3="F",0,IF(Q3="A",1,0.5))</f>
        <v>0</v>
      </c>
    </row>
    <row r="4" ht="71.25" spans="1:33">
      <c r="A4" t="s">
        <v>32</v>
      </c>
      <c r="B4" s="3" t="s">
        <v>33</v>
      </c>
      <c r="C4" t="s">
        <v>34</v>
      </c>
      <c r="D4" t="s">
        <v>35</v>
      </c>
      <c r="E4" t="s">
        <v>27</v>
      </c>
      <c r="F4" t="s">
        <v>36</v>
      </c>
      <c r="G4" t="s">
        <v>37</v>
      </c>
      <c r="H4" t="s">
        <v>38</v>
      </c>
      <c r="I4" t="s">
        <v>39</v>
      </c>
      <c r="J4" s="4">
        <v>16000</v>
      </c>
      <c r="K4" s="4">
        <v>32000</v>
      </c>
      <c r="L4">
        <v>450</v>
      </c>
      <c r="M4" s="4">
        <v>3000</v>
      </c>
      <c r="Q4" t="s">
        <v>1901</v>
      </c>
      <c r="R4" t="s">
        <v>1901</v>
      </c>
      <c r="S4" t="s">
        <v>1900</v>
      </c>
      <c r="T4">
        <f t="shared" ref="T4:T67" si="13">IF(R4="F",J4,K4)</f>
        <v>16000</v>
      </c>
      <c r="U4">
        <f>IF(R4="F",K4,J4)</f>
        <v>32000</v>
      </c>
      <c r="V4">
        <f>IF($R$2="F",L4,M4)</f>
        <v>3000</v>
      </c>
      <c r="W4">
        <f>IF($R$2="F",M4,L4)</f>
        <v>450</v>
      </c>
      <c r="X4">
        <f>T4/U4</f>
        <v>0.5</v>
      </c>
      <c r="Y4">
        <f>V4/W4</f>
        <v>6.66666666666667</v>
      </c>
      <c r="Z4" s="2">
        <f>IF(AND(ISERROR(FIND("Napoleon",H4)),ISERROR(FIND("Napoleon",I4))),0,1)</f>
        <v>0</v>
      </c>
      <c r="AA4" s="2">
        <f>IF(AND(ISERROR(FIND("Michel Ney",$H4)),ISERROR(FIND("Michel Ney",$I4))),0,1)</f>
        <v>0</v>
      </c>
      <c r="AB4" s="2">
        <f>IF(AND(ISERROR(FIND("Joachim Murat",$H4)),ISERROR(FIND("Joachim Murat",$I4))),0,1)</f>
        <v>0</v>
      </c>
      <c r="AC4" s="2">
        <f>IF(AND(ISERROR(FIND("Louis Davout",$H4)),ISERROR(FIND("Louis Davout",$I4))),0,1)</f>
        <v>0</v>
      </c>
      <c r="AD4" s="2">
        <f>IF(AND(ISERROR(FIND("Wellesley",$H4)),ISERROR(FIND("Wellesley",$I4))),0,1)</f>
        <v>0</v>
      </c>
      <c r="AE4" s="2">
        <f>IF(AND(ISERROR(FIND("Wellington",$H4)),ISERROR(FIND("Wellington",$I4))),0,1)</f>
        <v>0</v>
      </c>
      <c r="AF4">
        <f>IF(OR(AD4=1,AE4=1),1,0)</f>
        <v>0</v>
      </c>
      <c r="AG4">
        <f>IF(Q4="F",0,IF(Q4="A",1,0.5))</f>
        <v>0</v>
      </c>
    </row>
    <row r="5" ht="99.75" spans="1:33">
      <c r="A5" s="1" t="s">
        <v>44</v>
      </c>
      <c r="B5" s="3" t="s">
        <v>45</v>
      </c>
      <c r="C5" t="s">
        <v>46</v>
      </c>
      <c r="D5" t="s">
        <v>47</v>
      </c>
      <c r="E5" t="s">
        <v>48</v>
      </c>
      <c r="F5" s="3" t="s">
        <v>49</v>
      </c>
      <c r="G5" t="s">
        <v>36</v>
      </c>
      <c r="H5" s="3" t="s">
        <v>50</v>
      </c>
      <c r="I5" s="3" t="s">
        <v>51</v>
      </c>
      <c r="J5" s="7">
        <v>35284</v>
      </c>
      <c r="K5" s="8">
        <v>24260</v>
      </c>
      <c r="L5" s="6">
        <v>7458</v>
      </c>
      <c r="M5">
        <v>6918</v>
      </c>
      <c r="Q5" t="s">
        <v>1899</v>
      </c>
      <c r="R5" t="s">
        <v>1900</v>
      </c>
      <c r="S5" t="s">
        <v>1901</v>
      </c>
      <c r="T5">
        <f>IF(R5="F",J5,K5)</f>
        <v>24260</v>
      </c>
      <c r="U5">
        <f>IF(R5="F",K5,J5)</f>
        <v>35284</v>
      </c>
      <c r="V5">
        <f>IF($R$2="F",L5,M5)</f>
        <v>6918</v>
      </c>
      <c r="W5">
        <f>IF($R$2="F",M5,L5)</f>
        <v>7458</v>
      </c>
      <c r="X5">
        <f>T5/U5</f>
        <v>0.68756376828024</v>
      </c>
      <c r="Y5">
        <f>V5/W5</f>
        <v>0.927594529364441</v>
      </c>
      <c r="Z5" s="2">
        <f>IF(AND(ISERROR(FIND("Napoleon",H5)),ISERROR(FIND("Napoleon",I5))),0,1)</f>
        <v>0</v>
      </c>
      <c r="AA5" s="2">
        <f>IF(AND(ISERROR(FIND("Michel Ney",$H5)),ISERROR(FIND("Michel Ney",$I5))),0,1)</f>
        <v>0</v>
      </c>
      <c r="AB5" s="2">
        <f>IF(AND(ISERROR(FIND("Joachim Murat",$H5)),ISERROR(FIND("Joachim Murat",$I5))),0,1)</f>
        <v>0</v>
      </c>
      <c r="AC5" s="2">
        <f>IF(AND(ISERROR(FIND("Louis Davout",$H5)),ISERROR(FIND("Louis Davout",$I5))),0,1)</f>
        <v>0</v>
      </c>
      <c r="AD5" s="2">
        <f>IF(AND(ISERROR(FIND("Wellesley",$H5)),ISERROR(FIND("Wellesley",$I5))),0,1)</f>
        <v>0</v>
      </c>
      <c r="AE5" s="2">
        <f>IF(AND(ISERROR(FIND("Wellington",$H5)),ISERROR(FIND("Wellington",$I5))),0,1)</f>
        <v>0</v>
      </c>
      <c r="AF5">
        <f>IF(OR(AD5=1,AE5=1),1,0)</f>
        <v>0</v>
      </c>
      <c r="AG5">
        <f>IF(Q5="F",0,IF(Q5="A",1,0.5))</f>
        <v>0.5</v>
      </c>
    </row>
    <row r="6" ht="85.5" spans="1:33">
      <c r="A6" t="s">
        <v>56</v>
      </c>
      <c r="B6" s="3" t="s">
        <v>45</v>
      </c>
      <c r="C6" t="s">
        <v>57</v>
      </c>
      <c r="D6" t="s">
        <v>58</v>
      </c>
      <c r="E6" t="s">
        <v>59</v>
      </c>
      <c r="F6" t="s">
        <v>36</v>
      </c>
      <c r="G6" t="s">
        <v>37</v>
      </c>
      <c r="H6" t="s">
        <v>60</v>
      </c>
      <c r="I6" t="s">
        <v>61</v>
      </c>
      <c r="J6" s="8">
        <v>10800</v>
      </c>
      <c r="K6" s="3">
        <v>9000</v>
      </c>
      <c r="L6" s="4">
        <v>2000</v>
      </c>
      <c r="M6">
        <v>300</v>
      </c>
      <c r="Q6" t="s">
        <v>1900</v>
      </c>
      <c r="R6" t="s">
        <v>1901</v>
      </c>
      <c r="S6" t="s">
        <v>1900</v>
      </c>
      <c r="T6">
        <f>IF(R6="F",J6,K6)</f>
        <v>10800</v>
      </c>
      <c r="U6">
        <f>IF(R6="F",K6,J6)</f>
        <v>9000</v>
      </c>
      <c r="V6">
        <f>IF($R$2="F",L6,M6)</f>
        <v>300</v>
      </c>
      <c r="W6">
        <f>IF($R$2="F",M6,L6)</f>
        <v>2000</v>
      </c>
      <c r="X6">
        <f>T6/U6</f>
        <v>1.2</v>
      </c>
      <c r="Y6">
        <f>V6/W6</f>
        <v>0.15</v>
      </c>
      <c r="Z6" s="2">
        <f>IF(AND(ISERROR(FIND("Napoleon",H6)),ISERROR(FIND("Napoleon",I6))),0,1)</f>
        <v>0</v>
      </c>
      <c r="AA6" s="2">
        <f>IF(AND(ISERROR(FIND("Michel Ney",$H6)),ISERROR(FIND("Michel Ney",$I6))),0,1)</f>
        <v>0</v>
      </c>
      <c r="AB6" s="2">
        <f>IF(AND(ISERROR(FIND("Joachim Murat",$H6)),ISERROR(FIND("Joachim Murat",$I6))),0,1)</f>
        <v>0</v>
      </c>
      <c r="AC6" s="2">
        <f>IF(AND(ISERROR(FIND("Louis Davout",$H6)),ISERROR(FIND("Louis Davout",$I6))),0,1)</f>
        <v>0</v>
      </c>
      <c r="AD6" s="2">
        <f>IF(AND(ISERROR(FIND("Wellesley",$H6)),ISERROR(FIND("Wellesley",$I6))),0,1)</f>
        <v>0</v>
      </c>
      <c r="AE6" s="2">
        <f>IF(AND(ISERROR(FIND("Wellington",$H6)),ISERROR(FIND("Wellington",$I6))),0,1)</f>
        <v>0</v>
      </c>
      <c r="AF6">
        <f>IF(OR(AD6=1,AE6=1),1,0)</f>
        <v>0</v>
      </c>
      <c r="AG6">
        <f>IF(Q6="F",0,IF(Q6="A",1,0.5))</f>
        <v>1</v>
      </c>
    </row>
    <row r="7" ht="85.5" spans="1:33">
      <c r="A7" t="s">
        <v>66</v>
      </c>
      <c r="B7" s="3" t="s">
        <v>45</v>
      </c>
      <c r="C7" t="s">
        <v>67</v>
      </c>
      <c r="D7" t="s">
        <v>68</v>
      </c>
      <c r="E7" t="s">
        <v>69</v>
      </c>
      <c r="F7" s="3" t="s">
        <v>70</v>
      </c>
      <c r="G7" t="s">
        <v>36</v>
      </c>
      <c r="H7" t="s">
        <v>71</v>
      </c>
      <c r="I7" t="s">
        <v>72</v>
      </c>
      <c r="J7" s="8">
        <v>6000</v>
      </c>
      <c r="K7" s="4">
        <v>1000</v>
      </c>
      <c r="L7" s="3">
        <v>181</v>
      </c>
      <c r="M7" s="3">
        <v>409</v>
      </c>
      <c r="Q7" t="s">
        <v>1900</v>
      </c>
      <c r="R7" t="s">
        <v>1900</v>
      </c>
      <c r="S7" t="s">
        <v>1901</v>
      </c>
      <c r="T7">
        <f>IF(R7="F",J7,K7)</f>
        <v>1000</v>
      </c>
      <c r="U7">
        <f>IF(R7="F",K7,J7)</f>
        <v>6000</v>
      </c>
      <c r="V7">
        <f>IF($R$2="F",L7,M7)</f>
        <v>409</v>
      </c>
      <c r="W7">
        <f>IF($R$2="F",M7,L7)</f>
        <v>181</v>
      </c>
      <c r="X7">
        <f>T7/U7</f>
        <v>0.166666666666667</v>
      </c>
      <c r="Y7">
        <f>V7/W7</f>
        <v>2.25966850828729</v>
      </c>
      <c r="Z7" s="2">
        <f>IF(AND(ISERROR(FIND("Napoleon",H7)),ISERROR(FIND("Napoleon",I7))),0,1)</f>
        <v>0</v>
      </c>
      <c r="AA7" s="2">
        <f>IF(AND(ISERROR(FIND("Michel Ney",$H7)),ISERROR(FIND("Michel Ney",$I7))),0,1)</f>
        <v>0</v>
      </c>
      <c r="AB7" s="2">
        <f>IF(AND(ISERROR(FIND("Joachim Murat",$H7)),ISERROR(FIND("Joachim Murat",$I7))),0,1)</f>
        <v>0</v>
      </c>
      <c r="AC7" s="2">
        <f>IF(AND(ISERROR(FIND("Louis Davout",$H7)),ISERROR(FIND("Louis Davout",$I7))),0,1)</f>
        <v>0</v>
      </c>
      <c r="AD7" s="2">
        <f>IF(AND(ISERROR(FIND("Wellesley",$H7)),ISERROR(FIND("Wellesley",$I7))),0,1)</f>
        <v>0</v>
      </c>
      <c r="AE7" s="2">
        <f>IF(AND(ISERROR(FIND("Wellington",$H7)),ISERROR(FIND("Wellington",$I7))),0,1)</f>
        <v>0</v>
      </c>
      <c r="AF7">
        <f>IF(OR(AD7=1,AE7=1),1,0)</f>
        <v>0</v>
      </c>
      <c r="AG7">
        <f>IF(Q7="F",0,IF(Q7="A",1,0.5))</f>
        <v>1</v>
      </c>
    </row>
    <row r="8" ht="85.5" spans="1:33">
      <c r="A8" t="s">
        <v>76</v>
      </c>
      <c r="B8" s="3" t="s">
        <v>45</v>
      </c>
      <c r="C8" t="s">
        <v>77</v>
      </c>
      <c r="D8" t="s">
        <v>78</v>
      </c>
      <c r="E8" t="s">
        <v>27</v>
      </c>
      <c r="F8" t="s">
        <v>79</v>
      </c>
      <c r="G8" t="s">
        <v>37</v>
      </c>
      <c r="H8" t="s">
        <v>80</v>
      </c>
      <c r="I8" t="s">
        <v>81</v>
      </c>
      <c r="J8" s="7">
        <v>30000</v>
      </c>
      <c r="K8" s="7">
        <v>26000</v>
      </c>
      <c r="L8" s="4">
        <v>2400</v>
      </c>
      <c r="M8" s="8">
        <v>5500</v>
      </c>
      <c r="Q8" t="s">
        <v>1901</v>
      </c>
      <c r="R8" t="s">
        <v>1901</v>
      </c>
      <c r="S8" t="s">
        <v>1900</v>
      </c>
      <c r="T8">
        <f>IF(R8="F",J8,K8)</f>
        <v>30000</v>
      </c>
      <c r="U8">
        <f>IF(R8="F",K8,J8)</f>
        <v>26000</v>
      </c>
      <c r="V8">
        <f>IF($R$2="F",L8,M8)</f>
        <v>5500</v>
      </c>
      <c r="W8">
        <f>IF($R$2="F",M8,L8)</f>
        <v>2400</v>
      </c>
      <c r="X8">
        <f>T8/U8</f>
        <v>1.15384615384615</v>
      </c>
      <c r="Y8">
        <f>V8/W8</f>
        <v>2.29166666666667</v>
      </c>
      <c r="Z8" s="2">
        <f>IF(AND(ISERROR(FIND("Napoleon",H8)),ISERROR(FIND("Napoleon",I8))),0,1)</f>
        <v>0</v>
      </c>
      <c r="AA8" s="2">
        <f>IF(AND(ISERROR(FIND("Michel Ney",$H8)),ISERROR(FIND("Michel Ney",$I8))),0,1)</f>
        <v>0</v>
      </c>
      <c r="AB8" s="2">
        <f>IF(AND(ISERROR(FIND("Joachim Murat",$H8)),ISERROR(FIND("Joachim Murat",$I8))),0,1)</f>
        <v>0</v>
      </c>
      <c r="AC8" s="2">
        <f>IF(AND(ISERROR(FIND("Louis Davout",$H8)),ISERROR(FIND("Louis Davout",$I8))),0,1)</f>
        <v>0</v>
      </c>
      <c r="AD8" s="2">
        <f>IF(AND(ISERROR(FIND("Wellesley",$H8)),ISERROR(FIND("Wellesley",$I8))),0,1)</f>
        <v>0</v>
      </c>
      <c r="AE8" s="2">
        <f>IF(AND(ISERROR(FIND("Wellington",$H8)),ISERROR(FIND("Wellington",$I8))),0,1)</f>
        <v>0</v>
      </c>
      <c r="AF8">
        <f>IF(OR(AD8=1,AE8=1),1,0)</f>
        <v>0</v>
      </c>
      <c r="AG8">
        <f>IF(Q8="F",0,IF(Q8="A",1,0.5))</f>
        <v>0</v>
      </c>
    </row>
    <row r="9" ht="114" spans="1:33">
      <c r="A9" t="s">
        <v>85</v>
      </c>
      <c r="B9" s="3" t="s">
        <v>86</v>
      </c>
      <c r="C9" t="s">
        <v>87</v>
      </c>
      <c r="D9" t="s">
        <v>88</v>
      </c>
      <c r="E9" t="s">
        <v>89</v>
      </c>
      <c r="F9" t="s">
        <v>90</v>
      </c>
      <c r="G9" s="3" t="s">
        <v>91</v>
      </c>
      <c r="H9" s="3" t="s">
        <v>92</v>
      </c>
      <c r="I9" s="3" t="s">
        <v>93</v>
      </c>
      <c r="J9" s="4">
        <v>10000</v>
      </c>
      <c r="K9" s="5">
        <v>6700</v>
      </c>
      <c r="L9" s="4">
        <v>1000</v>
      </c>
      <c r="M9" s="3">
        <v>2000</v>
      </c>
      <c r="Q9" t="s">
        <v>1901</v>
      </c>
      <c r="R9" t="s">
        <v>1901</v>
      </c>
      <c r="S9" t="s">
        <v>1900</v>
      </c>
      <c r="T9">
        <f>IF(R9="F",J9,K9)</f>
        <v>10000</v>
      </c>
      <c r="U9">
        <f>IF(R9="F",K9,J9)</f>
        <v>6700</v>
      </c>
      <c r="V9">
        <f>IF($R$2="F",L9,M9)</f>
        <v>2000</v>
      </c>
      <c r="W9">
        <f>IF($R$2="F",M9,L9)</f>
        <v>1000</v>
      </c>
      <c r="X9">
        <f>T9/U9</f>
        <v>1.49253731343284</v>
      </c>
      <c r="Y9">
        <f>V9/W9</f>
        <v>2</v>
      </c>
      <c r="Z9" s="2">
        <f>IF(AND(ISERROR(FIND("Napoleon",H9)),ISERROR(FIND("Napoleon",I9))),0,1)</f>
        <v>0</v>
      </c>
      <c r="AA9" s="2">
        <f>IF(AND(ISERROR(FIND("Michel Ney",$H9)),ISERROR(FIND("Michel Ney",$I9))),0,1)</f>
        <v>0</v>
      </c>
      <c r="AB9" s="2">
        <f>IF(AND(ISERROR(FIND("Joachim Murat",$H9)),ISERROR(FIND("Joachim Murat",$I9))),0,1)</f>
        <v>1</v>
      </c>
      <c r="AC9" s="2">
        <f>IF(AND(ISERROR(FIND("Louis Davout",$H9)),ISERROR(FIND("Louis Davout",$I9))),0,1)</f>
        <v>0</v>
      </c>
      <c r="AD9" s="2">
        <f>IF(AND(ISERROR(FIND("Wellesley",$H9)),ISERROR(FIND("Wellesley",$I9))),0,1)</f>
        <v>0</v>
      </c>
      <c r="AE9" s="2">
        <f>IF(AND(ISERROR(FIND("Wellington",$H9)),ISERROR(FIND("Wellington",$I9))),0,1)</f>
        <v>0</v>
      </c>
      <c r="AF9">
        <f>IF(OR(AD9=1,AE9=1),1,0)</f>
        <v>0</v>
      </c>
      <c r="AG9">
        <f>IF(Q9="F",0,IF(Q9="A",1,0.5))</f>
        <v>0</v>
      </c>
    </row>
    <row r="10" ht="213.75" spans="1:33">
      <c r="A10" t="s">
        <v>98</v>
      </c>
      <c r="B10" s="3" t="s">
        <v>99</v>
      </c>
      <c r="C10" t="s">
        <v>100</v>
      </c>
      <c r="D10" t="s">
        <v>101</v>
      </c>
      <c r="E10" s="3" t="s">
        <v>102</v>
      </c>
      <c r="F10" t="s">
        <v>36</v>
      </c>
      <c r="G10" s="3" t="s">
        <v>103</v>
      </c>
      <c r="H10" s="3" t="s">
        <v>104</v>
      </c>
      <c r="I10" s="3" t="s">
        <v>105</v>
      </c>
      <c r="J10" s="4">
        <v>28000</v>
      </c>
      <c r="K10" s="4">
        <v>80000</v>
      </c>
      <c r="L10" s="4">
        <v>3000</v>
      </c>
      <c r="M10" s="4">
        <v>4000</v>
      </c>
      <c r="Q10" t="s">
        <v>1901</v>
      </c>
      <c r="R10" t="s">
        <v>1901</v>
      </c>
      <c r="S10" t="s">
        <v>1900</v>
      </c>
      <c r="T10">
        <f>IF(R10="F",J10,K10)</f>
        <v>28000</v>
      </c>
      <c r="U10">
        <f>IF(R10="F",K10,J10)</f>
        <v>80000</v>
      </c>
      <c r="V10">
        <f>IF($R$2="F",L10,M10)</f>
        <v>4000</v>
      </c>
      <c r="W10">
        <f>IF($R$2="F",M10,L10)</f>
        <v>3000</v>
      </c>
      <c r="X10">
        <f>T10/U10</f>
        <v>0.35</v>
      </c>
      <c r="Y10">
        <f>V10/W10</f>
        <v>1.33333333333333</v>
      </c>
      <c r="Z10" s="2">
        <f>IF(AND(ISERROR(FIND("Napoleon",H10)),ISERROR(FIND("Napoleon",I10))),0,1)</f>
        <v>1</v>
      </c>
      <c r="AA10" s="2">
        <f>IF(AND(ISERROR(FIND("Michel Ney",$H10)),ISERROR(FIND("Michel Ney",$I10))),0,1)</f>
        <v>1</v>
      </c>
      <c r="AB10" s="2">
        <f>IF(AND(ISERROR(FIND("Joachim Murat",$H10)),ISERROR(FIND("Joachim Murat",$I10))),0,1)</f>
        <v>0</v>
      </c>
      <c r="AC10" s="2">
        <f>IF(AND(ISERROR(FIND("Louis Davout",$H10)),ISERROR(FIND("Louis Davout",$I10))),0,1)</f>
        <v>0</v>
      </c>
      <c r="AD10" s="2">
        <f>IF(AND(ISERROR(FIND("Wellesley",$H10)),ISERROR(FIND("Wellesley",$I10))),0,1)</f>
        <v>0</v>
      </c>
      <c r="AE10" s="2">
        <f>IF(AND(ISERROR(FIND("Wellington",$H10)),ISERROR(FIND("Wellington",$I10))),0,1)</f>
        <v>0</v>
      </c>
      <c r="AF10">
        <f>IF(OR(AD10=1,AE10=1),1,0)</f>
        <v>0</v>
      </c>
      <c r="AG10">
        <f>IF(Q10="F",0,IF(Q10="A",1,0.5))</f>
        <v>0</v>
      </c>
    </row>
    <row r="11" ht="71.25" spans="1:33">
      <c r="A11" t="s">
        <v>110</v>
      </c>
      <c r="B11" s="3" t="s">
        <v>33</v>
      </c>
      <c r="C11" t="s">
        <v>111</v>
      </c>
      <c r="D11" t="s">
        <v>112</v>
      </c>
      <c r="E11" t="s">
        <v>113</v>
      </c>
      <c r="F11" s="3" t="s">
        <v>114</v>
      </c>
      <c r="G11" t="s">
        <v>79</v>
      </c>
      <c r="H11" t="s">
        <v>115</v>
      </c>
      <c r="I11" t="s">
        <v>116</v>
      </c>
      <c r="J11" s="4">
        <v>9000</v>
      </c>
      <c r="K11" s="4">
        <v>6000</v>
      </c>
      <c r="L11">
        <v>80</v>
      </c>
      <c r="M11" s="6">
        <v>2400</v>
      </c>
      <c r="Q11" t="s">
        <v>1900</v>
      </c>
      <c r="R11" t="s">
        <v>1900</v>
      </c>
      <c r="S11" t="s">
        <v>1901</v>
      </c>
      <c r="T11">
        <f>IF(R11="F",J11,K11)</f>
        <v>6000</v>
      </c>
      <c r="U11">
        <f>IF(R11="F",K11,J11)</f>
        <v>9000</v>
      </c>
      <c r="V11">
        <f>IF($R$2="F",L11,M11)</f>
        <v>2400</v>
      </c>
      <c r="W11">
        <f>IF($R$2="F",M11,L11)</f>
        <v>80</v>
      </c>
      <c r="X11">
        <f>T11/U11</f>
        <v>0.666666666666667</v>
      </c>
      <c r="Y11">
        <f>V11/W11</f>
        <v>30</v>
      </c>
      <c r="Z11" s="2">
        <f>IF(AND(ISERROR(FIND("Napoleon",H11)),ISERROR(FIND("Napoleon",I11))),0,1)</f>
        <v>0</v>
      </c>
      <c r="AA11" s="2">
        <f>IF(AND(ISERROR(FIND("Michel Ney",$H11)),ISERROR(FIND("Michel Ney",$I11))),0,1)</f>
        <v>0</v>
      </c>
      <c r="AB11" s="2">
        <f>IF(AND(ISERROR(FIND("Joachim Murat",$H11)),ISERROR(FIND("Joachim Murat",$I11))),0,1)</f>
        <v>0</v>
      </c>
      <c r="AC11" s="2">
        <f>IF(AND(ISERROR(FIND("Louis Davout",$H11)),ISERROR(FIND("Louis Davout",$I11))),0,1)</f>
        <v>0</v>
      </c>
      <c r="AD11" s="2">
        <f>IF(AND(ISERROR(FIND("Wellesley",$H11)),ISERROR(FIND("Wellesley",$I11))),0,1)</f>
        <v>0</v>
      </c>
      <c r="AE11" s="2">
        <f>IF(AND(ISERROR(FIND("Wellington",$H11)),ISERROR(FIND("Wellington",$I11))),0,1)</f>
        <v>0</v>
      </c>
      <c r="AF11">
        <f>IF(OR(AD11=1,AE11=1),1,0)</f>
        <v>0</v>
      </c>
      <c r="AG11">
        <f>IF(Q11="F",0,IF(Q11="A",1,0.5))</f>
        <v>1</v>
      </c>
    </row>
    <row r="12" ht="114" spans="1:33">
      <c r="A12" t="s">
        <v>120</v>
      </c>
      <c r="B12" s="3" t="s">
        <v>121</v>
      </c>
      <c r="C12" t="s">
        <v>122</v>
      </c>
      <c r="D12" t="s">
        <v>123</v>
      </c>
      <c r="E12" t="s">
        <v>124</v>
      </c>
      <c r="F12" t="s">
        <v>36</v>
      </c>
      <c r="G12" t="s">
        <v>18</v>
      </c>
      <c r="H12" s="3" t="s">
        <v>125</v>
      </c>
      <c r="I12" t="s">
        <v>126</v>
      </c>
      <c r="J12" s="8">
        <v>66000</v>
      </c>
      <c r="K12" s="8">
        <v>95800</v>
      </c>
      <c r="L12" s="6">
        <v>23000</v>
      </c>
      <c r="M12" s="6">
        <v>23300</v>
      </c>
      <c r="Q12" t="s">
        <v>1900</v>
      </c>
      <c r="R12" t="s">
        <v>1901</v>
      </c>
      <c r="S12" t="s">
        <v>1900</v>
      </c>
      <c r="T12">
        <f>IF(R12="F",J12,K12)</f>
        <v>66000</v>
      </c>
      <c r="U12">
        <f>IF(R12="F",K12,J12)</f>
        <v>95800</v>
      </c>
      <c r="V12">
        <f>IF($R$2="F",L12,M12)</f>
        <v>23300</v>
      </c>
      <c r="W12">
        <f>IF($R$2="F",M12,L12)</f>
        <v>23000</v>
      </c>
      <c r="X12">
        <f>T12/U12</f>
        <v>0.688935281837161</v>
      </c>
      <c r="Y12">
        <f>V12/W12</f>
        <v>1.01304347826087</v>
      </c>
      <c r="Z12" s="2">
        <f>IF(AND(ISERROR(FIND("Napoleon",H12)),ISERROR(FIND("Napoleon",I12))),0,1)</f>
        <v>1</v>
      </c>
      <c r="AA12" s="2">
        <f>IF(AND(ISERROR(FIND("Michel Ney",$H12)),ISERROR(FIND("Michel Ney",$I12))),0,1)</f>
        <v>0</v>
      </c>
      <c r="AB12" s="2">
        <f>IF(AND(ISERROR(FIND("Joachim Murat",$H12)),ISERROR(FIND("Joachim Murat",$I12))),0,1)</f>
        <v>0</v>
      </c>
      <c r="AC12" s="2">
        <f>IF(AND(ISERROR(FIND("Louis Davout",$H12)),ISERROR(FIND("Louis Davout",$I12))),0,1)</f>
        <v>0</v>
      </c>
      <c r="AD12" s="2">
        <f>IF(AND(ISERROR(FIND("Wellesley",$H12)),ISERROR(FIND("Wellesley",$I12))),0,1)</f>
        <v>0</v>
      </c>
      <c r="AE12" s="2">
        <f>IF(AND(ISERROR(FIND("Wellington",$H12)),ISERROR(FIND("Wellington",$I12))),0,1)</f>
        <v>0</v>
      </c>
      <c r="AF12">
        <f>IF(OR(AD12=1,AE12=1),1,0)</f>
        <v>0</v>
      </c>
      <c r="AG12">
        <f>IF(Q12="F",0,IF(Q12="A",1,0.5))</f>
        <v>1</v>
      </c>
    </row>
    <row r="13" ht="409.5" spans="1:33">
      <c r="A13" t="s">
        <v>131</v>
      </c>
      <c r="B13" s="3" t="s">
        <v>86</v>
      </c>
      <c r="C13" s="3" t="s">
        <v>132</v>
      </c>
      <c r="D13" t="s">
        <v>133</v>
      </c>
      <c r="E13" s="3" t="s">
        <v>134</v>
      </c>
      <c r="F13" t="s">
        <v>90</v>
      </c>
      <c r="G13" s="3" t="s">
        <v>135</v>
      </c>
      <c r="H13" t="s">
        <v>136</v>
      </c>
      <c r="I13" s="3" t="s">
        <v>137</v>
      </c>
      <c r="J13" s="4">
        <v>67000</v>
      </c>
      <c r="K13" s="4">
        <v>85400</v>
      </c>
      <c r="L13" s="8">
        <v>9000</v>
      </c>
      <c r="M13" s="8">
        <v>36000</v>
      </c>
      <c r="Q13" t="s">
        <v>1901</v>
      </c>
      <c r="R13" t="s">
        <v>1901</v>
      </c>
      <c r="S13" t="s">
        <v>1900</v>
      </c>
      <c r="T13">
        <f>IF(R13="F",J13,K13)</f>
        <v>67000</v>
      </c>
      <c r="U13">
        <f>IF(R13="F",K13,J13)</f>
        <v>85400</v>
      </c>
      <c r="V13">
        <f>IF($R$2="F",L13,M13)</f>
        <v>36000</v>
      </c>
      <c r="W13">
        <f>IF($R$2="F",M13,L13)</f>
        <v>9000</v>
      </c>
      <c r="X13">
        <f>T13/U13</f>
        <v>0.784543325526932</v>
      </c>
      <c r="Y13">
        <f>V13/W13</f>
        <v>4</v>
      </c>
      <c r="Z13" s="2">
        <f>IF(AND(ISERROR(FIND("Napoleon",H13)),ISERROR(FIND("Napoleon",I13))),0,1)</f>
        <v>1</v>
      </c>
      <c r="AA13" s="2">
        <f>IF(AND(ISERROR(FIND("Michel Ney",$H13)),ISERROR(FIND("Michel Ney",$I13))),0,1)</f>
        <v>0</v>
      </c>
      <c r="AB13" s="2">
        <f>IF(AND(ISERROR(FIND("Joachim Murat",$H13)),ISERROR(FIND("Joachim Murat",$I13))),0,1)</f>
        <v>0</v>
      </c>
      <c r="AC13" s="2">
        <f>IF(AND(ISERROR(FIND("Louis Davout",$H13)),ISERROR(FIND("Louis Davout",$I13))),0,1)</f>
        <v>0</v>
      </c>
      <c r="AD13" s="2">
        <f>IF(AND(ISERROR(FIND("Wellesley",$H13)),ISERROR(FIND("Wellesley",$I13))),0,1)</f>
        <v>0</v>
      </c>
      <c r="AE13" s="2">
        <f>IF(AND(ISERROR(FIND("Wellington",$H13)),ISERROR(FIND("Wellington",$I13))),0,1)</f>
        <v>0</v>
      </c>
      <c r="AF13">
        <f>IF(OR(AD13=1,AE13=1),1,0)</f>
        <v>0</v>
      </c>
      <c r="AG13">
        <f>IF(Q13="F",0,IF(Q13="A",1,0.5))</f>
        <v>0</v>
      </c>
    </row>
    <row r="14" ht="128.25" spans="1:33">
      <c r="A14" t="s">
        <v>140</v>
      </c>
      <c r="B14" s="3" t="s">
        <v>45</v>
      </c>
      <c r="C14" t="s">
        <v>141</v>
      </c>
      <c r="D14" t="s">
        <v>142</v>
      </c>
      <c r="E14" t="s">
        <v>143</v>
      </c>
      <c r="F14" t="s">
        <v>36</v>
      </c>
      <c r="G14" t="s">
        <v>37</v>
      </c>
      <c r="H14" s="3" t="s">
        <v>144</v>
      </c>
      <c r="I14" s="3" t="s">
        <v>145</v>
      </c>
      <c r="J14" s="8">
        <v>21130</v>
      </c>
      <c r="K14" s="8">
        <v>27110</v>
      </c>
      <c r="L14" s="8">
        <v>21130</v>
      </c>
      <c r="M14" s="3">
        <v>978</v>
      </c>
      <c r="Q14" t="s">
        <v>1900</v>
      </c>
      <c r="R14" t="s">
        <v>1901</v>
      </c>
      <c r="S14" t="s">
        <v>1900</v>
      </c>
      <c r="T14">
        <f>IF(R14="F",J14,K14)</f>
        <v>21130</v>
      </c>
      <c r="U14">
        <f>IF(R14="F",K14,J14)</f>
        <v>27110</v>
      </c>
      <c r="V14">
        <f>IF($R$2="F",L14,M14)</f>
        <v>978</v>
      </c>
      <c r="W14">
        <f>IF($R$2="F",M14,L14)</f>
        <v>21130</v>
      </c>
      <c r="X14">
        <f>T14/U14</f>
        <v>0.779417189229067</v>
      </c>
      <c r="Y14">
        <f>V14/W14</f>
        <v>0.0462849029815428</v>
      </c>
      <c r="Z14" s="2">
        <f>IF(AND(ISERROR(FIND("Napoleon",H14)),ISERROR(FIND("Napoleon",I14))),0,1)</f>
        <v>0</v>
      </c>
      <c r="AA14" s="2">
        <f>IF(AND(ISERROR(FIND("Michel Ney",$H14)),ISERROR(FIND("Michel Ney",$I14))),0,1)</f>
        <v>0</v>
      </c>
      <c r="AB14" s="2">
        <f>IF(AND(ISERROR(FIND("Joachim Murat",$H14)),ISERROR(FIND("Joachim Murat",$I14))),0,1)</f>
        <v>0</v>
      </c>
      <c r="AC14" s="2">
        <f>IF(AND(ISERROR(FIND("Louis Davout",$H14)),ISERROR(FIND("Louis Davout",$I14))),0,1)</f>
        <v>0</v>
      </c>
      <c r="AD14" s="2">
        <f>IF(AND(ISERROR(FIND("Wellesley",$H14)),ISERROR(FIND("Wellesley",$I14))),0,1)</f>
        <v>0</v>
      </c>
      <c r="AE14" s="2">
        <f>IF(AND(ISERROR(FIND("Wellington",$H14)),ISERROR(FIND("Wellington",$I14))),0,1)</f>
        <v>0</v>
      </c>
      <c r="AF14">
        <f>IF(OR(AD14=1,AE14=1),1,0)</f>
        <v>0</v>
      </c>
      <c r="AG14">
        <f>IF(Q14="F",0,IF(Q14="A",1,0.5))</f>
        <v>1</v>
      </c>
    </row>
    <row r="15" ht="128.25" spans="1:33">
      <c r="A15" t="s">
        <v>150</v>
      </c>
      <c r="B15" s="3" t="s">
        <v>99</v>
      </c>
      <c r="C15" t="s">
        <v>151</v>
      </c>
      <c r="D15" t="s">
        <v>152</v>
      </c>
      <c r="E15" t="s">
        <v>124</v>
      </c>
      <c r="F15" t="s">
        <v>19</v>
      </c>
      <c r="G15" s="3" t="s">
        <v>153</v>
      </c>
      <c r="H15" t="s">
        <v>154</v>
      </c>
      <c r="I15" s="3" t="s">
        <v>155</v>
      </c>
      <c r="J15" s="4">
        <v>30000</v>
      </c>
      <c r="K15" s="4">
        <v>30000</v>
      </c>
      <c r="L15" s="4">
        <v>3100</v>
      </c>
      <c r="M15" s="4">
        <v>1900</v>
      </c>
      <c r="Q15" t="s">
        <v>1900</v>
      </c>
      <c r="R15" t="s">
        <v>1901</v>
      </c>
      <c r="S15" t="s">
        <v>1900</v>
      </c>
      <c r="T15">
        <f>IF(R15="F",J15,K15)</f>
        <v>30000</v>
      </c>
      <c r="U15">
        <f>IF(R15="F",K15,J15)</f>
        <v>30000</v>
      </c>
      <c r="V15">
        <f>IF($R$2="F",L15,M15)</f>
        <v>1900</v>
      </c>
      <c r="W15">
        <f>IF($R$2="F",M15,L15)</f>
        <v>3100</v>
      </c>
      <c r="X15">
        <f>T15/U15</f>
        <v>1</v>
      </c>
      <c r="Y15">
        <f>V15/W15</f>
        <v>0.612903225806452</v>
      </c>
      <c r="Z15" s="2">
        <f>IF(AND(ISERROR(FIND("Napoleon",H15)),ISERROR(FIND("Napoleon",I15))),0,1)</f>
        <v>0</v>
      </c>
      <c r="AA15" s="2">
        <f>IF(AND(ISERROR(FIND("Michel Ney",$H15)),ISERROR(FIND("Michel Ney",$I15))),0,1)</f>
        <v>0</v>
      </c>
      <c r="AB15" s="2">
        <f>IF(AND(ISERROR(FIND("Joachim Murat",$H15)),ISERROR(FIND("Joachim Murat",$I15))),0,1)</f>
        <v>0</v>
      </c>
      <c r="AC15" s="2">
        <f>IF(AND(ISERROR(FIND("Louis Davout",$H15)),ISERROR(FIND("Louis Davout",$I15))),0,1)</f>
        <v>0</v>
      </c>
      <c r="AD15" s="2">
        <f>IF(AND(ISERROR(FIND("Wellesley",$H15)),ISERROR(FIND("Wellesley",$I15))),0,1)</f>
        <v>0</v>
      </c>
      <c r="AE15" s="2">
        <f>IF(AND(ISERROR(FIND("Wellington",$H15)),ISERROR(FIND("Wellington",$I15))),0,1)</f>
        <v>0</v>
      </c>
      <c r="AF15">
        <f>IF(OR(AD15=1,AE15=1),1,0)</f>
        <v>0</v>
      </c>
      <c r="AG15">
        <f>IF(Q15="F",0,IF(Q15="A",1,0.5))</f>
        <v>1</v>
      </c>
    </row>
    <row r="16" ht="185.25" spans="1:33">
      <c r="A16" t="s">
        <v>159</v>
      </c>
      <c r="B16" s="3" t="s">
        <v>45</v>
      </c>
      <c r="C16" t="s">
        <v>160</v>
      </c>
      <c r="D16" t="s">
        <v>161</v>
      </c>
      <c r="E16" s="3" t="s">
        <v>162</v>
      </c>
      <c r="F16" s="3" t="s">
        <v>163</v>
      </c>
      <c r="G16" s="3" t="s">
        <v>164</v>
      </c>
      <c r="H16" s="3" t="s">
        <v>165</v>
      </c>
      <c r="I16" s="3" t="s">
        <v>166</v>
      </c>
      <c r="J16" s="6">
        <v>15200</v>
      </c>
      <c r="K16" s="8">
        <v>10160</v>
      </c>
      <c r="L16" s="6">
        <v>1590</v>
      </c>
      <c r="M16" s="6">
        <v>2380</v>
      </c>
      <c r="Q16" t="s">
        <v>1900</v>
      </c>
      <c r="R16" t="s">
        <v>1900</v>
      </c>
      <c r="S16" t="s">
        <v>1901</v>
      </c>
      <c r="T16">
        <f>IF(R16="F",J16,K16)</f>
        <v>10160</v>
      </c>
      <c r="U16">
        <f>IF(R16="F",K16,J16)</f>
        <v>15200</v>
      </c>
      <c r="V16">
        <f>IF($R$2="F",L16,M16)</f>
        <v>2380</v>
      </c>
      <c r="W16">
        <f>IF($R$2="F",M16,L16)</f>
        <v>1590</v>
      </c>
      <c r="X16">
        <f>T16/U16</f>
        <v>0.668421052631579</v>
      </c>
      <c r="Y16">
        <f>V16/W16</f>
        <v>1.49685534591195</v>
      </c>
      <c r="Z16" s="2">
        <f>IF(AND(ISERROR(FIND("Napoleon",H16)),ISERROR(FIND("Napoleon",I16))),0,1)</f>
        <v>0</v>
      </c>
      <c r="AA16" s="2">
        <f>IF(AND(ISERROR(FIND("Michel Ney",$H16)),ISERROR(FIND("Michel Ney",$I16))),0,1)</f>
        <v>0</v>
      </c>
      <c r="AB16" s="2">
        <f>IF(AND(ISERROR(FIND("Joachim Murat",$H16)),ISERROR(FIND("Joachim Murat",$I16))),0,1)</f>
        <v>0</v>
      </c>
      <c r="AC16" s="2">
        <f>IF(AND(ISERROR(FIND("Louis Davout",$H16)),ISERROR(FIND("Louis Davout",$I16))),0,1)</f>
        <v>0</v>
      </c>
      <c r="AD16" s="2">
        <f>IF(AND(ISERROR(FIND("Wellesley",$H16)),ISERROR(FIND("Wellesley",$I16))),0,1)</f>
        <v>0</v>
      </c>
      <c r="AE16" s="2">
        <f>IF(AND(ISERROR(FIND("Wellington",$H16)),ISERROR(FIND("Wellington",$I16))),0,1)</f>
        <v>0</v>
      </c>
      <c r="AF16">
        <f>IF(OR(AD16=1,AE16=1),1,0)</f>
        <v>0</v>
      </c>
      <c r="AG16">
        <f>IF(Q16="F",0,IF(Q16="A",1,0.5))</f>
        <v>1</v>
      </c>
    </row>
    <row r="17" ht="114" spans="1:33">
      <c r="A17" t="s">
        <v>171</v>
      </c>
      <c r="B17" s="3" t="s">
        <v>172</v>
      </c>
      <c r="C17" t="s">
        <v>173</v>
      </c>
      <c r="D17" t="s">
        <v>174</v>
      </c>
      <c r="E17" t="s">
        <v>175</v>
      </c>
      <c r="F17" t="s">
        <v>36</v>
      </c>
      <c r="G17" s="3" t="s">
        <v>176</v>
      </c>
      <c r="H17" s="3" t="s">
        <v>177</v>
      </c>
      <c r="I17" s="3" t="s">
        <v>178</v>
      </c>
      <c r="J17">
        <v>157500</v>
      </c>
      <c r="K17" s="4">
        <v>96000</v>
      </c>
      <c r="L17" s="4">
        <v>21000</v>
      </c>
      <c r="M17" s="4">
        <v>11000</v>
      </c>
      <c r="Q17" t="s">
        <v>1901</v>
      </c>
      <c r="R17" t="s">
        <v>1901</v>
      </c>
      <c r="S17" t="s">
        <v>1900</v>
      </c>
      <c r="T17">
        <f>IF(R17="F",J17,K17)</f>
        <v>157500</v>
      </c>
      <c r="U17">
        <f>IF(R17="F",K17,J17)</f>
        <v>96000</v>
      </c>
      <c r="V17">
        <f>IF($R$2="F",L17,M17)</f>
        <v>11000</v>
      </c>
      <c r="W17">
        <f>IF($R$2="F",M17,L17)</f>
        <v>21000</v>
      </c>
      <c r="X17">
        <f>T17/U17</f>
        <v>1.640625</v>
      </c>
      <c r="Y17">
        <f>V17/W17</f>
        <v>0.523809523809524</v>
      </c>
      <c r="Z17" s="2">
        <f>IF(AND(ISERROR(FIND("Napoleon",H17)),ISERROR(FIND("Napoleon",I17))),0,1)</f>
        <v>1</v>
      </c>
      <c r="AA17" s="2">
        <f>IF(AND(ISERROR(FIND("Michel Ney",$H17)),ISERROR(FIND("Michel Ney",$I17))),0,1)</f>
        <v>1</v>
      </c>
      <c r="AB17" s="2">
        <f>IF(AND(ISERROR(FIND("Joachim Murat",$H17)),ISERROR(FIND("Joachim Murat",$I17))),0,1)</f>
        <v>0</v>
      </c>
      <c r="AC17" s="2">
        <f>IF(AND(ISERROR(FIND("Louis Davout",$H17)),ISERROR(FIND("Louis Davout",$I17))),0,1)</f>
        <v>0</v>
      </c>
      <c r="AD17" s="2">
        <f>IF(AND(ISERROR(FIND("Wellesley",$H17)),ISERROR(FIND("Wellesley",$I17))),0,1)</f>
        <v>0</v>
      </c>
      <c r="AE17" s="2">
        <f>IF(AND(ISERROR(FIND("Wellington",$H17)),ISERROR(FIND("Wellington",$I17))),0,1)</f>
        <v>0</v>
      </c>
      <c r="AF17">
        <f>IF(OR(AD17=1,AE17=1),1,0)</f>
        <v>0</v>
      </c>
      <c r="AG17">
        <f>IF(Q17="F",0,IF(Q17="A",1,0.5))</f>
        <v>0</v>
      </c>
    </row>
    <row r="18" ht="99.75" spans="1:33">
      <c r="A18" t="s">
        <v>183</v>
      </c>
      <c r="B18" s="3" t="s">
        <v>45</v>
      </c>
      <c r="C18" t="s">
        <v>184</v>
      </c>
      <c r="D18" t="s">
        <v>185</v>
      </c>
      <c r="E18" t="s">
        <v>113</v>
      </c>
      <c r="F18" t="s">
        <v>36</v>
      </c>
      <c r="G18" s="3" t="s">
        <v>186</v>
      </c>
      <c r="H18" s="3" t="s">
        <v>187</v>
      </c>
      <c r="I18" s="3" t="s">
        <v>188</v>
      </c>
      <c r="J18" s="4">
        <v>14000</v>
      </c>
      <c r="K18" s="4">
        <v>19550</v>
      </c>
      <c r="L18">
        <v>910</v>
      </c>
      <c r="M18" s="3">
        <v>2976</v>
      </c>
      <c r="Q18" t="s">
        <v>1900</v>
      </c>
      <c r="R18" t="s">
        <v>1901</v>
      </c>
      <c r="S18" t="s">
        <v>1900</v>
      </c>
      <c r="T18">
        <f>IF(R18="F",J18,K18)</f>
        <v>14000</v>
      </c>
      <c r="U18">
        <f>IF(R18="F",K18,J18)</f>
        <v>19550</v>
      </c>
      <c r="V18">
        <f>IF($R$2="F",L18,M18)</f>
        <v>2976</v>
      </c>
      <c r="W18">
        <f>IF($R$2="F",M18,L18)</f>
        <v>910</v>
      </c>
      <c r="X18">
        <f>T18/U18</f>
        <v>0.716112531969309</v>
      </c>
      <c r="Y18">
        <f>V18/W18</f>
        <v>3.27032967032967</v>
      </c>
      <c r="Z18" s="2">
        <f>IF(AND(ISERROR(FIND("Napoleon",H18)),ISERROR(FIND("Napoleon",I18))),0,1)</f>
        <v>0</v>
      </c>
      <c r="AA18" s="2">
        <f>IF(AND(ISERROR(FIND("Michel Ney",$H18)),ISERROR(FIND("Michel Ney",$I18))),0,1)</f>
        <v>0</v>
      </c>
      <c r="AB18" s="2">
        <f>IF(AND(ISERROR(FIND("Joachim Murat",$H18)),ISERROR(FIND("Joachim Murat",$I18))),0,1)</f>
        <v>0</v>
      </c>
      <c r="AC18" s="2">
        <f>IF(AND(ISERROR(FIND("Louis Davout",$H18)),ISERROR(FIND("Louis Davout",$I18))),0,1)</f>
        <v>0</v>
      </c>
      <c r="AD18" s="2">
        <f>IF(AND(ISERROR(FIND("Wellesley",$H18)),ISERROR(FIND("Wellesley",$I18))),0,1)</f>
        <v>0</v>
      </c>
      <c r="AE18" s="2">
        <f>IF(AND(ISERROR(FIND("Wellington",$H18)),ISERROR(FIND("Wellington",$I18))),0,1)</f>
        <v>0</v>
      </c>
      <c r="AF18">
        <f>IF(OR(AD18=1,AE18=1),1,0)</f>
        <v>0</v>
      </c>
      <c r="AG18">
        <f>IF(Q18="F",0,IF(Q18="A",1,0.5))</f>
        <v>1</v>
      </c>
    </row>
    <row r="19" ht="85.5" spans="1:33">
      <c r="A19" t="s">
        <v>191</v>
      </c>
      <c r="B19" s="3" t="s">
        <v>45</v>
      </c>
      <c r="C19" t="s">
        <v>192</v>
      </c>
      <c r="D19" t="s">
        <v>193</v>
      </c>
      <c r="E19" t="s">
        <v>194</v>
      </c>
      <c r="F19" t="s">
        <v>195</v>
      </c>
      <c r="G19" t="s">
        <v>36</v>
      </c>
      <c r="H19" t="s">
        <v>196</v>
      </c>
      <c r="I19" t="s">
        <v>197</v>
      </c>
      <c r="J19">
        <v>600</v>
      </c>
      <c r="K19">
        <v>550</v>
      </c>
      <c r="L19">
        <v>50</v>
      </c>
      <c r="M19">
        <v>128</v>
      </c>
      <c r="Q19" t="s">
        <v>1900</v>
      </c>
      <c r="R19" t="s">
        <v>1900</v>
      </c>
      <c r="S19" t="s">
        <v>1901</v>
      </c>
      <c r="T19">
        <f>IF(R19="F",J19,K19)</f>
        <v>550</v>
      </c>
      <c r="U19">
        <f>IF(R19="F",K19,J19)</f>
        <v>600</v>
      </c>
      <c r="V19">
        <f>IF($R$2="F",L19,M19)</f>
        <v>128</v>
      </c>
      <c r="W19">
        <f>IF($R$2="F",M19,L19)</f>
        <v>50</v>
      </c>
      <c r="X19">
        <f>T19/U19</f>
        <v>0.916666666666667</v>
      </c>
      <c r="Y19">
        <f>V19/W19</f>
        <v>2.56</v>
      </c>
      <c r="Z19" s="2">
        <f>IF(AND(ISERROR(FIND("Napoleon",H19)),ISERROR(FIND("Napoleon",I19))),0,1)</f>
        <v>0</v>
      </c>
      <c r="AA19" s="2">
        <f>IF(AND(ISERROR(FIND("Michel Ney",$H19)),ISERROR(FIND("Michel Ney",$I19))),0,1)</f>
        <v>0</v>
      </c>
      <c r="AB19" s="2">
        <f>IF(AND(ISERROR(FIND("Joachim Murat",$H19)),ISERROR(FIND("Joachim Murat",$I19))),0,1)</f>
        <v>0</v>
      </c>
      <c r="AC19" s="2">
        <f>IF(AND(ISERROR(FIND("Louis Davout",$H19)),ISERROR(FIND("Louis Davout",$I19))),0,1)</f>
        <v>0</v>
      </c>
      <c r="AD19" s="2">
        <f>IF(AND(ISERROR(FIND("Wellesley",$H19)),ISERROR(FIND("Wellesley",$I19))),0,1)</f>
        <v>0</v>
      </c>
      <c r="AE19" s="2">
        <f>IF(AND(ISERROR(FIND("Wellington",$H19)),ISERROR(FIND("Wellington",$I19))),0,1)</f>
        <v>0</v>
      </c>
      <c r="AF19">
        <f>IF(OR(AD19=1,AE19=1),1,0)</f>
        <v>0</v>
      </c>
      <c r="AG19">
        <f>IF(Q19="F",0,IF(Q19="A",1,0.5))</f>
        <v>1</v>
      </c>
    </row>
    <row r="20" ht="171" spans="1:33">
      <c r="A20" s="1" t="s">
        <v>200</v>
      </c>
      <c r="B20" s="3" t="s">
        <v>201</v>
      </c>
      <c r="C20" t="s">
        <v>202</v>
      </c>
      <c r="D20" t="s">
        <v>203</v>
      </c>
      <c r="E20" s="3" t="s">
        <v>204</v>
      </c>
      <c r="F20" s="3" t="s">
        <v>205</v>
      </c>
      <c r="G20" t="s">
        <v>206</v>
      </c>
      <c r="H20" s="3" t="s">
        <v>207</v>
      </c>
      <c r="I20" s="3" t="s">
        <v>208</v>
      </c>
      <c r="J20" s="7">
        <v>89000</v>
      </c>
      <c r="K20" s="8">
        <v>64000</v>
      </c>
      <c r="L20" s="3">
        <v>34000</v>
      </c>
      <c r="M20">
        <v>11000</v>
      </c>
      <c r="Q20" t="s">
        <v>1900</v>
      </c>
      <c r="R20" t="s">
        <v>1901</v>
      </c>
      <c r="S20" t="s">
        <v>1900</v>
      </c>
      <c r="T20">
        <f>IF(R20="F",J20,K20)</f>
        <v>89000</v>
      </c>
      <c r="U20">
        <f>IF(R20="F",K20,J20)</f>
        <v>64000</v>
      </c>
      <c r="V20">
        <f>IF($R$2="F",L20,M20)</f>
        <v>11000</v>
      </c>
      <c r="W20">
        <f>IF($R$2="F",M20,L20)</f>
        <v>34000</v>
      </c>
      <c r="X20">
        <f>T20/U20</f>
        <v>1.390625</v>
      </c>
      <c r="Y20">
        <f>V20/W20</f>
        <v>0.323529411764706</v>
      </c>
      <c r="Z20" s="2">
        <f>IF(AND(ISERROR(FIND("Napoleon",H20)),ISERROR(FIND("Napoleon",I20))),0,1)</f>
        <v>1</v>
      </c>
      <c r="AA20" s="2">
        <f>IF(AND(ISERROR(FIND("Michel Ney",$H20)),ISERROR(FIND("Michel Ney",$I20))),0,1)</f>
        <v>1</v>
      </c>
      <c r="AB20" s="2">
        <f>IF(AND(ISERROR(FIND("Joachim Murat",$H20)),ISERROR(FIND("Joachim Murat",$I20))),0,1)</f>
        <v>0</v>
      </c>
      <c r="AC20" s="2">
        <f>IF(AND(ISERROR(FIND("Louis Davout",$H20)),ISERROR(FIND("Louis Davout",$I20))),0,1)</f>
        <v>0</v>
      </c>
      <c r="AD20" s="2">
        <f>IF(AND(ISERROR(FIND("Wellesley",$H20)),ISERROR(FIND("Wellesley",$I20))),0,1)</f>
        <v>0</v>
      </c>
      <c r="AE20" s="2">
        <f>IF(AND(ISERROR(FIND("Wellington",$H20)),ISERROR(FIND("Wellington",$I20))),0,1)</f>
        <v>0</v>
      </c>
      <c r="AF20">
        <f>IF(OR(AD20=1,AE20=1),1,0)</f>
        <v>0</v>
      </c>
      <c r="AG20">
        <f>IF(Q20="F",0,IF(Q20="A",1,0.5))</f>
        <v>1</v>
      </c>
    </row>
    <row r="21" ht="114" spans="1:33">
      <c r="A21" t="s">
        <v>213</v>
      </c>
      <c r="B21" s="3" t="s">
        <v>172</v>
      </c>
      <c r="C21" t="s">
        <v>214</v>
      </c>
      <c r="D21" t="s">
        <v>215</v>
      </c>
      <c r="E21" t="s">
        <v>216</v>
      </c>
      <c r="F21" t="s">
        <v>217</v>
      </c>
      <c r="G21" t="s">
        <v>218</v>
      </c>
      <c r="H21" t="s">
        <v>219</v>
      </c>
      <c r="I21" t="s">
        <v>220</v>
      </c>
      <c r="J21" s="4">
        <v>2500</v>
      </c>
      <c r="K21" s="1">
        <v>471</v>
      </c>
      <c r="L21" s="3">
        <v>201</v>
      </c>
      <c r="M21">
        <v>76</v>
      </c>
      <c r="Q21" t="s">
        <v>1900</v>
      </c>
      <c r="R21" t="s">
        <v>1900</v>
      </c>
      <c r="S21" t="s">
        <v>1901</v>
      </c>
      <c r="T21">
        <f>IF(R21="F",J21,K21)</f>
        <v>471</v>
      </c>
      <c r="U21">
        <f>IF(R21="F",K21,J21)</f>
        <v>2500</v>
      </c>
      <c r="V21">
        <f>IF($R$2="F",L21,M21)</f>
        <v>76</v>
      </c>
      <c r="W21">
        <f>IF($R$2="F",M21,L21)</f>
        <v>201</v>
      </c>
      <c r="X21">
        <f>T21/U21</f>
        <v>0.1884</v>
      </c>
      <c r="Y21">
        <f>V21/W21</f>
        <v>0.378109452736318</v>
      </c>
      <c r="Z21" s="2">
        <f>IF(AND(ISERROR(FIND("Napoleon",H21)),ISERROR(FIND("Napoleon",I21))),0,1)</f>
        <v>0</v>
      </c>
      <c r="AA21" s="2">
        <f>IF(AND(ISERROR(FIND("Michel Ney",$H21)),ISERROR(FIND("Michel Ney",$I21))),0,1)</f>
        <v>0</v>
      </c>
      <c r="AB21" s="2">
        <f>IF(AND(ISERROR(FIND("Joachim Murat",$H21)),ISERROR(FIND("Joachim Murat",$I21))),0,1)</f>
        <v>0</v>
      </c>
      <c r="AC21" s="2">
        <f>IF(AND(ISERROR(FIND("Louis Davout",$H21)),ISERROR(FIND("Louis Davout",$I21))),0,1)</f>
        <v>0</v>
      </c>
      <c r="AD21" s="2">
        <f>IF(AND(ISERROR(FIND("Wellesley",$H21)),ISERROR(FIND("Wellesley",$I21))),0,1)</f>
        <v>0</v>
      </c>
      <c r="AE21" s="2">
        <f>IF(AND(ISERROR(FIND("Wellington",$H21)),ISERROR(FIND("Wellington",$I21))),0,1)</f>
        <v>0</v>
      </c>
      <c r="AF21">
        <f>IF(OR(AD21=1,AE21=1),1,0)</f>
        <v>0</v>
      </c>
      <c r="AG21">
        <f>IF(Q21="F",0,IF(Q21="A",1,0.5))</f>
        <v>1</v>
      </c>
    </row>
    <row r="22" ht="185.25" spans="1:33">
      <c r="A22" t="s">
        <v>225</v>
      </c>
      <c r="B22" s="3" t="s">
        <v>226</v>
      </c>
      <c r="C22" t="s">
        <v>227</v>
      </c>
      <c r="D22" t="s">
        <v>228</v>
      </c>
      <c r="F22" s="3" t="s">
        <v>229</v>
      </c>
      <c r="G22" t="s">
        <v>230</v>
      </c>
      <c r="H22" s="3" t="s">
        <v>231</v>
      </c>
      <c r="I22" s="3" t="s">
        <v>232</v>
      </c>
      <c r="J22" s="7">
        <v>160000</v>
      </c>
      <c r="K22" s="8">
        <v>140000</v>
      </c>
      <c r="L22" s="3">
        <v>32500</v>
      </c>
      <c r="M22">
        <v>42500</v>
      </c>
      <c r="Q22" t="s">
        <v>1901</v>
      </c>
      <c r="R22" t="s">
        <v>1901</v>
      </c>
      <c r="S22" t="s">
        <v>1900</v>
      </c>
      <c r="T22">
        <f>IF(R22="F",J22,K22)</f>
        <v>160000</v>
      </c>
      <c r="U22">
        <f>IF(R22="F",K22,J22)</f>
        <v>140000</v>
      </c>
      <c r="V22">
        <f>IF($R$2="F",L22,M22)</f>
        <v>42500</v>
      </c>
      <c r="W22">
        <f>IF($R$2="F",M22,L22)</f>
        <v>32500</v>
      </c>
      <c r="X22">
        <f>T22/U22</f>
        <v>1.14285714285714</v>
      </c>
      <c r="Y22">
        <f>V22/W22</f>
        <v>1.30769230769231</v>
      </c>
      <c r="Z22" s="2">
        <f>IF(AND(ISERROR(FIND("Napoleon",H22)),ISERROR(FIND("Napoleon",I22))),0,1)</f>
        <v>1</v>
      </c>
      <c r="AA22" s="2">
        <f>IF(AND(ISERROR(FIND("Michel Ney",$H22)),ISERROR(FIND("Michel Ney",$I22))),0,1)</f>
        <v>1</v>
      </c>
      <c r="AB22" s="2">
        <f>IF(AND(ISERROR(FIND("Joachim Murat",$H22)),ISERROR(FIND("Joachim Murat",$I22))),0,1)</f>
        <v>1</v>
      </c>
      <c r="AC22" s="2">
        <f>IF(AND(ISERROR(FIND("Louis Davout",$H22)),ISERROR(FIND("Louis Davout",$I22))),0,1)</f>
        <v>0</v>
      </c>
      <c r="AD22" s="2">
        <f>IF(AND(ISERROR(FIND("Wellesley",$H22)),ISERROR(FIND("Wellesley",$I22))),0,1)</f>
        <v>0</v>
      </c>
      <c r="AE22" s="2">
        <f>IF(AND(ISERROR(FIND("Wellington",$H22)),ISERROR(FIND("Wellington",$I22))),0,1)</f>
        <v>0</v>
      </c>
      <c r="AF22">
        <f>IF(OR(AD22=1,AE22=1),1,0)</f>
        <v>0</v>
      </c>
      <c r="AG22">
        <f>IF(Q22="F",0,IF(Q22="A",1,0.5))</f>
        <v>0</v>
      </c>
    </row>
    <row r="23" ht="114" spans="1:33">
      <c r="A23" t="s">
        <v>237</v>
      </c>
      <c r="B23" s="3" t="s">
        <v>172</v>
      </c>
      <c r="C23" t="s">
        <v>238</v>
      </c>
      <c r="D23" t="s">
        <v>239</v>
      </c>
      <c r="E23" t="s">
        <v>27</v>
      </c>
      <c r="F23" t="s">
        <v>36</v>
      </c>
      <c r="G23" s="3" t="s">
        <v>240</v>
      </c>
      <c r="H23" t="s">
        <v>241</v>
      </c>
      <c r="I23" s="3" t="s">
        <v>242</v>
      </c>
      <c r="J23" s="4">
        <v>30000</v>
      </c>
      <c r="K23" s="4">
        <v>25000</v>
      </c>
      <c r="L23" s="4">
        <v>1500</v>
      </c>
      <c r="M23" s="4">
        <v>4000</v>
      </c>
      <c r="Q23" t="s">
        <v>1901</v>
      </c>
      <c r="R23" t="s">
        <v>1901</v>
      </c>
      <c r="S23" t="s">
        <v>1900</v>
      </c>
      <c r="T23">
        <f>IF(R23="F",J23,K23)</f>
        <v>30000</v>
      </c>
      <c r="U23">
        <f>IF(R23="F",K23,J23)</f>
        <v>25000</v>
      </c>
      <c r="V23">
        <f>IF($R$2="F",L23,M23)</f>
        <v>4000</v>
      </c>
      <c r="W23">
        <f>IF($R$2="F",M23,L23)</f>
        <v>1500</v>
      </c>
      <c r="X23">
        <f>T23/U23</f>
        <v>1.2</v>
      </c>
      <c r="Y23">
        <f>V23/W23</f>
        <v>2.66666666666667</v>
      </c>
      <c r="Z23" s="2">
        <f>IF(AND(ISERROR(FIND("Napoleon",H23)),ISERROR(FIND("Napoleon",I23))),0,1)</f>
        <v>1</v>
      </c>
      <c r="AA23" s="2">
        <f>IF(AND(ISERROR(FIND("Michel Ney",$H23)),ISERROR(FIND("Michel Ney",$I23))),0,1)</f>
        <v>0</v>
      </c>
      <c r="AB23" s="2">
        <f>IF(AND(ISERROR(FIND("Joachim Murat",$H23)),ISERROR(FIND("Joachim Murat",$I23))),0,1)</f>
        <v>0</v>
      </c>
      <c r="AC23" s="2">
        <f>IF(AND(ISERROR(FIND("Louis Davout",$H23)),ISERROR(FIND("Louis Davout",$I23))),0,1)</f>
        <v>0</v>
      </c>
      <c r="AD23" s="2">
        <f>IF(AND(ISERROR(FIND("Wellesley",$H23)),ISERROR(FIND("Wellesley",$I23))),0,1)</f>
        <v>0</v>
      </c>
      <c r="AE23" s="2">
        <f>IF(AND(ISERROR(FIND("Wellington",$H23)),ISERROR(FIND("Wellington",$I23))),0,1)</f>
        <v>0</v>
      </c>
      <c r="AF23">
        <f>IF(OR(AD23=1,AE23=1),1,0)</f>
        <v>0</v>
      </c>
      <c r="AG23">
        <f>IF(Q23="F",0,IF(Q23="A",1,0.5))</f>
        <v>0</v>
      </c>
    </row>
    <row r="24" ht="156.75" spans="1:33">
      <c r="A24" t="s">
        <v>245</v>
      </c>
      <c r="B24" s="3" t="s">
        <v>45</v>
      </c>
      <c r="C24" t="s">
        <v>246</v>
      </c>
      <c r="D24" t="s">
        <v>247</v>
      </c>
      <c r="E24" t="s">
        <v>27</v>
      </c>
      <c r="F24" t="s">
        <v>36</v>
      </c>
      <c r="G24" t="s">
        <v>248</v>
      </c>
      <c r="H24" t="s">
        <v>249</v>
      </c>
      <c r="I24" s="3" t="s">
        <v>250</v>
      </c>
      <c r="J24" s="8">
        <v>24000</v>
      </c>
      <c r="K24" s="4">
        <v>9000</v>
      </c>
      <c r="L24" s="1" t="s">
        <v>1902</v>
      </c>
      <c r="M24" s="4">
        <v>2000</v>
      </c>
      <c r="Q24" t="s">
        <v>1901</v>
      </c>
      <c r="R24" t="s">
        <v>1901</v>
      </c>
      <c r="S24" t="s">
        <v>1900</v>
      </c>
      <c r="T24">
        <f>IF(R24="F",J24,K24)</f>
        <v>24000</v>
      </c>
      <c r="U24">
        <f>IF(R24="F",K24,J24)</f>
        <v>9000</v>
      </c>
      <c r="V24">
        <f>IF($R$2="F",L24,M24)</f>
        <v>2000</v>
      </c>
      <c r="W24" t="str">
        <f>IF($R$2="F",M24,L24)</f>
        <v> </v>
      </c>
      <c r="X24">
        <f>T24/U24</f>
        <v>2.66666666666667</v>
      </c>
      <c r="Y24" t="e">
        <f>V24/W24</f>
        <v>#VALUE!</v>
      </c>
      <c r="Z24" s="2">
        <f>IF(AND(ISERROR(FIND("Napoleon",H24)),ISERROR(FIND("Napoleon",I24))),0,1)</f>
        <v>0</v>
      </c>
      <c r="AA24" s="2">
        <f>IF(AND(ISERROR(FIND("Michel Ney",$H24)),ISERROR(FIND("Michel Ney",$I24))),0,1)</f>
        <v>0</v>
      </c>
      <c r="AB24" s="2">
        <f>IF(AND(ISERROR(FIND("Joachim Murat",$H24)),ISERROR(FIND("Joachim Murat",$I24))),0,1)</f>
        <v>0</v>
      </c>
      <c r="AC24" s="2">
        <f>IF(AND(ISERROR(FIND("Louis Davout",$H24)),ISERROR(FIND("Louis Davout",$I24))),0,1)</f>
        <v>0</v>
      </c>
      <c r="AD24" s="2">
        <f>IF(AND(ISERROR(FIND("Wellesley",$H24)),ISERROR(FIND("Wellesley",$I24))),0,1)</f>
        <v>0</v>
      </c>
      <c r="AE24" s="2">
        <f>IF(AND(ISERROR(FIND("Wellington",$H24)),ISERROR(FIND("Wellington",$I24))),0,1)</f>
        <v>0</v>
      </c>
      <c r="AF24">
        <f>IF(OR(AD24=1,AE24=1),1,0)</f>
        <v>0</v>
      </c>
      <c r="AG24">
        <f>IF(Q24="F",0,IF(Q24="A",1,0.5))</f>
        <v>0</v>
      </c>
    </row>
    <row r="25" ht="99.75" spans="1:33">
      <c r="A25" t="s">
        <v>255</v>
      </c>
      <c r="B25" s="3" t="s">
        <v>33</v>
      </c>
      <c r="C25" t="s">
        <v>256</v>
      </c>
      <c r="D25" t="s">
        <v>257</v>
      </c>
      <c r="E25" t="s">
        <v>69</v>
      </c>
      <c r="F25" s="3" t="s">
        <v>70</v>
      </c>
      <c r="G25" t="s">
        <v>79</v>
      </c>
      <c r="H25" s="3" t="s">
        <v>258</v>
      </c>
      <c r="I25" t="s">
        <v>259</v>
      </c>
      <c r="J25" s="7">
        <v>50000</v>
      </c>
      <c r="K25" s="4">
        <v>65000</v>
      </c>
      <c r="L25" s="4">
        <v>1250</v>
      </c>
      <c r="M25" s="4">
        <v>4500</v>
      </c>
      <c r="Q25" t="s">
        <v>1900</v>
      </c>
      <c r="R25" t="s">
        <v>1900</v>
      </c>
      <c r="S25" t="s">
        <v>1901</v>
      </c>
      <c r="T25">
        <f>IF(R25="F",J25,K25)</f>
        <v>65000</v>
      </c>
      <c r="U25">
        <f>IF(R25="F",K25,J25)</f>
        <v>50000</v>
      </c>
      <c r="V25">
        <f>IF($R$2="F",L25,M25)</f>
        <v>4500</v>
      </c>
      <c r="W25">
        <f>IF($R$2="F",M25,L25)</f>
        <v>1250</v>
      </c>
      <c r="X25">
        <f>T25/U25</f>
        <v>1.3</v>
      </c>
      <c r="Y25">
        <f>V25/W25</f>
        <v>3.6</v>
      </c>
      <c r="Z25" s="2">
        <f>IF(AND(ISERROR(FIND("Napoleon",H25)),ISERROR(FIND("Napoleon",I25))),0,1)</f>
        <v>0</v>
      </c>
      <c r="AA25" s="2">
        <f>IF(AND(ISERROR(FIND("Michel Ney",$H25)),ISERROR(FIND("Michel Ney",$I25))),0,1)</f>
        <v>0</v>
      </c>
      <c r="AB25" s="2">
        <f>IF(AND(ISERROR(FIND("Joachim Murat",$H25)),ISERROR(FIND("Joachim Murat",$I25))),0,1)</f>
        <v>0</v>
      </c>
      <c r="AC25" s="2">
        <f>IF(AND(ISERROR(FIND("Louis Davout",$H25)),ISERROR(FIND("Louis Davout",$I25))),0,1)</f>
        <v>0</v>
      </c>
      <c r="AD25" s="2">
        <f>IF(AND(ISERROR(FIND("Wellesley",$H25)),ISERROR(FIND("Wellesley",$I25))),0,1)</f>
        <v>0</v>
      </c>
      <c r="AE25" s="2">
        <f>IF(AND(ISERROR(FIND("Wellington",$H25)),ISERROR(FIND("Wellington",$I25))),0,1)</f>
        <v>1</v>
      </c>
      <c r="AF25">
        <f>IF(OR(AD25=1,AE25=1),1,0)</f>
        <v>1</v>
      </c>
      <c r="AG25">
        <f>IF(Q25="F",0,IF(Q25="A",1,0.5))</f>
        <v>1</v>
      </c>
    </row>
    <row r="26" ht="85.5" spans="1:33">
      <c r="A26" t="s">
        <v>263</v>
      </c>
      <c r="B26" s="3" t="s">
        <v>45</v>
      </c>
      <c r="C26" t="s">
        <v>264</v>
      </c>
      <c r="D26" t="s">
        <v>265</v>
      </c>
      <c r="E26" t="s">
        <v>27</v>
      </c>
      <c r="F26" t="s">
        <v>248</v>
      </c>
      <c r="G26" t="s">
        <v>19</v>
      </c>
      <c r="H26" t="s">
        <v>266</v>
      </c>
      <c r="I26" s="3" t="s">
        <v>267</v>
      </c>
      <c r="J26" s="8">
        <v>5000</v>
      </c>
      <c r="K26" s="4">
        <v>9000</v>
      </c>
      <c r="L26" s="1" t="s">
        <v>1902</v>
      </c>
      <c r="M26">
        <v>50</v>
      </c>
      <c r="Q26" t="s">
        <v>1901</v>
      </c>
      <c r="R26" t="s">
        <v>1900</v>
      </c>
      <c r="S26" t="s">
        <v>1901</v>
      </c>
      <c r="T26">
        <f>IF(R26="F",J26,K26)</f>
        <v>9000</v>
      </c>
      <c r="U26">
        <f>IF(R26="F",K26,J26)</f>
        <v>5000</v>
      </c>
      <c r="V26">
        <f>IF($R$2="F",L26,M26)</f>
        <v>50</v>
      </c>
      <c r="W26" t="str">
        <f>IF($R$2="F",M26,L26)</f>
        <v> </v>
      </c>
      <c r="X26">
        <f>T26/U26</f>
        <v>1.8</v>
      </c>
      <c r="Y26" t="e">
        <f>V26/W26</f>
        <v>#VALUE!</v>
      </c>
      <c r="Z26" s="2">
        <f>IF(AND(ISERROR(FIND("Napoleon",H26)),ISERROR(FIND("Napoleon",I26))),0,1)</f>
        <v>0</v>
      </c>
      <c r="AA26" s="2">
        <f>IF(AND(ISERROR(FIND("Michel Ney",$H26)),ISERROR(FIND("Michel Ney",$I26))),0,1)</f>
        <v>0</v>
      </c>
      <c r="AB26" s="2">
        <f>IF(AND(ISERROR(FIND("Joachim Murat",$H26)),ISERROR(FIND("Joachim Murat",$I26))),0,1)</f>
        <v>0</v>
      </c>
      <c r="AC26" s="2">
        <f>IF(AND(ISERROR(FIND("Louis Davout",$H26)),ISERROR(FIND("Louis Davout",$I26))),0,1)</f>
        <v>0</v>
      </c>
      <c r="AD26" s="2">
        <f>IF(AND(ISERROR(FIND("Wellesley",$H26)),ISERROR(FIND("Wellesley",$I26))),0,1)</f>
        <v>0</v>
      </c>
      <c r="AE26" s="2">
        <f>IF(AND(ISERROR(FIND("Wellington",$H26)),ISERROR(FIND("Wellington",$I26))),0,1)</f>
        <v>0</v>
      </c>
      <c r="AF26">
        <f>IF(OR(AD26=1,AE26=1),1,0)</f>
        <v>0</v>
      </c>
      <c r="AG26">
        <f>IF(Q26="F",0,IF(Q26="A",1,0.5))</f>
        <v>0</v>
      </c>
    </row>
    <row r="27" ht="114" spans="1:33">
      <c r="A27" s="1" t="s">
        <v>271</v>
      </c>
      <c r="B27" s="3" t="s">
        <v>86</v>
      </c>
      <c r="C27" t="s">
        <v>272</v>
      </c>
      <c r="D27" t="s">
        <v>273</v>
      </c>
      <c r="E27" t="s">
        <v>274</v>
      </c>
      <c r="F27" t="s">
        <v>36</v>
      </c>
      <c r="G27" t="s">
        <v>18</v>
      </c>
      <c r="H27" t="s">
        <v>259</v>
      </c>
      <c r="I27" t="s">
        <v>126</v>
      </c>
      <c r="J27" s="8">
        <v>28300</v>
      </c>
      <c r="K27" s="4">
        <v>49200</v>
      </c>
      <c r="L27" s="8">
        <v>3729</v>
      </c>
      <c r="M27" s="8">
        <v>9221</v>
      </c>
      <c r="Q27" t="s">
        <v>1901</v>
      </c>
      <c r="R27" t="s">
        <v>1901</v>
      </c>
      <c r="S27" t="s">
        <v>1900</v>
      </c>
      <c r="T27">
        <f>IF(R27="F",J27,K27)</f>
        <v>28300</v>
      </c>
      <c r="U27">
        <f>IF(R27="F",K27,J27)</f>
        <v>49200</v>
      </c>
      <c r="V27">
        <f>IF($R$2="F",L27,M27)</f>
        <v>9221</v>
      </c>
      <c r="W27">
        <f>IF($R$2="F",M27,L27)</f>
        <v>3729</v>
      </c>
      <c r="X27">
        <f>T27/U27</f>
        <v>0.57520325203252</v>
      </c>
      <c r="Y27">
        <f>V27/W27</f>
        <v>2.47278090640923</v>
      </c>
      <c r="Z27" s="2">
        <f>IF(AND(ISERROR(FIND("Napoleon",H27)),ISERROR(FIND("Napoleon",I27))),0,1)</f>
        <v>0</v>
      </c>
      <c r="AA27" s="2">
        <f>IF(AND(ISERROR(FIND("Michel Ney",$H27)),ISERROR(FIND("Michel Ney",$I27))),0,1)</f>
        <v>0</v>
      </c>
      <c r="AB27" s="2">
        <f>IF(AND(ISERROR(FIND("Joachim Murat",$H27)),ISERROR(FIND("Joachim Murat",$I27))),0,1)</f>
        <v>0</v>
      </c>
      <c r="AC27" s="2">
        <f>IF(AND(ISERROR(FIND("Louis Davout",$H27)),ISERROR(FIND("Louis Davout",$I27))),0,1)</f>
        <v>0</v>
      </c>
      <c r="AD27" s="2">
        <f>IF(AND(ISERROR(FIND("Wellesley",$H27)),ISERROR(FIND("Wellesley",$I27))),0,1)</f>
        <v>0</v>
      </c>
      <c r="AE27" s="2">
        <f>IF(AND(ISERROR(FIND("Wellington",$H27)),ISERROR(FIND("Wellington",$I27))),0,1)</f>
        <v>0</v>
      </c>
      <c r="AF27">
        <f>IF(OR(AD27=1,AE27=1),1,0)</f>
        <v>0</v>
      </c>
      <c r="AG27">
        <f>IF(Q27="F",0,IF(Q27="A",1,0.5))</f>
        <v>0</v>
      </c>
    </row>
    <row r="28" ht="85.5" spans="1:33">
      <c r="A28" t="s">
        <v>278</v>
      </c>
      <c r="B28" s="3" t="s">
        <v>45</v>
      </c>
      <c r="C28" t="s">
        <v>279</v>
      </c>
      <c r="D28" t="s">
        <v>280</v>
      </c>
      <c r="E28" t="s">
        <v>69</v>
      </c>
      <c r="F28" t="s">
        <v>36</v>
      </c>
      <c r="G28" s="3" t="s">
        <v>70</v>
      </c>
      <c r="H28" t="s">
        <v>281</v>
      </c>
      <c r="I28" t="s">
        <v>282</v>
      </c>
      <c r="J28" s="4">
        <v>2400</v>
      </c>
      <c r="K28">
        <v>700</v>
      </c>
      <c r="L28" s="3">
        <v>200</v>
      </c>
      <c r="M28">
        <v>168</v>
      </c>
      <c r="Q28" t="s">
        <v>1900</v>
      </c>
      <c r="R28" t="s">
        <v>1901</v>
      </c>
      <c r="S28" t="s">
        <v>1900</v>
      </c>
      <c r="T28">
        <f>IF(R28="F",J28,K28)</f>
        <v>2400</v>
      </c>
      <c r="U28">
        <f>IF(R28="F",K28,J28)</f>
        <v>700</v>
      </c>
      <c r="V28">
        <f>IF($R$2="F",L28,M28)</f>
        <v>168</v>
      </c>
      <c r="W28">
        <f>IF($R$2="F",M28,L28)</f>
        <v>200</v>
      </c>
      <c r="X28">
        <f>T28/U28</f>
        <v>3.42857142857143</v>
      </c>
      <c r="Y28">
        <f>V28/W28</f>
        <v>0.84</v>
      </c>
      <c r="Z28" s="2">
        <f>IF(AND(ISERROR(FIND("Napoleon",H28)),ISERROR(FIND("Napoleon",I28))),0,1)</f>
        <v>0</v>
      </c>
      <c r="AA28" s="2">
        <f>IF(AND(ISERROR(FIND("Michel Ney",$H28)),ISERROR(FIND("Michel Ney",$I28))),0,1)</f>
        <v>0</v>
      </c>
      <c r="AB28" s="2">
        <f>IF(AND(ISERROR(FIND("Joachim Murat",$H28)),ISERROR(FIND("Joachim Murat",$I28))),0,1)</f>
        <v>0</v>
      </c>
      <c r="AC28" s="2">
        <f>IF(AND(ISERROR(FIND("Louis Davout",$H28)),ISERROR(FIND("Louis Davout",$I28))),0,1)</f>
        <v>0</v>
      </c>
      <c r="AD28" s="2">
        <f>IF(AND(ISERROR(FIND("Wellesley",$H28)),ISERROR(FIND("Wellesley",$I28))),0,1)</f>
        <v>0</v>
      </c>
      <c r="AE28" s="2">
        <f>IF(AND(ISERROR(FIND("Wellington",$H28)),ISERROR(FIND("Wellington",$I28))),0,1)</f>
        <v>0</v>
      </c>
      <c r="AF28">
        <f>IF(OR(AD28=1,AE28=1),1,0)</f>
        <v>0</v>
      </c>
      <c r="AG28">
        <f>IF(Q28="F",0,IF(Q28="A",1,0.5))</f>
        <v>1</v>
      </c>
    </row>
    <row r="29" ht="114" spans="1:33">
      <c r="A29" t="s">
        <v>284</v>
      </c>
      <c r="B29" s="3" t="s">
        <v>86</v>
      </c>
      <c r="C29" t="s">
        <v>285</v>
      </c>
      <c r="D29" t="s">
        <v>286</v>
      </c>
      <c r="E29" t="s">
        <v>287</v>
      </c>
      <c r="F29" s="3" t="s">
        <v>288</v>
      </c>
      <c r="G29" t="s">
        <v>289</v>
      </c>
      <c r="H29" t="s">
        <v>290</v>
      </c>
      <c r="I29" t="s">
        <v>291</v>
      </c>
      <c r="J29" s="4">
        <v>10000</v>
      </c>
      <c r="K29" s="4">
        <v>14000</v>
      </c>
      <c r="L29" s="1" t="s">
        <v>1902</v>
      </c>
      <c r="M29" s="4">
        <v>3000</v>
      </c>
      <c r="Q29" t="s">
        <v>1901</v>
      </c>
      <c r="R29" t="s">
        <v>1901</v>
      </c>
      <c r="S29" t="s">
        <v>1900</v>
      </c>
      <c r="T29">
        <f>IF(R29="F",J29,K29)</f>
        <v>10000</v>
      </c>
      <c r="U29">
        <f>IF(R29="F",K29,J29)</f>
        <v>14000</v>
      </c>
      <c r="V29">
        <f>IF($R$2="F",L29,M29)</f>
        <v>3000</v>
      </c>
      <c r="W29" t="str">
        <f>IF($R$2="F",M29,L29)</f>
        <v> </v>
      </c>
      <c r="X29">
        <f>T29/U29</f>
        <v>0.714285714285714</v>
      </c>
      <c r="Y29" t="e">
        <f>V29/W29</f>
        <v>#VALUE!</v>
      </c>
      <c r="Z29" s="2">
        <f>IF(AND(ISERROR(FIND("Napoleon",H29)),ISERROR(FIND("Napoleon",I29))),0,1)</f>
        <v>0</v>
      </c>
      <c r="AA29" s="2">
        <f>IF(AND(ISERROR(FIND("Michel Ney",$H29)),ISERROR(FIND("Michel Ney",$I29))),0,1)</f>
        <v>0</v>
      </c>
      <c r="AB29" s="2">
        <f>IF(AND(ISERROR(FIND("Joachim Murat",$H29)),ISERROR(FIND("Joachim Murat",$I29))),0,1)</f>
        <v>0</v>
      </c>
      <c r="AC29" s="2">
        <f>IF(AND(ISERROR(FIND("Louis Davout",$H29)),ISERROR(FIND("Louis Davout",$I29))),0,1)</f>
        <v>0</v>
      </c>
      <c r="AD29" s="2">
        <f>IF(AND(ISERROR(FIND("Wellesley",$H29)),ISERROR(FIND("Wellesley",$I29))),0,1)</f>
        <v>0</v>
      </c>
      <c r="AE29" s="2">
        <f>IF(AND(ISERROR(FIND("Wellington",$H29)),ISERROR(FIND("Wellington",$I29))),0,1)</f>
        <v>0</v>
      </c>
      <c r="AF29">
        <f>IF(OR(AD29=1,AE29=1),1,0)</f>
        <v>0</v>
      </c>
      <c r="AG29">
        <f>IF(Q29="F",0,IF(Q29="A",1,0.5))</f>
        <v>0</v>
      </c>
    </row>
    <row r="30" ht="142.5" spans="1:33">
      <c r="A30" t="s">
        <v>294</v>
      </c>
      <c r="B30" s="3" t="s">
        <v>295</v>
      </c>
      <c r="C30" t="s">
        <v>296</v>
      </c>
      <c r="D30" t="s">
        <v>297</v>
      </c>
      <c r="E30" s="3" t="s">
        <v>298</v>
      </c>
      <c r="F30" t="s">
        <v>195</v>
      </c>
      <c r="G30" s="3" t="s">
        <v>299</v>
      </c>
      <c r="H30" t="s">
        <v>300</v>
      </c>
      <c r="I30" t="s">
        <v>301</v>
      </c>
      <c r="J30" s="1" t="s">
        <v>1903</v>
      </c>
      <c r="K30" s="3" t="s">
        <v>303</v>
      </c>
      <c r="L30">
        <v>198</v>
      </c>
      <c r="M30" s="6" t="s">
        <v>1904</v>
      </c>
      <c r="P30" t="s">
        <v>1905</v>
      </c>
      <c r="Q30" t="s">
        <v>1899</v>
      </c>
      <c r="R30" t="s">
        <v>1900</v>
      </c>
      <c r="S30" t="s">
        <v>1901</v>
      </c>
      <c r="T30" t="str">
        <f>IF(R30="F",J30,K30)</f>
        <v>14 French,
6 Spanish ships of the line</v>
      </c>
      <c r="U30" t="str">
        <f>IF(R30="F",K30,J30)</f>
        <v>15 ships of the line</v>
      </c>
      <c r="V30" t="str">
        <f>IF($R$2="F",L30,M30)</f>
        <v>647
2 Spanish ships captured,
1,200 prisoners[11]</v>
      </c>
      <c r="W30">
        <f>IF($R$2="F",M30,L30)</f>
        <v>198</v>
      </c>
      <c r="X30" t="e">
        <f>T30/U30</f>
        <v>#VALUE!</v>
      </c>
      <c r="Y30" t="e">
        <f>V30/W30</f>
        <v>#VALUE!</v>
      </c>
      <c r="Z30" s="2">
        <f>IF(AND(ISERROR(FIND("Napoleon",H30)),ISERROR(FIND("Napoleon",I30))),0,1)</f>
        <v>0</v>
      </c>
      <c r="AA30" s="2">
        <f>IF(AND(ISERROR(FIND("Michel Ney",$H30)),ISERROR(FIND("Michel Ney",$I30))),0,1)</f>
        <v>0</v>
      </c>
      <c r="AB30" s="2">
        <f>IF(AND(ISERROR(FIND("Joachim Murat",$H30)),ISERROR(FIND("Joachim Murat",$I30))),0,1)</f>
        <v>0</v>
      </c>
      <c r="AC30" s="2">
        <f>IF(AND(ISERROR(FIND("Louis Davout",$H30)),ISERROR(FIND("Louis Davout",$I30))),0,1)</f>
        <v>0</v>
      </c>
      <c r="AD30" s="2">
        <f>IF(AND(ISERROR(FIND("Wellesley",$H30)),ISERROR(FIND("Wellesley",$I30))),0,1)</f>
        <v>0</v>
      </c>
      <c r="AE30" s="2">
        <f>IF(AND(ISERROR(FIND("Wellington",$H30)),ISERROR(FIND("Wellington",$I30))),0,1)</f>
        <v>0</v>
      </c>
      <c r="AF30">
        <f>IF(OR(AD30=1,AE30=1),1,0)</f>
        <v>0</v>
      </c>
      <c r="AG30">
        <f>IF(Q30="F",0,IF(Q30="A",1,0.5))</f>
        <v>0.5</v>
      </c>
    </row>
    <row r="31" ht="99.75" spans="1:33">
      <c r="A31" t="s">
        <v>306</v>
      </c>
      <c r="B31" s="3" t="s">
        <v>295</v>
      </c>
      <c r="C31" t="s">
        <v>307</v>
      </c>
      <c r="D31" t="s">
        <v>308</v>
      </c>
      <c r="E31" t="s">
        <v>194</v>
      </c>
      <c r="F31" t="s">
        <v>195</v>
      </c>
      <c r="G31" t="s">
        <v>79</v>
      </c>
      <c r="H31" t="s">
        <v>309</v>
      </c>
      <c r="I31" t="s">
        <v>310</v>
      </c>
      <c r="J31" s="3" t="s">
        <v>311</v>
      </c>
      <c r="K31" t="s">
        <v>312</v>
      </c>
      <c r="L31" s="6" t="s">
        <v>313</v>
      </c>
      <c r="M31" s="3" t="s">
        <v>314</v>
      </c>
      <c r="P31" t="s">
        <v>1905</v>
      </c>
      <c r="Q31" t="s">
        <v>1900</v>
      </c>
      <c r="R31" t="s">
        <v>1900</v>
      </c>
      <c r="S31" t="s">
        <v>1901</v>
      </c>
      <c r="T31" t="str">
        <f>IF(R31="F",J31,K31)</f>
        <v>4 ships of the line</v>
      </c>
      <c r="U31" t="str">
        <f>IF(R31="F",K31,J31)</f>
        <v>4 ships of the line,
4 frigates</v>
      </c>
      <c r="V31" t="str">
        <f>IF($R$2="F",L31,M31)</f>
        <v>730 killed or wounded,
4 ships captured[2]</v>
      </c>
      <c r="W31" t="str">
        <f>IF($R$2="F",M31,L31)</f>
        <v>24 killed,
111 wounded[2]</v>
      </c>
      <c r="X31" t="e">
        <f>T31/U31</f>
        <v>#VALUE!</v>
      </c>
      <c r="Y31" t="e">
        <f>V31/W31</f>
        <v>#VALUE!</v>
      </c>
      <c r="Z31" s="2">
        <f>IF(AND(ISERROR(FIND("Napoleon",H31)),ISERROR(FIND("Napoleon",I31))),0,1)</f>
        <v>0</v>
      </c>
      <c r="AA31" s="2">
        <f>IF(AND(ISERROR(FIND("Michel Ney",$H31)),ISERROR(FIND("Michel Ney",$I31))),0,1)</f>
        <v>0</v>
      </c>
      <c r="AB31" s="2">
        <f>IF(AND(ISERROR(FIND("Joachim Murat",$H31)),ISERROR(FIND("Joachim Murat",$I31))),0,1)</f>
        <v>0</v>
      </c>
      <c r="AC31" s="2">
        <f>IF(AND(ISERROR(FIND("Louis Davout",$H31)),ISERROR(FIND("Louis Davout",$I31))),0,1)</f>
        <v>0</v>
      </c>
      <c r="AD31" s="2">
        <f>IF(AND(ISERROR(FIND("Wellesley",$H31)),ISERROR(FIND("Wellesley",$I31))),0,1)</f>
        <v>0</v>
      </c>
      <c r="AE31" s="2">
        <f>IF(AND(ISERROR(FIND("Wellington",$H31)),ISERROR(FIND("Wellington",$I31))),0,1)</f>
        <v>0</v>
      </c>
      <c r="AF31">
        <f>IF(OR(AD31=1,AE31=1),1,0)</f>
        <v>0</v>
      </c>
      <c r="AG31">
        <f>IF(Q31="F",0,IF(Q31="A",1,0.5))</f>
        <v>1</v>
      </c>
    </row>
    <row r="32" ht="85.5" spans="1:33">
      <c r="A32" t="s">
        <v>315</v>
      </c>
      <c r="B32" s="3" t="s">
        <v>316</v>
      </c>
      <c r="C32" t="s">
        <v>317</v>
      </c>
      <c r="D32" t="s">
        <v>318</v>
      </c>
      <c r="E32" t="s">
        <v>124</v>
      </c>
      <c r="F32" t="s">
        <v>319</v>
      </c>
      <c r="G32" t="s">
        <v>320</v>
      </c>
      <c r="H32" t="s">
        <v>321</v>
      </c>
      <c r="I32" t="s">
        <v>322</v>
      </c>
      <c r="J32" s="4">
        <v>2500</v>
      </c>
      <c r="K32" s="4">
        <v>5000</v>
      </c>
      <c r="L32">
        <v>116</v>
      </c>
      <c r="M32" s="3">
        <v>1612</v>
      </c>
      <c r="Q32" t="s">
        <v>1900</v>
      </c>
      <c r="R32" t="s">
        <v>1900</v>
      </c>
      <c r="S32" t="s">
        <v>1901</v>
      </c>
      <c r="T32">
        <f>IF(R32="F",J32,K32)</f>
        <v>5000</v>
      </c>
      <c r="U32">
        <f>IF(R32="F",K32,J32)</f>
        <v>2500</v>
      </c>
      <c r="V32">
        <f>IF($R$2="F",L32,M32)</f>
        <v>1612</v>
      </c>
      <c r="W32">
        <f>IF($R$2="F",M32,L32)</f>
        <v>116</v>
      </c>
      <c r="X32">
        <f>T32/U32</f>
        <v>2</v>
      </c>
      <c r="Y32">
        <f>V32/W32</f>
        <v>13.8965517241379</v>
      </c>
      <c r="Z32" s="2">
        <f>IF(AND(ISERROR(FIND("Napoleon",H32)),ISERROR(FIND("Napoleon",I32))),0,1)</f>
        <v>0</v>
      </c>
      <c r="AA32" s="2">
        <f>IF(AND(ISERROR(FIND("Michel Ney",$H32)),ISERROR(FIND("Michel Ney",$I32))),0,1)</f>
        <v>0</v>
      </c>
      <c r="AB32" s="2">
        <f>IF(AND(ISERROR(FIND("Joachim Murat",$H32)),ISERROR(FIND("Joachim Murat",$I32))),0,1)</f>
        <v>0</v>
      </c>
      <c r="AC32" s="2">
        <f>IF(AND(ISERROR(FIND("Louis Davout",$H32)),ISERROR(FIND("Louis Davout",$I32))),0,1)</f>
        <v>0</v>
      </c>
      <c r="AD32" s="2">
        <f>IF(AND(ISERROR(FIND("Wellesley",$H32)),ISERROR(FIND("Wellesley",$I32))),0,1)</f>
        <v>0</v>
      </c>
      <c r="AE32" s="2">
        <f>IF(AND(ISERROR(FIND("Wellington",$H32)),ISERROR(FIND("Wellington",$I32))),0,1)</f>
        <v>0</v>
      </c>
      <c r="AF32">
        <f>IF(OR(AD32=1,AE32=1),1,0)</f>
        <v>0</v>
      </c>
      <c r="AG32">
        <f>IF(Q32="F",0,IF(Q32="A",1,0.5))</f>
        <v>1</v>
      </c>
    </row>
    <row r="33" ht="85.5" spans="1:33">
      <c r="A33" t="s">
        <v>325</v>
      </c>
      <c r="B33" s="3" t="s">
        <v>316</v>
      </c>
      <c r="C33" t="s">
        <v>326</v>
      </c>
      <c r="D33" t="s">
        <v>327</v>
      </c>
      <c r="E33" t="s">
        <v>124</v>
      </c>
      <c r="F33" t="s">
        <v>319</v>
      </c>
      <c r="G33" t="s">
        <v>320</v>
      </c>
      <c r="H33" s="3" t="s">
        <v>328</v>
      </c>
      <c r="I33" t="s">
        <v>329</v>
      </c>
      <c r="J33" s="4">
        <v>4500</v>
      </c>
      <c r="K33" s="4">
        <v>7000</v>
      </c>
      <c r="L33">
        <v>230</v>
      </c>
      <c r="M33">
        <v>1000</v>
      </c>
      <c r="Q33" t="s">
        <v>1900</v>
      </c>
      <c r="R33" t="s">
        <v>1900</v>
      </c>
      <c r="S33" t="s">
        <v>1901</v>
      </c>
      <c r="T33">
        <f>IF(R33="F",J33,K33)</f>
        <v>7000</v>
      </c>
      <c r="U33">
        <f>IF(R33="F",K33,J33)</f>
        <v>4500</v>
      </c>
      <c r="V33">
        <f>IF($R$2="F",L33,M33)</f>
        <v>1000</v>
      </c>
      <c r="W33">
        <f>IF($R$2="F",M33,L33)</f>
        <v>230</v>
      </c>
      <c r="X33">
        <f>T33/U33</f>
        <v>1.55555555555556</v>
      </c>
      <c r="Y33">
        <f>V33/W33</f>
        <v>4.34782608695652</v>
      </c>
      <c r="Z33" s="2">
        <f>IF(AND(ISERROR(FIND("Napoleon",H33)),ISERROR(FIND("Napoleon",I33))),0,1)</f>
        <v>0</v>
      </c>
      <c r="AA33" s="2">
        <f>IF(AND(ISERROR(FIND("Michel Ney",$H33)),ISERROR(FIND("Michel Ney",$I33))),0,1)</f>
        <v>0</v>
      </c>
      <c r="AB33" s="2">
        <f>IF(AND(ISERROR(FIND("Joachim Murat",$H33)),ISERROR(FIND("Joachim Murat",$I33))),0,1)</f>
        <v>1</v>
      </c>
      <c r="AC33" s="2">
        <f>IF(AND(ISERROR(FIND("Louis Davout",$H33)),ISERROR(FIND("Louis Davout",$I33))),0,1)</f>
        <v>0</v>
      </c>
      <c r="AD33" s="2">
        <f>IF(AND(ISERROR(FIND("Wellesley",$H33)),ISERROR(FIND("Wellesley",$I33))),0,1)</f>
        <v>0</v>
      </c>
      <c r="AE33" s="2">
        <f>IF(AND(ISERROR(FIND("Wellington",$H33)),ISERROR(FIND("Wellington",$I33))),0,1)</f>
        <v>0</v>
      </c>
      <c r="AF33">
        <f>IF(OR(AD33=1,AE33=1),1,0)</f>
        <v>0</v>
      </c>
      <c r="AG33">
        <f>IF(Q33="F",0,IF(Q33="A",1,0.5))</f>
        <v>1</v>
      </c>
    </row>
    <row r="34" ht="85.5" spans="1:33">
      <c r="A34" t="s">
        <v>333</v>
      </c>
      <c r="B34" s="3" t="s">
        <v>33</v>
      </c>
      <c r="C34" t="s">
        <v>334</v>
      </c>
      <c r="D34" t="s">
        <v>335</v>
      </c>
      <c r="E34" t="s">
        <v>27</v>
      </c>
      <c r="F34" t="s">
        <v>36</v>
      </c>
      <c r="G34" t="s">
        <v>195</v>
      </c>
      <c r="H34" s="3" t="s">
        <v>336</v>
      </c>
      <c r="I34" t="s">
        <v>337</v>
      </c>
      <c r="J34" s="4">
        <v>4600</v>
      </c>
      <c r="K34" s="4">
        <v>7000</v>
      </c>
      <c r="L34">
        <v>55</v>
      </c>
      <c r="M34">
        <v>155</v>
      </c>
      <c r="Q34" t="s">
        <v>1901</v>
      </c>
      <c r="R34" t="s">
        <v>1901</v>
      </c>
      <c r="S34" t="s">
        <v>1900</v>
      </c>
      <c r="T34">
        <f>IF(R34="F",J34,K34)</f>
        <v>4600</v>
      </c>
      <c r="U34">
        <f>IF(R34="F",K34,J34)</f>
        <v>7000</v>
      </c>
      <c r="V34">
        <f>IF($R$2="F",L34,M34)</f>
        <v>155</v>
      </c>
      <c r="W34">
        <f>IF($R$2="F",M34,L34)</f>
        <v>55</v>
      </c>
      <c r="X34">
        <f>T34/U34</f>
        <v>0.657142857142857</v>
      </c>
      <c r="Y34">
        <f>V34/W34</f>
        <v>2.81818181818182</v>
      </c>
      <c r="Z34" s="2">
        <f>IF(AND(ISERROR(FIND("Napoleon",H34)),ISERROR(FIND("Napoleon",I34))),0,1)</f>
        <v>0</v>
      </c>
      <c r="AA34" s="2">
        <f>IF(AND(ISERROR(FIND("Michel Ney",$H34)),ISERROR(FIND("Michel Ney",$I34))),0,1)</f>
        <v>1</v>
      </c>
      <c r="AB34" s="2">
        <f>IF(AND(ISERROR(FIND("Joachim Murat",$H34)),ISERROR(FIND("Joachim Murat",$I34))),0,1)</f>
        <v>0</v>
      </c>
      <c r="AC34" s="2">
        <f>IF(AND(ISERROR(FIND("Louis Davout",$H34)),ISERROR(FIND("Louis Davout",$I34))),0,1)</f>
        <v>0</v>
      </c>
      <c r="AD34" s="2">
        <f>IF(AND(ISERROR(FIND("Wellesley",$H34)),ISERROR(FIND("Wellesley",$I34))),0,1)</f>
        <v>0</v>
      </c>
      <c r="AE34" s="2">
        <f>IF(AND(ISERROR(FIND("Wellington",$H34)),ISERROR(FIND("Wellington",$I34))),0,1)</f>
        <v>0</v>
      </c>
      <c r="AF34">
        <f>IF(OR(AD34=1,AE34=1),1,0)</f>
        <v>0</v>
      </c>
      <c r="AG34">
        <f>IF(Q34="F",0,IF(Q34="A",1,0.5))</f>
        <v>0</v>
      </c>
    </row>
    <row r="35" ht="71.25" spans="1:33">
      <c r="A35" t="s">
        <v>340</v>
      </c>
      <c r="B35" s="3" t="s">
        <v>33</v>
      </c>
      <c r="C35" t="s">
        <v>341</v>
      </c>
      <c r="D35" t="s">
        <v>342</v>
      </c>
      <c r="E35" t="s">
        <v>343</v>
      </c>
      <c r="F35" t="s">
        <v>36</v>
      </c>
      <c r="G35" s="3" t="s">
        <v>344</v>
      </c>
      <c r="H35" t="s">
        <v>345</v>
      </c>
      <c r="I35" t="s">
        <v>346</v>
      </c>
      <c r="J35" s="4">
        <v>13200</v>
      </c>
      <c r="K35" s="4">
        <v>18200</v>
      </c>
      <c r="L35" s="3">
        <v>1600</v>
      </c>
      <c r="M35" s="3">
        <v>701</v>
      </c>
      <c r="Q35" t="s">
        <v>1900</v>
      </c>
      <c r="R35" t="s">
        <v>1901</v>
      </c>
      <c r="S35" t="s">
        <v>1900</v>
      </c>
      <c r="T35">
        <f>IF(R35="F",J35,K35)</f>
        <v>13200</v>
      </c>
      <c r="U35">
        <f>IF(R35="F",K35,J35)</f>
        <v>18200</v>
      </c>
      <c r="V35">
        <f>IF($R$2="F",L35,M35)</f>
        <v>701</v>
      </c>
      <c r="W35">
        <f>IF($R$2="F",M35,L35)</f>
        <v>1600</v>
      </c>
      <c r="X35">
        <f>T35/U35</f>
        <v>0.725274725274725</v>
      </c>
      <c r="Y35">
        <f>V35/W35</f>
        <v>0.438125</v>
      </c>
      <c r="Z35" s="2">
        <f>IF(AND(ISERROR(FIND("Napoleon",H35)),ISERROR(FIND("Napoleon",I35))),0,1)</f>
        <v>0</v>
      </c>
      <c r="AA35" s="2">
        <f>IF(AND(ISERROR(FIND("Michel Ney",$H35)),ISERROR(FIND("Michel Ney",$I35))),0,1)</f>
        <v>0</v>
      </c>
      <c r="AB35" s="2">
        <f>IF(AND(ISERROR(FIND("Joachim Murat",$H35)),ISERROR(FIND("Joachim Murat",$I35))),0,1)</f>
        <v>0</v>
      </c>
      <c r="AC35" s="2">
        <f>IF(AND(ISERROR(FIND("Louis Davout",$H35)),ISERROR(FIND("Louis Davout",$I35))),0,1)</f>
        <v>0</v>
      </c>
      <c r="AD35" s="2">
        <f>IF(AND(ISERROR(FIND("Wellesley",$H35)),ISERROR(FIND("Wellesley",$I35))),0,1)</f>
        <v>0</v>
      </c>
      <c r="AE35" s="2">
        <f>IF(AND(ISERROR(FIND("Wellington",$H35)),ISERROR(FIND("Wellington",$I35))),0,1)</f>
        <v>0</v>
      </c>
      <c r="AF35">
        <f>IF(OR(AD35=1,AE35=1),1,0)</f>
        <v>0</v>
      </c>
      <c r="AG35">
        <f>IF(Q35="F",0,IF(Q35="A",1,0.5))</f>
        <v>1</v>
      </c>
    </row>
    <row r="36" ht="85.5" spans="1:33">
      <c r="A36" t="s">
        <v>349</v>
      </c>
      <c r="B36" s="3" t="s">
        <v>316</v>
      </c>
      <c r="C36" t="s">
        <v>350</v>
      </c>
      <c r="D36" t="s">
        <v>351</v>
      </c>
      <c r="E36" t="s">
        <v>124</v>
      </c>
      <c r="F36" t="s">
        <v>319</v>
      </c>
      <c r="G36" t="s">
        <v>320</v>
      </c>
      <c r="H36" t="s">
        <v>321</v>
      </c>
      <c r="I36" t="s">
        <v>352</v>
      </c>
      <c r="J36" s="3">
        <v>2000</v>
      </c>
      <c r="K36" s="4">
        <v>1900</v>
      </c>
      <c r="L36">
        <v>15</v>
      </c>
      <c r="M36" s="3">
        <v>606</v>
      </c>
      <c r="Q36" t="s">
        <v>1900</v>
      </c>
      <c r="R36" t="s">
        <v>1900</v>
      </c>
      <c r="S36" t="s">
        <v>1901</v>
      </c>
      <c r="T36">
        <f>IF(R36="F",J36,K36)</f>
        <v>1900</v>
      </c>
      <c r="U36">
        <f>IF(R36="F",K36,J36)</f>
        <v>2000</v>
      </c>
      <c r="V36">
        <f>IF($R$2="F",L36,M36)</f>
        <v>606</v>
      </c>
      <c r="W36">
        <f>IF($R$2="F",M36,L36)</f>
        <v>15</v>
      </c>
      <c r="X36">
        <f>T36/U36</f>
        <v>0.95</v>
      </c>
      <c r="Y36">
        <f>V36/W36</f>
        <v>40.4</v>
      </c>
      <c r="Z36" s="2">
        <f>IF(AND(ISERROR(FIND("Napoleon",H36)),ISERROR(FIND("Napoleon",I36))),0,1)</f>
        <v>0</v>
      </c>
      <c r="AA36" s="2">
        <f>IF(AND(ISERROR(FIND("Michel Ney",$H36)),ISERROR(FIND("Michel Ney",$I36))),0,1)</f>
        <v>0</v>
      </c>
      <c r="AB36" s="2">
        <f>IF(AND(ISERROR(FIND("Joachim Murat",$H36)),ISERROR(FIND("Joachim Murat",$I36))),0,1)</f>
        <v>0</v>
      </c>
      <c r="AC36" s="2">
        <f>IF(AND(ISERROR(FIND("Louis Davout",$H36)),ISERROR(FIND("Louis Davout",$I36))),0,1)</f>
        <v>0</v>
      </c>
      <c r="AD36" s="2">
        <f>IF(AND(ISERROR(FIND("Wellesley",$H36)),ISERROR(FIND("Wellesley",$I36))),0,1)</f>
        <v>0</v>
      </c>
      <c r="AE36" s="2">
        <f>IF(AND(ISERROR(FIND("Wellington",$H36)),ISERROR(FIND("Wellington",$I36))),0,1)</f>
        <v>0</v>
      </c>
      <c r="AF36">
        <f>IF(OR(AD36=1,AE36=1),1,0)</f>
        <v>0</v>
      </c>
      <c r="AG36">
        <f>IF(Q36="F",0,IF(Q36="A",1,0.5))</f>
        <v>1</v>
      </c>
    </row>
    <row r="37" ht="85.5" spans="1:33">
      <c r="A37" s="1" t="s">
        <v>357</v>
      </c>
      <c r="B37" s="3" t="s">
        <v>45</v>
      </c>
      <c r="C37" t="s">
        <v>358</v>
      </c>
      <c r="D37" t="s">
        <v>359</v>
      </c>
      <c r="E37" t="s">
        <v>59</v>
      </c>
      <c r="F37" t="s">
        <v>36</v>
      </c>
      <c r="G37" t="s">
        <v>248</v>
      </c>
      <c r="H37" t="s">
        <v>360</v>
      </c>
      <c r="I37" t="s">
        <v>361</v>
      </c>
      <c r="J37">
        <v>500</v>
      </c>
      <c r="L37" s="3">
        <v>390</v>
      </c>
      <c r="Q37" t="s">
        <v>1900</v>
      </c>
      <c r="R37" t="s">
        <v>1901</v>
      </c>
      <c r="S37" t="s">
        <v>1900</v>
      </c>
      <c r="T37">
        <f>IF(R37="F",J37,K37)</f>
        <v>500</v>
      </c>
      <c r="U37">
        <f>IF(R37="F",K37,J37)</f>
        <v>0</v>
      </c>
      <c r="V37">
        <f>IF($R$2="F",L37,M37)</f>
        <v>0</v>
      </c>
      <c r="W37">
        <f>IF($R$2="F",M37,L37)</f>
        <v>390</v>
      </c>
      <c r="X37" t="e">
        <f>T37/U37</f>
        <v>#DIV/0!</v>
      </c>
      <c r="Y37">
        <f>V37/W37</f>
        <v>0</v>
      </c>
      <c r="Z37" s="2">
        <f>IF(AND(ISERROR(FIND("Napoleon",H37)),ISERROR(FIND("Napoleon",I37))),0,1)</f>
        <v>0</v>
      </c>
      <c r="AA37" s="2">
        <f>IF(AND(ISERROR(FIND("Michel Ney",$H37)),ISERROR(FIND("Michel Ney",$I37))),0,1)</f>
        <v>0</v>
      </c>
      <c r="AB37" s="2">
        <f>IF(AND(ISERROR(FIND("Joachim Murat",$H37)),ISERROR(FIND("Joachim Murat",$I37))),0,1)</f>
        <v>0</v>
      </c>
      <c r="AC37" s="2">
        <f>IF(AND(ISERROR(FIND("Louis Davout",$H37)),ISERROR(FIND("Louis Davout",$I37))),0,1)</f>
        <v>0</v>
      </c>
      <c r="AD37" s="2">
        <f>IF(AND(ISERROR(FIND("Wellesley",$H37)),ISERROR(FIND("Wellesley",$I37))),0,1)</f>
        <v>0</v>
      </c>
      <c r="AE37" s="2">
        <f>IF(AND(ISERROR(FIND("Wellington",$H37)),ISERROR(FIND("Wellington",$I37))),0,1)</f>
        <v>0</v>
      </c>
      <c r="AF37">
        <f>IF(OR(AD37=1,AE37=1),1,0)</f>
        <v>0</v>
      </c>
      <c r="AG37">
        <f>IF(Q37="F",0,IF(Q37="A",1,0.5))</f>
        <v>1</v>
      </c>
    </row>
    <row r="38" ht="85.5" spans="1:33">
      <c r="A38" t="s">
        <v>364</v>
      </c>
      <c r="B38" s="3" t="s">
        <v>316</v>
      </c>
      <c r="C38" t="s">
        <v>365</v>
      </c>
      <c r="D38" t="s">
        <v>366</v>
      </c>
      <c r="E38" t="s">
        <v>124</v>
      </c>
      <c r="F38" t="s">
        <v>319</v>
      </c>
      <c r="G38" t="s">
        <v>320</v>
      </c>
      <c r="H38" t="s">
        <v>367</v>
      </c>
      <c r="I38" t="s">
        <v>329</v>
      </c>
      <c r="J38">
        <v>600</v>
      </c>
      <c r="K38" s="4">
        <v>3000</v>
      </c>
      <c r="L38">
        <v>50</v>
      </c>
      <c r="M38" s="3">
        <v>250</v>
      </c>
      <c r="Q38" t="s">
        <v>1900</v>
      </c>
      <c r="R38" t="s">
        <v>1900</v>
      </c>
      <c r="S38" t="s">
        <v>1901</v>
      </c>
      <c r="T38">
        <f>IF(R38="F",J38,K38)</f>
        <v>3000</v>
      </c>
      <c r="U38">
        <f>IF(R38="F",K38,J38)</f>
        <v>600</v>
      </c>
      <c r="V38">
        <f>IF($R$2="F",L38,M38)</f>
        <v>250</v>
      </c>
      <c r="W38">
        <f>IF($R$2="F",M38,L38)</f>
        <v>50</v>
      </c>
      <c r="X38">
        <f>T38/U38</f>
        <v>5</v>
      </c>
      <c r="Y38">
        <f>V38/W38</f>
        <v>5</v>
      </c>
      <c r="Z38" s="2">
        <f>IF(AND(ISERROR(FIND("Napoleon",H38)),ISERROR(FIND("Napoleon",I38))),0,1)</f>
        <v>0</v>
      </c>
      <c r="AA38" s="2">
        <f>IF(AND(ISERROR(FIND("Michel Ney",$H38)),ISERROR(FIND("Michel Ney",$I38))),0,1)</f>
        <v>0</v>
      </c>
      <c r="AB38" s="2">
        <f>IF(AND(ISERROR(FIND("Joachim Murat",$H38)),ISERROR(FIND("Joachim Murat",$I38))),0,1)</f>
        <v>1</v>
      </c>
      <c r="AC38" s="2">
        <f>IF(AND(ISERROR(FIND("Louis Davout",$H38)),ISERROR(FIND("Louis Davout",$I38))),0,1)</f>
        <v>0</v>
      </c>
      <c r="AD38" s="2">
        <f>IF(AND(ISERROR(FIND("Wellesley",$H38)),ISERROR(FIND("Wellesley",$I38))),0,1)</f>
        <v>0</v>
      </c>
      <c r="AE38" s="2">
        <f>IF(AND(ISERROR(FIND("Wellington",$H38)),ISERROR(FIND("Wellington",$I38))),0,1)</f>
        <v>0</v>
      </c>
      <c r="AF38">
        <f>IF(OR(AD38=1,AE38=1),1,0)</f>
        <v>0</v>
      </c>
      <c r="AG38">
        <f>IF(Q38="F",0,IF(Q38="A",1,0.5))</f>
        <v>1</v>
      </c>
    </row>
    <row r="39" ht="114" spans="1:33">
      <c r="A39" t="s">
        <v>370</v>
      </c>
      <c r="B39" s="3" t="s">
        <v>172</v>
      </c>
      <c r="C39" t="s">
        <v>371</v>
      </c>
      <c r="D39" t="s">
        <v>372</v>
      </c>
      <c r="E39" t="s">
        <v>27</v>
      </c>
      <c r="F39" t="s">
        <v>36</v>
      </c>
      <c r="G39" t="s">
        <v>206</v>
      </c>
      <c r="H39" s="3" t="s">
        <v>373</v>
      </c>
      <c r="I39" t="s">
        <v>374</v>
      </c>
      <c r="J39" s="4">
        <v>15000</v>
      </c>
      <c r="K39" s="4">
        <v>3700</v>
      </c>
      <c r="L39">
        <v>600</v>
      </c>
      <c r="M39" s="4">
        <v>2400</v>
      </c>
      <c r="Q39" t="s">
        <v>1901</v>
      </c>
      <c r="R39" t="s">
        <v>1901</v>
      </c>
      <c r="S39" t="s">
        <v>1900</v>
      </c>
      <c r="T39">
        <f>IF(R39="F",J39,K39)</f>
        <v>15000</v>
      </c>
      <c r="U39">
        <f>IF(R39="F",K39,J39)</f>
        <v>3700</v>
      </c>
      <c r="V39">
        <f>IF($R$2="F",L39,M39)</f>
        <v>2400</v>
      </c>
      <c r="W39">
        <f>IF($R$2="F",M39,L39)</f>
        <v>600</v>
      </c>
      <c r="X39">
        <f>T39/U39</f>
        <v>4.05405405405405</v>
      </c>
      <c r="Y39">
        <f>V39/W39</f>
        <v>4</v>
      </c>
      <c r="Z39" s="2">
        <f>IF(AND(ISERROR(FIND("Napoleon",H39)),ISERROR(FIND("Napoleon",I39))),0,1)</f>
        <v>1</v>
      </c>
      <c r="AA39" s="2">
        <f>IF(AND(ISERROR(FIND("Michel Ney",$H39)),ISERROR(FIND("Michel Ney",$I39))),0,1)</f>
        <v>0</v>
      </c>
      <c r="AB39" s="2">
        <f>IF(AND(ISERROR(FIND("Joachim Murat",$H39)),ISERROR(FIND("Joachim Murat",$I39))),0,1)</f>
        <v>0</v>
      </c>
      <c r="AC39" s="2">
        <f>IF(AND(ISERROR(FIND("Louis Davout",$H39)),ISERROR(FIND("Louis Davout",$I39))),0,1)</f>
        <v>0</v>
      </c>
      <c r="AD39" s="2">
        <f>IF(AND(ISERROR(FIND("Wellesley",$H39)),ISERROR(FIND("Wellesley",$I39))),0,1)</f>
        <v>0</v>
      </c>
      <c r="AE39" s="2">
        <f>IF(AND(ISERROR(FIND("Wellington",$H39)),ISERROR(FIND("Wellington",$I39))),0,1)</f>
        <v>0</v>
      </c>
      <c r="AF39">
        <f>IF(OR(AD39=1,AE39=1),1,0)</f>
        <v>0</v>
      </c>
      <c r="AG39">
        <f>IF(Q39="F",0,IF(Q39="A",1,0.5))</f>
        <v>0</v>
      </c>
    </row>
    <row r="40" ht="114" spans="1:33">
      <c r="A40" t="s">
        <v>378</v>
      </c>
      <c r="B40" s="3" t="s">
        <v>201</v>
      </c>
      <c r="C40" t="s">
        <v>379</v>
      </c>
      <c r="D40" t="s">
        <v>380</v>
      </c>
      <c r="E40" t="s">
        <v>381</v>
      </c>
      <c r="F40" t="s">
        <v>206</v>
      </c>
      <c r="G40" t="s">
        <v>19</v>
      </c>
      <c r="H40" t="s">
        <v>382</v>
      </c>
      <c r="I40" t="s">
        <v>383</v>
      </c>
      <c r="J40" s="5">
        <v>11000</v>
      </c>
      <c r="K40" s="4">
        <v>14000</v>
      </c>
      <c r="L40">
        <v>400</v>
      </c>
      <c r="M40" s="4">
        <v>1200</v>
      </c>
      <c r="Q40" t="s">
        <v>1900</v>
      </c>
      <c r="R40" t="s">
        <v>1900</v>
      </c>
      <c r="S40" t="s">
        <v>1901</v>
      </c>
      <c r="T40">
        <f>IF(R40="F",J40,K40)</f>
        <v>14000</v>
      </c>
      <c r="U40">
        <f>IF(R40="F",K40,J40)</f>
        <v>11000</v>
      </c>
      <c r="V40">
        <f>IF($R$2="F",L40,M40)</f>
        <v>1200</v>
      </c>
      <c r="W40">
        <f>IF($R$2="F",M40,L40)</f>
        <v>400</v>
      </c>
      <c r="X40">
        <f>T40/U40</f>
        <v>1.27272727272727</v>
      </c>
      <c r="Y40">
        <f>V40/W40</f>
        <v>3</v>
      </c>
      <c r="Z40" s="2">
        <f>IF(AND(ISERROR(FIND("Napoleon",H40)),ISERROR(FIND("Napoleon",I40))),0,1)</f>
        <v>0</v>
      </c>
      <c r="AA40" s="2">
        <f>IF(AND(ISERROR(FIND("Michel Ney",$H40)),ISERROR(FIND("Michel Ney",$I40))),0,1)</f>
        <v>0</v>
      </c>
      <c r="AB40" s="2">
        <f>IF(AND(ISERROR(FIND("Joachim Murat",$H40)),ISERROR(FIND("Joachim Murat",$I40))),0,1)</f>
        <v>0</v>
      </c>
      <c r="AC40" s="2">
        <f>IF(AND(ISERROR(FIND("Louis Davout",$H40)),ISERROR(FIND("Louis Davout",$I40))),0,1)</f>
        <v>0</v>
      </c>
      <c r="AD40" s="2">
        <f>IF(AND(ISERROR(FIND("Wellesley",$H40)),ISERROR(FIND("Wellesley",$I40))),0,1)</f>
        <v>0</v>
      </c>
      <c r="AE40" s="2">
        <f>IF(AND(ISERROR(FIND("Wellington",$H40)),ISERROR(FIND("Wellington",$I40))),0,1)</f>
        <v>0</v>
      </c>
      <c r="AF40">
        <f>IF(OR(AD40=1,AE40=1),1,0)</f>
        <v>0</v>
      </c>
      <c r="AG40">
        <f>IF(Q40="F",0,IF(Q40="A",1,0.5))</f>
        <v>1</v>
      </c>
    </row>
    <row r="41" ht="114" spans="1:33">
      <c r="A41" t="s">
        <v>386</v>
      </c>
      <c r="B41" s="3" t="s">
        <v>172</v>
      </c>
      <c r="C41" t="s">
        <v>387</v>
      </c>
      <c r="D41" t="s">
        <v>388</v>
      </c>
      <c r="E41" t="s">
        <v>27</v>
      </c>
      <c r="F41" t="s">
        <v>36</v>
      </c>
      <c r="G41" s="3" t="s">
        <v>240</v>
      </c>
      <c r="H41" s="3" t="s">
        <v>389</v>
      </c>
      <c r="I41" s="3" t="s">
        <v>390</v>
      </c>
      <c r="J41" s="4">
        <v>20000</v>
      </c>
      <c r="K41" s="4">
        <v>30000</v>
      </c>
      <c r="L41">
        <v>600</v>
      </c>
      <c r="M41" s="3">
        <v>3000</v>
      </c>
      <c r="Q41" t="s">
        <v>1901</v>
      </c>
      <c r="R41" t="s">
        <v>1901</v>
      </c>
      <c r="S41" t="s">
        <v>1900</v>
      </c>
      <c r="T41">
        <f>IF(R41="F",J41,K41)</f>
        <v>20000</v>
      </c>
      <c r="U41">
        <f>IF(R41="F",K41,J41)</f>
        <v>30000</v>
      </c>
      <c r="V41">
        <f>IF($R$2="F",L41,M41)</f>
        <v>3000</v>
      </c>
      <c r="W41">
        <f>IF($R$2="F",M41,L41)</f>
        <v>600</v>
      </c>
      <c r="X41">
        <f>T41/U41</f>
        <v>0.666666666666667</v>
      </c>
      <c r="Y41">
        <f>V41/W41</f>
        <v>5</v>
      </c>
      <c r="Z41" s="2">
        <f>IF(AND(ISERROR(FIND("Napoleon",H41)),ISERROR(FIND("Napoleon",I41))),0,1)</f>
        <v>1</v>
      </c>
      <c r="AA41" s="2">
        <f>IF(AND(ISERROR(FIND("Michel Ney",$H41)),ISERROR(FIND("Michel Ney",$I41))),0,1)</f>
        <v>1</v>
      </c>
      <c r="AB41" s="2">
        <f>IF(AND(ISERROR(FIND("Joachim Murat",$H41)),ISERROR(FIND("Joachim Murat",$I41))),0,1)</f>
        <v>0</v>
      </c>
      <c r="AC41" s="2">
        <f>IF(AND(ISERROR(FIND("Louis Davout",$H41)),ISERROR(FIND("Louis Davout",$I41))),0,1)</f>
        <v>0</v>
      </c>
      <c r="AD41" s="2">
        <f>IF(AND(ISERROR(FIND("Wellesley",$H41)),ISERROR(FIND("Wellesley",$I41))),0,1)</f>
        <v>0</v>
      </c>
      <c r="AE41" s="2">
        <f>IF(AND(ISERROR(FIND("Wellington",$H41)),ISERROR(FIND("Wellington",$I41))),0,1)</f>
        <v>0</v>
      </c>
      <c r="AF41">
        <f>IF(OR(AD41=1,AE41=1),1,0)</f>
        <v>0</v>
      </c>
      <c r="AG41">
        <f>IF(Q41="F",0,IF(Q41="A",1,0.5))</f>
        <v>0</v>
      </c>
    </row>
    <row r="42" ht="85.5" spans="1:33">
      <c r="A42" t="s">
        <v>392</v>
      </c>
      <c r="B42" s="3" t="s">
        <v>45</v>
      </c>
      <c r="C42" t="s">
        <v>393</v>
      </c>
      <c r="D42" t="s">
        <v>394</v>
      </c>
      <c r="E42" t="s">
        <v>395</v>
      </c>
      <c r="F42" s="3" t="s">
        <v>396</v>
      </c>
      <c r="G42" t="s">
        <v>37</v>
      </c>
      <c r="H42" t="s">
        <v>397</v>
      </c>
      <c r="I42" t="s">
        <v>398</v>
      </c>
      <c r="J42">
        <v>12000</v>
      </c>
      <c r="K42">
        <v>19000</v>
      </c>
      <c r="L42" s="1" t="s">
        <v>1902</v>
      </c>
      <c r="M42">
        <v>2000</v>
      </c>
      <c r="Q42" t="s">
        <v>1901</v>
      </c>
      <c r="R42" t="s">
        <v>1901</v>
      </c>
      <c r="S42" t="s">
        <v>1900</v>
      </c>
      <c r="T42">
        <f>IF(R42="F",J42,K42)</f>
        <v>12000</v>
      </c>
      <c r="U42">
        <f>IF(R42="F",K42,J42)</f>
        <v>19000</v>
      </c>
      <c r="V42">
        <f>IF($R$2="F",L42,M42)</f>
        <v>2000</v>
      </c>
      <c r="W42" t="str">
        <f>IF($R$2="F",M42,L42)</f>
        <v> </v>
      </c>
      <c r="X42">
        <f>T42/U42</f>
        <v>0.631578947368421</v>
      </c>
      <c r="Y42" t="e">
        <f>V42/W42</f>
        <v>#VALUE!</v>
      </c>
      <c r="Z42" s="2">
        <f>IF(AND(ISERROR(FIND("Napoleon",H42)),ISERROR(FIND("Napoleon",I42))),0,1)</f>
        <v>0</v>
      </c>
      <c r="AA42" s="2">
        <f>IF(AND(ISERROR(FIND("Michel Ney",$H42)),ISERROR(FIND("Michel Ney",$I42))),0,1)</f>
        <v>0</v>
      </c>
      <c r="AB42" s="2">
        <f>IF(AND(ISERROR(FIND("Joachim Murat",$H42)),ISERROR(FIND("Joachim Murat",$I42))),0,1)</f>
        <v>0</v>
      </c>
      <c r="AC42" s="2">
        <f>IF(AND(ISERROR(FIND("Louis Davout",$H42)),ISERROR(FIND("Louis Davout",$I42))),0,1)</f>
        <v>0</v>
      </c>
      <c r="AD42" s="2">
        <f>IF(AND(ISERROR(FIND("Wellesley",$H42)),ISERROR(FIND("Wellesley",$I42))),0,1)</f>
        <v>0</v>
      </c>
      <c r="AE42" s="2">
        <f>IF(AND(ISERROR(FIND("Wellington",$H42)),ISERROR(FIND("Wellington",$I42))),0,1)</f>
        <v>0</v>
      </c>
      <c r="AF42">
        <f>IF(OR(AD42=1,AE42=1),1,0)</f>
        <v>0</v>
      </c>
      <c r="AG42">
        <f>IF(Q42="F",0,IF(Q42="A",1,0.5))</f>
        <v>0</v>
      </c>
    </row>
    <row r="43" ht="142.5" spans="1:33">
      <c r="A43" t="s">
        <v>402</v>
      </c>
      <c r="B43" s="3" t="s">
        <v>45</v>
      </c>
      <c r="C43" t="s">
        <v>403</v>
      </c>
      <c r="D43" t="s">
        <v>404</v>
      </c>
      <c r="E43" s="3" t="s">
        <v>405</v>
      </c>
      <c r="F43" t="s">
        <v>195</v>
      </c>
      <c r="G43" t="s">
        <v>79</v>
      </c>
      <c r="H43" s="3" t="s">
        <v>406</v>
      </c>
      <c r="I43" t="s">
        <v>407</v>
      </c>
      <c r="J43" s="8">
        <v>16000</v>
      </c>
      <c r="K43" s="7">
        <v>16000</v>
      </c>
      <c r="L43" s="3">
        <v>1200</v>
      </c>
      <c r="M43" s="3">
        <v>900</v>
      </c>
      <c r="Q43" t="s">
        <v>1900</v>
      </c>
      <c r="R43" t="s">
        <v>1900</v>
      </c>
      <c r="S43" t="s">
        <v>1901</v>
      </c>
      <c r="T43">
        <f>IF(R43="F",J43,K43)</f>
        <v>16000</v>
      </c>
      <c r="U43">
        <f>IF(R43="F",K43,J43)</f>
        <v>16000</v>
      </c>
      <c r="V43">
        <f>IF($R$2="F",L43,M43)</f>
        <v>900</v>
      </c>
      <c r="W43">
        <f>IF($R$2="F",M43,L43)</f>
        <v>1200</v>
      </c>
      <c r="X43">
        <f>T43/U43</f>
        <v>1</v>
      </c>
      <c r="Y43">
        <f>V43/W43</f>
        <v>0.75</v>
      </c>
      <c r="Z43" s="2">
        <f>IF(AND(ISERROR(FIND("Napoleon",H43)),ISERROR(FIND("Napoleon",I43))),0,1)</f>
        <v>0</v>
      </c>
      <c r="AA43" s="2">
        <f>IF(AND(ISERROR(FIND("Michel Ney",$H43)),ISERROR(FIND("Michel Ney",$I43))),0,1)</f>
        <v>0</v>
      </c>
      <c r="AB43" s="2">
        <f>IF(AND(ISERROR(FIND("Joachim Murat",$H43)),ISERROR(FIND("Joachim Murat",$I43))),0,1)</f>
        <v>0</v>
      </c>
      <c r="AC43" s="2">
        <f>IF(AND(ISERROR(FIND("Louis Davout",$H43)),ISERROR(FIND("Louis Davout",$I43))),0,1)</f>
        <v>0</v>
      </c>
      <c r="AD43" s="2">
        <f>IF(AND(ISERROR(FIND("Wellesley",$H43)),ISERROR(FIND("Wellesley",$I43))),0,1)</f>
        <v>0</v>
      </c>
      <c r="AE43" s="2">
        <f>IF(AND(ISERROR(FIND("Wellington",$H43)),ISERROR(FIND("Wellington",$I43))),0,1)</f>
        <v>0</v>
      </c>
      <c r="AF43">
        <f>IF(OR(AD43=1,AE43=1),1,0)</f>
        <v>0</v>
      </c>
      <c r="AG43">
        <f>IF(Q43="F",0,IF(Q43="A",1,0.5))</f>
        <v>1</v>
      </c>
    </row>
    <row r="44" ht="114" spans="1:33">
      <c r="A44" t="s">
        <v>412</v>
      </c>
      <c r="B44" s="3" t="s">
        <v>172</v>
      </c>
      <c r="C44" t="s">
        <v>413</v>
      </c>
      <c r="D44" t="s">
        <v>414</v>
      </c>
      <c r="E44" t="s">
        <v>27</v>
      </c>
      <c r="F44" t="s">
        <v>36</v>
      </c>
      <c r="G44" s="3" t="s">
        <v>415</v>
      </c>
      <c r="H44" s="3" t="s">
        <v>416</v>
      </c>
      <c r="I44" s="3" t="s">
        <v>417</v>
      </c>
      <c r="J44" s="4">
        <v>37000</v>
      </c>
      <c r="K44" s="4">
        <v>16300</v>
      </c>
      <c r="L44">
        <v>6700</v>
      </c>
      <c r="M44" s="4">
        <v>5000</v>
      </c>
      <c r="Q44" t="s">
        <v>1901</v>
      </c>
      <c r="R44" t="s">
        <v>1901</v>
      </c>
      <c r="S44" t="s">
        <v>1900</v>
      </c>
      <c r="T44">
        <f>IF(R44="F",J44,K44)</f>
        <v>37000</v>
      </c>
      <c r="U44">
        <f>IF(R44="F",K44,J44)</f>
        <v>16300</v>
      </c>
      <c r="V44">
        <f>IF($R$2="F",L44,M44)</f>
        <v>5000</v>
      </c>
      <c r="W44">
        <f>IF($R$2="F",M44,L44)</f>
        <v>6700</v>
      </c>
      <c r="X44">
        <f>T44/U44</f>
        <v>2.26993865030675</v>
      </c>
      <c r="Y44">
        <f>V44/W44</f>
        <v>0.746268656716418</v>
      </c>
      <c r="Z44" s="2">
        <f>IF(AND(ISERROR(FIND("Napoleon",H44)),ISERROR(FIND("Napoleon",I44))),0,1)</f>
        <v>1</v>
      </c>
      <c r="AA44" s="2">
        <f>IF(AND(ISERROR(FIND("Michel Ney",$H44)),ISERROR(FIND("Michel Ney",$I44))),0,1)</f>
        <v>1</v>
      </c>
      <c r="AB44" s="2">
        <f>IF(AND(ISERROR(FIND("Joachim Murat",$H44)),ISERROR(FIND("Joachim Murat",$I44))),0,1)</f>
        <v>0</v>
      </c>
      <c r="AC44" s="2">
        <f>IF(AND(ISERROR(FIND("Louis Davout",$H44)),ISERROR(FIND("Louis Davout",$I44))),0,1)</f>
        <v>0</v>
      </c>
      <c r="AD44" s="2">
        <f>IF(AND(ISERROR(FIND("Wellesley",$H44)),ISERROR(FIND("Wellesley",$I44))),0,1)</f>
        <v>0</v>
      </c>
      <c r="AE44" s="2">
        <f>IF(AND(ISERROR(FIND("Wellington",$H44)),ISERROR(FIND("Wellington",$I44))),0,1)</f>
        <v>0</v>
      </c>
      <c r="AF44">
        <f>IF(OR(AD44=1,AE44=1),1,0)</f>
        <v>0</v>
      </c>
      <c r="AG44">
        <f>IF(Q44="F",0,IF(Q44="A",1,0.5))</f>
        <v>0</v>
      </c>
    </row>
    <row r="45" ht="213.75" spans="1:33">
      <c r="A45" t="s">
        <v>419</v>
      </c>
      <c r="B45" s="3" t="s">
        <v>420</v>
      </c>
      <c r="C45" t="s">
        <v>421</v>
      </c>
      <c r="D45" t="s">
        <v>422</v>
      </c>
      <c r="E45" t="s">
        <v>27</v>
      </c>
      <c r="F45" t="s">
        <v>19</v>
      </c>
      <c r="G45" t="s">
        <v>206</v>
      </c>
      <c r="H45" s="3" t="s">
        <v>423</v>
      </c>
      <c r="I45" s="3" t="s">
        <v>424</v>
      </c>
      <c r="J45" s="1">
        <v>15600</v>
      </c>
      <c r="K45" s="4">
        <v>5000</v>
      </c>
      <c r="L45" s="3">
        <v>1862</v>
      </c>
      <c r="M45" s="3">
        <v>2692</v>
      </c>
      <c r="Q45" t="s">
        <v>1901</v>
      </c>
      <c r="R45" t="s">
        <v>1901</v>
      </c>
      <c r="S45" t="s">
        <v>1900</v>
      </c>
      <c r="T45">
        <f>IF(R45="F",J45,K45)</f>
        <v>15600</v>
      </c>
      <c r="U45">
        <f>IF(R45="F",K45,J45)</f>
        <v>5000</v>
      </c>
      <c r="V45">
        <f>IF($R$2="F",L45,M45)</f>
        <v>2692</v>
      </c>
      <c r="W45">
        <f>IF($R$2="F",M45,L45)</f>
        <v>1862</v>
      </c>
      <c r="X45">
        <f>T45/U45</f>
        <v>3.12</v>
      </c>
      <c r="Y45">
        <f>V45/W45</f>
        <v>1.44575725026853</v>
      </c>
      <c r="Z45" s="2">
        <f>IF(AND(ISERROR(FIND("Napoleon",H45)),ISERROR(FIND("Napoleon",I45))),0,1)</f>
        <v>1</v>
      </c>
      <c r="AA45" s="2">
        <f>IF(AND(ISERROR(FIND("Michel Ney",$H45)),ISERROR(FIND("Michel Ney",$I45))),0,1)</f>
        <v>0</v>
      </c>
      <c r="AB45" s="2">
        <f>IF(AND(ISERROR(FIND("Joachim Murat",$H45)),ISERROR(FIND("Joachim Murat",$I45))),0,1)</f>
        <v>0</v>
      </c>
      <c r="AC45" s="2">
        <f>IF(AND(ISERROR(FIND("Louis Davout",$H45)),ISERROR(FIND("Louis Davout",$I45))),0,1)</f>
        <v>1</v>
      </c>
      <c r="AD45" s="2">
        <f>IF(AND(ISERROR(FIND("Wellesley",$H45)),ISERROR(FIND("Wellesley",$I45))),0,1)</f>
        <v>0</v>
      </c>
      <c r="AE45" s="2">
        <f>IF(AND(ISERROR(FIND("Wellington",$H45)),ISERROR(FIND("Wellington",$I45))),0,1)</f>
        <v>0</v>
      </c>
      <c r="AF45">
        <f>IF(OR(AD45=1,AE45=1),1,0)</f>
        <v>0</v>
      </c>
      <c r="AG45">
        <f>IF(Q45="F",0,IF(Q45="A",1,0.5))</f>
        <v>0</v>
      </c>
    </row>
    <row r="46" ht="156.75" spans="1:33">
      <c r="A46" t="s">
        <v>429</v>
      </c>
      <c r="B46" s="3" t="s">
        <v>172</v>
      </c>
      <c r="C46" t="s">
        <v>430</v>
      </c>
      <c r="D46" t="s">
        <v>431</v>
      </c>
      <c r="E46" t="s">
        <v>432</v>
      </c>
      <c r="F46" t="s">
        <v>36</v>
      </c>
      <c r="G46" s="3" t="s">
        <v>433</v>
      </c>
      <c r="H46" s="3" t="s">
        <v>434</v>
      </c>
      <c r="I46" s="3" t="s">
        <v>435</v>
      </c>
      <c r="J46" s="4">
        <v>58000</v>
      </c>
      <c r="K46" s="4">
        <v>100000</v>
      </c>
      <c r="L46" s="4">
        <v>21000</v>
      </c>
      <c r="M46">
        <v>8500</v>
      </c>
      <c r="Q46" t="s">
        <v>1900</v>
      </c>
      <c r="R46" t="s">
        <v>1901</v>
      </c>
      <c r="S46" t="s">
        <v>1900</v>
      </c>
      <c r="T46">
        <f>IF(R46="F",J46,K46)</f>
        <v>58000</v>
      </c>
      <c r="U46">
        <f>IF(R46="F",K46,J46)</f>
        <v>100000</v>
      </c>
      <c r="V46">
        <f>IF($R$2="F",L46,M46)</f>
        <v>8500</v>
      </c>
      <c r="W46">
        <f>IF($R$2="F",M46,L46)</f>
        <v>21000</v>
      </c>
      <c r="X46">
        <f>T46/U46</f>
        <v>0.58</v>
      </c>
      <c r="Y46">
        <f>V46/W46</f>
        <v>0.404761904761905</v>
      </c>
      <c r="Z46" s="2">
        <f>IF(AND(ISERROR(FIND("Napoleon",H46)),ISERROR(FIND("Napoleon",I46))),0,1)</f>
        <v>0</v>
      </c>
      <c r="AA46" s="2">
        <f>IF(AND(ISERROR(FIND("Michel Ney",$H46)),ISERROR(FIND("Michel Ney",$I46))),0,1)</f>
        <v>1</v>
      </c>
      <c r="AB46" s="2">
        <f>IF(AND(ISERROR(FIND("Joachim Murat",$H46)),ISERROR(FIND("Joachim Murat",$I46))),0,1)</f>
        <v>0</v>
      </c>
      <c r="AC46" s="2">
        <f>IF(AND(ISERROR(FIND("Louis Davout",$H46)),ISERROR(FIND("Louis Davout",$I46))),0,1)</f>
        <v>0</v>
      </c>
      <c r="AD46" s="2">
        <f>IF(AND(ISERROR(FIND("Wellesley",$H46)),ISERROR(FIND("Wellesley",$I46))),0,1)</f>
        <v>0</v>
      </c>
      <c r="AE46" s="2">
        <f>IF(AND(ISERROR(FIND("Wellington",$H46)),ISERROR(FIND("Wellington",$I46))),0,1)</f>
        <v>0</v>
      </c>
      <c r="AF46">
        <f>IF(OR(AD46=1,AE46=1),1,0)</f>
        <v>0</v>
      </c>
      <c r="AG46">
        <f>IF(Q46="F",0,IF(Q46="A",1,0.5))</f>
        <v>1</v>
      </c>
    </row>
    <row r="47" ht="185.25" spans="1:33">
      <c r="A47" t="s">
        <v>437</v>
      </c>
      <c r="B47" s="3" t="s">
        <v>438</v>
      </c>
      <c r="C47" t="s">
        <v>439</v>
      </c>
      <c r="D47" t="s">
        <v>440</v>
      </c>
      <c r="E47" t="s">
        <v>441</v>
      </c>
      <c r="F47" t="s">
        <v>195</v>
      </c>
      <c r="G47" s="3" t="s">
        <v>299</v>
      </c>
      <c r="H47" t="s">
        <v>442</v>
      </c>
      <c r="I47" t="s">
        <v>443</v>
      </c>
      <c r="J47" s="6" t="s">
        <v>444</v>
      </c>
      <c r="K47" s="3" t="s">
        <v>445</v>
      </c>
      <c r="L47" s="3" t="s">
        <v>446</v>
      </c>
      <c r="M47" s="3" t="s">
        <v>447</v>
      </c>
      <c r="P47" t="s">
        <v>1905</v>
      </c>
      <c r="Q47" t="s">
        <v>1901</v>
      </c>
      <c r="R47" t="s">
        <v>1900</v>
      </c>
      <c r="S47" t="s">
        <v>1901</v>
      </c>
      <c r="T47" t="str">
        <f>IF(R47="F",J47,K47)</f>
        <v>Two ships of the line
One frigate
One corvette
One schooner
11 gunboats
c. 400 soldiers</v>
      </c>
      <c r="U47" t="str">
        <f>IF(R47="F",K47,J47)</f>
        <v>107 men
3 x 24 pdrs
2 x 18 pdrs</v>
      </c>
      <c r="V47" t="str">
        <f>IF($R$2="F",L47,M47)</f>
        <v>c. 50 killed and wounded
5 gunboats sunk</v>
      </c>
      <c r="W47" t="str">
        <f>IF($R$2="F",M47,L47)</f>
        <v>2 killed
1 wounded
105 prisoners</v>
      </c>
      <c r="X47" t="e">
        <f>T47/U47</f>
        <v>#VALUE!</v>
      </c>
      <c r="Y47" t="e">
        <f>V47/W47</f>
        <v>#VALUE!</v>
      </c>
      <c r="Z47" s="2">
        <f>IF(AND(ISERROR(FIND("Napoleon",H47)),ISERROR(FIND("Napoleon",I47))),0,1)</f>
        <v>0</v>
      </c>
      <c r="AA47" s="2">
        <f>IF(AND(ISERROR(FIND("Michel Ney",$H47)),ISERROR(FIND("Michel Ney",$I47))),0,1)</f>
        <v>0</v>
      </c>
      <c r="AB47" s="2">
        <f>IF(AND(ISERROR(FIND("Joachim Murat",$H47)),ISERROR(FIND("Joachim Murat",$I47))),0,1)</f>
        <v>0</v>
      </c>
      <c r="AC47" s="2">
        <f>IF(AND(ISERROR(FIND("Louis Davout",$H47)),ISERROR(FIND("Louis Davout",$I47))),0,1)</f>
        <v>0</v>
      </c>
      <c r="AD47" s="2">
        <f>IF(AND(ISERROR(FIND("Wellesley",$H47)),ISERROR(FIND("Wellesley",$I47))),0,1)</f>
        <v>0</v>
      </c>
      <c r="AE47" s="2">
        <f>IF(AND(ISERROR(FIND("Wellington",$H47)),ISERROR(FIND("Wellington",$I47))),0,1)</f>
        <v>0</v>
      </c>
      <c r="AF47">
        <f>IF(OR(AD47=1,AE47=1),1,0)</f>
        <v>0</v>
      </c>
      <c r="AG47">
        <f>IF(Q47="F",0,IF(Q47="A",1,0.5))</f>
        <v>0</v>
      </c>
    </row>
    <row r="48" ht="384.75" spans="1:33">
      <c r="A48" t="s">
        <v>448</v>
      </c>
      <c r="B48" s="3" t="s">
        <v>172</v>
      </c>
      <c r="C48" t="s">
        <v>449</v>
      </c>
      <c r="D48" t="s">
        <v>450</v>
      </c>
      <c r="E48" t="s">
        <v>27</v>
      </c>
      <c r="F48" t="s">
        <v>36</v>
      </c>
      <c r="G48" s="3" t="s">
        <v>451</v>
      </c>
      <c r="H48" s="3" t="s">
        <v>452</v>
      </c>
      <c r="I48" s="3" t="s">
        <v>453</v>
      </c>
      <c r="J48" s="4">
        <v>135000</v>
      </c>
      <c r="K48" s="4">
        <v>214000</v>
      </c>
      <c r="L48" s="4">
        <v>10000</v>
      </c>
      <c r="M48" s="7">
        <v>38000</v>
      </c>
      <c r="Q48" t="s">
        <v>1901</v>
      </c>
      <c r="R48" t="s">
        <v>1901</v>
      </c>
      <c r="S48" t="s">
        <v>1900</v>
      </c>
      <c r="T48">
        <f>IF(R48="F",J48,K48)</f>
        <v>135000</v>
      </c>
      <c r="U48">
        <f>IF(R48="F",K48,J48)</f>
        <v>214000</v>
      </c>
      <c r="V48">
        <f>IF($R$2="F",L48,M48)</f>
        <v>38000</v>
      </c>
      <c r="W48">
        <f>IF($R$2="F",M48,L48)</f>
        <v>10000</v>
      </c>
      <c r="X48">
        <f>T48/U48</f>
        <v>0.630841121495327</v>
      </c>
      <c r="Y48">
        <f>V48/W48</f>
        <v>3.8</v>
      </c>
      <c r="Z48" s="2">
        <f>IF(AND(ISERROR(FIND("Napoleon",H48)),ISERROR(FIND("Napoleon",I48))),0,1)</f>
        <v>1</v>
      </c>
      <c r="AA48" s="2">
        <f>IF(AND(ISERROR(FIND("Michel Ney",$H48)),ISERROR(FIND("Michel Ney",$I48))),0,1)</f>
        <v>1</v>
      </c>
      <c r="AB48" s="2">
        <f>IF(AND(ISERROR(FIND("Joachim Murat",$H48)),ISERROR(FIND("Joachim Murat",$I48))),0,1)</f>
        <v>1</v>
      </c>
      <c r="AC48" s="2">
        <f>IF(AND(ISERROR(FIND("Louis Davout",$H48)),ISERROR(FIND("Louis Davout",$I48))),0,1)</f>
        <v>0</v>
      </c>
      <c r="AD48" s="2">
        <f>IF(AND(ISERROR(FIND("Wellesley",$H48)),ISERROR(FIND("Wellesley",$I48))),0,1)</f>
        <v>0</v>
      </c>
      <c r="AE48" s="2">
        <f>IF(AND(ISERROR(FIND("Wellington",$H48)),ISERROR(FIND("Wellington",$I48))),0,1)</f>
        <v>0</v>
      </c>
      <c r="AF48">
        <f>IF(OR(AD48=1,AE48=1),1,0)</f>
        <v>0</v>
      </c>
      <c r="AG48">
        <f>IF(Q48="F",0,IF(Q48="A",1,0.5))</f>
        <v>0</v>
      </c>
    </row>
    <row r="49" ht="242.25" spans="1:33">
      <c r="A49" t="s">
        <v>456</v>
      </c>
      <c r="B49" s="3" t="s">
        <v>86</v>
      </c>
      <c r="C49" t="s">
        <v>457</v>
      </c>
      <c r="D49" t="s">
        <v>458</v>
      </c>
      <c r="E49" t="s">
        <v>459</v>
      </c>
      <c r="F49" t="s">
        <v>36</v>
      </c>
      <c r="G49" s="3" t="s">
        <v>460</v>
      </c>
      <c r="H49" s="3" t="s">
        <v>461</v>
      </c>
      <c r="I49" s="3" t="s">
        <v>462</v>
      </c>
      <c r="J49">
        <v>9000</v>
      </c>
      <c r="K49" s="4">
        <v>24000</v>
      </c>
      <c r="L49" s="7">
        <v>4942</v>
      </c>
      <c r="M49" s="8">
        <v>4000</v>
      </c>
      <c r="Q49" t="s">
        <v>1899</v>
      </c>
      <c r="R49" t="s">
        <v>1901</v>
      </c>
      <c r="S49" t="s">
        <v>1900</v>
      </c>
      <c r="T49">
        <f>IF(R49="F",J49,K49)</f>
        <v>9000</v>
      </c>
      <c r="U49">
        <f>IF(R49="F",K49,J49)</f>
        <v>24000</v>
      </c>
      <c r="V49">
        <f>IF($R$2="F",L49,M49)</f>
        <v>4000</v>
      </c>
      <c r="W49">
        <f>IF($R$2="F",M49,L49)</f>
        <v>4942</v>
      </c>
      <c r="X49">
        <f>T49/U49</f>
        <v>0.375</v>
      </c>
      <c r="Y49">
        <f>V49/W49</f>
        <v>0.809388911371914</v>
      </c>
      <c r="Z49" s="2">
        <f>IF(AND(ISERROR(FIND("Napoleon",H49)),ISERROR(FIND("Napoleon",I49))),0,1)</f>
        <v>0</v>
      </c>
      <c r="AA49" s="2">
        <f>IF(AND(ISERROR(FIND("Michel Ney",$H49)),ISERROR(FIND("Michel Ney",$I49))),0,1)</f>
        <v>0</v>
      </c>
      <c r="AB49" s="2">
        <f>IF(AND(ISERROR(FIND("Joachim Murat",$H49)),ISERROR(FIND("Joachim Murat",$I49))),0,1)</f>
        <v>0</v>
      </c>
      <c r="AC49" s="2">
        <f>IF(AND(ISERROR(FIND("Louis Davout",$H49)),ISERROR(FIND("Louis Davout",$I49))),0,1)</f>
        <v>0</v>
      </c>
      <c r="AD49" s="2">
        <f>IF(AND(ISERROR(FIND("Wellesley",$H49)),ISERROR(FIND("Wellesley",$I49))),0,1)</f>
        <v>0</v>
      </c>
      <c r="AE49" s="2">
        <f>IF(AND(ISERROR(FIND("Wellington",$H49)),ISERROR(FIND("Wellington",$I49))),0,1)</f>
        <v>0</v>
      </c>
      <c r="AF49">
        <f>IF(OR(AD49=1,AE49=1),1,0)</f>
        <v>0</v>
      </c>
      <c r="AG49">
        <f>IF(Q49="F",0,IF(Q49="A",1,0.5))</f>
        <v>0.5</v>
      </c>
    </row>
    <row r="50" ht="114" spans="1:33">
      <c r="A50" t="s">
        <v>467</v>
      </c>
      <c r="B50" s="3" t="s">
        <v>14</v>
      </c>
      <c r="C50" t="s">
        <v>468</v>
      </c>
      <c r="D50" t="s">
        <v>469</v>
      </c>
      <c r="E50" t="s">
        <v>470</v>
      </c>
      <c r="F50" t="s">
        <v>18</v>
      </c>
      <c r="G50" t="s">
        <v>19</v>
      </c>
      <c r="H50" t="s">
        <v>471</v>
      </c>
      <c r="I50" t="s">
        <v>259</v>
      </c>
      <c r="J50" s="4">
        <v>40000</v>
      </c>
      <c r="K50" s="4">
        <v>22100</v>
      </c>
      <c r="L50">
        <v>6000</v>
      </c>
      <c r="M50">
        <v>8000</v>
      </c>
      <c r="Q50" t="s">
        <v>1901</v>
      </c>
      <c r="R50" t="s">
        <v>1900</v>
      </c>
      <c r="S50" t="s">
        <v>1901</v>
      </c>
      <c r="T50">
        <f>IF(R50="F",J50,K50)</f>
        <v>22100</v>
      </c>
      <c r="U50">
        <f>IF(R50="F",K50,J50)</f>
        <v>40000</v>
      </c>
      <c r="V50">
        <f>IF($R$2="F",L50,M50)</f>
        <v>8000</v>
      </c>
      <c r="W50">
        <f>IF($R$2="F",M50,L50)</f>
        <v>6000</v>
      </c>
      <c r="X50">
        <f>T50/U50</f>
        <v>0.5525</v>
      </c>
      <c r="Y50">
        <f>V50/W50</f>
        <v>1.33333333333333</v>
      </c>
      <c r="Z50" s="2">
        <f>IF(AND(ISERROR(FIND("Napoleon",H50)),ISERROR(FIND("Napoleon",I50))),0,1)</f>
        <v>0</v>
      </c>
      <c r="AA50" s="2">
        <f>IF(AND(ISERROR(FIND("Michel Ney",$H50)),ISERROR(FIND("Michel Ney",$I50))),0,1)</f>
        <v>0</v>
      </c>
      <c r="AB50" s="2">
        <f>IF(AND(ISERROR(FIND("Joachim Murat",$H50)),ISERROR(FIND("Joachim Murat",$I50))),0,1)</f>
        <v>0</v>
      </c>
      <c r="AC50" s="2">
        <f>IF(AND(ISERROR(FIND("Louis Davout",$H50)),ISERROR(FIND("Louis Davout",$I50))),0,1)</f>
        <v>0</v>
      </c>
      <c r="AD50" s="2">
        <f>IF(AND(ISERROR(FIND("Wellesley",$H50)),ISERROR(FIND("Wellesley",$I50))),0,1)</f>
        <v>0</v>
      </c>
      <c r="AE50" s="2">
        <f>IF(AND(ISERROR(FIND("Wellington",$H50)),ISERROR(FIND("Wellington",$I50))),0,1)</f>
        <v>0</v>
      </c>
      <c r="AF50">
        <f>IF(OR(AD50=1,AE50=1),1,0)</f>
        <v>0</v>
      </c>
      <c r="AG50">
        <f>IF(Q50="F",0,IF(Q50="A",1,0.5))</f>
        <v>0</v>
      </c>
    </row>
    <row r="51" ht="114" spans="1:33">
      <c r="A51" t="s">
        <v>476</v>
      </c>
      <c r="B51" s="3" t="s">
        <v>14</v>
      </c>
      <c r="C51" t="s">
        <v>477</v>
      </c>
      <c r="D51" t="s">
        <v>478</v>
      </c>
      <c r="E51" t="s">
        <v>27</v>
      </c>
      <c r="F51" t="s">
        <v>479</v>
      </c>
      <c r="G51" s="3" t="s">
        <v>480</v>
      </c>
      <c r="H51" t="s">
        <v>481</v>
      </c>
      <c r="I51" s="3" t="s">
        <v>482</v>
      </c>
      <c r="J51" s="4">
        <v>35000</v>
      </c>
      <c r="K51">
        <v>45000</v>
      </c>
      <c r="L51" s="4">
        <v>12000</v>
      </c>
      <c r="M51" s="4">
        <v>6000</v>
      </c>
      <c r="Q51" t="s">
        <v>1901</v>
      </c>
      <c r="R51" t="s">
        <v>1900</v>
      </c>
      <c r="S51" t="s">
        <v>1901</v>
      </c>
      <c r="T51">
        <f>IF(R51="F",J51,K51)</f>
        <v>45000</v>
      </c>
      <c r="U51">
        <f>IF(R51="F",K51,J51)</f>
        <v>35000</v>
      </c>
      <c r="V51">
        <f>IF($R$2="F",L51,M51)</f>
        <v>6000</v>
      </c>
      <c r="W51">
        <f>IF($R$2="F",M51,L51)</f>
        <v>12000</v>
      </c>
      <c r="X51">
        <f>T51/U51</f>
        <v>1.28571428571429</v>
      </c>
      <c r="Y51">
        <f>V51/W51</f>
        <v>0.5</v>
      </c>
      <c r="Z51" s="2">
        <f>IF(AND(ISERROR(FIND("Napoleon",H51)),ISERROR(FIND("Napoleon",I51))),0,1)</f>
        <v>1</v>
      </c>
      <c r="AA51" s="2">
        <f>IF(AND(ISERROR(FIND("Michel Ney",$H51)),ISERROR(FIND("Michel Ney",$I51))),0,1)</f>
        <v>0</v>
      </c>
      <c r="AB51" s="2">
        <f>IF(AND(ISERROR(FIND("Joachim Murat",$H51)),ISERROR(FIND("Joachim Murat",$I51))),0,1)</f>
        <v>0</v>
      </c>
      <c r="AC51" s="2">
        <f>IF(AND(ISERROR(FIND("Louis Davout",$H51)),ISERROR(FIND("Louis Davout",$I51))),0,1)</f>
        <v>0</v>
      </c>
      <c r="AD51" s="2">
        <f>IF(AND(ISERROR(FIND("Wellesley",$H51)),ISERROR(FIND("Wellesley",$I51))),0,1)</f>
        <v>0</v>
      </c>
      <c r="AE51" s="2">
        <f>IF(AND(ISERROR(FIND("Wellington",$H51)),ISERROR(FIND("Wellington",$I51))),0,1)</f>
        <v>0</v>
      </c>
      <c r="AF51">
        <f>IF(OR(AD51=1,AE51=1),1,0)</f>
        <v>0</v>
      </c>
      <c r="AG51">
        <f>IF(Q51="F",0,IF(Q51="A",1,0.5))</f>
        <v>0</v>
      </c>
    </row>
    <row r="52" ht="114" spans="1:33">
      <c r="A52" t="s">
        <v>486</v>
      </c>
      <c r="B52" s="3" t="s">
        <v>86</v>
      </c>
      <c r="C52" t="s">
        <v>487</v>
      </c>
      <c r="D52" t="s">
        <v>488</v>
      </c>
      <c r="E52" t="s">
        <v>27</v>
      </c>
      <c r="F52" t="s">
        <v>36</v>
      </c>
      <c r="G52" t="s">
        <v>489</v>
      </c>
      <c r="H52" t="s">
        <v>490</v>
      </c>
      <c r="I52" t="s">
        <v>491</v>
      </c>
      <c r="J52" s="4">
        <v>17000</v>
      </c>
      <c r="K52" s="4">
        <v>16000</v>
      </c>
      <c r="L52">
        <v>854</v>
      </c>
      <c r="M52" s="4">
        <v>6000</v>
      </c>
      <c r="Q52" t="s">
        <v>1901</v>
      </c>
      <c r="R52" t="s">
        <v>1901</v>
      </c>
      <c r="S52" t="s">
        <v>1900</v>
      </c>
      <c r="T52">
        <f>IF(R52="F",J52,K52)</f>
        <v>17000</v>
      </c>
      <c r="U52">
        <f>IF(R52="F",K52,J52)</f>
        <v>16000</v>
      </c>
      <c r="V52">
        <f>IF($R$2="F",L52,M52)</f>
        <v>6000</v>
      </c>
      <c r="W52">
        <f>IF($R$2="F",M52,L52)</f>
        <v>854</v>
      </c>
      <c r="X52">
        <f>T52/U52</f>
        <v>1.0625</v>
      </c>
      <c r="Y52">
        <f>V52/W52</f>
        <v>7.02576112412178</v>
      </c>
      <c r="Z52" s="2">
        <f>IF(AND(ISERROR(FIND("Napoleon",H52)),ISERROR(FIND("Napoleon",I52))),0,1)</f>
        <v>0</v>
      </c>
      <c r="AA52" s="2">
        <f>IF(AND(ISERROR(FIND("Michel Ney",$H52)),ISERROR(FIND("Michel Ney",$I52))),0,1)</f>
        <v>1</v>
      </c>
      <c r="AB52" s="2">
        <f>IF(AND(ISERROR(FIND("Joachim Murat",$H52)),ISERROR(FIND("Joachim Murat",$I52))),0,1)</f>
        <v>0</v>
      </c>
      <c r="AC52" s="2">
        <f>IF(AND(ISERROR(FIND("Louis Davout",$H52)),ISERROR(FIND("Louis Davout",$I52))),0,1)</f>
        <v>0</v>
      </c>
      <c r="AD52" s="2">
        <f>IF(AND(ISERROR(FIND("Wellesley",$H52)),ISERROR(FIND("Wellesley",$I52))),0,1)</f>
        <v>0</v>
      </c>
      <c r="AE52" s="2">
        <f>IF(AND(ISERROR(FIND("Wellington",$H52)),ISERROR(FIND("Wellington",$I52))),0,1)</f>
        <v>0</v>
      </c>
      <c r="AF52">
        <f>IF(OR(AD52=1,AE52=1),1,0)</f>
        <v>0</v>
      </c>
      <c r="AG52">
        <f>IF(Q52="F",0,IF(Q52="A",1,0.5))</f>
        <v>0</v>
      </c>
    </row>
    <row r="53" ht="85.5" spans="1:33">
      <c r="A53" t="s">
        <v>492</v>
      </c>
      <c r="B53" s="3" t="s">
        <v>45</v>
      </c>
      <c r="C53" t="s">
        <v>493</v>
      </c>
      <c r="D53" t="s">
        <v>494</v>
      </c>
      <c r="E53" t="s">
        <v>27</v>
      </c>
      <c r="F53" t="s">
        <v>36</v>
      </c>
      <c r="G53" t="s">
        <v>248</v>
      </c>
      <c r="H53" t="s">
        <v>495</v>
      </c>
      <c r="I53" t="s">
        <v>496</v>
      </c>
      <c r="J53" s="4">
        <v>22000</v>
      </c>
      <c r="K53" s="4">
        <v>23000</v>
      </c>
      <c r="L53" s="4">
        <v>1200</v>
      </c>
      <c r="M53" s="4">
        <v>3000</v>
      </c>
      <c r="Q53" t="s">
        <v>1901</v>
      </c>
      <c r="R53" t="s">
        <v>1901</v>
      </c>
      <c r="S53" t="s">
        <v>1900</v>
      </c>
      <c r="T53">
        <f>IF(R53="F",J53,K53)</f>
        <v>22000</v>
      </c>
      <c r="U53">
        <f>IF(R53="F",K53,J53)</f>
        <v>23000</v>
      </c>
      <c r="V53">
        <f>IF($R$2="F",L53,M53)</f>
        <v>3000</v>
      </c>
      <c r="W53">
        <f>IF($R$2="F",M53,L53)</f>
        <v>1200</v>
      </c>
      <c r="X53">
        <f>T53/U53</f>
        <v>0.956521739130435</v>
      </c>
      <c r="Y53">
        <f>V53/W53</f>
        <v>2.5</v>
      </c>
      <c r="Z53" s="2">
        <f>IF(AND(ISERROR(FIND("Napoleon",H53)),ISERROR(FIND("Napoleon",I53))),0,1)</f>
        <v>0</v>
      </c>
      <c r="AA53" s="2">
        <f>IF(AND(ISERROR(FIND("Michel Ney",$H53)),ISERROR(FIND("Michel Ney",$I53))),0,1)</f>
        <v>0</v>
      </c>
      <c r="AB53" s="2">
        <f>IF(AND(ISERROR(FIND("Joachim Murat",$H53)),ISERROR(FIND("Joachim Murat",$I53))),0,1)</f>
        <v>0</v>
      </c>
      <c r="AC53" s="2">
        <f>IF(AND(ISERROR(FIND("Louis Davout",$H53)),ISERROR(FIND("Louis Davout",$I53))),0,1)</f>
        <v>0</v>
      </c>
      <c r="AD53" s="2">
        <f>IF(AND(ISERROR(FIND("Wellesley",$H53)),ISERROR(FIND("Wellesley",$I53))),0,1)</f>
        <v>0</v>
      </c>
      <c r="AE53" s="2">
        <f>IF(AND(ISERROR(FIND("Wellington",$H53)),ISERROR(FIND("Wellington",$I53))),0,1)</f>
        <v>0</v>
      </c>
      <c r="AF53">
        <f>IF(OR(AD53=1,AE53=1),1,0)</f>
        <v>0</v>
      </c>
      <c r="AG53">
        <f>IF(Q53="F",0,IF(Q53="A",1,0.5))</f>
        <v>0</v>
      </c>
    </row>
    <row r="54" ht="142.5" spans="1:33">
      <c r="A54" t="s">
        <v>499</v>
      </c>
      <c r="B54" s="3" t="s">
        <v>420</v>
      </c>
      <c r="C54" t="s">
        <v>500</v>
      </c>
      <c r="D54" t="s">
        <v>501</v>
      </c>
      <c r="E54" t="s">
        <v>502</v>
      </c>
      <c r="F54" t="s">
        <v>36</v>
      </c>
      <c r="G54" s="3" t="s">
        <v>503</v>
      </c>
      <c r="H54" t="s">
        <v>136</v>
      </c>
      <c r="I54" s="3" t="s">
        <v>504</v>
      </c>
      <c r="J54" s="8">
        <v>75000</v>
      </c>
      <c r="K54" s="8">
        <v>76000</v>
      </c>
      <c r="L54">
        <v>17500</v>
      </c>
      <c r="M54" s="8">
        <v>26000</v>
      </c>
      <c r="Q54" t="s">
        <v>1901</v>
      </c>
      <c r="R54" t="s">
        <v>1901</v>
      </c>
      <c r="S54" t="s">
        <v>1900</v>
      </c>
      <c r="T54">
        <f>IF(R54="F",J54,K54)</f>
        <v>75000</v>
      </c>
      <c r="U54">
        <f>IF(R54="F",K54,J54)</f>
        <v>76000</v>
      </c>
      <c r="V54">
        <f>IF($R$2="F",L54,M54)</f>
        <v>26000</v>
      </c>
      <c r="W54">
        <f>IF($R$2="F",M54,L54)</f>
        <v>17500</v>
      </c>
      <c r="X54">
        <f>T54/U54</f>
        <v>0.986842105263158</v>
      </c>
      <c r="Y54">
        <f>V54/W54</f>
        <v>1.48571428571429</v>
      </c>
      <c r="Z54" s="2">
        <f>IF(AND(ISERROR(FIND("Napoleon",H54)),ISERROR(FIND("Napoleon",I54))),0,1)</f>
        <v>1</v>
      </c>
      <c r="AA54" s="2">
        <f>IF(AND(ISERROR(FIND("Michel Ney",$H54)),ISERROR(FIND("Michel Ney",$I54))),0,1)</f>
        <v>0</v>
      </c>
      <c r="AB54" s="2">
        <f>IF(AND(ISERROR(FIND("Joachim Murat",$H54)),ISERROR(FIND("Joachim Murat",$I54))),0,1)</f>
        <v>0</v>
      </c>
      <c r="AC54" s="2">
        <f>IF(AND(ISERROR(FIND("Louis Davout",$H54)),ISERROR(FIND("Louis Davout",$I54))),0,1)</f>
        <v>0</v>
      </c>
      <c r="AD54" s="2">
        <f>IF(AND(ISERROR(FIND("Wellesley",$H54)),ISERROR(FIND("Wellesley",$I54))),0,1)</f>
        <v>0</v>
      </c>
      <c r="AE54" s="2">
        <f>IF(AND(ISERROR(FIND("Wellington",$H54)),ISERROR(FIND("Wellington",$I54))),0,1)</f>
        <v>0</v>
      </c>
      <c r="AF54">
        <f>IF(OR(AD54=1,AE54=1),1,0)</f>
        <v>0</v>
      </c>
      <c r="AG54">
        <f>IF(Q54="F",0,IF(Q54="A",1,0.5))</f>
        <v>0</v>
      </c>
    </row>
    <row r="55" ht="409.5" spans="1:33">
      <c r="A55" t="s">
        <v>509</v>
      </c>
      <c r="B55" s="3" t="s">
        <v>420</v>
      </c>
      <c r="C55" t="s">
        <v>510</v>
      </c>
      <c r="D55" t="s">
        <v>511</v>
      </c>
      <c r="E55" s="3" t="s">
        <v>512</v>
      </c>
      <c r="F55" t="s">
        <v>79</v>
      </c>
      <c r="G55" t="s">
        <v>513</v>
      </c>
      <c r="H55" s="3" t="s">
        <v>514</v>
      </c>
      <c r="I55" t="s">
        <v>515</v>
      </c>
      <c r="J55" s="8">
        <v>60000</v>
      </c>
      <c r="K55" s="8">
        <v>80000</v>
      </c>
      <c r="L55" s="4">
        <v>8000</v>
      </c>
      <c r="M55" s="6">
        <v>30000</v>
      </c>
      <c r="Q55" t="s">
        <v>1901</v>
      </c>
      <c r="R55" t="s">
        <v>1901</v>
      </c>
      <c r="S55" t="s">
        <v>1900</v>
      </c>
      <c r="T55">
        <f>IF(R55="F",J55,K55)</f>
        <v>60000</v>
      </c>
      <c r="U55">
        <f>IF(R55="F",K55,J55)</f>
        <v>80000</v>
      </c>
      <c r="V55">
        <f>IF($R$2="F",L55,M55)</f>
        <v>30000</v>
      </c>
      <c r="W55">
        <f>IF($R$2="F",M55,L55)</f>
        <v>8000</v>
      </c>
      <c r="X55">
        <f>T55/U55</f>
        <v>0.75</v>
      </c>
      <c r="Y55">
        <f>V55/W55</f>
        <v>3.75</v>
      </c>
      <c r="Z55" s="2">
        <f>IF(AND(ISERROR(FIND("Napoleon",H55)),ISERROR(FIND("Napoleon",I55))),0,1)</f>
        <v>1</v>
      </c>
      <c r="AA55" s="2">
        <f>IF(AND(ISERROR(FIND("Michel Ney",$H55)),ISERROR(FIND("Michel Ney",$I55))),0,1)</f>
        <v>0</v>
      </c>
      <c r="AB55" s="2">
        <f>IF(AND(ISERROR(FIND("Joachim Murat",$H55)),ISERROR(FIND("Joachim Murat",$I55))),0,1)</f>
        <v>0</v>
      </c>
      <c r="AC55" s="2">
        <f>IF(AND(ISERROR(FIND("Louis Davout",$H55)),ISERROR(FIND("Louis Davout",$I55))),0,1)</f>
        <v>0</v>
      </c>
      <c r="AD55" s="2">
        <f>IF(AND(ISERROR(FIND("Wellesley",$H55)),ISERROR(FIND("Wellesley",$I55))),0,1)</f>
        <v>0</v>
      </c>
      <c r="AE55" s="2">
        <f>IF(AND(ISERROR(FIND("Wellington",$H55)),ISERROR(FIND("Wellington",$I55))),0,1)</f>
        <v>0</v>
      </c>
      <c r="AF55">
        <f>IF(OR(AD55=1,AE55=1),1,0)</f>
        <v>0</v>
      </c>
      <c r="AG55">
        <f>IF(Q55="F",0,IF(Q55="A",1,0.5))</f>
        <v>0</v>
      </c>
    </row>
    <row r="56" ht="142.5" spans="1:33">
      <c r="A56" t="s">
        <v>520</v>
      </c>
      <c r="B56" s="3" t="s">
        <v>45</v>
      </c>
      <c r="C56" t="s">
        <v>521</v>
      </c>
      <c r="D56" t="s">
        <v>522</v>
      </c>
      <c r="E56" s="3" t="s">
        <v>523</v>
      </c>
      <c r="F56" s="3" t="s">
        <v>70</v>
      </c>
      <c r="G56" t="s">
        <v>36</v>
      </c>
      <c r="H56" t="s">
        <v>524</v>
      </c>
      <c r="I56" t="s">
        <v>525</v>
      </c>
      <c r="J56" s="8">
        <v>37850</v>
      </c>
      <c r="K56" s="8">
        <v>46500</v>
      </c>
      <c r="L56" s="3">
        <v>1800</v>
      </c>
      <c r="M56" s="6">
        <v>2844</v>
      </c>
      <c r="Q56" t="s">
        <v>1900</v>
      </c>
      <c r="R56" t="s">
        <v>1900</v>
      </c>
      <c r="S56" t="s">
        <v>1901</v>
      </c>
      <c r="T56">
        <f>IF(R56="F",J56,K56)</f>
        <v>46500</v>
      </c>
      <c r="U56">
        <f>IF(R56="F",K56,J56)</f>
        <v>37850</v>
      </c>
      <c r="V56">
        <f>IF($R$2="F",L56,M56)</f>
        <v>2844</v>
      </c>
      <c r="W56">
        <f>IF($R$2="F",M56,L56)</f>
        <v>1800</v>
      </c>
      <c r="X56">
        <f>T56/U56</f>
        <v>1.22853368560106</v>
      </c>
      <c r="Y56">
        <f>V56/W56</f>
        <v>1.58</v>
      </c>
      <c r="Z56" s="2">
        <f>IF(AND(ISERROR(FIND("Napoleon",H56)),ISERROR(FIND("Napoleon",I56))),0,1)</f>
        <v>0</v>
      </c>
      <c r="AA56" s="2">
        <f>IF(AND(ISERROR(FIND("Michel Ney",$H56)),ISERROR(FIND("Michel Ney",$I56))),0,1)</f>
        <v>0</v>
      </c>
      <c r="AB56" s="2">
        <f>IF(AND(ISERROR(FIND("Joachim Murat",$H56)),ISERROR(FIND("Joachim Murat",$I56))),0,1)</f>
        <v>0</v>
      </c>
      <c r="AC56" s="2">
        <f>IF(AND(ISERROR(FIND("Louis Davout",$H56)),ISERROR(FIND("Louis Davout",$I56))),0,1)</f>
        <v>0</v>
      </c>
      <c r="AD56" s="2">
        <f>IF(AND(ISERROR(FIND("Wellesley",$H56)),ISERROR(FIND("Wellesley",$I56))),0,1)</f>
        <v>0</v>
      </c>
      <c r="AE56" s="2">
        <f>IF(AND(ISERROR(FIND("Wellington",$H56)),ISERROR(FIND("Wellington",$I56))),0,1)</f>
        <v>1</v>
      </c>
      <c r="AF56">
        <f>IF(OR(AD56=1,AE56=1),1,0)</f>
        <v>1</v>
      </c>
      <c r="AG56">
        <f>IF(Q56="F",0,IF(Q56="A",1,0.5))</f>
        <v>1</v>
      </c>
    </row>
    <row r="57" ht="142.5" spans="1:33">
      <c r="A57" t="s">
        <v>530</v>
      </c>
      <c r="B57" s="3" t="s">
        <v>172</v>
      </c>
      <c r="C57" t="s">
        <v>531</v>
      </c>
      <c r="D57" t="s">
        <v>532</v>
      </c>
      <c r="E57" t="s">
        <v>432</v>
      </c>
      <c r="F57" t="s">
        <v>36</v>
      </c>
      <c r="G57" s="3" t="s">
        <v>533</v>
      </c>
      <c r="H57" s="3" t="s">
        <v>534</v>
      </c>
      <c r="I57" s="3" t="s">
        <v>535</v>
      </c>
      <c r="J57" s="8">
        <v>16700</v>
      </c>
      <c r="K57" s="8">
        <v>12000</v>
      </c>
      <c r="L57" s="4">
        <v>5000</v>
      </c>
      <c r="M57" s="4">
        <v>2000</v>
      </c>
      <c r="Q57" t="s">
        <v>1900</v>
      </c>
      <c r="R57" t="s">
        <v>1901</v>
      </c>
      <c r="S57" t="s">
        <v>1900</v>
      </c>
      <c r="T57">
        <f>IF(R57="F",J57,K57)</f>
        <v>16700</v>
      </c>
      <c r="U57">
        <f>IF(R57="F",K57,J57)</f>
        <v>12000</v>
      </c>
      <c r="V57">
        <f>IF($R$2="F",L57,M57)</f>
        <v>2000</v>
      </c>
      <c r="W57">
        <f>IF($R$2="F",M57,L57)</f>
        <v>5000</v>
      </c>
      <c r="X57">
        <f>T57/U57</f>
        <v>1.39166666666667</v>
      </c>
      <c r="Y57">
        <f>V57/W57</f>
        <v>0.4</v>
      </c>
      <c r="Z57" s="2">
        <f>IF(AND(ISERROR(FIND("Napoleon",H57)),ISERROR(FIND("Napoleon",I57))),0,1)</f>
        <v>0</v>
      </c>
      <c r="AA57" s="2">
        <f>IF(AND(ISERROR(FIND("Michel Ney",$H57)),ISERROR(FIND("Michel Ney",$I57))),0,1)</f>
        <v>0</v>
      </c>
      <c r="AB57" s="2">
        <f>IF(AND(ISERROR(FIND("Joachim Murat",$H57)),ISERROR(FIND("Joachim Murat",$I57))),0,1)</f>
        <v>0</v>
      </c>
      <c r="AC57" s="2">
        <f>IF(AND(ISERROR(FIND("Louis Davout",$H57)),ISERROR(FIND("Louis Davout",$I57))),0,1)</f>
        <v>0</v>
      </c>
      <c r="AD57" s="2">
        <f>IF(AND(ISERROR(FIND("Wellesley",$H57)),ISERROR(FIND("Wellesley",$I57))),0,1)</f>
        <v>0</v>
      </c>
      <c r="AE57" s="2">
        <f>IF(AND(ISERROR(FIND("Wellington",$H57)),ISERROR(FIND("Wellington",$I57))),0,1)</f>
        <v>0</v>
      </c>
      <c r="AF57">
        <f>IF(OR(AD57=1,AE57=1),1,0)</f>
        <v>0</v>
      </c>
      <c r="AG57">
        <f>IF(Q57="F",0,IF(Q57="A",1,0.5))</f>
        <v>1</v>
      </c>
    </row>
    <row r="58" ht="71.25" spans="1:33">
      <c r="A58" t="s">
        <v>538</v>
      </c>
      <c r="B58" s="3" t="s">
        <v>33</v>
      </c>
      <c r="C58" t="s">
        <v>539</v>
      </c>
      <c r="D58" t="s">
        <v>540</v>
      </c>
      <c r="E58" t="s">
        <v>541</v>
      </c>
      <c r="F58" t="s">
        <v>36</v>
      </c>
      <c r="G58" t="s">
        <v>195</v>
      </c>
      <c r="H58" t="s">
        <v>542</v>
      </c>
      <c r="I58" t="s">
        <v>543</v>
      </c>
      <c r="J58" s="4">
        <v>4000</v>
      </c>
      <c r="K58" s="4">
        <v>1770</v>
      </c>
      <c r="L58">
        <v>1350</v>
      </c>
      <c r="M58">
        <v>122</v>
      </c>
      <c r="Q58" t="s">
        <v>1900</v>
      </c>
      <c r="R58" t="s">
        <v>1901</v>
      </c>
      <c r="S58" t="s">
        <v>1900</v>
      </c>
      <c r="T58">
        <f>IF(R58="F",J58,K58)</f>
        <v>4000</v>
      </c>
      <c r="U58">
        <f>IF(R58="F",K58,J58)</f>
        <v>1770</v>
      </c>
      <c r="V58">
        <f>IF($R$2="F",L58,M58)</f>
        <v>122</v>
      </c>
      <c r="W58">
        <f>IF($R$2="F",M58,L58)</f>
        <v>1350</v>
      </c>
      <c r="X58">
        <f>T58/U58</f>
        <v>2.25988700564972</v>
      </c>
      <c r="Y58">
        <f>V58/W58</f>
        <v>0.0903703703703704</v>
      </c>
      <c r="Z58" s="2">
        <f>IF(AND(ISERROR(FIND("Napoleon",H58)),ISERROR(FIND("Napoleon",I58))),0,1)</f>
        <v>0</v>
      </c>
      <c r="AA58" s="2">
        <f>IF(AND(ISERROR(FIND("Michel Ney",$H58)),ISERROR(FIND("Michel Ney",$I58))),0,1)</f>
        <v>0</v>
      </c>
      <c r="AB58" s="2">
        <f>IF(AND(ISERROR(FIND("Joachim Murat",$H58)),ISERROR(FIND("Joachim Murat",$I58))),0,1)</f>
        <v>0</v>
      </c>
      <c r="AC58" s="2">
        <f>IF(AND(ISERROR(FIND("Louis Davout",$H58)),ISERROR(FIND("Louis Davout",$I58))),0,1)</f>
        <v>0</v>
      </c>
      <c r="AD58" s="2">
        <f>IF(AND(ISERROR(FIND("Wellesley",$H58)),ISERROR(FIND("Wellesley",$I58))),0,1)</f>
        <v>0</v>
      </c>
      <c r="AE58" s="2">
        <f>IF(AND(ISERROR(FIND("Wellington",$H58)),ISERROR(FIND("Wellington",$I58))),0,1)</f>
        <v>0</v>
      </c>
      <c r="AF58">
        <f>IF(OR(AD58=1,AE58=1),1,0)</f>
        <v>0</v>
      </c>
      <c r="AG58">
        <f>IF(Q58="F",0,IF(Q58="A",1,0.5))</f>
        <v>1</v>
      </c>
    </row>
    <row r="59" ht="71.25" spans="1:33">
      <c r="A59" t="s">
        <v>546</v>
      </c>
      <c r="B59" s="3" t="s">
        <v>33</v>
      </c>
      <c r="C59" t="s">
        <v>547</v>
      </c>
      <c r="D59" t="s">
        <v>548</v>
      </c>
      <c r="E59" t="s">
        <v>113</v>
      </c>
      <c r="F59" t="s">
        <v>36</v>
      </c>
      <c r="G59" s="3" t="s">
        <v>186</v>
      </c>
      <c r="H59" t="s">
        <v>549</v>
      </c>
      <c r="I59" t="s">
        <v>550</v>
      </c>
      <c r="J59" s="4">
        <v>7000</v>
      </c>
      <c r="K59" s="4">
        <v>11000</v>
      </c>
      <c r="L59" s="3">
        <v>500</v>
      </c>
      <c r="M59">
        <v>170</v>
      </c>
      <c r="Q59" t="s">
        <v>1900</v>
      </c>
      <c r="R59" t="s">
        <v>1901</v>
      </c>
      <c r="S59" t="s">
        <v>1900</v>
      </c>
      <c r="T59">
        <f>IF(R59="F",J59,K59)</f>
        <v>7000</v>
      </c>
      <c r="U59">
        <f>IF(R59="F",K59,J59)</f>
        <v>11000</v>
      </c>
      <c r="V59">
        <f>IF($R$2="F",L59,M59)</f>
        <v>170</v>
      </c>
      <c r="W59">
        <f>IF($R$2="F",M59,L59)</f>
        <v>500</v>
      </c>
      <c r="X59">
        <f>T59/U59</f>
        <v>0.636363636363636</v>
      </c>
      <c r="Y59">
        <f>V59/W59</f>
        <v>0.34</v>
      </c>
      <c r="Z59" s="2">
        <f>IF(AND(ISERROR(FIND("Napoleon",H59)),ISERROR(FIND("Napoleon",I59))),0,1)</f>
        <v>0</v>
      </c>
      <c r="AA59" s="2">
        <f>IF(AND(ISERROR(FIND("Michel Ney",$H59)),ISERROR(FIND("Michel Ney",$I59))),0,1)</f>
        <v>0</v>
      </c>
      <c r="AB59" s="2">
        <f>IF(AND(ISERROR(FIND("Joachim Murat",$H59)),ISERROR(FIND("Joachim Murat",$I59))),0,1)</f>
        <v>0</v>
      </c>
      <c r="AC59" s="2">
        <f>IF(AND(ISERROR(FIND("Louis Davout",$H59)),ISERROR(FIND("Louis Davout",$I59))),0,1)</f>
        <v>0</v>
      </c>
      <c r="AD59" s="2">
        <f>IF(AND(ISERROR(FIND("Wellesley",$H59)),ISERROR(FIND("Wellesley",$I59))),0,1)</f>
        <v>0</v>
      </c>
      <c r="AE59" s="2">
        <f>IF(AND(ISERROR(FIND("Wellington",$H59)),ISERROR(FIND("Wellington",$I59))),0,1)</f>
        <v>1</v>
      </c>
      <c r="AF59">
        <f>IF(OR(AD59=1,AE59=1),1,0)</f>
        <v>1</v>
      </c>
      <c r="AG59">
        <f>IF(Q59="F",0,IF(Q59="A",1,0.5))</f>
        <v>1</v>
      </c>
    </row>
    <row r="60" ht="142.5" spans="1:33">
      <c r="A60" t="s">
        <v>553</v>
      </c>
      <c r="B60" s="3" t="s">
        <v>121</v>
      </c>
      <c r="C60" t="s">
        <v>554</v>
      </c>
      <c r="D60" t="s">
        <v>555</v>
      </c>
      <c r="E60" t="s">
        <v>124</v>
      </c>
      <c r="F60" s="3" t="s">
        <v>556</v>
      </c>
      <c r="G60" s="3" t="s">
        <v>557</v>
      </c>
      <c r="H60" s="3" t="s">
        <v>558</v>
      </c>
      <c r="I60" s="3" t="s">
        <v>559</v>
      </c>
      <c r="J60" s="6">
        <v>21000</v>
      </c>
      <c r="K60" s="3">
        <v>27500</v>
      </c>
      <c r="L60" s="3">
        <v>400</v>
      </c>
      <c r="M60" s="3">
        <v>2000</v>
      </c>
      <c r="Q60" t="s">
        <v>1900</v>
      </c>
      <c r="R60" t="s">
        <v>1900</v>
      </c>
      <c r="S60" t="s">
        <v>1901</v>
      </c>
      <c r="T60">
        <f>IF(R60="F",J60,K60)</f>
        <v>27500</v>
      </c>
      <c r="U60">
        <f>IF(R60="F",K60,J60)</f>
        <v>21000</v>
      </c>
      <c r="V60">
        <f>IF($R$2="F",L60,M60)</f>
        <v>2000</v>
      </c>
      <c r="W60">
        <f>IF($R$2="F",M60,L60)</f>
        <v>400</v>
      </c>
      <c r="X60">
        <f>T60/U60</f>
        <v>1.30952380952381</v>
      </c>
      <c r="Y60">
        <f>V60/W60</f>
        <v>5</v>
      </c>
      <c r="Z60" s="2">
        <f>IF(AND(ISERROR(FIND("Napoleon",H60)),ISERROR(FIND("Napoleon",I60))),0,1)</f>
        <v>0</v>
      </c>
      <c r="AA60" s="2">
        <f>IF(AND(ISERROR(FIND("Michel Ney",$H60)),ISERROR(FIND("Michel Ney",$I60))),0,1)</f>
        <v>0</v>
      </c>
      <c r="AB60" s="2">
        <f>IF(AND(ISERROR(FIND("Joachim Murat",$H60)),ISERROR(FIND("Joachim Murat",$I60))),0,1)</f>
        <v>0</v>
      </c>
      <c r="AC60" s="2">
        <f>IF(AND(ISERROR(FIND("Louis Davout",$H60)),ISERROR(FIND("Louis Davout",$I60))),0,1)</f>
        <v>0</v>
      </c>
      <c r="AD60" s="2">
        <f>IF(AND(ISERROR(FIND("Wellesley",$H60)),ISERROR(FIND("Wellesley",$I60))),0,1)</f>
        <v>0</v>
      </c>
      <c r="AE60" s="2">
        <f>IF(AND(ISERROR(FIND("Wellington",$H60)),ISERROR(FIND("Wellington",$I60))),0,1)</f>
        <v>0</v>
      </c>
      <c r="AF60">
        <f>IF(OR(AD60=1,AE60=1),1,0)</f>
        <v>0</v>
      </c>
      <c r="AG60">
        <f>IF(Q60="F",0,IF(Q60="A",1,0.5))</f>
        <v>1</v>
      </c>
    </row>
    <row r="61" ht="114" spans="1:33">
      <c r="A61" t="s">
        <v>564</v>
      </c>
      <c r="B61" s="3" t="s">
        <v>420</v>
      </c>
      <c r="C61" t="s">
        <v>565</v>
      </c>
      <c r="D61" t="s">
        <v>566</v>
      </c>
      <c r="E61" t="s">
        <v>567</v>
      </c>
      <c r="F61" t="s">
        <v>19</v>
      </c>
      <c r="G61" t="s">
        <v>206</v>
      </c>
      <c r="H61" t="s">
        <v>568</v>
      </c>
      <c r="I61" t="s">
        <v>569</v>
      </c>
      <c r="J61" s="4">
        <v>38000</v>
      </c>
      <c r="K61" s="3">
        <v>17000</v>
      </c>
      <c r="L61">
        <v>700</v>
      </c>
      <c r="M61">
        <v>750</v>
      </c>
      <c r="Q61" t="s">
        <v>1901</v>
      </c>
      <c r="R61" t="s">
        <v>1901</v>
      </c>
      <c r="S61" t="s">
        <v>1900</v>
      </c>
      <c r="T61">
        <f>IF(R61="F",J61,K61)</f>
        <v>38000</v>
      </c>
      <c r="U61">
        <f>IF(R61="F",K61,J61)</f>
        <v>17000</v>
      </c>
      <c r="V61">
        <f>IF($R$2="F",L61,M61)</f>
        <v>750</v>
      </c>
      <c r="W61">
        <f>IF($R$2="F",M61,L61)</f>
        <v>700</v>
      </c>
      <c r="X61">
        <f>T61/U61</f>
        <v>2.23529411764706</v>
      </c>
      <c r="Y61">
        <f>V61/W61</f>
        <v>1.07142857142857</v>
      </c>
      <c r="Z61" s="2">
        <f>IF(AND(ISERROR(FIND("Napoleon",H61)),ISERROR(FIND("Napoleon",I61))),0,1)</f>
        <v>0</v>
      </c>
      <c r="AA61" s="2">
        <f>IF(AND(ISERROR(FIND("Michel Ney",$H61)),ISERROR(FIND("Michel Ney",$I61))),0,1)</f>
        <v>0</v>
      </c>
      <c r="AB61" s="2">
        <f>IF(AND(ISERROR(FIND("Joachim Murat",$H61)),ISERROR(FIND("Joachim Murat",$I61))),0,1)</f>
        <v>0</v>
      </c>
      <c r="AC61" s="2">
        <f>IF(AND(ISERROR(FIND("Louis Davout",$H61)),ISERROR(FIND("Louis Davout",$I61))),0,1)</f>
        <v>0</v>
      </c>
      <c r="AD61" s="2">
        <f>IF(AND(ISERROR(FIND("Wellesley",$H61)),ISERROR(FIND("Wellesley",$I61))),0,1)</f>
        <v>0</v>
      </c>
      <c r="AE61" s="2">
        <f>IF(AND(ISERROR(FIND("Wellington",$H61)),ISERROR(FIND("Wellington",$I61))),0,1)</f>
        <v>0</v>
      </c>
      <c r="AF61">
        <f>IF(OR(AD61=1,AE61=1),1,0)</f>
        <v>0</v>
      </c>
      <c r="AG61">
        <f>IF(Q61="F",0,IF(Q61="A",1,0.5))</f>
        <v>0</v>
      </c>
    </row>
    <row r="62" ht="114" spans="1:33">
      <c r="A62" t="s">
        <v>572</v>
      </c>
      <c r="B62" s="3" t="s">
        <v>14</v>
      </c>
      <c r="C62" t="s">
        <v>573</v>
      </c>
      <c r="D62" t="s">
        <v>574</v>
      </c>
      <c r="E62" t="s">
        <v>27</v>
      </c>
      <c r="F62" t="s">
        <v>18</v>
      </c>
      <c r="G62" t="s">
        <v>19</v>
      </c>
      <c r="H62" t="s">
        <v>575</v>
      </c>
      <c r="I62" s="3" t="s">
        <v>576</v>
      </c>
      <c r="J62">
        <v>17500</v>
      </c>
      <c r="K62" s="4">
        <v>16700</v>
      </c>
      <c r="L62">
        <v>1490</v>
      </c>
      <c r="M62">
        <v>581</v>
      </c>
      <c r="Q62" t="s">
        <v>1901</v>
      </c>
      <c r="R62" t="s">
        <v>1900</v>
      </c>
      <c r="S62" t="s">
        <v>1901</v>
      </c>
      <c r="T62">
        <f>IF(R62="F",J62,K62)</f>
        <v>16700</v>
      </c>
      <c r="U62">
        <f>IF(R62="F",K62,J62)</f>
        <v>17500</v>
      </c>
      <c r="V62">
        <f>IF($R$2="F",L62,M62)</f>
        <v>581</v>
      </c>
      <c r="W62">
        <f>IF($R$2="F",M62,L62)</f>
        <v>1490</v>
      </c>
      <c r="X62">
        <f>T62/U62</f>
        <v>0.954285714285714</v>
      </c>
      <c r="Y62">
        <f>V62/W62</f>
        <v>0.38993288590604</v>
      </c>
      <c r="Z62" s="2">
        <f>IF(AND(ISERROR(FIND("Napoleon",H62)),ISERROR(FIND("Napoleon",I62))),0,1)</f>
        <v>0</v>
      </c>
      <c r="AA62" s="2">
        <f>IF(AND(ISERROR(FIND("Michel Ney",$H62)),ISERROR(FIND("Michel Ney",$I62))),0,1)</f>
        <v>0</v>
      </c>
      <c r="AB62" s="2">
        <f>IF(AND(ISERROR(FIND("Joachim Murat",$H62)),ISERROR(FIND("Joachim Murat",$I62))),0,1)</f>
        <v>0</v>
      </c>
      <c r="AC62" s="2">
        <f>IF(AND(ISERROR(FIND("Louis Davout",$H62)),ISERROR(FIND("Louis Davout",$I62))),0,1)</f>
        <v>0</v>
      </c>
      <c r="AD62" s="2">
        <f>IF(AND(ISERROR(FIND("Wellesley",$H62)),ISERROR(FIND("Wellesley",$I62))),0,1)</f>
        <v>0</v>
      </c>
      <c r="AE62" s="2">
        <f>IF(AND(ISERROR(FIND("Wellington",$H62)),ISERROR(FIND("Wellington",$I62))),0,1)</f>
        <v>0</v>
      </c>
      <c r="AF62">
        <f>IF(OR(AD62=1,AE62=1),1,0)</f>
        <v>0</v>
      </c>
      <c r="AG62">
        <f>IF(Q62="F",0,IF(Q62="A",1,0.5))</f>
        <v>0</v>
      </c>
    </row>
    <row r="63" ht="85.5" spans="1:33">
      <c r="A63" t="s">
        <v>581</v>
      </c>
      <c r="B63" s="3" t="s">
        <v>45</v>
      </c>
      <c r="C63" t="s">
        <v>582</v>
      </c>
      <c r="D63" t="s">
        <v>583</v>
      </c>
      <c r="E63" t="s">
        <v>69</v>
      </c>
      <c r="F63" s="3" t="s">
        <v>70</v>
      </c>
      <c r="G63" t="s">
        <v>36</v>
      </c>
      <c r="H63" t="s">
        <v>584</v>
      </c>
      <c r="I63" t="s">
        <v>585</v>
      </c>
      <c r="J63" s="4">
        <v>8500</v>
      </c>
      <c r="K63" s="4">
        <v>5400</v>
      </c>
      <c r="L63">
        <v>106</v>
      </c>
      <c r="M63">
        <v>250</v>
      </c>
      <c r="Q63" t="s">
        <v>1900</v>
      </c>
      <c r="R63" t="s">
        <v>1900</v>
      </c>
      <c r="S63" t="s">
        <v>1901</v>
      </c>
      <c r="T63">
        <f>IF(R63="F",J63,K63)</f>
        <v>5400</v>
      </c>
      <c r="U63">
        <f>IF(R63="F",K63,J63)</f>
        <v>8500</v>
      </c>
      <c r="V63">
        <f>IF($R$2="F",L63,M63)</f>
        <v>250</v>
      </c>
      <c r="W63">
        <f>IF($R$2="F",M63,L63)</f>
        <v>106</v>
      </c>
      <c r="X63">
        <f>T63/U63</f>
        <v>0.635294117647059</v>
      </c>
      <c r="Y63">
        <f>V63/W63</f>
        <v>2.35849056603774</v>
      </c>
      <c r="Z63" s="2">
        <f>IF(AND(ISERROR(FIND("Napoleon",H63)),ISERROR(FIND("Napoleon",I63))),0,1)</f>
        <v>0</v>
      </c>
      <c r="AA63" s="2">
        <f>IF(AND(ISERROR(FIND("Michel Ney",$H63)),ISERROR(FIND("Michel Ney",$I63))),0,1)</f>
        <v>0</v>
      </c>
      <c r="AB63" s="2">
        <f>IF(AND(ISERROR(FIND("Joachim Murat",$H63)),ISERROR(FIND("Joachim Murat",$I63))),0,1)</f>
        <v>0</v>
      </c>
      <c r="AC63" s="2">
        <f>IF(AND(ISERROR(FIND("Louis Davout",$H63)),ISERROR(FIND("Louis Davout",$I63))),0,1)</f>
        <v>0</v>
      </c>
      <c r="AD63" s="2">
        <f>IF(AND(ISERROR(FIND("Wellesley",$H63)),ISERROR(FIND("Wellesley",$I63))),0,1)</f>
        <v>1</v>
      </c>
      <c r="AE63" s="2">
        <f>IF(AND(ISERROR(FIND("Wellington",$H63)),ISERROR(FIND("Wellington",$I63))),0,1)</f>
        <v>0</v>
      </c>
      <c r="AF63">
        <f>IF(OR(AD63=1,AE63=1),1,0)</f>
        <v>1</v>
      </c>
      <c r="AG63">
        <f>IF(Q63="F",0,IF(Q63="A",1,0.5))</f>
        <v>1</v>
      </c>
    </row>
    <row r="64" ht="114" spans="1:33">
      <c r="A64" t="s">
        <v>586</v>
      </c>
      <c r="B64" s="3" t="s">
        <v>172</v>
      </c>
      <c r="C64" t="s">
        <v>430</v>
      </c>
      <c r="D64" t="s">
        <v>587</v>
      </c>
      <c r="E64" t="s">
        <v>432</v>
      </c>
      <c r="F64" s="3" t="s">
        <v>588</v>
      </c>
      <c r="G64" s="3" t="s">
        <v>589</v>
      </c>
      <c r="H64" t="s">
        <v>154</v>
      </c>
      <c r="I64" s="3" t="s">
        <v>590</v>
      </c>
      <c r="J64" s="4">
        <v>60000</v>
      </c>
      <c r="K64" s="4">
        <v>80000</v>
      </c>
      <c r="L64" s="3">
        <v>4500</v>
      </c>
      <c r="M64">
        <v>1000</v>
      </c>
      <c r="Q64" t="s">
        <v>1900</v>
      </c>
      <c r="R64" t="s">
        <v>1901</v>
      </c>
      <c r="S64" t="s">
        <v>1900</v>
      </c>
      <c r="T64">
        <f>IF(R64="F",J64,K64)</f>
        <v>60000</v>
      </c>
      <c r="U64">
        <f>IF(R64="F",K64,J64)</f>
        <v>80000</v>
      </c>
      <c r="V64">
        <f>IF($R$2="F",L64,M64)</f>
        <v>1000</v>
      </c>
      <c r="W64">
        <f>IF($R$2="F",M64,L64)</f>
        <v>4500</v>
      </c>
      <c r="X64">
        <f>T64/U64</f>
        <v>0.75</v>
      </c>
      <c r="Y64">
        <f>V64/W64</f>
        <v>0.222222222222222</v>
      </c>
      <c r="Z64" s="2">
        <f>IF(AND(ISERROR(FIND("Napoleon",H64)),ISERROR(FIND("Napoleon",I64))),0,1)</f>
        <v>0</v>
      </c>
      <c r="AA64" s="2">
        <f>IF(AND(ISERROR(FIND("Michel Ney",$H64)),ISERROR(FIND("Michel Ney",$I64))),0,1)</f>
        <v>0</v>
      </c>
      <c r="AB64" s="2">
        <f>IF(AND(ISERROR(FIND("Joachim Murat",$H64)),ISERROR(FIND("Joachim Murat",$I64))),0,1)</f>
        <v>0</v>
      </c>
      <c r="AC64" s="2">
        <f>IF(AND(ISERROR(FIND("Louis Davout",$H64)),ISERROR(FIND("Louis Davout",$I64))),0,1)</f>
        <v>0</v>
      </c>
      <c r="AD64" s="2">
        <f>IF(AND(ISERROR(FIND("Wellesley",$H64)),ISERROR(FIND("Wellesley",$I64))),0,1)</f>
        <v>0</v>
      </c>
      <c r="AE64" s="2">
        <f>IF(AND(ISERROR(FIND("Wellington",$H64)),ISERROR(FIND("Wellington",$I64))),0,1)</f>
        <v>0</v>
      </c>
      <c r="AF64">
        <f>IF(OR(AD64=1,AE64=1),1,0)</f>
        <v>0</v>
      </c>
      <c r="AG64">
        <f>IF(Q64="F",0,IF(Q64="A",1,0.5))</f>
        <v>1</v>
      </c>
    </row>
    <row r="65" ht="128.25" spans="1:33">
      <c r="A65" s="1" t="s">
        <v>593</v>
      </c>
      <c r="B65" s="3" t="s">
        <v>420</v>
      </c>
      <c r="C65" t="s">
        <v>594</v>
      </c>
      <c r="D65" t="s">
        <v>595</v>
      </c>
      <c r="E65" t="s">
        <v>596</v>
      </c>
      <c r="F65" t="s">
        <v>19</v>
      </c>
      <c r="G65" t="s">
        <v>206</v>
      </c>
      <c r="H65" s="3" t="s">
        <v>597</v>
      </c>
      <c r="I65" s="3" t="s">
        <v>598</v>
      </c>
      <c r="J65" s="6">
        <v>23000</v>
      </c>
      <c r="K65" s="3">
        <v>75000</v>
      </c>
      <c r="L65" s="6">
        <v>3227</v>
      </c>
      <c r="M65" s="3">
        <v>5050</v>
      </c>
      <c r="N65" s="6" t="s">
        <v>1906</v>
      </c>
      <c r="Q65" t="s">
        <v>1900</v>
      </c>
      <c r="R65" t="s">
        <v>1901</v>
      </c>
      <c r="S65" t="s">
        <v>1900</v>
      </c>
      <c r="T65">
        <f>IF(R65="F",J65,K65)</f>
        <v>23000</v>
      </c>
      <c r="U65">
        <f>IF(R65="F",K65,J65)</f>
        <v>75000</v>
      </c>
      <c r="V65">
        <f>IF($R$2="F",L65,M65)</f>
        <v>5050</v>
      </c>
      <c r="W65">
        <f>IF($R$2="F",M65,L65)</f>
        <v>3227</v>
      </c>
      <c r="X65">
        <f>T65/U65</f>
        <v>0.306666666666667</v>
      </c>
      <c r="Y65">
        <f>V65/W65</f>
        <v>1.56492097923768</v>
      </c>
      <c r="Z65" s="2">
        <f>IF(AND(ISERROR(FIND("Napoleon",H65)),ISERROR(FIND("Napoleon",I65))),0,1)</f>
        <v>0</v>
      </c>
      <c r="AA65" s="2">
        <f>IF(AND(ISERROR(FIND("Michel Ney",$H65)),ISERROR(FIND("Michel Ney",$I65))),0,1)</f>
        <v>1</v>
      </c>
      <c r="AB65" s="2">
        <f>IF(AND(ISERROR(FIND("Joachim Murat",$H65)),ISERROR(FIND("Joachim Murat",$I65))),0,1)</f>
        <v>0</v>
      </c>
      <c r="AC65" s="2">
        <f>IF(AND(ISERROR(FIND("Louis Davout",$H65)),ISERROR(FIND("Louis Davout",$I65))),0,1)</f>
        <v>0</v>
      </c>
      <c r="AD65" s="2">
        <f>IF(AND(ISERROR(FIND("Wellesley",$H65)),ISERROR(FIND("Wellesley",$I65))),0,1)</f>
        <v>0</v>
      </c>
      <c r="AE65" s="2">
        <f>IF(AND(ISERROR(FIND("Wellington",$H65)),ISERROR(FIND("Wellington",$I65))),0,1)</f>
        <v>0</v>
      </c>
      <c r="AF65">
        <f>IF(OR(AD65=1,AE65=1),1,0)</f>
        <v>0</v>
      </c>
      <c r="AG65">
        <f>IF(Q65="F",0,IF(Q65="A",1,0.5))</f>
        <v>1</v>
      </c>
    </row>
    <row r="66" ht="114" spans="1:33">
      <c r="A66" t="s">
        <v>603</v>
      </c>
      <c r="B66" s="3" t="s">
        <v>86</v>
      </c>
      <c r="C66" t="s">
        <v>604</v>
      </c>
      <c r="D66" t="s">
        <v>605</v>
      </c>
      <c r="E66" t="s">
        <v>27</v>
      </c>
      <c r="F66" t="s">
        <v>19</v>
      </c>
      <c r="G66" t="s">
        <v>18</v>
      </c>
      <c r="H66" t="s">
        <v>606</v>
      </c>
      <c r="I66" t="s">
        <v>607</v>
      </c>
      <c r="J66" s="4">
        <v>8000</v>
      </c>
      <c r="K66" s="4">
        <v>7000</v>
      </c>
      <c r="L66">
        <v>700</v>
      </c>
      <c r="M66" s="4">
        <v>2000</v>
      </c>
      <c r="Q66" t="s">
        <v>1901</v>
      </c>
      <c r="R66" t="s">
        <v>1901</v>
      </c>
      <c r="S66" t="s">
        <v>1900</v>
      </c>
      <c r="T66">
        <f>IF(R66="F",J66,K66)</f>
        <v>8000</v>
      </c>
      <c r="U66">
        <f>IF(R66="F",K66,J66)</f>
        <v>7000</v>
      </c>
      <c r="V66">
        <f>IF($R$2="F",L66,M66)</f>
        <v>2000</v>
      </c>
      <c r="W66">
        <f>IF($R$2="F",M66,L66)</f>
        <v>700</v>
      </c>
      <c r="X66">
        <f>T66/U66</f>
        <v>1.14285714285714</v>
      </c>
      <c r="Y66">
        <f>V66/W66</f>
        <v>2.85714285714286</v>
      </c>
      <c r="Z66" s="2">
        <f>IF(AND(ISERROR(FIND("Napoleon",H66)),ISERROR(FIND("Napoleon",I66))),0,1)</f>
        <v>0</v>
      </c>
      <c r="AA66" s="2">
        <f>IF(AND(ISERROR(FIND("Michel Ney",$H66)),ISERROR(FIND("Michel Ney",$I66))),0,1)</f>
        <v>0</v>
      </c>
      <c r="AB66" s="2">
        <f>IF(AND(ISERROR(FIND("Joachim Murat",$H66)),ISERROR(FIND("Joachim Murat",$I66))),0,1)</f>
        <v>0</v>
      </c>
      <c r="AC66" s="2">
        <f>IF(AND(ISERROR(FIND("Louis Davout",$H66)),ISERROR(FIND("Louis Davout",$I66))),0,1)</f>
        <v>0</v>
      </c>
      <c r="AD66" s="2">
        <f>IF(AND(ISERROR(FIND("Wellesley",$H66)),ISERROR(FIND("Wellesley",$I66))),0,1)</f>
        <v>0</v>
      </c>
      <c r="AE66" s="2">
        <f>IF(AND(ISERROR(FIND("Wellington",$H66)),ISERROR(FIND("Wellington",$I66))),0,1)</f>
        <v>0</v>
      </c>
      <c r="AF66">
        <f>IF(OR(AD66=1,AE66=1),1,0)</f>
        <v>0</v>
      </c>
      <c r="AG66">
        <f>IF(Q66="F",0,IF(Q66="A",1,0.5))</f>
        <v>0</v>
      </c>
    </row>
    <row r="67" ht="114" spans="1:33">
      <c r="A67" t="s">
        <v>611</v>
      </c>
      <c r="B67" s="3" t="s">
        <v>420</v>
      </c>
      <c r="C67" t="s">
        <v>612</v>
      </c>
      <c r="D67" t="s">
        <v>613</v>
      </c>
      <c r="E67" t="s">
        <v>27</v>
      </c>
      <c r="F67" t="s">
        <v>19</v>
      </c>
      <c r="G67" t="s">
        <v>614</v>
      </c>
      <c r="H67" t="s">
        <v>615</v>
      </c>
      <c r="I67" t="s">
        <v>616</v>
      </c>
      <c r="J67" s="4">
        <v>20594</v>
      </c>
      <c r="K67" s="4">
        <v>16000</v>
      </c>
      <c r="L67">
        <v>800</v>
      </c>
      <c r="M67" s="4">
        <v>5000</v>
      </c>
      <c r="Q67" t="s">
        <v>1901</v>
      </c>
      <c r="R67" t="s">
        <v>1901</v>
      </c>
      <c r="S67" t="s">
        <v>1900</v>
      </c>
      <c r="T67">
        <f>IF(R67="F",J67,K67)</f>
        <v>20594</v>
      </c>
      <c r="U67">
        <f t="shared" ref="U67:U130" si="14">IF(R67="F",K67,J67)</f>
        <v>16000</v>
      </c>
      <c r="V67">
        <f t="shared" ref="V67:V130" si="15">IF($R$2="F",L67,M67)</f>
        <v>5000</v>
      </c>
      <c r="W67">
        <f t="shared" ref="W67:W130" si="16">IF($R$2="F",M67,L67)</f>
        <v>800</v>
      </c>
      <c r="X67">
        <f t="shared" ref="X67:X130" si="17">T67/U67</f>
        <v>1.287125</v>
      </c>
      <c r="Y67">
        <f t="shared" ref="Y67:Y130" si="18">V67/W67</f>
        <v>6.25</v>
      </c>
      <c r="Z67" s="2">
        <f t="shared" ref="Z67:Z130" si="19">IF(AND(ISERROR(FIND("Napoleon",H67)),ISERROR(FIND("Napoleon",I67))),0,1)</f>
        <v>0</v>
      </c>
      <c r="AA67" s="2">
        <f t="shared" ref="AA67:AA130" si="20">IF(AND(ISERROR(FIND("Michel Ney",$H67)),ISERROR(FIND("Michel Ney",$I67))),0,1)</f>
        <v>0</v>
      </c>
      <c r="AB67" s="2">
        <f t="shared" ref="AB67:AB130" si="21">IF(AND(ISERROR(FIND("Joachim Murat",$H67)),ISERROR(FIND("Joachim Murat",$I67))),0,1)</f>
        <v>0</v>
      </c>
      <c r="AC67" s="2">
        <f t="shared" ref="AC67:AC130" si="22">IF(AND(ISERROR(FIND("Louis Davout",$H67)),ISERROR(FIND("Louis Davout",$I67))),0,1)</f>
        <v>0</v>
      </c>
      <c r="AD67" s="2">
        <f t="shared" ref="AD67:AD130" si="23">IF(AND(ISERROR(FIND("Wellesley",$H67)),ISERROR(FIND("Wellesley",$I67))),0,1)</f>
        <v>0</v>
      </c>
      <c r="AE67" s="2">
        <f t="shared" ref="AE67:AE130" si="24">IF(AND(ISERROR(FIND("Wellington",$H67)),ISERROR(FIND("Wellington",$I67))),0,1)</f>
        <v>0</v>
      </c>
      <c r="AF67">
        <f t="shared" ref="AF67:AF130" si="25">IF(OR(AD67=1,AE67=1),1,0)</f>
        <v>0</v>
      </c>
      <c r="AG67">
        <f t="shared" ref="AG67:AG130" si="26">IF(Q67="F",0,IF(Q67="A",1,0.5))</f>
        <v>0</v>
      </c>
    </row>
    <row r="68" ht="114" spans="1:33">
      <c r="A68" t="s">
        <v>620</v>
      </c>
      <c r="B68" s="3" t="s">
        <v>172</v>
      </c>
      <c r="C68" t="s">
        <v>621</v>
      </c>
      <c r="D68" t="s">
        <v>622</v>
      </c>
      <c r="E68" t="s">
        <v>27</v>
      </c>
      <c r="F68" t="s">
        <v>36</v>
      </c>
      <c r="G68" s="3" t="s">
        <v>623</v>
      </c>
      <c r="H68" t="s">
        <v>136</v>
      </c>
      <c r="I68" t="s">
        <v>624</v>
      </c>
      <c r="J68" s="4">
        <v>20000</v>
      </c>
      <c r="K68" s="4">
        <v>43000</v>
      </c>
      <c r="L68" s="4">
        <v>4500</v>
      </c>
      <c r="M68" s="4">
        <v>9000</v>
      </c>
      <c r="Q68" t="s">
        <v>1901</v>
      </c>
      <c r="R68" t="s">
        <v>1901</v>
      </c>
      <c r="S68" t="s">
        <v>1900</v>
      </c>
      <c r="T68">
        <f t="shared" ref="T68:T131" si="27">IF(R68="F",J68,K68)</f>
        <v>20000</v>
      </c>
      <c r="U68">
        <f>IF(R68="F",K68,J68)</f>
        <v>43000</v>
      </c>
      <c r="V68">
        <f>IF($R$2="F",L68,M68)</f>
        <v>9000</v>
      </c>
      <c r="W68">
        <f>IF($R$2="F",M68,L68)</f>
        <v>4500</v>
      </c>
      <c r="X68">
        <f>T68/U68</f>
        <v>0.465116279069767</v>
      </c>
      <c r="Y68">
        <f>V68/W68</f>
        <v>2</v>
      </c>
      <c r="Z68" s="2">
        <f>IF(AND(ISERROR(FIND("Napoleon",H68)),ISERROR(FIND("Napoleon",I68))),0,1)</f>
        <v>1</v>
      </c>
      <c r="AA68" s="2">
        <f>IF(AND(ISERROR(FIND("Michel Ney",$H68)),ISERROR(FIND("Michel Ney",$I68))),0,1)</f>
        <v>0</v>
      </c>
      <c r="AB68" s="2">
        <f>IF(AND(ISERROR(FIND("Joachim Murat",$H68)),ISERROR(FIND("Joachim Murat",$I68))),0,1)</f>
        <v>0</v>
      </c>
      <c r="AC68" s="2">
        <f>IF(AND(ISERROR(FIND("Louis Davout",$H68)),ISERROR(FIND("Louis Davout",$I68))),0,1)</f>
        <v>0</v>
      </c>
      <c r="AD68" s="2">
        <f>IF(AND(ISERROR(FIND("Wellesley",$H68)),ISERROR(FIND("Wellesley",$I68))),0,1)</f>
        <v>0</v>
      </c>
      <c r="AE68" s="2">
        <f>IF(AND(ISERROR(FIND("Wellington",$H68)),ISERROR(FIND("Wellington",$I68))),0,1)</f>
        <v>0</v>
      </c>
      <c r="AF68">
        <f>IF(OR(AD68=1,AE68=1),1,0)</f>
        <v>0</v>
      </c>
      <c r="AG68">
        <f>IF(Q68="F",0,IF(Q68="A",1,0.5))</f>
        <v>0</v>
      </c>
    </row>
    <row r="69" ht="114" spans="1:33">
      <c r="A69" t="s">
        <v>627</v>
      </c>
      <c r="B69" s="3" t="s">
        <v>86</v>
      </c>
      <c r="C69" t="s">
        <v>628</v>
      </c>
      <c r="D69" t="s">
        <v>629</v>
      </c>
      <c r="E69" t="s">
        <v>27</v>
      </c>
      <c r="F69" t="s">
        <v>19</v>
      </c>
      <c r="G69" t="s">
        <v>319</v>
      </c>
      <c r="H69" t="s">
        <v>630</v>
      </c>
      <c r="I69" t="s">
        <v>631</v>
      </c>
      <c r="J69" s="4">
        <v>5000</v>
      </c>
      <c r="K69" s="4">
        <v>35000</v>
      </c>
      <c r="L69" s="3">
        <v>1000</v>
      </c>
      <c r="M69" s="3">
        <v>7100</v>
      </c>
      <c r="Q69" t="s">
        <v>1901</v>
      </c>
      <c r="R69" t="s">
        <v>1901</v>
      </c>
      <c r="S69" t="s">
        <v>1900</v>
      </c>
      <c r="T69">
        <f>IF(R69="F",J69,K69)</f>
        <v>5000</v>
      </c>
      <c r="U69">
        <f>IF(R69="F",K69,J69)</f>
        <v>35000</v>
      </c>
      <c r="V69">
        <f>IF($R$2="F",L69,M69)</f>
        <v>7100</v>
      </c>
      <c r="W69">
        <f>IF($R$2="F",M69,L69)</f>
        <v>1000</v>
      </c>
      <c r="X69">
        <f>T69/U69</f>
        <v>0.142857142857143</v>
      </c>
      <c r="Y69">
        <f>V69/W69</f>
        <v>7.1</v>
      </c>
      <c r="Z69" s="2">
        <f>IF(AND(ISERROR(FIND("Napoleon",H69)),ISERROR(FIND("Napoleon",I69))),0,1)</f>
        <v>0</v>
      </c>
      <c r="AA69" s="2">
        <f>IF(AND(ISERROR(FIND("Michel Ney",$H69)),ISERROR(FIND("Michel Ney",$I69))),0,1)</f>
        <v>0</v>
      </c>
      <c r="AB69" s="2">
        <f>IF(AND(ISERROR(FIND("Joachim Murat",$H69)),ISERROR(FIND("Joachim Murat",$I69))),0,1)</f>
        <v>0</v>
      </c>
      <c r="AC69" s="2">
        <f>IF(AND(ISERROR(FIND("Louis Davout",$H69)),ISERROR(FIND("Louis Davout",$I69))),0,1)</f>
        <v>0</v>
      </c>
      <c r="AD69" s="2">
        <f>IF(AND(ISERROR(FIND("Wellesley",$H69)),ISERROR(FIND("Wellesley",$I69))),0,1)</f>
        <v>0</v>
      </c>
      <c r="AE69" s="2">
        <f>IF(AND(ISERROR(FIND("Wellington",$H69)),ISERROR(FIND("Wellington",$I69))),0,1)</f>
        <v>0</v>
      </c>
      <c r="AF69">
        <f>IF(OR(AD69=1,AE69=1),1,0)</f>
        <v>0</v>
      </c>
      <c r="AG69">
        <f>IF(Q69="F",0,IF(Q69="A",1,0.5))</f>
        <v>0</v>
      </c>
    </row>
    <row r="70" ht="114" spans="1:33">
      <c r="A70" t="s">
        <v>634</v>
      </c>
      <c r="B70" s="3" t="s">
        <v>420</v>
      </c>
      <c r="C70" t="s">
        <v>635</v>
      </c>
      <c r="D70" t="s">
        <v>636</v>
      </c>
      <c r="E70" s="3" t="s">
        <v>637</v>
      </c>
      <c r="F70" t="s">
        <v>36</v>
      </c>
      <c r="G70" t="s">
        <v>206</v>
      </c>
      <c r="H70" s="3" t="s">
        <v>92</v>
      </c>
      <c r="I70" t="s">
        <v>638</v>
      </c>
      <c r="J70" s="4">
        <v>50000</v>
      </c>
      <c r="K70" s="4">
        <v>90000</v>
      </c>
      <c r="L70">
        <v>12621</v>
      </c>
      <c r="M70">
        <v>8500</v>
      </c>
      <c r="Q70" t="s">
        <v>1900</v>
      </c>
      <c r="R70" t="s">
        <v>1901</v>
      </c>
      <c r="S70" t="s">
        <v>1900</v>
      </c>
      <c r="T70">
        <f>IF(R70="F",J70,K70)</f>
        <v>50000</v>
      </c>
      <c r="U70">
        <f>IF(R70="F",K70,J70)</f>
        <v>90000</v>
      </c>
      <c r="V70">
        <f>IF($R$2="F",L70,M70)</f>
        <v>8500</v>
      </c>
      <c r="W70">
        <f>IF($R$2="F",M70,L70)</f>
        <v>12621</v>
      </c>
      <c r="X70">
        <f>T70/U70</f>
        <v>0.555555555555556</v>
      </c>
      <c r="Y70">
        <f>V70/W70</f>
        <v>0.673480706758577</v>
      </c>
      <c r="Z70" s="2">
        <f>IF(AND(ISERROR(FIND("Napoleon",H70)),ISERROR(FIND("Napoleon",I70))),0,1)</f>
        <v>0</v>
      </c>
      <c r="AA70" s="2">
        <f>IF(AND(ISERROR(FIND("Michel Ney",$H70)),ISERROR(FIND("Michel Ney",$I70))),0,1)</f>
        <v>0</v>
      </c>
      <c r="AB70" s="2">
        <f>IF(AND(ISERROR(FIND("Joachim Murat",$H70)),ISERROR(FIND("Joachim Murat",$I70))),0,1)</f>
        <v>1</v>
      </c>
      <c r="AC70" s="2">
        <f>IF(AND(ISERROR(FIND("Louis Davout",$H70)),ISERROR(FIND("Louis Davout",$I70))),0,1)</f>
        <v>0</v>
      </c>
      <c r="AD70" s="2">
        <f>IF(AND(ISERROR(FIND("Wellesley",$H70)),ISERROR(FIND("Wellesley",$I70))),0,1)</f>
        <v>0</v>
      </c>
      <c r="AE70" s="2">
        <f>IF(AND(ISERROR(FIND("Wellington",$H70)),ISERROR(FIND("Wellington",$I70))),0,1)</f>
        <v>0</v>
      </c>
      <c r="AF70">
        <f>IF(OR(AD70=1,AE70=1),1,0)</f>
        <v>0</v>
      </c>
      <c r="AG70">
        <f>IF(Q70="F",0,IF(Q70="A",1,0.5))</f>
        <v>1</v>
      </c>
    </row>
    <row r="71" ht="114" spans="1:33">
      <c r="A71" t="s">
        <v>641</v>
      </c>
      <c r="B71" s="3" t="s">
        <v>14</v>
      </c>
      <c r="C71" t="s">
        <v>642</v>
      </c>
      <c r="D71" t="s">
        <v>643</v>
      </c>
      <c r="E71" t="s">
        <v>124</v>
      </c>
      <c r="F71" t="s">
        <v>36</v>
      </c>
      <c r="G71" t="s">
        <v>18</v>
      </c>
      <c r="H71" t="s">
        <v>259</v>
      </c>
      <c r="I71" t="s">
        <v>644</v>
      </c>
      <c r="J71" s="4">
        <v>11000</v>
      </c>
      <c r="K71" s="4">
        <v>17000</v>
      </c>
      <c r="L71" s="1" t="s">
        <v>1902</v>
      </c>
      <c r="M71" s="1" t="s">
        <v>1902</v>
      </c>
      <c r="Q71" t="s">
        <v>1900</v>
      </c>
      <c r="R71" t="s">
        <v>1901</v>
      </c>
      <c r="S71" t="s">
        <v>1900</v>
      </c>
      <c r="T71">
        <f>IF(R71="F",J71,K71)</f>
        <v>11000</v>
      </c>
      <c r="U71">
        <f>IF(R71="F",K71,J71)</f>
        <v>17000</v>
      </c>
      <c r="V71" t="str">
        <f>IF($R$2="F",L71,M71)</f>
        <v> </v>
      </c>
      <c r="W71" t="str">
        <f>IF($R$2="F",M71,L71)</f>
        <v> </v>
      </c>
      <c r="X71">
        <f>T71/U71</f>
        <v>0.647058823529412</v>
      </c>
      <c r="Y71" t="e">
        <f>V71/W71</f>
        <v>#VALUE!</v>
      </c>
      <c r="Z71" s="2">
        <f>IF(AND(ISERROR(FIND("Napoleon",H71)),ISERROR(FIND("Napoleon",I71))),0,1)</f>
        <v>0</v>
      </c>
      <c r="AA71" s="2">
        <f>IF(AND(ISERROR(FIND("Michel Ney",$H71)),ISERROR(FIND("Michel Ney",$I71))),0,1)</f>
        <v>0</v>
      </c>
      <c r="AB71" s="2">
        <f>IF(AND(ISERROR(FIND("Joachim Murat",$H71)),ISERROR(FIND("Joachim Murat",$I71))),0,1)</f>
        <v>0</v>
      </c>
      <c r="AC71" s="2">
        <f>IF(AND(ISERROR(FIND("Louis Davout",$H71)),ISERROR(FIND("Louis Davout",$I71))),0,1)</f>
        <v>0</v>
      </c>
      <c r="AD71" s="2">
        <f>IF(AND(ISERROR(FIND("Wellesley",$H71)),ISERROR(FIND("Wellesley",$I71))),0,1)</f>
        <v>0</v>
      </c>
      <c r="AE71" s="2">
        <f>IF(AND(ISERROR(FIND("Wellington",$H71)),ISERROR(FIND("Wellington",$I71))),0,1)</f>
        <v>0</v>
      </c>
      <c r="AF71">
        <f>IF(OR(AD71=1,AE71=1),1,0)</f>
        <v>0</v>
      </c>
      <c r="AG71">
        <f>IF(Q71="F",0,IF(Q71="A",1,0.5))</f>
        <v>1</v>
      </c>
    </row>
    <row r="72" ht="128.25" spans="1:33">
      <c r="A72" t="s">
        <v>648</v>
      </c>
      <c r="B72" s="3" t="s">
        <v>649</v>
      </c>
      <c r="C72" t="s">
        <v>650</v>
      </c>
      <c r="D72" t="s">
        <v>651</v>
      </c>
      <c r="E72" t="s">
        <v>652</v>
      </c>
      <c r="F72" t="s">
        <v>653</v>
      </c>
      <c r="G72" t="s">
        <v>19</v>
      </c>
      <c r="H72" t="s">
        <v>654</v>
      </c>
      <c r="I72" t="s">
        <v>655</v>
      </c>
      <c r="M72" s="4">
        <v>3000</v>
      </c>
      <c r="Q72" t="s">
        <v>1900</v>
      </c>
      <c r="R72" t="s">
        <v>1900</v>
      </c>
      <c r="S72" t="s">
        <v>1901</v>
      </c>
      <c r="T72">
        <f>IF(R72="F",J72,K72)</f>
        <v>0</v>
      </c>
      <c r="U72">
        <f>IF(R72="F",K72,J72)</f>
        <v>0</v>
      </c>
      <c r="V72">
        <f>IF($R$2="F",L72,M72)</f>
        <v>3000</v>
      </c>
      <c r="W72">
        <f>IF($R$2="F",M72,L72)</f>
        <v>0</v>
      </c>
      <c r="X72" t="e">
        <f>T72/U72</f>
        <v>#DIV/0!</v>
      </c>
      <c r="Y72" t="e">
        <f>V72/W72</f>
        <v>#DIV/0!</v>
      </c>
      <c r="Z72" s="2">
        <f>IF(AND(ISERROR(FIND("Napoleon",H72)),ISERROR(FIND("Napoleon",I72))),0,1)</f>
        <v>0</v>
      </c>
      <c r="AA72" s="2">
        <f>IF(AND(ISERROR(FIND("Michel Ney",$H72)),ISERROR(FIND("Michel Ney",$I72))),0,1)</f>
        <v>0</v>
      </c>
      <c r="AB72" s="2">
        <f>IF(AND(ISERROR(FIND("Joachim Murat",$H72)),ISERROR(FIND("Joachim Murat",$I72))),0,1)</f>
        <v>0</v>
      </c>
      <c r="AC72" s="2">
        <f>IF(AND(ISERROR(FIND("Louis Davout",$H72)),ISERROR(FIND("Louis Davout",$I72))),0,1)</f>
        <v>0</v>
      </c>
      <c r="AD72" s="2">
        <f>IF(AND(ISERROR(FIND("Wellesley",$H72)),ISERROR(FIND("Wellesley",$I72))),0,1)</f>
        <v>0</v>
      </c>
      <c r="AE72" s="2">
        <f>IF(AND(ISERROR(FIND("Wellington",$H72)),ISERROR(FIND("Wellington",$I72))),0,1)</f>
        <v>0</v>
      </c>
      <c r="AF72">
        <f>IF(OR(AD72=1,AE72=1),1,0)</f>
        <v>0</v>
      </c>
      <c r="AG72">
        <f>IF(Q72="F",0,IF(Q72="A",1,0.5))</f>
        <v>1</v>
      </c>
    </row>
    <row r="73" ht="228" spans="1:33">
      <c r="A73" t="s">
        <v>657</v>
      </c>
      <c r="B73" s="3" t="s">
        <v>420</v>
      </c>
      <c r="C73" t="s">
        <v>658</v>
      </c>
      <c r="D73" t="s">
        <v>659</v>
      </c>
      <c r="E73" t="s">
        <v>287</v>
      </c>
      <c r="F73" t="s">
        <v>90</v>
      </c>
      <c r="G73" s="3" t="s">
        <v>660</v>
      </c>
      <c r="H73" s="3" t="s">
        <v>661</v>
      </c>
      <c r="I73" s="3" t="s">
        <v>662</v>
      </c>
      <c r="J73" s="8">
        <v>67000</v>
      </c>
      <c r="K73" s="8">
        <v>120500</v>
      </c>
      <c r="L73" s="8">
        <v>14920</v>
      </c>
      <c r="M73" s="3">
        <v>66000</v>
      </c>
      <c r="Q73" t="s">
        <v>1901</v>
      </c>
      <c r="R73" t="s">
        <v>1901</v>
      </c>
      <c r="S73" t="s">
        <v>1900</v>
      </c>
      <c r="T73">
        <f>IF(R73="F",J73,K73)</f>
        <v>67000</v>
      </c>
      <c r="U73">
        <f>IF(R73="F",K73,J73)</f>
        <v>120500</v>
      </c>
      <c r="V73">
        <f>IF($R$2="F",L73,M73)</f>
        <v>66000</v>
      </c>
      <c r="W73">
        <f>IF($R$2="F",M73,L73)</f>
        <v>14920</v>
      </c>
      <c r="X73">
        <f>T73/U73</f>
        <v>0.556016597510373</v>
      </c>
      <c r="Y73">
        <f>V73/W73</f>
        <v>4.42359249329759</v>
      </c>
      <c r="Z73" s="2">
        <f>IF(AND(ISERROR(FIND("Napoleon",H73)),ISERROR(FIND("Napoleon",I73))),0,1)</f>
        <v>1</v>
      </c>
      <c r="AA73" s="2">
        <f>IF(AND(ISERROR(FIND("Michel Ney",$H73)),ISERROR(FIND("Michel Ney",$I73))),0,1)</f>
        <v>1</v>
      </c>
      <c r="AB73" s="2">
        <f>IF(AND(ISERROR(FIND("Joachim Murat",$H73)),ISERROR(FIND("Joachim Murat",$I73))),0,1)</f>
        <v>0</v>
      </c>
      <c r="AC73" s="2">
        <f>IF(AND(ISERROR(FIND("Louis Davout",$H73)),ISERROR(FIND("Louis Davout",$I73))),0,1)</f>
        <v>0</v>
      </c>
      <c r="AD73" s="2">
        <f>IF(AND(ISERROR(FIND("Wellesley",$H73)),ISERROR(FIND("Wellesley",$I73))),0,1)</f>
        <v>0</v>
      </c>
      <c r="AE73" s="2">
        <f>IF(AND(ISERROR(FIND("Wellington",$H73)),ISERROR(FIND("Wellington",$I73))),0,1)</f>
        <v>0</v>
      </c>
      <c r="AF73">
        <f>IF(OR(AD73=1,AE73=1),1,0)</f>
        <v>0</v>
      </c>
      <c r="AG73">
        <f>IF(Q73="F",0,IF(Q73="A",1,0.5))</f>
        <v>0</v>
      </c>
    </row>
    <row r="74" ht="114" spans="1:33">
      <c r="A74" t="s">
        <v>667</v>
      </c>
      <c r="B74" s="3" t="s">
        <v>99</v>
      </c>
      <c r="C74" t="s">
        <v>668</v>
      </c>
      <c r="D74" t="s">
        <v>669</v>
      </c>
      <c r="E74" t="s">
        <v>432</v>
      </c>
      <c r="F74" t="s">
        <v>36</v>
      </c>
      <c r="G74" s="3" t="s">
        <v>670</v>
      </c>
      <c r="H74" t="s">
        <v>671</v>
      </c>
      <c r="I74" t="s">
        <v>672</v>
      </c>
      <c r="J74" s="4">
        <v>35000</v>
      </c>
      <c r="K74" s="4">
        <v>86000</v>
      </c>
      <c r="L74" s="8">
        <v>33000</v>
      </c>
      <c r="M74" s="4">
        <v>4000</v>
      </c>
      <c r="N74" t="s">
        <v>1907</v>
      </c>
      <c r="Q74" t="s">
        <v>1900</v>
      </c>
      <c r="R74" t="s">
        <v>1901</v>
      </c>
      <c r="S74" t="s">
        <v>1900</v>
      </c>
      <c r="T74">
        <f>IF(R74="F",J74,K74)</f>
        <v>35000</v>
      </c>
      <c r="U74">
        <f>IF(R74="F",K74,J74)</f>
        <v>86000</v>
      </c>
      <c r="V74">
        <f>IF($R$2="F",L74,M74)</f>
        <v>4000</v>
      </c>
      <c r="W74">
        <f>IF($R$2="F",M74,L74)</f>
        <v>33000</v>
      </c>
      <c r="X74">
        <f>T74/U74</f>
        <v>0.406976744186047</v>
      </c>
      <c r="Y74">
        <f>V74/W74</f>
        <v>0.121212121212121</v>
      </c>
      <c r="Z74" s="2">
        <f>IF(AND(ISERROR(FIND("Napoleon",H74)),ISERROR(FIND("Napoleon",I74))),0,1)</f>
        <v>0</v>
      </c>
      <c r="AA74" s="2">
        <f>IF(AND(ISERROR(FIND("Michel Ney",$H74)),ISERROR(FIND("Michel Ney",$I74))),0,1)</f>
        <v>0</v>
      </c>
      <c r="AB74" s="2">
        <f>IF(AND(ISERROR(FIND("Joachim Murat",$H74)),ISERROR(FIND("Joachim Murat",$I74))),0,1)</f>
        <v>0</v>
      </c>
      <c r="AC74" s="2">
        <f>IF(AND(ISERROR(FIND("Louis Davout",$H74)),ISERROR(FIND("Louis Davout",$I74))),0,1)</f>
        <v>0</v>
      </c>
      <c r="AD74" s="2">
        <f>IF(AND(ISERROR(FIND("Wellesley",$H74)),ISERROR(FIND("Wellesley",$I74))),0,1)</f>
        <v>0</v>
      </c>
      <c r="AE74" s="2">
        <f>IF(AND(ISERROR(FIND("Wellington",$H74)),ISERROR(FIND("Wellington",$I74))),0,1)</f>
        <v>0</v>
      </c>
      <c r="AF74">
        <f>IF(OR(AD74=1,AE74=1),1,0)</f>
        <v>0</v>
      </c>
      <c r="AG74">
        <f>IF(Q74="F",0,IF(Q74="A",1,0.5))</f>
        <v>1</v>
      </c>
    </row>
    <row r="75" ht="114" spans="1:33">
      <c r="A75" t="s">
        <v>674</v>
      </c>
      <c r="B75" s="3" t="s">
        <v>675</v>
      </c>
      <c r="C75" t="s">
        <v>676</v>
      </c>
      <c r="D75" t="s">
        <v>677</v>
      </c>
      <c r="E75" t="s">
        <v>459</v>
      </c>
      <c r="F75" t="s">
        <v>206</v>
      </c>
      <c r="G75" t="s">
        <v>19</v>
      </c>
      <c r="H75" s="3" t="s">
        <v>678</v>
      </c>
      <c r="I75" t="s">
        <v>679</v>
      </c>
      <c r="J75" s="4">
        <v>19500</v>
      </c>
      <c r="K75" s="4">
        <v>25500</v>
      </c>
      <c r="L75">
        <v>4000</v>
      </c>
      <c r="M75" s="3">
        <v>6500</v>
      </c>
      <c r="Q75" t="s">
        <v>1899</v>
      </c>
      <c r="R75" t="s">
        <v>1900</v>
      </c>
      <c r="S75" t="s">
        <v>1901</v>
      </c>
      <c r="T75">
        <f>IF(R75="F",J75,K75)</f>
        <v>25500</v>
      </c>
      <c r="U75">
        <f>IF(R75="F",K75,J75)</f>
        <v>19500</v>
      </c>
      <c r="V75">
        <f>IF($R$2="F",L75,M75)</f>
        <v>6500</v>
      </c>
      <c r="W75">
        <f>IF($R$2="F",M75,L75)</f>
        <v>4000</v>
      </c>
      <c r="X75">
        <f>T75/U75</f>
        <v>1.30769230769231</v>
      </c>
      <c r="Y75">
        <f>V75/W75</f>
        <v>1.625</v>
      </c>
      <c r="Z75" s="2">
        <f>IF(AND(ISERROR(FIND("Napoleon",H75)),ISERROR(FIND("Napoleon",I75))),0,1)</f>
        <v>0</v>
      </c>
      <c r="AA75" s="2">
        <f>IF(AND(ISERROR(FIND("Michel Ney",$H75)),ISERROR(FIND("Michel Ney",$I75))),0,1)</f>
        <v>0</v>
      </c>
      <c r="AB75" s="2">
        <f>IF(AND(ISERROR(FIND("Joachim Murat",$H75)),ISERROR(FIND("Joachim Murat",$I75))),0,1)</f>
        <v>0</v>
      </c>
      <c r="AC75" s="2">
        <f>IF(AND(ISERROR(FIND("Louis Davout",$H75)),ISERROR(FIND("Louis Davout",$I75))),0,1)</f>
        <v>0</v>
      </c>
      <c r="AD75" s="2">
        <f>IF(AND(ISERROR(FIND("Wellesley",$H75)),ISERROR(FIND("Wellesley",$I75))),0,1)</f>
        <v>0</v>
      </c>
      <c r="AE75" s="2">
        <f>IF(AND(ISERROR(FIND("Wellington",$H75)),ISERROR(FIND("Wellington",$I75))),0,1)</f>
        <v>0</v>
      </c>
      <c r="AF75">
        <f>IF(OR(AD75=1,AE75=1),1,0)</f>
        <v>0</v>
      </c>
      <c r="AG75">
        <f>IF(Q75="F",0,IF(Q75="A",1,0.5))</f>
        <v>0.5</v>
      </c>
    </row>
    <row r="76" ht="171" spans="1:33">
      <c r="A76" t="s">
        <v>684</v>
      </c>
      <c r="B76" s="3" t="s">
        <v>685</v>
      </c>
      <c r="C76" t="s">
        <v>686</v>
      </c>
      <c r="D76" t="s">
        <v>687</v>
      </c>
      <c r="E76" t="s">
        <v>688</v>
      </c>
      <c r="F76" s="3" t="s">
        <v>205</v>
      </c>
      <c r="G76" t="s">
        <v>206</v>
      </c>
      <c r="H76" s="3" t="s">
        <v>689</v>
      </c>
      <c r="I76" s="3" t="s">
        <v>690</v>
      </c>
      <c r="J76" s="7">
        <v>81000</v>
      </c>
      <c r="K76" s="4">
        <v>70000</v>
      </c>
      <c r="L76" s="3">
        <v>32500</v>
      </c>
      <c r="M76">
        <v>3500</v>
      </c>
      <c r="Q76" t="s">
        <v>1899</v>
      </c>
      <c r="R76" t="s">
        <v>1901</v>
      </c>
      <c r="S76" t="s">
        <v>1900</v>
      </c>
      <c r="T76">
        <f>IF(R76="F",J76,K76)</f>
        <v>81000</v>
      </c>
      <c r="U76">
        <f>IF(R76="F",K76,J76)</f>
        <v>70000</v>
      </c>
      <c r="V76">
        <f>IF($R$2="F",L76,M76)</f>
        <v>3500</v>
      </c>
      <c r="W76">
        <f>IF($R$2="F",M76,L76)</f>
        <v>32500</v>
      </c>
      <c r="X76">
        <f>T76/U76</f>
        <v>1.15714285714286</v>
      </c>
      <c r="Y76">
        <f>V76/W76</f>
        <v>0.107692307692308</v>
      </c>
      <c r="Z76" s="2">
        <f>IF(AND(ISERROR(FIND("Napoleon",H76)),ISERROR(FIND("Napoleon",I76))),0,1)</f>
        <v>1</v>
      </c>
      <c r="AA76" s="2">
        <f>IF(AND(ISERROR(FIND("Michel Ney",$H76)),ISERROR(FIND("Michel Ney",$I76))),0,1)</f>
        <v>1</v>
      </c>
      <c r="AB76" s="2">
        <f>IF(AND(ISERROR(FIND("Joachim Murat",$H76)),ISERROR(FIND("Joachim Murat",$I76))),0,1)</f>
        <v>0</v>
      </c>
      <c r="AC76" s="2">
        <f>IF(AND(ISERROR(FIND("Louis Davout",$H76)),ISERROR(FIND("Louis Davout",$I76))),0,1)</f>
        <v>0</v>
      </c>
      <c r="AD76" s="2">
        <f>IF(AND(ISERROR(FIND("Wellesley",$H76)),ISERROR(FIND("Wellesley",$I76))),0,1)</f>
        <v>0</v>
      </c>
      <c r="AE76" s="2">
        <f>IF(AND(ISERROR(FIND("Wellington",$H76)),ISERROR(FIND("Wellington",$I76))),0,1)</f>
        <v>0</v>
      </c>
      <c r="AF76">
        <f>IF(OR(AD76=1,AE76=1),1,0)</f>
        <v>0</v>
      </c>
      <c r="AG76">
        <f>IF(Q76="F",0,IF(Q76="A",1,0.5))</f>
        <v>0.5</v>
      </c>
    </row>
    <row r="77" ht="342" spans="1:33">
      <c r="A77" t="s">
        <v>695</v>
      </c>
      <c r="B77" s="3" t="s">
        <v>172</v>
      </c>
      <c r="C77" t="s">
        <v>696</v>
      </c>
      <c r="D77" t="s">
        <v>697</v>
      </c>
      <c r="E77" t="s">
        <v>432</v>
      </c>
      <c r="F77" t="s">
        <v>19</v>
      </c>
      <c r="G77" s="3" t="s">
        <v>698</v>
      </c>
      <c r="H77" s="3" t="s">
        <v>699</v>
      </c>
      <c r="I77" s="3" t="s">
        <v>700</v>
      </c>
      <c r="J77" s="4">
        <v>34000</v>
      </c>
      <c r="K77" s="8">
        <v>60000</v>
      </c>
      <c r="L77" s="3">
        <v>15000</v>
      </c>
      <c r="M77">
        <v>11000</v>
      </c>
      <c r="Q77" t="s">
        <v>1900</v>
      </c>
      <c r="R77" t="s">
        <v>1901</v>
      </c>
      <c r="S77" t="s">
        <v>1900</v>
      </c>
      <c r="T77">
        <f>IF(R77="F",J77,K77)</f>
        <v>34000</v>
      </c>
      <c r="U77">
        <f>IF(R77="F",K77,J77)</f>
        <v>60000</v>
      </c>
      <c r="V77">
        <f>IF($R$2="F",L77,M77)</f>
        <v>11000</v>
      </c>
      <c r="W77">
        <f>IF($R$2="F",M77,L77)</f>
        <v>15000</v>
      </c>
      <c r="X77">
        <f>T77/U77</f>
        <v>0.566666666666667</v>
      </c>
      <c r="Y77">
        <f>V77/W77</f>
        <v>0.733333333333333</v>
      </c>
      <c r="Z77" s="2">
        <f>IF(AND(ISERROR(FIND("Napoleon",H77)),ISERROR(FIND("Napoleon",I77))),0,1)</f>
        <v>0</v>
      </c>
      <c r="AA77" s="2">
        <f>IF(AND(ISERROR(FIND("Michel Ney",$H77)),ISERROR(FIND("Michel Ney",$I77))),0,1)</f>
        <v>0</v>
      </c>
      <c r="AB77" s="2">
        <f>IF(AND(ISERROR(FIND("Joachim Murat",$H77)),ISERROR(FIND("Joachim Murat",$I77))),0,1)</f>
        <v>0</v>
      </c>
      <c r="AC77" s="2">
        <f>IF(AND(ISERROR(FIND("Louis Davout",$H77)),ISERROR(FIND("Louis Davout",$I77))),0,1)</f>
        <v>0</v>
      </c>
      <c r="AD77" s="2">
        <f>IF(AND(ISERROR(FIND("Wellesley",$H77)),ISERROR(FIND("Wellesley",$I77))),0,1)</f>
        <v>0</v>
      </c>
      <c r="AE77" s="2">
        <f>IF(AND(ISERROR(FIND("Wellington",$H77)),ISERROR(FIND("Wellington",$I77))),0,1)</f>
        <v>0</v>
      </c>
      <c r="AF77">
        <f>IF(OR(AD77=1,AE77=1),1,0)</f>
        <v>0</v>
      </c>
      <c r="AG77">
        <f>IF(Q77="F",0,IF(Q77="A",1,0.5))</f>
        <v>1</v>
      </c>
    </row>
    <row r="78" ht="156.75" spans="1:33">
      <c r="A78" t="s">
        <v>704</v>
      </c>
      <c r="B78" s="3" t="s">
        <v>172</v>
      </c>
      <c r="C78" t="s">
        <v>705</v>
      </c>
      <c r="D78" t="s">
        <v>706</v>
      </c>
      <c r="E78" t="s">
        <v>432</v>
      </c>
      <c r="F78" t="s">
        <v>36</v>
      </c>
      <c r="G78" s="3" t="s">
        <v>707</v>
      </c>
      <c r="H78" t="s">
        <v>241</v>
      </c>
      <c r="I78" s="3" t="s">
        <v>708</v>
      </c>
      <c r="J78" s="8">
        <v>45000</v>
      </c>
      <c r="K78" s="4">
        <v>120000</v>
      </c>
      <c r="L78" s="3">
        <v>5600</v>
      </c>
      <c r="M78">
        <v>6500</v>
      </c>
      <c r="Q78" t="s">
        <v>1900</v>
      </c>
      <c r="R78" t="s">
        <v>1901</v>
      </c>
      <c r="S78" t="s">
        <v>1900</v>
      </c>
      <c r="T78">
        <f>IF(R78="F",J78,K78)</f>
        <v>45000</v>
      </c>
      <c r="U78">
        <f>IF(R78="F",K78,J78)</f>
        <v>120000</v>
      </c>
      <c r="V78">
        <f>IF($R$2="F",L78,M78)</f>
        <v>6500</v>
      </c>
      <c r="W78">
        <f>IF($R$2="F",M78,L78)</f>
        <v>5600</v>
      </c>
      <c r="X78">
        <f>T78/U78</f>
        <v>0.375</v>
      </c>
      <c r="Y78">
        <f>V78/W78</f>
        <v>1.16071428571429</v>
      </c>
      <c r="Z78" s="2">
        <f>IF(AND(ISERROR(FIND("Napoleon",H78)),ISERROR(FIND("Napoleon",I78))),0,1)</f>
        <v>1</v>
      </c>
      <c r="AA78" s="2">
        <f>IF(AND(ISERROR(FIND("Michel Ney",$H78)),ISERROR(FIND("Michel Ney",$I78))),0,1)</f>
        <v>0</v>
      </c>
      <c r="AB78" s="2">
        <f>IF(AND(ISERROR(FIND("Joachim Murat",$H78)),ISERROR(FIND("Joachim Murat",$I78))),0,1)</f>
        <v>0</v>
      </c>
      <c r="AC78" s="2">
        <f>IF(AND(ISERROR(FIND("Louis Davout",$H78)),ISERROR(FIND("Louis Davout",$I78))),0,1)</f>
        <v>0</v>
      </c>
      <c r="AD78" s="2">
        <f>IF(AND(ISERROR(FIND("Wellesley",$H78)),ISERROR(FIND("Wellesley",$I78))),0,1)</f>
        <v>0</v>
      </c>
      <c r="AE78" s="2">
        <f>IF(AND(ISERROR(FIND("Wellington",$H78)),ISERROR(FIND("Wellington",$I78))),0,1)</f>
        <v>0</v>
      </c>
      <c r="AF78">
        <f>IF(OR(AD78=1,AE78=1),1,0)</f>
        <v>0</v>
      </c>
      <c r="AG78">
        <f>IF(Q78="F",0,IF(Q78="A",1,0.5))</f>
        <v>1</v>
      </c>
    </row>
    <row r="79" ht="142.5" spans="1:33">
      <c r="A79" t="s">
        <v>712</v>
      </c>
      <c r="B79" s="3" t="s">
        <v>295</v>
      </c>
      <c r="C79" t="s">
        <v>713</v>
      </c>
      <c r="D79" t="s">
        <v>714</v>
      </c>
      <c r="E79" t="s">
        <v>27</v>
      </c>
      <c r="F79" t="s">
        <v>36</v>
      </c>
      <c r="G79" s="3" t="s">
        <v>715</v>
      </c>
      <c r="H79" t="s">
        <v>716</v>
      </c>
      <c r="I79" t="s">
        <v>717</v>
      </c>
      <c r="J79" s="4">
        <v>20000</v>
      </c>
      <c r="K79" s="4">
        <v>40000</v>
      </c>
      <c r="L79">
        <v>3000</v>
      </c>
      <c r="M79">
        <v>2125</v>
      </c>
      <c r="Q79" t="s">
        <v>1901</v>
      </c>
      <c r="R79" t="s">
        <v>1901</v>
      </c>
      <c r="S79" t="s">
        <v>1900</v>
      </c>
      <c r="T79">
        <f>IF(R79="F",J79,K79)</f>
        <v>20000</v>
      </c>
      <c r="U79">
        <f>IF(R79="F",K79,J79)</f>
        <v>40000</v>
      </c>
      <c r="V79">
        <f>IF($R$2="F",L79,M79)</f>
        <v>2125</v>
      </c>
      <c r="W79">
        <f>IF($R$2="F",M79,L79)</f>
        <v>3000</v>
      </c>
      <c r="X79">
        <f>T79/U79</f>
        <v>0.5</v>
      </c>
      <c r="Y79">
        <f>V79/W79</f>
        <v>0.708333333333333</v>
      </c>
      <c r="Z79" s="2">
        <f>IF(AND(ISERROR(FIND("Napoleon",H79)),ISERROR(FIND("Napoleon",I79))),0,1)</f>
        <v>0</v>
      </c>
      <c r="AA79" s="2">
        <f>IF(AND(ISERROR(FIND("Michel Ney",$H79)),ISERROR(FIND("Michel Ney",$I79))),0,1)</f>
        <v>0</v>
      </c>
      <c r="AB79" s="2">
        <f>IF(AND(ISERROR(FIND("Joachim Murat",$H79)),ISERROR(FIND("Joachim Murat",$I79))),0,1)</f>
        <v>0</v>
      </c>
      <c r="AC79" s="2">
        <f>IF(AND(ISERROR(FIND("Louis Davout",$H79)),ISERROR(FIND("Louis Davout",$I79))),0,1)</f>
        <v>0</v>
      </c>
      <c r="AD79" s="2">
        <f>IF(AND(ISERROR(FIND("Wellesley",$H79)),ISERROR(FIND("Wellesley",$I79))),0,1)</f>
        <v>0</v>
      </c>
      <c r="AE79" s="2">
        <f>IF(AND(ISERROR(FIND("Wellington",$H79)),ISERROR(FIND("Wellington",$I79))),0,1)</f>
        <v>0</v>
      </c>
      <c r="AF79">
        <f>IF(OR(AD79=1,AE79=1),1,0)</f>
        <v>0</v>
      </c>
      <c r="AG79">
        <f>IF(Q79="F",0,IF(Q79="A",1,0.5))</f>
        <v>0</v>
      </c>
    </row>
    <row r="80" ht="114" spans="1:33">
      <c r="A80" t="s">
        <v>722</v>
      </c>
      <c r="B80" s="3" t="s">
        <v>14</v>
      </c>
      <c r="C80" t="s">
        <v>723</v>
      </c>
      <c r="D80" t="s">
        <v>724</v>
      </c>
      <c r="E80" t="s">
        <v>27</v>
      </c>
      <c r="F80" t="s">
        <v>319</v>
      </c>
      <c r="G80" s="3" t="s">
        <v>725</v>
      </c>
      <c r="H80" t="s">
        <v>726</v>
      </c>
      <c r="I80" s="3" t="s">
        <v>727</v>
      </c>
      <c r="J80" s="4">
        <v>36000</v>
      </c>
      <c r="K80" s="4">
        <v>77000</v>
      </c>
      <c r="L80">
        <v>9500</v>
      </c>
      <c r="M80" s="4">
        <v>3000</v>
      </c>
      <c r="Q80" t="s">
        <v>1901</v>
      </c>
      <c r="R80" t="s">
        <v>1900</v>
      </c>
      <c r="S80" t="s">
        <v>1901</v>
      </c>
      <c r="T80">
        <f>IF(R80="F",J80,K80)</f>
        <v>77000</v>
      </c>
      <c r="U80">
        <f>IF(R80="F",K80,J80)</f>
        <v>36000</v>
      </c>
      <c r="V80">
        <f>IF($R$2="F",L80,M80)</f>
        <v>3000</v>
      </c>
      <c r="W80">
        <f>IF($R$2="F",M80,L80)</f>
        <v>9500</v>
      </c>
      <c r="X80">
        <f>T80/U80</f>
        <v>2.13888888888889</v>
      </c>
      <c r="Y80">
        <f>V80/W80</f>
        <v>0.315789473684211</v>
      </c>
      <c r="Z80" s="2">
        <f>IF(AND(ISERROR(FIND("Napoleon",H80)),ISERROR(FIND("Napoleon",I80))),0,1)</f>
        <v>1</v>
      </c>
      <c r="AA80" s="2">
        <f>IF(AND(ISERROR(FIND("Michel Ney",$H80)),ISERROR(FIND("Michel Ney",$I80))),0,1)</f>
        <v>0</v>
      </c>
      <c r="AB80" s="2">
        <f>IF(AND(ISERROR(FIND("Joachim Murat",$H80)),ISERROR(FIND("Joachim Murat",$I80))),0,1)</f>
        <v>0</v>
      </c>
      <c r="AC80" s="2">
        <f>IF(AND(ISERROR(FIND("Louis Davout",$H80)),ISERROR(FIND("Louis Davout",$I80))),0,1)</f>
        <v>0</v>
      </c>
      <c r="AD80" s="2">
        <f>IF(AND(ISERROR(FIND("Wellesley",$H80)),ISERROR(FIND("Wellesley",$I80))),0,1)</f>
        <v>0</v>
      </c>
      <c r="AE80" s="2">
        <f>IF(AND(ISERROR(FIND("Wellington",$H80)),ISERROR(FIND("Wellington",$I80))),0,1)</f>
        <v>0</v>
      </c>
      <c r="AF80">
        <f>IF(OR(AD80=1,AE80=1),1,0)</f>
        <v>0</v>
      </c>
      <c r="AG80">
        <f>IF(Q80="F",0,IF(Q80="A",1,0.5))</f>
        <v>0</v>
      </c>
    </row>
    <row r="81" ht="114" spans="1:33">
      <c r="A81" t="s">
        <v>729</v>
      </c>
      <c r="B81" s="3" t="s">
        <v>172</v>
      </c>
      <c r="C81" t="s">
        <v>730</v>
      </c>
      <c r="D81" t="s">
        <v>731</v>
      </c>
      <c r="E81" t="s">
        <v>432</v>
      </c>
      <c r="F81" t="s">
        <v>36</v>
      </c>
      <c r="G81" s="3" t="s">
        <v>176</v>
      </c>
      <c r="H81" t="s">
        <v>136</v>
      </c>
      <c r="I81" s="3" t="s">
        <v>732</v>
      </c>
      <c r="J81" s="4">
        <v>37000</v>
      </c>
      <c r="K81" s="4">
        <v>90000</v>
      </c>
      <c r="L81" s="4">
        <v>6500</v>
      </c>
      <c r="M81" s="4">
        <v>4000</v>
      </c>
      <c r="Q81" t="s">
        <v>1900</v>
      </c>
      <c r="R81" t="s">
        <v>1901</v>
      </c>
      <c r="S81" t="s">
        <v>1900</v>
      </c>
      <c r="T81">
        <f>IF(R81="F",J81,K81)</f>
        <v>37000</v>
      </c>
      <c r="U81">
        <f>IF(R81="F",K81,J81)</f>
        <v>90000</v>
      </c>
      <c r="V81">
        <f>IF($R$2="F",L81,M81)</f>
        <v>4000</v>
      </c>
      <c r="W81">
        <f>IF($R$2="F",M81,L81)</f>
        <v>6500</v>
      </c>
      <c r="X81">
        <f>T81/U81</f>
        <v>0.411111111111111</v>
      </c>
      <c r="Y81">
        <f>V81/W81</f>
        <v>0.615384615384615</v>
      </c>
      <c r="Z81" s="2">
        <f>IF(AND(ISERROR(FIND("Napoleon",H81)),ISERROR(FIND("Napoleon",I81))),0,1)</f>
        <v>1</v>
      </c>
      <c r="AA81" s="2">
        <f>IF(AND(ISERROR(FIND("Michel Ney",$H81)),ISERROR(FIND("Michel Ney",$I81))),0,1)</f>
        <v>0</v>
      </c>
      <c r="AB81" s="2">
        <f>IF(AND(ISERROR(FIND("Joachim Murat",$H81)),ISERROR(FIND("Joachim Murat",$I81))),0,1)</f>
        <v>0</v>
      </c>
      <c r="AC81" s="2">
        <f>IF(AND(ISERROR(FIND("Louis Davout",$H81)),ISERROR(FIND("Louis Davout",$I81))),0,1)</f>
        <v>0</v>
      </c>
      <c r="AD81" s="2">
        <f>IF(AND(ISERROR(FIND("Wellesley",$H81)),ISERROR(FIND("Wellesley",$I81))),0,1)</f>
        <v>0</v>
      </c>
      <c r="AE81" s="2">
        <f>IF(AND(ISERROR(FIND("Wellington",$H81)),ISERROR(FIND("Wellington",$I81))),0,1)</f>
        <v>0</v>
      </c>
      <c r="AF81">
        <f>IF(OR(AD81=1,AE81=1),1,0)</f>
        <v>0</v>
      </c>
      <c r="AG81">
        <f>IF(Q81="F",0,IF(Q81="A",1,0.5))</f>
        <v>1</v>
      </c>
    </row>
    <row r="82" ht="342" spans="1:33">
      <c r="A82" t="s">
        <v>733</v>
      </c>
      <c r="B82" s="3" t="s">
        <v>172</v>
      </c>
      <c r="C82" t="s">
        <v>734</v>
      </c>
      <c r="D82" t="s">
        <v>735</v>
      </c>
      <c r="E82" t="s">
        <v>736</v>
      </c>
      <c r="F82" s="3" t="s">
        <v>737</v>
      </c>
      <c r="G82" s="3" t="s">
        <v>738</v>
      </c>
      <c r="H82" s="3" t="s">
        <v>739</v>
      </c>
      <c r="I82" s="3" t="s">
        <v>740</v>
      </c>
      <c r="J82" s="8">
        <v>225000</v>
      </c>
      <c r="K82" s="8">
        <v>430000</v>
      </c>
      <c r="L82" s="8">
        <v>60000</v>
      </c>
      <c r="M82" s="8">
        <v>54000</v>
      </c>
      <c r="Q82" t="s">
        <v>1900</v>
      </c>
      <c r="R82" t="s">
        <v>1901</v>
      </c>
      <c r="S82" t="s">
        <v>1900</v>
      </c>
      <c r="T82">
        <f>IF(R82="F",J82,K82)</f>
        <v>225000</v>
      </c>
      <c r="U82">
        <f>IF(R82="F",K82,J82)</f>
        <v>430000</v>
      </c>
      <c r="V82">
        <f>IF($R$2="F",L82,M82)</f>
        <v>54000</v>
      </c>
      <c r="W82">
        <f>IF($R$2="F",M82,L82)</f>
        <v>60000</v>
      </c>
      <c r="X82">
        <f>T82/U82</f>
        <v>0.523255813953488</v>
      </c>
      <c r="Y82">
        <f>V82/W82</f>
        <v>0.9</v>
      </c>
      <c r="Z82" s="2">
        <f>IF(AND(ISERROR(FIND("Napoleon",H82)),ISERROR(FIND("Napoleon",I82))),0,1)</f>
        <v>1</v>
      </c>
      <c r="AA82" s="2">
        <f>IF(AND(ISERROR(FIND("Michel Ney",$H82)),ISERROR(FIND("Michel Ney",$I82))),0,1)</f>
        <v>1</v>
      </c>
      <c r="AB82" s="2">
        <f>IF(AND(ISERROR(FIND("Joachim Murat",$H82)),ISERROR(FIND("Joachim Murat",$I82))),0,1)</f>
        <v>1</v>
      </c>
      <c r="AC82" s="2">
        <f>IF(AND(ISERROR(FIND("Louis Davout",$H82)),ISERROR(FIND("Louis Davout",$I82))),0,1)</f>
        <v>0</v>
      </c>
      <c r="AD82" s="2">
        <f>IF(AND(ISERROR(FIND("Wellesley",$H82)),ISERROR(FIND("Wellesley",$I82))),0,1)</f>
        <v>0</v>
      </c>
      <c r="AE82" s="2">
        <f>IF(AND(ISERROR(FIND("Wellington",$H82)),ISERROR(FIND("Wellington",$I82))),0,1)</f>
        <v>0</v>
      </c>
      <c r="AF82">
        <f>IF(OR(AD82=1,AE82=1),1,0)</f>
        <v>0</v>
      </c>
      <c r="AG82">
        <f>IF(Q82="F",0,IF(Q82="A",1,0.5))</f>
        <v>1</v>
      </c>
    </row>
    <row r="83" ht="85.5" spans="1:33">
      <c r="A83" t="s">
        <v>745</v>
      </c>
      <c r="B83" s="3" t="s">
        <v>746</v>
      </c>
      <c r="C83" t="s">
        <v>747</v>
      </c>
      <c r="D83" t="s">
        <v>748</v>
      </c>
      <c r="E83" t="s">
        <v>27</v>
      </c>
      <c r="F83" t="s">
        <v>36</v>
      </c>
      <c r="G83" t="s">
        <v>614</v>
      </c>
      <c r="H83" s="3" t="s">
        <v>749</v>
      </c>
      <c r="I83" s="3" t="s">
        <v>750</v>
      </c>
      <c r="J83" s="4">
        <v>68000</v>
      </c>
      <c r="K83" s="4">
        <v>84000</v>
      </c>
      <c r="L83">
        <v>10000</v>
      </c>
      <c r="M83" s="3">
        <v>20000</v>
      </c>
      <c r="N83" t="s">
        <v>1908</v>
      </c>
      <c r="Q83" t="s">
        <v>1901</v>
      </c>
      <c r="R83" t="s">
        <v>1901</v>
      </c>
      <c r="S83" t="s">
        <v>1900</v>
      </c>
      <c r="T83">
        <f>IF(R83="F",J83,K83)</f>
        <v>68000</v>
      </c>
      <c r="U83">
        <f>IF(R83="F",K83,J83)</f>
        <v>84000</v>
      </c>
      <c r="V83">
        <f>IF($R$2="F",L83,M83)</f>
        <v>20000</v>
      </c>
      <c r="W83">
        <f>IF($R$2="F",M83,L83)</f>
        <v>10000</v>
      </c>
      <c r="X83">
        <f>T83/U83</f>
        <v>0.80952380952381</v>
      </c>
      <c r="Y83">
        <f>V83/W83</f>
        <v>2</v>
      </c>
      <c r="Z83" s="2">
        <f>IF(AND(ISERROR(FIND("Napoleon",H83)),ISERROR(FIND("Napoleon",I83))),0,1)</f>
        <v>1</v>
      </c>
      <c r="AA83" s="2">
        <f>IF(AND(ISERROR(FIND("Michel Ney",$H83)),ISERROR(FIND("Michel Ney",$I83))),0,1)</f>
        <v>0</v>
      </c>
      <c r="AB83" s="2">
        <f>IF(AND(ISERROR(FIND("Joachim Murat",$H83)),ISERROR(FIND("Joachim Murat",$I83))),0,1)</f>
        <v>0</v>
      </c>
      <c r="AC83" s="2">
        <f>IF(AND(ISERROR(FIND("Louis Davout",$H83)),ISERROR(FIND("Louis Davout",$I83))),0,1)</f>
        <v>0</v>
      </c>
      <c r="AD83" s="2">
        <f>IF(AND(ISERROR(FIND("Wellesley",$H83)),ISERROR(FIND("Wellesley",$I83))),0,1)</f>
        <v>0</v>
      </c>
      <c r="AE83" s="2">
        <f>IF(AND(ISERROR(FIND("Wellington",$H83)),ISERROR(FIND("Wellington",$I83))),0,1)</f>
        <v>0</v>
      </c>
      <c r="AF83">
        <f>IF(OR(AD83=1,AE83=1),1,0)</f>
        <v>0</v>
      </c>
      <c r="AG83">
        <f>IF(Q83="F",0,IF(Q83="A",1,0.5))</f>
        <v>0</v>
      </c>
    </row>
    <row r="84" ht="85.5" spans="1:33">
      <c r="A84" t="s">
        <v>753</v>
      </c>
      <c r="B84" s="3" t="s">
        <v>45</v>
      </c>
      <c r="C84" t="s">
        <v>754</v>
      </c>
      <c r="D84" t="s">
        <v>755</v>
      </c>
      <c r="E84" t="s">
        <v>756</v>
      </c>
      <c r="F84" t="s">
        <v>757</v>
      </c>
      <c r="G84" t="s">
        <v>37</v>
      </c>
      <c r="H84" t="s">
        <v>758</v>
      </c>
      <c r="I84" t="s">
        <v>398</v>
      </c>
      <c r="J84">
        <v>590</v>
      </c>
      <c r="K84" s="3">
        <v>5000</v>
      </c>
      <c r="L84" t="s">
        <v>1902</v>
      </c>
      <c r="Q84" t="s">
        <v>1899</v>
      </c>
      <c r="R84" t="s">
        <v>1901</v>
      </c>
      <c r="S84" t="s">
        <v>1900</v>
      </c>
      <c r="T84">
        <f>IF(R84="F",J84,K84)</f>
        <v>590</v>
      </c>
      <c r="U84">
        <f>IF(R84="F",K84,J84)</f>
        <v>5000</v>
      </c>
      <c r="V84">
        <f>IF($R$2="F",L84,M84)</f>
        <v>0</v>
      </c>
      <c r="W84" t="str">
        <f>IF($R$2="F",M84,L84)</f>
        <v> </v>
      </c>
      <c r="X84">
        <f>T84/U84</f>
        <v>0.118</v>
      </c>
      <c r="Y84" t="e">
        <f>V84/W84</f>
        <v>#VALUE!</v>
      </c>
      <c r="Z84" s="2">
        <f>IF(AND(ISERROR(FIND("Napoleon",H84)),ISERROR(FIND("Napoleon",I84))),0,1)</f>
        <v>0</v>
      </c>
      <c r="AA84" s="2">
        <f>IF(AND(ISERROR(FIND("Michel Ney",$H84)),ISERROR(FIND("Michel Ney",$I84))),0,1)</f>
        <v>0</v>
      </c>
      <c r="AB84" s="2">
        <f>IF(AND(ISERROR(FIND("Joachim Murat",$H84)),ISERROR(FIND("Joachim Murat",$I84))),0,1)</f>
        <v>0</v>
      </c>
      <c r="AC84" s="2">
        <f>IF(AND(ISERROR(FIND("Louis Davout",$H84)),ISERROR(FIND("Louis Davout",$I84))),0,1)</f>
        <v>0</v>
      </c>
      <c r="AD84" s="2">
        <f>IF(AND(ISERROR(FIND("Wellesley",$H84)),ISERROR(FIND("Wellesley",$I84))),0,1)</f>
        <v>0</v>
      </c>
      <c r="AE84" s="2">
        <f>IF(AND(ISERROR(FIND("Wellington",$H84)),ISERROR(FIND("Wellington",$I84))),0,1)</f>
        <v>0</v>
      </c>
      <c r="AF84">
        <f>IF(OR(AD84=1,AE84=1),1,0)</f>
        <v>0</v>
      </c>
      <c r="AG84">
        <f>IF(Q84="F",0,IF(Q84="A",1,0.5))</f>
        <v>0.5</v>
      </c>
    </row>
    <row r="85" ht="114" spans="1:33">
      <c r="A85" t="s">
        <v>762</v>
      </c>
      <c r="B85" s="3" t="s">
        <v>172</v>
      </c>
      <c r="C85" t="s">
        <v>763</v>
      </c>
      <c r="D85" t="s">
        <v>764</v>
      </c>
      <c r="E85" t="s">
        <v>113</v>
      </c>
      <c r="F85" t="s">
        <v>19</v>
      </c>
      <c r="G85" s="3" t="s">
        <v>415</v>
      </c>
      <c r="H85" t="s">
        <v>154</v>
      </c>
      <c r="I85" t="s">
        <v>765</v>
      </c>
      <c r="J85" s="4">
        <v>20000</v>
      </c>
      <c r="K85" s="4">
        <v>15800</v>
      </c>
      <c r="L85" s="4">
        <v>2200</v>
      </c>
      <c r="M85">
        <v>800</v>
      </c>
      <c r="Q85" t="s">
        <v>1900</v>
      </c>
      <c r="R85" t="s">
        <v>1901</v>
      </c>
      <c r="S85" t="s">
        <v>1900</v>
      </c>
      <c r="T85">
        <f>IF(R85="F",J85,K85)</f>
        <v>20000</v>
      </c>
      <c r="U85">
        <f>IF(R85="F",K85,J85)</f>
        <v>15800</v>
      </c>
      <c r="V85">
        <f>IF($R$2="F",L85,M85)</f>
        <v>800</v>
      </c>
      <c r="W85">
        <f>IF($R$2="F",M85,L85)</f>
        <v>2200</v>
      </c>
      <c r="X85">
        <f>T85/U85</f>
        <v>1.26582278481013</v>
      </c>
      <c r="Y85">
        <f>V85/W85</f>
        <v>0.363636363636364</v>
      </c>
      <c r="Z85" s="2">
        <f>IF(AND(ISERROR(FIND("Napoleon",H85)),ISERROR(FIND("Napoleon",I85))),0,1)</f>
        <v>0</v>
      </c>
      <c r="AA85" s="2">
        <f>IF(AND(ISERROR(FIND("Michel Ney",$H85)),ISERROR(FIND("Michel Ney",$I85))),0,1)</f>
        <v>0</v>
      </c>
      <c r="AB85" s="2">
        <f>IF(AND(ISERROR(FIND("Joachim Murat",$H85)),ISERROR(FIND("Joachim Murat",$I85))),0,1)</f>
        <v>0</v>
      </c>
      <c r="AC85" s="2">
        <f>IF(AND(ISERROR(FIND("Louis Davout",$H85)),ISERROR(FIND("Louis Davout",$I85))),0,1)</f>
        <v>0</v>
      </c>
      <c r="AD85" s="2">
        <f>IF(AND(ISERROR(FIND("Wellesley",$H85)),ISERROR(FIND("Wellesley",$I85))),0,1)</f>
        <v>0</v>
      </c>
      <c r="AE85" s="2">
        <f>IF(AND(ISERROR(FIND("Wellington",$H85)),ISERROR(FIND("Wellington",$I85))),0,1)</f>
        <v>0</v>
      </c>
      <c r="AF85">
        <f>IF(OR(AD85=1,AE85=1),1,0)</f>
        <v>0</v>
      </c>
      <c r="AG85">
        <f>IF(Q85="F",0,IF(Q85="A",1,0.5))</f>
        <v>1</v>
      </c>
    </row>
    <row r="86" ht="114" spans="1:33">
      <c r="A86" s="1" t="s">
        <v>767</v>
      </c>
      <c r="B86" s="3" t="s">
        <v>420</v>
      </c>
      <c r="C86" t="s">
        <v>768</v>
      </c>
      <c r="D86" t="s">
        <v>769</v>
      </c>
      <c r="E86" t="s">
        <v>27</v>
      </c>
      <c r="F86" t="s">
        <v>36</v>
      </c>
      <c r="G86" s="3" t="s">
        <v>770</v>
      </c>
      <c r="H86" s="3" t="s">
        <v>771</v>
      </c>
      <c r="I86" s="3" t="s">
        <v>772</v>
      </c>
      <c r="J86">
        <v>35000</v>
      </c>
      <c r="K86" s="8">
        <v>18800</v>
      </c>
      <c r="L86" s="3" t="s">
        <v>1902</v>
      </c>
      <c r="M86" s="3">
        <v>16310</v>
      </c>
      <c r="Q86" t="s">
        <v>1901</v>
      </c>
      <c r="R86" t="s">
        <v>1901</v>
      </c>
      <c r="S86" t="s">
        <v>1900</v>
      </c>
      <c r="T86">
        <f>IF(R86="F",J86,K86)</f>
        <v>35000</v>
      </c>
      <c r="U86">
        <f>IF(R86="F",K86,J86)</f>
        <v>18800</v>
      </c>
      <c r="V86">
        <f>IF($R$2="F",L86,M86)</f>
        <v>16310</v>
      </c>
      <c r="W86" t="str">
        <f>IF($R$2="F",M86,L86)</f>
        <v> </v>
      </c>
      <c r="X86">
        <f>T86/U86</f>
        <v>1.86170212765957</v>
      </c>
      <c r="Y86" t="e">
        <f>V86/W86</f>
        <v>#VALUE!</v>
      </c>
      <c r="Z86" s="2">
        <f>IF(AND(ISERROR(FIND("Napoleon",H86)),ISERROR(FIND("Napoleon",I86))),0,1)</f>
        <v>0</v>
      </c>
      <c r="AA86" s="2">
        <f>IF(AND(ISERROR(FIND("Michel Ney",$H86)),ISERROR(FIND("Michel Ney",$I86))),0,1)</f>
        <v>0</v>
      </c>
      <c r="AB86" s="2">
        <f>IF(AND(ISERROR(FIND("Joachim Murat",$H86)),ISERROR(FIND("Joachim Murat",$I86))),0,1)</f>
        <v>1</v>
      </c>
      <c r="AC86" s="2">
        <f>IF(AND(ISERROR(FIND("Louis Davout",$H86)),ISERROR(FIND("Louis Davout",$I86))),0,1)</f>
        <v>0</v>
      </c>
      <c r="AD86" s="2">
        <f>IF(AND(ISERROR(FIND("Wellesley",$H86)),ISERROR(FIND("Wellesley",$I86))),0,1)</f>
        <v>0</v>
      </c>
      <c r="AE86" s="2">
        <f>IF(AND(ISERROR(FIND("Wellington",$H86)),ISERROR(FIND("Wellington",$I86))),0,1)</f>
        <v>0</v>
      </c>
      <c r="AF86">
        <f>IF(OR(AD86=1,AE86=1),1,0)</f>
        <v>0</v>
      </c>
      <c r="AG86">
        <f>IF(Q86="F",0,IF(Q86="A",1,0.5))</f>
        <v>0</v>
      </c>
    </row>
    <row r="87" ht="370.5" spans="1:33">
      <c r="A87" t="s">
        <v>777</v>
      </c>
      <c r="B87" s="3" t="s">
        <v>172</v>
      </c>
      <c r="C87" t="s">
        <v>778</v>
      </c>
      <c r="D87" t="s">
        <v>779</v>
      </c>
      <c r="E87" t="s">
        <v>780</v>
      </c>
      <c r="F87" s="3" t="s">
        <v>396</v>
      </c>
      <c r="G87" s="3" t="s">
        <v>781</v>
      </c>
      <c r="H87" t="s">
        <v>782</v>
      </c>
      <c r="I87" s="3" t="s">
        <v>783</v>
      </c>
      <c r="J87" s="8">
        <v>78000</v>
      </c>
      <c r="K87" s="8">
        <v>93000</v>
      </c>
      <c r="L87">
        <v>20750</v>
      </c>
      <c r="M87">
        <v>11500</v>
      </c>
      <c r="Q87" t="s">
        <v>1901</v>
      </c>
      <c r="R87" t="s">
        <v>1901</v>
      </c>
      <c r="S87" t="s">
        <v>1900</v>
      </c>
      <c r="T87">
        <f>IF(R87="F",J87,K87)</f>
        <v>78000</v>
      </c>
      <c r="U87">
        <f>IF(R87="F",K87,J87)</f>
        <v>93000</v>
      </c>
      <c r="V87">
        <f>IF($R$2="F",L87,M87)</f>
        <v>11500</v>
      </c>
      <c r="W87">
        <f>IF($R$2="F",M87,L87)</f>
        <v>20750</v>
      </c>
      <c r="X87">
        <f>T87/U87</f>
        <v>0.838709677419355</v>
      </c>
      <c r="Y87">
        <f>V87/W87</f>
        <v>0.55421686746988</v>
      </c>
      <c r="Z87" s="2">
        <f>IF(AND(ISERROR(FIND("Napoleon",H87)),ISERROR(FIND("Napoleon",I87))),0,1)</f>
        <v>1</v>
      </c>
      <c r="AA87" s="2">
        <f>IF(AND(ISERROR(FIND("Michel Ney",$H87)),ISERROR(FIND("Michel Ney",$I87))),0,1)</f>
        <v>0</v>
      </c>
      <c r="AB87" s="2">
        <f>IF(AND(ISERROR(FIND("Joachim Murat",$H87)),ISERROR(FIND("Joachim Murat",$I87))),0,1)</f>
        <v>0</v>
      </c>
      <c r="AC87" s="2">
        <f>IF(AND(ISERROR(FIND("Louis Davout",$H87)),ISERROR(FIND("Louis Davout",$I87))),0,1)</f>
        <v>0</v>
      </c>
      <c r="AD87" s="2">
        <f>IF(AND(ISERROR(FIND("Wellesley",$H87)),ISERROR(FIND("Wellesley",$I87))),0,1)</f>
        <v>0</v>
      </c>
      <c r="AE87" s="2">
        <f>IF(AND(ISERROR(FIND("Wellington",$H87)),ISERROR(FIND("Wellington",$I87))),0,1)</f>
        <v>0</v>
      </c>
      <c r="AF87">
        <f>IF(OR(AD87=1,AE87=1),1,0)</f>
        <v>0</v>
      </c>
      <c r="AG87">
        <f>IF(Q87="F",0,IF(Q87="A",1,0.5))</f>
        <v>0</v>
      </c>
    </row>
    <row r="88" ht="71.25" spans="1:33">
      <c r="A88" t="s">
        <v>788</v>
      </c>
      <c r="B88" s="3" t="s">
        <v>33</v>
      </c>
      <c r="C88" t="s">
        <v>789</v>
      </c>
      <c r="D88" t="s">
        <v>790</v>
      </c>
      <c r="E88" t="s">
        <v>27</v>
      </c>
      <c r="F88" t="s">
        <v>36</v>
      </c>
      <c r="G88" t="s">
        <v>195</v>
      </c>
      <c r="H88" t="s">
        <v>791</v>
      </c>
      <c r="I88" t="s">
        <v>792</v>
      </c>
      <c r="J88">
        <v>700</v>
      </c>
      <c r="K88">
        <v>700</v>
      </c>
      <c r="L88">
        <v>51</v>
      </c>
      <c r="M88">
        <v>158</v>
      </c>
      <c r="Q88" t="s">
        <v>1901</v>
      </c>
      <c r="R88" t="s">
        <v>1901</v>
      </c>
      <c r="S88" t="s">
        <v>1900</v>
      </c>
      <c r="T88">
        <f>IF(R88="F",J88,K88)</f>
        <v>700</v>
      </c>
      <c r="U88">
        <f>IF(R88="F",K88,J88)</f>
        <v>700</v>
      </c>
      <c r="V88">
        <f>IF($R$2="F",L88,M88)</f>
        <v>158</v>
      </c>
      <c r="W88">
        <f>IF($R$2="F",M88,L88)</f>
        <v>51</v>
      </c>
      <c r="X88">
        <f>T88/U88</f>
        <v>1</v>
      </c>
      <c r="Y88">
        <f>V88/W88</f>
        <v>3.09803921568627</v>
      </c>
      <c r="Z88" s="2">
        <f>IF(AND(ISERROR(FIND("Napoleon",H88)),ISERROR(FIND("Napoleon",I88))),0,1)</f>
        <v>0</v>
      </c>
      <c r="AA88" s="2">
        <f>IF(AND(ISERROR(FIND("Michel Ney",$H88)),ISERROR(FIND("Michel Ney",$I88))),0,1)</f>
        <v>0</v>
      </c>
      <c r="AB88" s="2">
        <f>IF(AND(ISERROR(FIND("Joachim Murat",$H88)),ISERROR(FIND("Joachim Murat",$I88))),0,1)</f>
        <v>0</v>
      </c>
      <c r="AC88" s="2">
        <f>IF(AND(ISERROR(FIND("Louis Davout",$H88)),ISERROR(FIND("Louis Davout",$I88))),0,1)</f>
        <v>0</v>
      </c>
      <c r="AD88" s="2">
        <f>IF(AND(ISERROR(FIND("Wellesley",$H88)),ISERROR(FIND("Wellesley",$I88))),0,1)</f>
        <v>0</v>
      </c>
      <c r="AE88" s="2">
        <f>IF(AND(ISERROR(FIND("Wellington",$H88)),ISERROR(FIND("Wellington",$I88))),0,1)</f>
        <v>0</v>
      </c>
      <c r="AF88">
        <f>IF(OR(AD88=1,AE88=1),1,0)</f>
        <v>0</v>
      </c>
      <c r="AG88">
        <f>IF(Q88="F",0,IF(Q88="A",1,0.5))</f>
        <v>0</v>
      </c>
    </row>
    <row r="89" ht="156.75" spans="1:33">
      <c r="A89" t="s">
        <v>796</v>
      </c>
      <c r="B89" s="3" t="s">
        <v>86</v>
      </c>
      <c r="C89" t="s">
        <v>797</v>
      </c>
      <c r="D89" t="s">
        <v>798</v>
      </c>
      <c r="E89" t="s">
        <v>799</v>
      </c>
      <c r="F89" s="3" t="s">
        <v>800</v>
      </c>
      <c r="G89" s="3" t="s">
        <v>801</v>
      </c>
      <c r="H89" t="s">
        <v>802</v>
      </c>
      <c r="I89" t="s">
        <v>290</v>
      </c>
      <c r="J89" s="4">
        <v>5236</v>
      </c>
      <c r="K89" s="4">
        <v>5400</v>
      </c>
      <c r="L89">
        <v>327</v>
      </c>
      <c r="M89">
        <v>2804</v>
      </c>
      <c r="Q89" t="s">
        <v>1900</v>
      </c>
      <c r="R89" t="s">
        <v>1900</v>
      </c>
      <c r="S89" t="s">
        <v>1901</v>
      </c>
      <c r="T89">
        <f>IF(R89="F",J89,K89)</f>
        <v>5400</v>
      </c>
      <c r="U89">
        <f>IF(R89="F",K89,J89)</f>
        <v>5236</v>
      </c>
      <c r="V89">
        <f>IF($R$2="F",L89,M89)</f>
        <v>2804</v>
      </c>
      <c r="W89">
        <f>IF($R$2="F",M89,L89)</f>
        <v>327</v>
      </c>
      <c r="X89">
        <f>T89/U89</f>
        <v>1.03132161955691</v>
      </c>
      <c r="Y89">
        <f>V89/W89</f>
        <v>8.57492354740061</v>
      </c>
      <c r="Z89" s="2">
        <f>IF(AND(ISERROR(FIND("Napoleon",H89)),ISERROR(FIND("Napoleon",I89))),0,1)</f>
        <v>0</v>
      </c>
      <c r="AA89" s="2">
        <f>IF(AND(ISERROR(FIND("Michel Ney",$H89)),ISERROR(FIND("Michel Ney",$I89))),0,1)</f>
        <v>0</v>
      </c>
      <c r="AB89" s="2">
        <f>IF(AND(ISERROR(FIND("Joachim Murat",$H89)),ISERROR(FIND("Joachim Murat",$I89))),0,1)</f>
        <v>0</v>
      </c>
      <c r="AC89" s="2">
        <f>IF(AND(ISERROR(FIND("Louis Davout",$H89)),ISERROR(FIND("Louis Davout",$I89))),0,1)</f>
        <v>0</v>
      </c>
      <c r="AD89" s="2">
        <f>IF(AND(ISERROR(FIND("Wellesley",$H89)),ISERROR(FIND("Wellesley",$I89))),0,1)</f>
        <v>0</v>
      </c>
      <c r="AE89" s="2">
        <f>IF(AND(ISERROR(FIND("Wellington",$H89)),ISERROR(FIND("Wellington",$I89))),0,1)</f>
        <v>0</v>
      </c>
      <c r="AF89">
        <f>IF(OR(AD89=1,AE89=1),1,0)</f>
        <v>0</v>
      </c>
      <c r="AG89">
        <f>IF(Q89="F",0,IF(Q89="A",1,0.5))</f>
        <v>1</v>
      </c>
    </row>
    <row r="90" ht="71.25" spans="1:33">
      <c r="A90" t="s">
        <v>806</v>
      </c>
      <c r="B90" s="3" t="s">
        <v>33</v>
      </c>
      <c r="C90" t="s">
        <v>807</v>
      </c>
      <c r="D90" t="s">
        <v>808</v>
      </c>
      <c r="E90" t="s">
        <v>809</v>
      </c>
      <c r="F90" t="s">
        <v>36</v>
      </c>
      <c r="G90" s="3" t="s">
        <v>70</v>
      </c>
      <c r="H90" t="s">
        <v>810</v>
      </c>
      <c r="I90" s="3" t="s">
        <v>811</v>
      </c>
      <c r="J90" s="4">
        <v>2000</v>
      </c>
      <c r="K90" s="4">
        <v>2300</v>
      </c>
      <c r="L90">
        <v>200</v>
      </c>
      <c r="M90">
        <v>188</v>
      </c>
      <c r="Q90" t="s">
        <v>1901</v>
      </c>
      <c r="R90" t="s">
        <v>1901</v>
      </c>
      <c r="S90" t="s">
        <v>1900</v>
      </c>
      <c r="T90">
        <f>IF(R90="F",J90,K90)</f>
        <v>2000</v>
      </c>
      <c r="U90">
        <f>IF(R90="F",K90,J90)</f>
        <v>2300</v>
      </c>
      <c r="V90">
        <f>IF($R$2="F",L90,M90)</f>
        <v>188</v>
      </c>
      <c r="W90">
        <f>IF($R$2="F",M90,L90)</f>
        <v>200</v>
      </c>
      <c r="X90">
        <f>T90/U90</f>
        <v>0.869565217391304</v>
      </c>
      <c r="Y90">
        <f>V90/W90</f>
        <v>0.94</v>
      </c>
      <c r="Z90" s="2">
        <f>IF(AND(ISERROR(FIND("Napoleon",H90)),ISERROR(FIND("Napoleon",I90))),0,1)</f>
        <v>0</v>
      </c>
      <c r="AA90" s="2">
        <f>IF(AND(ISERROR(FIND("Michel Ney",$H90)),ISERROR(FIND("Michel Ney",$I90))),0,1)</f>
        <v>0</v>
      </c>
      <c r="AB90" s="2">
        <f>IF(AND(ISERROR(FIND("Joachim Murat",$H90)),ISERROR(FIND("Joachim Murat",$I90))),0,1)</f>
        <v>0</v>
      </c>
      <c r="AC90" s="2">
        <f>IF(AND(ISERROR(FIND("Louis Davout",$H90)),ISERROR(FIND("Louis Davout",$I90))),0,1)</f>
        <v>0</v>
      </c>
      <c r="AD90" s="2">
        <f>IF(AND(ISERROR(FIND("Wellesley",$H90)),ISERROR(FIND("Wellesley",$I90))),0,1)</f>
        <v>0</v>
      </c>
      <c r="AE90" s="2">
        <f>IF(AND(ISERROR(FIND("Wellington",$H90)),ISERROR(FIND("Wellington",$I90))),0,1)</f>
        <v>0</v>
      </c>
      <c r="AF90">
        <f>IF(OR(AD90=1,AE90=1),1,0)</f>
        <v>0</v>
      </c>
      <c r="AG90">
        <f>IF(Q90="F",0,IF(Q90="A",1,0.5))</f>
        <v>0</v>
      </c>
    </row>
    <row r="91" ht="156.75" spans="1:33">
      <c r="A91" t="s">
        <v>814</v>
      </c>
      <c r="B91" s="3" t="s">
        <v>226</v>
      </c>
      <c r="C91" t="s">
        <v>815</v>
      </c>
      <c r="D91" t="s">
        <v>816</v>
      </c>
      <c r="E91" s="3" t="s">
        <v>817</v>
      </c>
      <c r="F91" t="s">
        <v>19</v>
      </c>
      <c r="G91" t="s">
        <v>206</v>
      </c>
      <c r="H91" t="s">
        <v>818</v>
      </c>
      <c r="I91" t="s">
        <v>819</v>
      </c>
      <c r="J91" s="4">
        <v>20000</v>
      </c>
      <c r="K91" s="3">
        <v>25000</v>
      </c>
      <c r="L91" s="4">
        <v>5000</v>
      </c>
      <c r="M91" s="4">
        <v>6000</v>
      </c>
      <c r="Q91" t="s">
        <v>1901</v>
      </c>
      <c r="R91" t="s">
        <v>1901</v>
      </c>
      <c r="S91" t="s">
        <v>1900</v>
      </c>
      <c r="T91">
        <f>IF(R91="F",J91,K91)</f>
        <v>20000</v>
      </c>
      <c r="U91">
        <f>IF(R91="F",K91,J91)</f>
        <v>25000</v>
      </c>
      <c r="V91">
        <f>IF($R$2="F",L91,M91)</f>
        <v>6000</v>
      </c>
      <c r="W91">
        <f>IF($R$2="F",M91,L91)</f>
        <v>5000</v>
      </c>
      <c r="X91">
        <f>T91/U91</f>
        <v>0.8</v>
      </c>
      <c r="Y91">
        <f>V91/W91</f>
        <v>1.2</v>
      </c>
      <c r="Z91" s="2">
        <f>IF(AND(ISERROR(FIND("Napoleon",H91)),ISERROR(FIND("Napoleon",I91))),0,1)</f>
        <v>1</v>
      </c>
      <c r="AA91" s="2">
        <f>IF(AND(ISERROR(FIND("Michel Ney",$H91)),ISERROR(FIND("Michel Ney",$I91))),0,1)</f>
        <v>0</v>
      </c>
      <c r="AB91" s="2">
        <f>IF(AND(ISERROR(FIND("Joachim Murat",$H91)),ISERROR(FIND("Joachim Murat",$I91))),0,1)</f>
        <v>0</v>
      </c>
      <c r="AC91" s="2">
        <f>IF(AND(ISERROR(FIND("Louis Davout",$H91)),ISERROR(FIND("Louis Davout",$I91))),0,1)</f>
        <v>0</v>
      </c>
      <c r="AD91" s="2">
        <f>IF(AND(ISERROR(FIND("Wellesley",$H91)),ISERROR(FIND("Wellesley",$I91))),0,1)</f>
        <v>0</v>
      </c>
      <c r="AE91" s="2">
        <f>IF(AND(ISERROR(FIND("Wellington",$H91)),ISERROR(FIND("Wellington",$I91))),0,1)</f>
        <v>0</v>
      </c>
      <c r="AF91">
        <f>IF(OR(AD91=1,AE91=1),1,0)</f>
        <v>0</v>
      </c>
      <c r="AG91">
        <f>IF(Q91="F",0,IF(Q91="A",1,0.5))</f>
        <v>0</v>
      </c>
    </row>
    <row r="92" ht="85.5" spans="1:33">
      <c r="A92" t="s">
        <v>821</v>
      </c>
      <c r="B92" s="3" t="s">
        <v>45</v>
      </c>
      <c r="C92" t="s">
        <v>822</v>
      </c>
      <c r="D92" t="s">
        <v>823</v>
      </c>
      <c r="E92" t="s">
        <v>27</v>
      </c>
      <c r="F92" t="s">
        <v>19</v>
      </c>
      <c r="G92" t="s">
        <v>37</v>
      </c>
      <c r="H92" t="s">
        <v>60</v>
      </c>
      <c r="I92" t="s">
        <v>824</v>
      </c>
      <c r="J92" s="4">
        <v>13000</v>
      </c>
      <c r="K92" s="4">
        <v>14230</v>
      </c>
      <c r="L92">
        <v>750</v>
      </c>
      <c r="M92">
        <v>4500</v>
      </c>
      <c r="Q92" t="s">
        <v>1901</v>
      </c>
      <c r="R92" t="s">
        <v>1901</v>
      </c>
      <c r="S92" t="s">
        <v>1900</v>
      </c>
      <c r="T92">
        <f>IF(R92="F",J92,K92)</f>
        <v>13000</v>
      </c>
      <c r="U92">
        <f>IF(R92="F",K92,J92)</f>
        <v>14230</v>
      </c>
      <c r="V92">
        <f>IF($R$2="F",L92,M92)</f>
        <v>4500</v>
      </c>
      <c r="W92">
        <f>IF($R$2="F",M92,L92)</f>
        <v>750</v>
      </c>
      <c r="X92">
        <f>T92/U92</f>
        <v>0.913562895291637</v>
      </c>
      <c r="Y92">
        <f>V92/W92</f>
        <v>6</v>
      </c>
      <c r="Z92" s="2">
        <f>IF(AND(ISERROR(FIND("Napoleon",H92)),ISERROR(FIND("Napoleon",I92))),0,1)</f>
        <v>0</v>
      </c>
      <c r="AA92" s="2">
        <f>IF(AND(ISERROR(FIND("Michel Ney",$H92)),ISERROR(FIND("Michel Ney",$I92))),0,1)</f>
        <v>0</v>
      </c>
      <c r="AB92" s="2">
        <f>IF(AND(ISERROR(FIND("Joachim Murat",$H92)),ISERROR(FIND("Joachim Murat",$I92))),0,1)</f>
        <v>0</v>
      </c>
      <c r="AC92" s="2">
        <f>IF(AND(ISERROR(FIND("Louis Davout",$H92)),ISERROR(FIND("Louis Davout",$I92))),0,1)</f>
        <v>0</v>
      </c>
      <c r="AD92" s="2">
        <f>IF(AND(ISERROR(FIND("Wellesley",$H92)),ISERROR(FIND("Wellesley",$I92))),0,1)</f>
        <v>0</v>
      </c>
      <c r="AE92" s="2">
        <f>IF(AND(ISERROR(FIND("Wellington",$H92)),ISERROR(FIND("Wellington",$I92))),0,1)</f>
        <v>0</v>
      </c>
      <c r="AF92">
        <f>IF(OR(AD92=1,AE92=1),1,0)</f>
        <v>0</v>
      </c>
      <c r="AG92">
        <f>IF(Q92="F",0,IF(Q92="A",1,0.5))</f>
        <v>0</v>
      </c>
    </row>
    <row r="93" ht="85.5" spans="1:33">
      <c r="A93" t="s">
        <v>829</v>
      </c>
      <c r="B93" s="3" t="s">
        <v>45</v>
      </c>
      <c r="C93" t="s">
        <v>830</v>
      </c>
      <c r="D93" t="s">
        <v>831</v>
      </c>
      <c r="E93" t="s">
        <v>27</v>
      </c>
      <c r="F93" t="s">
        <v>36</v>
      </c>
      <c r="G93" t="s">
        <v>832</v>
      </c>
      <c r="H93" t="s">
        <v>495</v>
      </c>
      <c r="I93" t="s">
        <v>266</v>
      </c>
      <c r="J93" s="8">
        <v>17500</v>
      </c>
      <c r="K93" s="8">
        <v>27500</v>
      </c>
      <c r="L93">
        <v>1000</v>
      </c>
      <c r="M93" s="3">
        <v>14000</v>
      </c>
      <c r="Q93" t="s">
        <v>1901</v>
      </c>
      <c r="R93" t="s">
        <v>1901</v>
      </c>
      <c r="S93" t="s">
        <v>1900</v>
      </c>
      <c r="T93">
        <f>IF(R93="F",J93,K93)</f>
        <v>17500</v>
      </c>
      <c r="U93">
        <f>IF(R93="F",K93,J93)</f>
        <v>27500</v>
      </c>
      <c r="V93">
        <f>IF($R$2="F",L93,M93)</f>
        <v>14000</v>
      </c>
      <c r="W93">
        <f>IF($R$2="F",M93,L93)</f>
        <v>1000</v>
      </c>
      <c r="X93">
        <f>T93/U93</f>
        <v>0.636363636363636</v>
      </c>
      <c r="Y93">
        <f>V93/W93</f>
        <v>14</v>
      </c>
      <c r="Z93" s="2">
        <f>IF(AND(ISERROR(FIND("Napoleon",H93)),ISERROR(FIND("Napoleon",I93))),0,1)</f>
        <v>0</v>
      </c>
      <c r="AA93" s="2">
        <f>IF(AND(ISERROR(FIND("Michel Ney",$H93)),ISERROR(FIND("Michel Ney",$I93))),0,1)</f>
        <v>0</v>
      </c>
      <c r="AB93" s="2">
        <f>IF(AND(ISERROR(FIND("Joachim Murat",$H93)),ISERROR(FIND("Joachim Murat",$I93))),0,1)</f>
        <v>0</v>
      </c>
      <c r="AC93" s="2">
        <f>IF(AND(ISERROR(FIND("Louis Davout",$H93)),ISERROR(FIND("Louis Davout",$I93))),0,1)</f>
        <v>0</v>
      </c>
      <c r="AD93" s="2">
        <f>IF(AND(ISERROR(FIND("Wellesley",$H93)),ISERROR(FIND("Wellesley",$I93))),0,1)</f>
        <v>0</v>
      </c>
      <c r="AE93" s="2">
        <f>IF(AND(ISERROR(FIND("Wellington",$H93)),ISERROR(FIND("Wellington",$I93))),0,1)</f>
        <v>0</v>
      </c>
      <c r="AF93">
        <f>IF(OR(AD93=1,AE93=1),1,0)</f>
        <v>0</v>
      </c>
      <c r="AG93">
        <f>IF(Q93="F",0,IF(Q93="A",1,0.5))</f>
        <v>0</v>
      </c>
    </row>
    <row r="94" ht="85.5" spans="1:33">
      <c r="A94" t="s">
        <v>837</v>
      </c>
      <c r="B94" s="3" t="s">
        <v>45</v>
      </c>
      <c r="C94" t="s">
        <v>838</v>
      </c>
      <c r="D94" t="s">
        <v>839</v>
      </c>
      <c r="E94" t="s">
        <v>27</v>
      </c>
      <c r="F94" t="s">
        <v>36</v>
      </c>
      <c r="G94" t="s">
        <v>248</v>
      </c>
      <c r="H94" t="s">
        <v>249</v>
      </c>
      <c r="I94" s="3" t="s">
        <v>840</v>
      </c>
      <c r="J94" s="8">
        <v>13625</v>
      </c>
      <c r="K94" s="8">
        <v>22200</v>
      </c>
      <c r="L94">
        <v>450</v>
      </c>
      <c r="M94" s="3">
        <v>2200</v>
      </c>
      <c r="Q94" t="s">
        <v>1901</v>
      </c>
      <c r="R94" t="s">
        <v>1901</v>
      </c>
      <c r="S94" t="s">
        <v>1900</v>
      </c>
      <c r="T94">
        <f>IF(R94="F",J94,K94)</f>
        <v>13625</v>
      </c>
      <c r="U94">
        <f>IF(R94="F",K94,J94)</f>
        <v>22200</v>
      </c>
      <c r="V94">
        <f>IF($R$2="F",L94,M94)</f>
        <v>2200</v>
      </c>
      <c r="W94">
        <f>IF($R$2="F",M94,L94)</f>
        <v>450</v>
      </c>
      <c r="X94">
        <f>T94/U94</f>
        <v>0.613738738738739</v>
      </c>
      <c r="Y94">
        <f>V94/W94</f>
        <v>4.88888888888889</v>
      </c>
      <c r="Z94" s="2">
        <f>IF(AND(ISERROR(FIND("Napoleon",H94)),ISERROR(FIND("Napoleon",I94))),0,1)</f>
        <v>0</v>
      </c>
      <c r="AA94" s="2">
        <f>IF(AND(ISERROR(FIND("Michel Ney",$H94)),ISERROR(FIND("Michel Ney",$I94))),0,1)</f>
        <v>0</v>
      </c>
      <c r="AB94" s="2">
        <f>IF(AND(ISERROR(FIND("Joachim Murat",$H94)),ISERROR(FIND("Joachim Murat",$I94))),0,1)</f>
        <v>0</v>
      </c>
      <c r="AC94" s="2">
        <f>IF(AND(ISERROR(FIND("Louis Davout",$H94)),ISERROR(FIND("Louis Davout",$I94))),0,1)</f>
        <v>0</v>
      </c>
      <c r="AD94" s="2">
        <f>IF(AND(ISERROR(FIND("Wellesley",$H94)),ISERROR(FIND("Wellesley",$I94))),0,1)</f>
        <v>0</v>
      </c>
      <c r="AE94" s="2">
        <f>IF(AND(ISERROR(FIND("Wellington",$H94)),ISERROR(FIND("Wellington",$I94))),0,1)</f>
        <v>0</v>
      </c>
      <c r="AF94">
        <f>IF(OR(AD94=1,AE94=1),1,0)</f>
        <v>0</v>
      </c>
      <c r="AG94">
        <f>IF(Q94="F",0,IF(Q94="A",1,0.5))</f>
        <v>0</v>
      </c>
    </row>
    <row r="95" ht="114" spans="1:33">
      <c r="A95" t="s">
        <v>845</v>
      </c>
      <c r="B95" s="3" t="s">
        <v>201</v>
      </c>
      <c r="C95" t="s">
        <v>846</v>
      </c>
      <c r="D95" t="s">
        <v>847</v>
      </c>
      <c r="E95" t="s">
        <v>652</v>
      </c>
      <c r="F95" t="s">
        <v>206</v>
      </c>
      <c r="G95" t="s">
        <v>653</v>
      </c>
      <c r="H95" t="s">
        <v>848</v>
      </c>
      <c r="I95" t="s">
        <v>849</v>
      </c>
      <c r="J95" s="4">
        <v>2000</v>
      </c>
      <c r="K95" s="5">
        <v>2000</v>
      </c>
      <c r="L95" t="s">
        <v>1902</v>
      </c>
      <c r="M95" t="s">
        <v>1902</v>
      </c>
      <c r="Q95" t="s">
        <v>1900</v>
      </c>
      <c r="R95" t="s">
        <v>1900</v>
      </c>
      <c r="S95" t="s">
        <v>1901</v>
      </c>
      <c r="T95">
        <f>IF(R95="F",J95,K95)</f>
        <v>2000</v>
      </c>
      <c r="U95">
        <f>IF(R95="F",K95,J95)</f>
        <v>2000</v>
      </c>
      <c r="V95" t="str">
        <f>IF($R$2="F",L95,M95)</f>
        <v> </v>
      </c>
      <c r="W95" t="str">
        <f>IF($R$2="F",M95,L95)</f>
        <v> </v>
      </c>
      <c r="X95">
        <f>T95/U95</f>
        <v>1</v>
      </c>
      <c r="Y95" t="e">
        <f>V95/W95</f>
        <v>#VALUE!</v>
      </c>
      <c r="Z95" s="2">
        <f>IF(AND(ISERROR(FIND("Napoleon",H95)),ISERROR(FIND("Napoleon",I95))),0,1)</f>
        <v>0</v>
      </c>
      <c r="AA95" s="2">
        <f>IF(AND(ISERROR(FIND("Michel Ney",$H95)),ISERROR(FIND("Michel Ney",$I95))),0,1)</f>
        <v>0</v>
      </c>
      <c r="AB95" s="2">
        <f>IF(AND(ISERROR(FIND("Joachim Murat",$H95)),ISERROR(FIND("Joachim Murat",$I95))),0,1)</f>
        <v>0</v>
      </c>
      <c r="AC95" s="2">
        <f>IF(AND(ISERROR(FIND("Louis Davout",$H95)),ISERROR(FIND("Louis Davout",$I95))),0,1)</f>
        <v>0</v>
      </c>
      <c r="AD95" s="2">
        <f>IF(AND(ISERROR(FIND("Wellesley",$H95)),ISERROR(FIND("Wellesley",$I95))),0,1)</f>
        <v>0</v>
      </c>
      <c r="AE95" s="2">
        <f>IF(AND(ISERROR(FIND("Wellington",$H95)),ISERROR(FIND("Wellington",$I95))),0,1)</f>
        <v>0</v>
      </c>
      <c r="AF95">
        <f>IF(OR(AD95=1,AE95=1),1,0)</f>
        <v>0</v>
      </c>
      <c r="AG95">
        <f>IF(Q95="F",0,IF(Q95="A",1,0.5))</f>
        <v>1</v>
      </c>
    </row>
    <row r="96" ht="114" spans="1:33">
      <c r="A96" t="s">
        <v>852</v>
      </c>
      <c r="B96" s="3" t="s">
        <v>86</v>
      </c>
      <c r="C96" t="s">
        <v>853</v>
      </c>
      <c r="D96" t="s">
        <v>854</v>
      </c>
      <c r="E96" t="s">
        <v>27</v>
      </c>
      <c r="F96" t="s">
        <v>79</v>
      </c>
      <c r="G96" t="s">
        <v>855</v>
      </c>
      <c r="H96" t="s">
        <v>856</v>
      </c>
      <c r="I96" t="s">
        <v>857</v>
      </c>
      <c r="J96" s="4">
        <v>5000</v>
      </c>
      <c r="K96" s="4">
        <v>4000</v>
      </c>
      <c r="M96">
        <v>500</v>
      </c>
      <c r="Q96" t="s">
        <v>1901</v>
      </c>
      <c r="R96" t="s">
        <v>1901</v>
      </c>
      <c r="S96" t="s">
        <v>1900</v>
      </c>
      <c r="T96">
        <f>IF(R96="F",J96,K96)</f>
        <v>5000</v>
      </c>
      <c r="U96">
        <f>IF(R96="F",K96,J96)</f>
        <v>4000</v>
      </c>
      <c r="V96">
        <f>IF($R$2="F",L96,M96)</f>
        <v>500</v>
      </c>
      <c r="W96">
        <f>IF($R$2="F",M96,L96)</f>
        <v>0</v>
      </c>
      <c r="X96">
        <f>T96/U96</f>
        <v>1.25</v>
      </c>
      <c r="Y96" t="e">
        <f>V96/W96</f>
        <v>#DIV/0!</v>
      </c>
      <c r="Z96" s="2">
        <f>IF(AND(ISERROR(FIND("Napoleon",H96)),ISERROR(FIND("Napoleon",I96))),0,1)</f>
        <v>0</v>
      </c>
      <c r="AA96" s="2">
        <f>IF(AND(ISERROR(FIND("Michel Ney",$H96)),ISERROR(FIND("Michel Ney",$I96))),0,1)</f>
        <v>0</v>
      </c>
      <c r="AB96" s="2">
        <f>IF(AND(ISERROR(FIND("Joachim Murat",$H96)),ISERROR(FIND("Joachim Murat",$I96))),0,1)</f>
        <v>0</v>
      </c>
      <c r="AC96" s="2">
        <f>IF(AND(ISERROR(FIND("Louis Davout",$H96)),ISERROR(FIND("Louis Davout",$I96))),0,1)</f>
        <v>0</v>
      </c>
      <c r="AD96" s="2">
        <f>IF(AND(ISERROR(FIND("Wellesley",$H96)),ISERROR(FIND("Wellesley",$I96))),0,1)</f>
        <v>0</v>
      </c>
      <c r="AE96" s="2">
        <f>IF(AND(ISERROR(FIND("Wellington",$H96)),ISERROR(FIND("Wellington",$I96))),0,1)</f>
        <v>0</v>
      </c>
      <c r="AF96">
        <f>IF(OR(AD96=1,AE96=1),1,0)</f>
        <v>0</v>
      </c>
      <c r="AG96">
        <f>IF(Q96="F",0,IF(Q96="A",1,0.5))</f>
        <v>0</v>
      </c>
    </row>
    <row r="97" ht="128.25" spans="1:33">
      <c r="A97" t="s">
        <v>859</v>
      </c>
      <c r="B97" s="3" t="s">
        <v>226</v>
      </c>
      <c r="C97" t="s">
        <v>860</v>
      </c>
      <c r="D97" t="s">
        <v>861</v>
      </c>
      <c r="E97" t="s">
        <v>862</v>
      </c>
      <c r="F97" t="s">
        <v>757</v>
      </c>
      <c r="G97" t="s">
        <v>863</v>
      </c>
      <c r="H97" s="3" t="s">
        <v>864</v>
      </c>
      <c r="I97" s="3" t="s">
        <v>865</v>
      </c>
      <c r="J97" s="6">
        <v>3000</v>
      </c>
      <c r="K97" s="6">
        <v>9000</v>
      </c>
      <c r="L97">
        <v>948</v>
      </c>
      <c r="M97">
        <v>180</v>
      </c>
      <c r="Q97" t="s">
        <v>1900</v>
      </c>
      <c r="R97" t="s">
        <v>1901</v>
      </c>
      <c r="S97" t="s">
        <v>1900</v>
      </c>
      <c r="T97">
        <f>IF(R97="F",J97,K97)</f>
        <v>3000</v>
      </c>
      <c r="U97">
        <f>IF(R97="F",K97,J97)</f>
        <v>9000</v>
      </c>
      <c r="V97">
        <f>IF($R$2="F",L97,M97)</f>
        <v>180</v>
      </c>
      <c r="W97">
        <f>IF($R$2="F",M97,L97)</f>
        <v>948</v>
      </c>
      <c r="X97">
        <f>T97/U97</f>
        <v>0.333333333333333</v>
      </c>
      <c r="Y97">
        <f>V97/W97</f>
        <v>0.189873417721519</v>
      </c>
      <c r="Z97" s="2">
        <f>IF(AND(ISERROR(FIND("Napoleon",H97)),ISERROR(FIND("Napoleon",I97))),0,1)</f>
        <v>0</v>
      </c>
      <c r="AA97" s="2">
        <f>IF(AND(ISERROR(FIND("Michel Ney",$H97)),ISERROR(FIND("Michel Ney",$I97))),0,1)</f>
        <v>0</v>
      </c>
      <c r="AB97" s="2">
        <f>IF(AND(ISERROR(FIND("Joachim Murat",$H97)),ISERROR(FIND("Joachim Murat",$I97))),0,1)</f>
        <v>0</v>
      </c>
      <c r="AC97" s="2">
        <f>IF(AND(ISERROR(FIND("Louis Davout",$H97)),ISERROR(FIND("Louis Davout",$I97))),0,1)</f>
        <v>0</v>
      </c>
      <c r="AD97" s="2">
        <f>IF(AND(ISERROR(FIND("Wellesley",$H97)),ISERROR(FIND("Wellesley",$I97))),0,1)</f>
        <v>0</v>
      </c>
      <c r="AE97" s="2">
        <f>IF(AND(ISERROR(FIND("Wellington",$H97)),ISERROR(FIND("Wellington",$I97))),0,1)</f>
        <v>0</v>
      </c>
      <c r="AF97">
        <f>IF(OR(AD97=1,AE97=1),1,0)</f>
        <v>0</v>
      </c>
      <c r="AG97">
        <f>IF(Q97="F",0,IF(Q97="A",1,0.5))</f>
        <v>1</v>
      </c>
    </row>
    <row r="98" ht="114" spans="1:33">
      <c r="A98" t="s">
        <v>870</v>
      </c>
      <c r="B98" s="3" t="s">
        <v>420</v>
      </c>
      <c r="C98" t="s">
        <v>871</v>
      </c>
      <c r="D98" t="s">
        <v>872</v>
      </c>
      <c r="E98" t="s">
        <v>27</v>
      </c>
      <c r="F98" t="s">
        <v>19</v>
      </c>
      <c r="G98" t="s">
        <v>206</v>
      </c>
      <c r="H98" t="s">
        <v>615</v>
      </c>
      <c r="I98" t="s">
        <v>873</v>
      </c>
      <c r="J98" s="4">
        <v>12000</v>
      </c>
      <c r="K98">
        <v>12500</v>
      </c>
      <c r="L98">
        <v>1548</v>
      </c>
      <c r="M98">
        <v>1700</v>
      </c>
      <c r="Q98" t="s">
        <v>1901</v>
      </c>
      <c r="R98" t="s">
        <v>1901</v>
      </c>
      <c r="S98" t="s">
        <v>1900</v>
      </c>
      <c r="T98">
        <f>IF(R98="F",J98,K98)</f>
        <v>12000</v>
      </c>
      <c r="U98">
        <f>IF(R98="F",K98,J98)</f>
        <v>12500</v>
      </c>
      <c r="V98">
        <f>IF($R$2="F",L98,M98)</f>
        <v>1700</v>
      </c>
      <c r="W98">
        <f>IF($R$2="F",M98,L98)</f>
        <v>1548</v>
      </c>
      <c r="X98">
        <f>T98/U98</f>
        <v>0.96</v>
      </c>
      <c r="Y98">
        <f>V98/W98</f>
        <v>1.09819121447028</v>
      </c>
      <c r="Z98" s="2">
        <f>IF(AND(ISERROR(FIND("Napoleon",H98)),ISERROR(FIND("Napoleon",I98))),0,1)</f>
        <v>0</v>
      </c>
      <c r="AA98" s="2">
        <f>IF(AND(ISERROR(FIND("Michel Ney",$H98)),ISERROR(FIND("Michel Ney",$I98))),0,1)</f>
        <v>0</v>
      </c>
      <c r="AB98" s="2">
        <f>IF(AND(ISERROR(FIND("Joachim Murat",$H98)),ISERROR(FIND("Joachim Murat",$I98))),0,1)</f>
        <v>0</v>
      </c>
      <c r="AC98" s="2">
        <f>IF(AND(ISERROR(FIND("Louis Davout",$H98)),ISERROR(FIND("Louis Davout",$I98))),0,1)</f>
        <v>0</v>
      </c>
      <c r="AD98" s="2">
        <f>IF(AND(ISERROR(FIND("Wellesley",$H98)),ISERROR(FIND("Wellesley",$I98))),0,1)</f>
        <v>0</v>
      </c>
      <c r="AE98" s="2">
        <f>IF(AND(ISERROR(FIND("Wellington",$H98)),ISERROR(FIND("Wellington",$I98))),0,1)</f>
        <v>0</v>
      </c>
      <c r="AF98">
        <f>IF(OR(AD98=1,AE98=1),1,0)</f>
        <v>0</v>
      </c>
      <c r="AG98">
        <f>IF(Q98="F",0,IF(Q98="A",1,0.5))</f>
        <v>0</v>
      </c>
    </row>
    <row r="99" ht="156.75" spans="1:33">
      <c r="A99" t="s">
        <v>878</v>
      </c>
      <c r="B99" s="3" t="s">
        <v>879</v>
      </c>
      <c r="C99" t="s">
        <v>880</v>
      </c>
      <c r="D99" t="s">
        <v>881</v>
      </c>
      <c r="E99" t="s">
        <v>27</v>
      </c>
      <c r="F99" t="s">
        <v>19</v>
      </c>
      <c r="G99" s="3" t="s">
        <v>882</v>
      </c>
      <c r="H99" t="s">
        <v>136</v>
      </c>
      <c r="I99" s="3" t="s">
        <v>883</v>
      </c>
      <c r="J99" s="4">
        <v>30000</v>
      </c>
      <c r="K99" s="4">
        <v>18000</v>
      </c>
      <c r="L99" s="4">
        <v>2500</v>
      </c>
      <c r="M99">
        <v>6000</v>
      </c>
      <c r="Q99" t="s">
        <v>1901</v>
      </c>
      <c r="R99" t="s">
        <v>1901</v>
      </c>
      <c r="S99" t="s">
        <v>1900</v>
      </c>
      <c r="T99">
        <f>IF(R99="F",J99,K99)</f>
        <v>30000</v>
      </c>
      <c r="U99">
        <f>IF(R99="F",K99,J99)</f>
        <v>18000</v>
      </c>
      <c r="V99">
        <f>IF($R$2="F",L99,M99)</f>
        <v>6000</v>
      </c>
      <c r="W99">
        <f>IF($R$2="F",M99,L99)</f>
        <v>2500</v>
      </c>
      <c r="X99">
        <f>T99/U99</f>
        <v>1.66666666666667</v>
      </c>
      <c r="Y99">
        <f>V99/W99</f>
        <v>2.4</v>
      </c>
      <c r="Z99" s="2">
        <f>IF(AND(ISERROR(FIND("Napoleon",H99)),ISERROR(FIND("Napoleon",I99))),0,1)</f>
        <v>1</v>
      </c>
      <c r="AA99" s="2">
        <f>IF(AND(ISERROR(FIND("Michel Ney",$H99)),ISERROR(FIND("Michel Ney",$I99))),0,1)</f>
        <v>0</v>
      </c>
      <c r="AB99" s="2">
        <f>IF(AND(ISERROR(FIND("Joachim Murat",$H99)),ISERROR(FIND("Joachim Murat",$I99))),0,1)</f>
        <v>0</v>
      </c>
      <c r="AC99" s="2">
        <f>IF(AND(ISERROR(FIND("Louis Davout",$H99)),ISERROR(FIND("Louis Davout",$I99))),0,1)</f>
        <v>0</v>
      </c>
      <c r="AD99" s="2">
        <f>IF(AND(ISERROR(FIND("Wellesley",$H99)),ISERROR(FIND("Wellesley",$I99))),0,1)</f>
        <v>0</v>
      </c>
      <c r="AE99" s="2">
        <f>IF(AND(ISERROR(FIND("Wellington",$H99)),ISERROR(FIND("Wellington",$I99))),0,1)</f>
        <v>0</v>
      </c>
      <c r="AF99">
        <f>IF(OR(AD99=1,AE99=1),1,0)</f>
        <v>0</v>
      </c>
      <c r="AG99">
        <f>IF(Q99="F",0,IF(Q99="A",1,0.5))</f>
        <v>0</v>
      </c>
    </row>
    <row r="100" ht="370.5" spans="1:33">
      <c r="A100" t="s">
        <v>885</v>
      </c>
      <c r="B100" s="3" t="s">
        <v>172</v>
      </c>
      <c r="C100" t="s">
        <v>886</v>
      </c>
      <c r="D100" t="s">
        <v>887</v>
      </c>
      <c r="E100" s="3" t="s">
        <v>888</v>
      </c>
      <c r="F100" t="s">
        <v>79</v>
      </c>
      <c r="G100" s="3" t="s">
        <v>889</v>
      </c>
      <c r="H100" s="3" t="s">
        <v>890</v>
      </c>
      <c r="I100" s="3" t="s">
        <v>891</v>
      </c>
      <c r="J100" s="8">
        <v>26000</v>
      </c>
      <c r="K100" s="4">
        <v>155000</v>
      </c>
      <c r="L100" s="4">
        <v>5000</v>
      </c>
      <c r="M100" s="4">
        <v>18000</v>
      </c>
      <c r="Q100" t="s">
        <v>1900</v>
      </c>
      <c r="R100" t="s">
        <v>1901</v>
      </c>
      <c r="S100" t="s">
        <v>1900</v>
      </c>
      <c r="T100">
        <f>IF(R100="F",J100,K100)</f>
        <v>26000</v>
      </c>
      <c r="U100">
        <f>IF(R100="F",K100,J100)</f>
        <v>155000</v>
      </c>
      <c r="V100">
        <f>IF($R$2="F",L100,M100)</f>
        <v>18000</v>
      </c>
      <c r="W100">
        <f>IF($R$2="F",M100,L100)</f>
        <v>5000</v>
      </c>
      <c r="X100">
        <f>T100/U100</f>
        <v>0.167741935483871</v>
      </c>
      <c r="Y100">
        <f>V100/W100</f>
        <v>3.6</v>
      </c>
      <c r="Z100" s="2">
        <f>IF(AND(ISERROR(FIND("Napoleon",H100)),ISERROR(FIND("Napoleon",I100))),0,1)</f>
        <v>0</v>
      </c>
      <c r="AA100" s="2">
        <f>IF(AND(ISERROR(FIND("Michel Ney",$H100)),ISERROR(FIND("Michel Ney",$I100))),0,1)</f>
        <v>0</v>
      </c>
      <c r="AB100" s="2">
        <f>IF(AND(ISERROR(FIND("Joachim Murat",$H100)),ISERROR(FIND("Joachim Murat",$I100))),0,1)</f>
        <v>0</v>
      </c>
      <c r="AC100" s="2">
        <f>IF(AND(ISERROR(FIND("Louis Davout",$H100)),ISERROR(FIND("Louis Davout",$I100))),0,1)</f>
        <v>0</v>
      </c>
      <c r="AD100" s="2">
        <f>IF(AND(ISERROR(FIND("Wellesley",$H100)),ISERROR(FIND("Wellesley",$I100))),0,1)</f>
        <v>0</v>
      </c>
      <c r="AE100" s="2">
        <f>IF(AND(ISERROR(FIND("Wellington",$H100)),ISERROR(FIND("Wellington",$I100))),0,1)</f>
        <v>0</v>
      </c>
      <c r="AF100">
        <f>IF(OR(AD100=1,AE100=1),1,0)</f>
        <v>0</v>
      </c>
      <c r="AG100">
        <f>IF(Q100="F",0,IF(Q100="A",1,0.5))</f>
        <v>1</v>
      </c>
    </row>
    <row r="101" ht="114" spans="1:33">
      <c r="A101" t="s">
        <v>893</v>
      </c>
      <c r="B101" s="3" t="s">
        <v>172</v>
      </c>
      <c r="C101" t="s">
        <v>894</v>
      </c>
      <c r="D101" t="s">
        <v>895</v>
      </c>
      <c r="E101" t="s">
        <v>27</v>
      </c>
      <c r="F101" t="s">
        <v>36</v>
      </c>
      <c r="G101" s="3" t="s">
        <v>176</v>
      </c>
      <c r="H101" t="s">
        <v>136</v>
      </c>
      <c r="I101" s="3" t="s">
        <v>390</v>
      </c>
      <c r="J101" s="4">
        <v>20000</v>
      </c>
      <c r="K101" s="4">
        <v>36000</v>
      </c>
      <c r="L101" s="4">
        <v>2000</v>
      </c>
      <c r="M101" s="4">
        <v>4000</v>
      </c>
      <c r="Q101" t="s">
        <v>1901</v>
      </c>
      <c r="R101" t="s">
        <v>1901</v>
      </c>
      <c r="S101" t="s">
        <v>1900</v>
      </c>
      <c r="T101">
        <f>IF(R101="F",J101,K101)</f>
        <v>20000</v>
      </c>
      <c r="U101">
        <f>IF(R101="F",K101,J101)</f>
        <v>36000</v>
      </c>
      <c r="V101">
        <f>IF($R$2="F",L101,M101)</f>
        <v>4000</v>
      </c>
      <c r="W101">
        <f>IF($R$2="F",M101,L101)</f>
        <v>2000</v>
      </c>
      <c r="X101">
        <f>T101/U101</f>
        <v>0.555555555555556</v>
      </c>
      <c r="Y101">
        <f>V101/W101</f>
        <v>2</v>
      </c>
      <c r="Z101" s="2">
        <f>IF(AND(ISERROR(FIND("Napoleon",H101)),ISERROR(FIND("Napoleon",I101))),0,1)</f>
        <v>1</v>
      </c>
      <c r="AA101" s="2">
        <f>IF(AND(ISERROR(FIND("Michel Ney",$H101)),ISERROR(FIND("Michel Ney",$I101))),0,1)</f>
        <v>0</v>
      </c>
      <c r="AB101" s="2">
        <f>IF(AND(ISERROR(FIND("Joachim Murat",$H101)),ISERROR(FIND("Joachim Murat",$I101))),0,1)</f>
        <v>0</v>
      </c>
      <c r="AC101" s="2">
        <f>IF(AND(ISERROR(FIND("Louis Davout",$H101)),ISERROR(FIND("Louis Davout",$I101))),0,1)</f>
        <v>0</v>
      </c>
      <c r="AD101" s="2">
        <f>IF(AND(ISERROR(FIND("Wellesley",$H101)),ISERROR(FIND("Wellesley",$I101))),0,1)</f>
        <v>0</v>
      </c>
      <c r="AE101" s="2">
        <f>IF(AND(ISERROR(FIND("Wellington",$H101)),ISERROR(FIND("Wellington",$I101))),0,1)</f>
        <v>0</v>
      </c>
      <c r="AF101">
        <f>IF(OR(AD101=1,AE101=1),1,0)</f>
        <v>0</v>
      </c>
      <c r="AG101">
        <f>IF(Q101="F",0,IF(Q101="A",1,0.5))</f>
        <v>0</v>
      </c>
    </row>
    <row r="102" ht="114" spans="1:33">
      <c r="A102" t="s">
        <v>897</v>
      </c>
      <c r="B102" s="3" t="s">
        <v>99</v>
      </c>
      <c r="C102" t="s">
        <v>898</v>
      </c>
      <c r="D102" t="s">
        <v>899</v>
      </c>
      <c r="E102" t="s">
        <v>27</v>
      </c>
      <c r="F102" t="s">
        <v>79</v>
      </c>
      <c r="G102" s="3" t="s">
        <v>900</v>
      </c>
      <c r="H102" t="s">
        <v>136</v>
      </c>
      <c r="I102" t="s">
        <v>901</v>
      </c>
      <c r="J102" s="4">
        <v>19000</v>
      </c>
      <c r="K102" s="4">
        <v>4300</v>
      </c>
      <c r="L102">
        <v>600</v>
      </c>
      <c r="M102">
        <v>3114</v>
      </c>
      <c r="Q102" t="s">
        <v>1901</v>
      </c>
      <c r="R102" t="s">
        <v>1901</v>
      </c>
      <c r="S102" t="s">
        <v>1900</v>
      </c>
      <c r="T102">
        <f>IF(R102="F",J102,K102)</f>
        <v>19000</v>
      </c>
      <c r="U102">
        <f>IF(R102="F",K102,J102)</f>
        <v>4300</v>
      </c>
      <c r="V102">
        <f>IF($R$2="F",L102,M102)</f>
        <v>3114</v>
      </c>
      <c r="W102">
        <f>IF($R$2="F",M102,L102)</f>
        <v>600</v>
      </c>
      <c r="X102">
        <f>T102/U102</f>
        <v>4.41860465116279</v>
      </c>
      <c r="Y102">
        <f>V102/W102</f>
        <v>5.19</v>
      </c>
      <c r="Z102" s="2">
        <f>IF(AND(ISERROR(FIND("Napoleon",H102)),ISERROR(FIND("Napoleon",I102))),0,1)</f>
        <v>1</v>
      </c>
      <c r="AA102" s="2">
        <f>IF(AND(ISERROR(FIND("Michel Ney",$H102)),ISERROR(FIND("Michel Ney",$I102))),0,1)</f>
        <v>0</v>
      </c>
      <c r="AB102" s="2">
        <f>IF(AND(ISERROR(FIND("Joachim Murat",$H102)),ISERROR(FIND("Joachim Murat",$I102))),0,1)</f>
        <v>0</v>
      </c>
      <c r="AC102" s="2">
        <f>IF(AND(ISERROR(FIND("Louis Davout",$H102)),ISERROR(FIND("Louis Davout",$I102))),0,1)</f>
        <v>0</v>
      </c>
      <c r="AD102" s="2">
        <f>IF(AND(ISERROR(FIND("Wellesley",$H102)),ISERROR(FIND("Wellesley",$I102))),0,1)</f>
        <v>0</v>
      </c>
      <c r="AE102" s="2">
        <f>IF(AND(ISERROR(FIND("Wellington",$H102)),ISERROR(FIND("Wellington",$I102))),0,1)</f>
        <v>0</v>
      </c>
      <c r="AF102">
        <f>IF(OR(AD102=1,AE102=1),1,0)</f>
        <v>0</v>
      </c>
      <c r="AG102">
        <f>IF(Q102="F",0,IF(Q102="A",1,0.5))</f>
        <v>0</v>
      </c>
    </row>
    <row r="103" ht="128.25" spans="1:33">
      <c r="A103" t="s">
        <v>904</v>
      </c>
      <c r="B103" s="3" t="s">
        <v>14</v>
      </c>
      <c r="C103" t="s">
        <v>905</v>
      </c>
      <c r="D103" t="s">
        <v>906</v>
      </c>
      <c r="E103" t="s">
        <v>124</v>
      </c>
      <c r="F103" t="s">
        <v>18</v>
      </c>
      <c r="G103" s="3" t="s">
        <v>907</v>
      </c>
      <c r="H103" s="3" t="s">
        <v>908</v>
      </c>
      <c r="I103" s="3" t="s">
        <v>909</v>
      </c>
      <c r="J103" s="4">
        <v>27500</v>
      </c>
      <c r="K103" s="4">
        <v>20661</v>
      </c>
      <c r="L103">
        <v>849</v>
      </c>
      <c r="M103" s="4">
        <v>2602</v>
      </c>
      <c r="Q103" t="s">
        <v>1900</v>
      </c>
      <c r="R103" t="s">
        <v>1900</v>
      </c>
      <c r="S103" t="s">
        <v>1901</v>
      </c>
      <c r="T103">
        <f>IF(R103="F",J103,K103)</f>
        <v>20661</v>
      </c>
      <c r="U103">
        <f>IF(R103="F",K103,J103)</f>
        <v>27500</v>
      </c>
      <c r="V103">
        <f>IF($R$2="F",L103,M103)</f>
        <v>2602</v>
      </c>
      <c r="W103">
        <f>IF($R$2="F",M103,L103)</f>
        <v>849</v>
      </c>
      <c r="X103">
        <f>T103/U103</f>
        <v>0.751309090909091</v>
      </c>
      <c r="Y103">
        <f>V103/W103</f>
        <v>3.06478209658422</v>
      </c>
      <c r="Z103" s="2">
        <f>IF(AND(ISERROR(FIND("Napoleon",H103)),ISERROR(FIND("Napoleon",I103))),0,1)</f>
        <v>0</v>
      </c>
      <c r="AA103" s="2">
        <f>IF(AND(ISERROR(FIND("Michel Ney",$H103)),ISERROR(FIND("Michel Ney",$I103))),0,1)</f>
        <v>0</v>
      </c>
      <c r="AB103" s="2">
        <f>IF(AND(ISERROR(FIND("Joachim Murat",$H103)),ISERROR(FIND("Joachim Murat",$I103))),0,1)</f>
        <v>0</v>
      </c>
      <c r="AC103" s="2">
        <f>IF(AND(ISERROR(FIND("Louis Davout",$H103)),ISERROR(FIND("Louis Davout",$I103))),0,1)</f>
        <v>0</v>
      </c>
      <c r="AD103" s="2">
        <f>IF(AND(ISERROR(FIND("Wellesley",$H103)),ISERROR(FIND("Wellesley",$I103))),0,1)</f>
        <v>0</v>
      </c>
      <c r="AE103" s="2">
        <f>IF(AND(ISERROR(FIND("Wellington",$H103)),ISERROR(FIND("Wellington",$I103))),0,1)</f>
        <v>0</v>
      </c>
      <c r="AF103">
        <f>IF(OR(AD103=1,AE103=1),1,0)</f>
        <v>0</v>
      </c>
      <c r="AG103">
        <f>IF(Q103="F",0,IF(Q103="A",1,0.5))</f>
        <v>1</v>
      </c>
    </row>
    <row r="104" ht="213.75" spans="1:33">
      <c r="A104" t="s">
        <v>913</v>
      </c>
      <c r="B104" s="3" t="s">
        <v>45</v>
      </c>
      <c r="C104" t="s">
        <v>914</v>
      </c>
      <c r="D104" t="s">
        <v>915</v>
      </c>
      <c r="E104" t="s">
        <v>113</v>
      </c>
      <c r="F104" t="s">
        <v>36</v>
      </c>
      <c r="G104" s="3" t="s">
        <v>916</v>
      </c>
      <c r="H104" t="s">
        <v>917</v>
      </c>
      <c r="I104" s="3" t="s">
        <v>918</v>
      </c>
      <c r="J104" s="4">
        <v>60000</v>
      </c>
      <c r="K104" s="4">
        <v>80000</v>
      </c>
      <c r="L104" s="4">
        <v>4351</v>
      </c>
      <c r="M104" s="4">
        <v>2450</v>
      </c>
      <c r="Q104" t="s">
        <v>1900</v>
      </c>
      <c r="R104" t="s">
        <v>1901</v>
      </c>
      <c r="S104" t="s">
        <v>1900</v>
      </c>
      <c r="T104">
        <f>IF(R104="F",J104,K104)</f>
        <v>60000</v>
      </c>
      <c r="U104">
        <f>IF(R104="F",K104,J104)</f>
        <v>80000</v>
      </c>
      <c r="V104">
        <f>IF($R$2="F",L104,M104)</f>
        <v>2450</v>
      </c>
      <c r="W104">
        <f>IF($R$2="F",M104,L104)</f>
        <v>4351</v>
      </c>
      <c r="X104">
        <f>T104/U104</f>
        <v>0.75</v>
      </c>
      <c r="Y104">
        <f>V104/W104</f>
        <v>0.563088945070099</v>
      </c>
      <c r="Z104" s="2">
        <f>IF(AND(ISERROR(FIND("Napoleon",H104)),ISERROR(FIND("Napoleon",I104))),0,1)</f>
        <v>0</v>
      </c>
      <c r="AA104" s="2">
        <f>IF(AND(ISERROR(FIND("Michel Ney",$H104)),ISERROR(FIND("Michel Ney",$I104))),0,1)</f>
        <v>0</v>
      </c>
      <c r="AB104" s="2">
        <f>IF(AND(ISERROR(FIND("Joachim Murat",$H104)),ISERROR(FIND("Joachim Murat",$I104))),0,1)</f>
        <v>0</v>
      </c>
      <c r="AC104" s="2">
        <f>IF(AND(ISERROR(FIND("Louis Davout",$H104)),ISERROR(FIND("Louis Davout",$I104))),0,1)</f>
        <v>0</v>
      </c>
      <c r="AD104" s="2">
        <f>IF(AND(ISERROR(FIND("Wellesley",$H104)),ISERROR(FIND("Wellesley",$I104))),0,1)</f>
        <v>1</v>
      </c>
      <c r="AE104" s="2">
        <f>IF(AND(ISERROR(FIND("Wellington",$H104)),ISERROR(FIND("Wellington",$I104))),0,1)</f>
        <v>1</v>
      </c>
      <c r="AF104">
        <f>IF(OR(AD104=1,AE104=1),1,0)</f>
        <v>1</v>
      </c>
      <c r="AG104">
        <f>IF(Q104="F",0,IF(Q104="A",1,0.5))</f>
        <v>1</v>
      </c>
    </row>
    <row r="105" ht="85.5" spans="1:33">
      <c r="A105" t="s">
        <v>921</v>
      </c>
      <c r="B105" s="3" t="s">
        <v>45</v>
      </c>
      <c r="C105" t="s">
        <v>922</v>
      </c>
      <c r="D105" t="s">
        <v>923</v>
      </c>
      <c r="E105" t="s">
        <v>27</v>
      </c>
      <c r="F105" t="s">
        <v>36</v>
      </c>
      <c r="G105" t="s">
        <v>832</v>
      </c>
      <c r="H105" s="3" t="s">
        <v>924</v>
      </c>
      <c r="I105" t="s">
        <v>925</v>
      </c>
      <c r="J105">
        <v>29000</v>
      </c>
      <c r="K105">
        <v>52000</v>
      </c>
      <c r="L105" s="4">
        <v>2000</v>
      </c>
      <c r="M105" s="3">
        <v>18000</v>
      </c>
      <c r="Q105" t="s">
        <v>1901</v>
      </c>
      <c r="R105" t="s">
        <v>1901</v>
      </c>
      <c r="S105" t="s">
        <v>1900</v>
      </c>
      <c r="T105">
        <f>IF(R105="F",J105,K105)</f>
        <v>29000</v>
      </c>
      <c r="U105">
        <f>IF(R105="F",K105,J105)</f>
        <v>52000</v>
      </c>
      <c r="V105">
        <f>IF($R$2="F",L105,M105)</f>
        <v>18000</v>
      </c>
      <c r="W105">
        <f>IF($R$2="F",M105,L105)</f>
        <v>2000</v>
      </c>
      <c r="X105">
        <f>T105/U105</f>
        <v>0.557692307692308</v>
      </c>
      <c r="Y105">
        <f>V105/W105</f>
        <v>9</v>
      </c>
      <c r="Z105" s="2">
        <f>IF(AND(ISERROR(FIND("Napoleon",H105)),ISERROR(FIND("Napoleon",I105))),0,1)</f>
        <v>0</v>
      </c>
      <c r="AA105" s="2">
        <f>IF(AND(ISERROR(FIND("Michel Ney",$H105)),ISERROR(FIND("Michel Ney",$I105))),0,1)</f>
        <v>0</v>
      </c>
      <c r="AB105" s="2">
        <f>IF(AND(ISERROR(FIND("Joachim Murat",$H105)),ISERROR(FIND("Joachim Murat",$I105))),0,1)</f>
        <v>0</v>
      </c>
      <c r="AC105" s="2">
        <f>IF(AND(ISERROR(FIND("Louis Davout",$H105)),ISERROR(FIND("Louis Davout",$I105))),0,1)</f>
        <v>0</v>
      </c>
      <c r="AD105" s="2">
        <f>IF(AND(ISERROR(FIND("Wellesley",$H105)),ISERROR(FIND("Wellesley",$I105))),0,1)</f>
        <v>0</v>
      </c>
      <c r="AE105" s="2">
        <f>IF(AND(ISERROR(FIND("Wellington",$H105)),ISERROR(FIND("Wellington",$I105))),0,1)</f>
        <v>0</v>
      </c>
      <c r="AF105">
        <f>IF(OR(AD105=1,AE105=1),1,0)</f>
        <v>0</v>
      </c>
      <c r="AG105">
        <f>IF(Q105="F",0,IF(Q105="A",1,0.5))</f>
        <v>0</v>
      </c>
    </row>
    <row r="106" ht="85.5" spans="1:33">
      <c r="A106" t="s">
        <v>929</v>
      </c>
      <c r="B106" s="3" t="s">
        <v>316</v>
      </c>
      <c r="C106" t="s">
        <v>930</v>
      </c>
      <c r="D106" t="s">
        <v>931</v>
      </c>
      <c r="E106" t="s">
        <v>124</v>
      </c>
      <c r="F106" t="s">
        <v>319</v>
      </c>
      <c r="G106" t="s">
        <v>320</v>
      </c>
      <c r="H106" s="3" t="s">
        <v>328</v>
      </c>
      <c r="I106" t="s">
        <v>329</v>
      </c>
      <c r="J106" s="4">
        <v>10000</v>
      </c>
      <c r="K106" s="4">
        <v>25000</v>
      </c>
      <c r="L106">
        <v>400</v>
      </c>
      <c r="M106">
        <v>2000</v>
      </c>
      <c r="Q106" t="s">
        <v>1900</v>
      </c>
      <c r="R106" t="s">
        <v>1900</v>
      </c>
      <c r="S106" t="s">
        <v>1901</v>
      </c>
      <c r="T106">
        <f>IF(R106="F",J106,K106)</f>
        <v>25000</v>
      </c>
      <c r="U106">
        <f>IF(R106="F",K106,J106)</f>
        <v>10000</v>
      </c>
      <c r="V106">
        <f>IF($R$2="F",L106,M106)</f>
        <v>2000</v>
      </c>
      <c r="W106">
        <f>IF($R$2="F",M106,L106)</f>
        <v>400</v>
      </c>
      <c r="X106">
        <f>T106/U106</f>
        <v>2.5</v>
      </c>
      <c r="Y106">
        <f>V106/W106</f>
        <v>5</v>
      </c>
      <c r="Z106" s="2">
        <f>IF(AND(ISERROR(FIND("Napoleon",H106)),ISERROR(FIND("Napoleon",I106))),0,1)</f>
        <v>0</v>
      </c>
      <c r="AA106" s="2">
        <f>IF(AND(ISERROR(FIND("Michel Ney",$H106)),ISERROR(FIND("Michel Ney",$I106))),0,1)</f>
        <v>0</v>
      </c>
      <c r="AB106" s="2">
        <f>IF(AND(ISERROR(FIND("Joachim Murat",$H106)),ISERROR(FIND("Joachim Murat",$I106))),0,1)</f>
        <v>1</v>
      </c>
      <c r="AC106" s="2">
        <f>IF(AND(ISERROR(FIND("Louis Davout",$H106)),ISERROR(FIND("Louis Davout",$I106))),0,1)</f>
        <v>0</v>
      </c>
      <c r="AD106" s="2">
        <f>IF(AND(ISERROR(FIND("Wellesley",$H106)),ISERROR(FIND("Wellesley",$I106))),0,1)</f>
        <v>0</v>
      </c>
      <c r="AE106" s="2">
        <f>IF(AND(ISERROR(FIND("Wellington",$H106)),ISERROR(FIND("Wellington",$I106))),0,1)</f>
        <v>0</v>
      </c>
      <c r="AF106">
        <f>IF(OR(AD106=1,AE106=1),1,0)</f>
        <v>0</v>
      </c>
      <c r="AG106">
        <f>IF(Q106="F",0,IF(Q106="A",1,0.5))</f>
        <v>1</v>
      </c>
    </row>
    <row r="107" ht="85.5" spans="1:33">
      <c r="A107" t="s">
        <v>934</v>
      </c>
      <c r="B107" s="3" t="s">
        <v>45</v>
      </c>
      <c r="C107" t="s">
        <v>935</v>
      </c>
      <c r="D107" t="s">
        <v>152</v>
      </c>
      <c r="E107" t="s">
        <v>69</v>
      </c>
      <c r="F107" s="3" t="s">
        <v>936</v>
      </c>
      <c r="G107" t="s">
        <v>36</v>
      </c>
      <c r="H107" t="s">
        <v>937</v>
      </c>
      <c r="I107" t="s">
        <v>585</v>
      </c>
      <c r="J107" s="4">
        <v>44000</v>
      </c>
      <c r="K107" s="4">
        <v>36000</v>
      </c>
      <c r="L107">
        <v>2174</v>
      </c>
      <c r="M107" s="4">
        <v>3985</v>
      </c>
      <c r="Q107" t="s">
        <v>1900</v>
      </c>
      <c r="R107" t="s">
        <v>1900</v>
      </c>
      <c r="S107" t="s">
        <v>1901</v>
      </c>
      <c r="T107">
        <f>IF(R107="F",J107,K107)</f>
        <v>36000</v>
      </c>
      <c r="U107">
        <f>IF(R107="F",K107,J107)</f>
        <v>44000</v>
      </c>
      <c r="V107">
        <f>IF($R$2="F",L107,M107)</f>
        <v>3985</v>
      </c>
      <c r="W107">
        <f>IF($R$2="F",M107,L107)</f>
        <v>2174</v>
      </c>
      <c r="X107">
        <f>T107/U107</f>
        <v>0.818181818181818</v>
      </c>
      <c r="Y107">
        <f>V107/W107</f>
        <v>1.83302667893284</v>
      </c>
      <c r="Z107" s="2">
        <f>IF(AND(ISERROR(FIND("Napoleon",H107)),ISERROR(FIND("Napoleon",I107))),0,1)</f>
        <v>0</v>
      </c>
      <c r="AA107" s="2">
        <f>IF(AND(ISERROR(FIND("Michel Ney",$H107)),ISERROR(FIND("Michel Ney",$I107))),0,1)</f>
        <v>0</v>
      </c>
      <c r="AB107" s="2">
        <f>IF(AND(ISERROR(FIND("Joachim Murat",$H107)),ISERROR(FIND("Joachim Murat",$I107))),0,1)</f>
        <v>0</v>
      </c>
      <c r="AC107" s="2">
        <f>IF(AND(ISERROR(FIND("Louis Davout",$H107)),ISERROR(FIND("Louis Davout",$I107))),0,1)</f>
        <v>0</v>
      </c>
      <c r="AD107" s="2">
        <f>IF(AND(ISERROR(FIND("Wellesley",$H107)),ISERROR(FIND("Wellesley",$I107))),0,1)</f>
        <v>1</v>
      </c>
      <c r="AE107" s="2">
        <f>IF(AND(ISERROR(FIND("Wellington",$H107)),ISERROR(FIND("Wellington",$I107))),0,1)</f>
        <v>0</v>
      </c>
      <c r="AF107">
        <f>IF(OR(AD107=1,AE107=1),1,0)</f>
        <v>1</v>
      </c>
      <c r="AG107">
        <f>IF(Q107="F",0,IF(Q107="A",1,0.5))</f>
        <v>1</v>
      </c>
    </row>
    <row r="108" ht="99.75" spans="1:33">
      <c r="A108" t="s">
        <v>942</v>
      </c>
      <c r="B108" s="3" t="s">
        <v>943</v>
      </c>
      <c r="C108" t="s">
        <v>944</v>
      </c>
      <c r="D108" t="s">
        <v>945</v>
      </c>
      <c r="E108" s="3" t="s">
        <v>946</v>
      </c>
      <c r="F108" t="s">
        <v>206</v>
      </c>
      <c r="G108" t="s">
        <v>19</v>
      </c>
      <c r="H108" t="s">
        <v>947</v>
      </c>
      <c r="I108" s="3" t="s">
        <v>948</v>
      </c>
      <c r="J108" s="3"/>
      <c r="K108" s="3"/>
      <c r="L108" s="3">
        <v>2650</v>
      </c>
      <c r="M108" t="s">
        <v>1902</v>
      </c>
      <c r="Q108" t="s">
        <v>1901</v>
      </c>
      <c r="R108" t="s">
        <v>1900</v>
      </c>
      <c r="S108" t="s">
        <v>1901</v>
      </c>
      <c r="T108">
        <f>IF(R108="F",J108,K108)</f>
        <v>0</v>
      </c>
      <c r="U108">
        <f>IF(R108="F",K108,J108)</f>
        <v>0</v>
      </c>
      <c r="V108" t="str">
        <f>IF($R$2="F",L108,M108)</f>
        <v> </v>
      </c>
      <c r="W108">
        <f>IF($R$2="F",M108,L108)</f>
        <v>2650</v>
      </c>
      <c r="X108" t="e">
        <f>T108/U108</f>
        <v>#DIV/0!</v>
      </c>
      <c r="Y108" t="e">
        <f>V108/W108</f>
        <v>#VALUE!</v>
      </c>
      <c r="Z108" s="2">
        <f>IF(AND(ISERROR(FIND("Napoleon",H108)),ISERROR(FIND("Napoleon",I108))),0,1)</f>
        <v>0</v>
      </c>
      <c r="AA108" s="2">
        <f>IF(AND(ISERROR(FIND("Michel Ney",$H108)),ISERROR(FIND("Michel Ney",$I108))),0,1)</f>
        <v>0</v>
      </c>
      <c r="AB108" s="2">
        <f>IF(AND(ISERROR(FIND("Joachim Murat",$H108)),ISERROR(FIND("Joachim Murat",$I108))),0,1)</f>
        <v>0</v>
      </c>
      <c r="AC108" s="2">
        <f>IF(AND(ISERROR(FIND("Louis Davout",$H108)),ISERROR(FIND("Louis Davout",$I108))),0,1)</f>
        <v>0</v>
      </c>
      <c r="AD108" s="2">
        <f>IF(AND(ISERROR(FIND("Wellesley",$H108)),ISERROR(FIND("Wellesley",$I108))),0,1)</f>
        <v>0</v>
      </c>
      <c r="AE108" s="2">
        <f>IF(AND(ISERROR(FIND("Wellington",$H108)),ISERROR(FIND("Wellington",$I108))),0,1)</f>
        <v>0</v>
      </c>
      <c r="AF108">
        <f>IF(OR(AD108=1,AE108=1),1,0)</f>
        <v>0</v>
      </c>
      <c r="AG108">
        <f>IF(Q108="F",0,IF(Q108="A",1,0.5))</f>
        <v>0</v>
      </c>
    </row>
    <row r="109" ht="114" spans="1:33">
      <c r="A109" t="s">
        <v>952</v>
      </c>
      <c r="B109" s="3" t="s">
        <v>420</v>
      </c>
      <c r="C109" t="s">
        <v>953</v>
      </c>
      <c r="D109" t="s">
        <v>954</v>
      </c>
      <c r="E109" t="s">
        <v>27</v>
      </c>
      <c r="F109" t="s">
        <v>36</v>
      </c>
      <c r="G109" t="s">
        <v>206</v>
      </c>
      <c r="H109" t="s">
        <v>955</v>
      </c>
      <c r="I109" t="s">
        <v>956</v>
      </c>
      <c r="J109" s="4">
        <v>20000</v>
      </c>
      <c r="K109" s="4">
        <v>25000</v>
      </c>
      <c r="Q109" t="s">
        <v>1901</v>
      </c>
      <c r="R109" t="s">
        <v>1901</v>
      </c>
      <c r="S109" t="s">
        <v>1900</v>
      </c>
      <c r="T109">
        <f>IF(R109="F",J109,K109)</f>
        <v>20000</v>
      </c>
      <c r="U109">
        <f>IF(R109="F",K109,J109)</f>
        <v>25000</v>
      </c>
      <c r="V109">
        <f>IF($R$2="F",L109,M109)</f>
        <v>0</v>
      </c>
      <c r="W109">
        <f>IF($R$2="F",M109,L109)</f>
        <v>0</v>
      </c>
      <c r="X109">
        <f>T109/U109</f>
        <v>0.8</v>
      </c>
      <c r="Y109" t="e">
        <f>V109/W109</f>
        <v>#DIV/0!</v>
      </c>
      <c r="Z109" s="2">
        <f>IF(AND(ISERROR(FIND("Napoleon",H109)),ISERROR(FIND("Napoleon",I109))),0,1)</f>
        <v>0</v>
      </c>
      <c r="AA109" s="2">
        <f>IF(AND(ISERROR(FIND("Michel Ney",$H109)),ISERROR(FIND("Michel Ney",$I109))),0,1)</f>
        <v>0</v>
      </c>
      <c r="AB109" s="2">
        <f>IF(AND(ISERROR(FIND("Joachim Murat",$H109)),ISERROR(FIND("Joachim Murat",$I109))),0,1)</f>
        <v>0</v>
      </c>
      <c r="AC109" s="2">
        <f>IF(AND(ISERROR(FIND("Louis Davout",$H109)),ISERROR(FIND("Louis Davout",$I109))),0,1)</f>
        <v>0</v>
      </c>
      <c r="AD109" s="2">
        <f>IF(AND(ISERROR(FIND("Wellesley",$H109)),ISERROR(FIND("Wellesley",$I109))),0,1)</f>
        <v>0</v>
      </c>
      <c r="AE109" s="2">
        <f>IF(AND(ISERROR(FIND("Wellington",$H109)),ISERROR(FIND("Wellington",$I109))),0,1)</f>
        <v>0</v>
      </c>
      <c r="AF109">
        <f>IF(OR(AD109=1,AE109=1),1,0)</f>
        <v>0</v>
      </c>
      <c r="AG109">
        <f>IF(Q109="F",0,IF(Q109="A",1,0.5))</f>
        <v>0</v>
      </c>
    </row>
    <row r="110" ht="85.5" spans="1:33">
      <c r="A110" t="s">
        <v>957</v>
      </c>
      <c r="B110" s="3" t="s">
        <v>45</v>
      </c>
      <c r="C110" t="s">
        <v>958</v>
      </c>
      <c r="D110" t="s">
        <v>959</v>
      </c>
      <c r="E110" t="s">
        <v>960</v>
      </c>
      <c r="F110" t="s">
        <v>36</v>
      </c>
      <c r="G110" t="s">
        <v>248</v>
      </c>
      <c r="H110" t="s">
        <v>961</v>
      </c>
      <c r="I110" t="s">
        <v>824</v>
      </c>
      <c r="J110" s="8">
        <v>24000</v>
      </c>
      <c r="K110" s="8">
        <v>19000</v>
      </c>
      <c r="L110">
        <v>200</v>
      </c>
      <c r="M110" s="3">
        <v>600</v>
      </c>
      <c r="Q110" t="s">
        <v>1899</v>
      </c>
      <c r="R110" t="s">
        <v>1901</v>
      </c>
      <c r="S110" t="s">
        <v>1900</v>
      </c>
      <c r="T110">
        <f>IF(R110="F",J110,K110)</f>
        <v>24000</v>
      </c>
      <c r="U110">
        <f>IF(R110="F",K110,J110)</f>
        <v>19000</v>
      </c>
      <c r="V110">
        <f>IF($R$2="F",L110,M110)</f>
        <v>600</v>
      </c>
      <c r="W110">
        <f>IF($R$2="F",M110,L110)</f>
        <v>200</v>
      </c>
      <c r="X110">
        <f>T110/U110</f>
        <v>1.26315789473684</v>
      </c>
      <c r="Y110">
        <f>V110/W110</f>
        <v>3</v>
      </c>
      <c r="Z110" s="2">
        <f>IF(AND(ISERROR(FIND("Napoleon",H110)),ISERROR(FIND("Napoleon",I110))),0,1)</f>
        <v>0</v>
      </c>
      <c r="AA110" s="2">
        <f>IF(AND(ISERROR(FIND("Michel Ney",$H110)),ISERROR(FIND("Michel Ney",$I110))),0,1)</f>
        <v>0</v>
      </c>
      <c r="AB110" s="2">
        <f>IF(AND(ISERROR(FIND("Joachim Murat",$H110)),ISERROR(FIND("Joachim Murat",$I110))),0,1)</f>
        <v>0</v>
      </c>
      <c r="AC110" s="2">
        <f>IF(AND(ISERROR(FIND("Louis Davout",$H110)),ISERROR(FIND("Louis Davout",$I110))),0,1)</f>
        <v>0</v>
      </c>
      <c r="AD110" s="2">
        <f>IF(AND(ISERROR(FIND("Wellesley",$H110)),ISERROR(FIND("Wellesley",$I110))),0,1)</f>
        <v>0</v>
      </c>
      <c r="AE110" s="2">
        <f>IF(AND(ISERROR(FIND("Wellington",$H110)),ISERROR(FIND("Wellington",$I110))),0,1)</f>
        <v>0</v>
      </c>
      <c r="AF110">
        <f>IF(OR(AD110=1,AE110=1),1,0)</f>
        <v>0</v>
      </c>
      <c r="AG110">
        <f>IF(Q110="F",0,IF(Q110="A",1,0.5))</f>
        <v>0.5</v>
      </c>
    </row>
    <row r="111" ht="370.5" spans="1:33">
      <c r="A111" t="s">
        <v>885</v>
      </c>
      <c r="B111" s="3" t="s">
        <v>172</v>
      </c>
      <c r="C111" t="s">
        <v>886</v>
      </c>
      <c r="D111" t="s">
        <v>887</v>
      </c>
      <c r="E111" s="3" t="s">
        <v>888</v>
      </c>
      <c r="F111" t="s">
        <v>79</v>
      </c>
      <c r="G111" s="3" t="s">
        <v>889</v>
      </c>
      <c r="H111" s="3" t="s">
        <v>890</v>
      </c>
      <c r="I111" s="3" t="s">
        <v>891</v>
      </c>
      <c r="J111" s="3">
        <v>26000</v>
      </c>
      <c r="K111" s="4">
        <v>155000</v>
      </c>
      <c r="L111" s="4">
        <v>5000</v>
      </c>
      <c r="M111" s="4">
        <v>18000</v>
      </c>
      <c r="Q111" t="s">
        <v>1900</v>
      </c>
      <c r="R111" t="s">
        <v>1901</v>
      </c>
      <c r="S111" t="s">
        <v>1900</v>
      </c>
      <c r="T111">
        <f>IF(R111="F",J111,K111)</f>
        <v>26000</v>
      </c>
      <c r="U111">
        <f>IF(R111="F",K111,J111)</f>
        <v>155000</v>
      </c>
      <c r="V111">
        <f>IF($R$2="F",L111,M111)</f>
        <v>18000</v>
      </c>
      <c r="W111">
        <f>IF($R$2="F",M111,L111)</f>
        <v>5000</v>
      </c>
      <c r="X111">
        <f>T111/U111</f>
        <v>0.167741935483871</v>
      </c>
      <c r="Y111">
        <f>V111/W111</f>
        <v>3.6</v>
      </c>
      <c r="Z111" s="2">
        <f>IF(AND(ISERROR(FIND("Napoleon",H111)),ISERROR(FIND("Napoleon",I111))),0,1)</f>
        <v>0</v>
      </c>
      <c r="AA111" s="2">
        <f>IF(AND(ISERROR(FIND("Michel Ney",$H111)),ISERROR(FIND("Michel Ney",$I111))),0,1)</f>
        <v>0</v>
      </c>
      <c r="AB111" s="2">
        <f>IF(AND(ISERROR(FIND("Joachim Murat",$H111)),ISERROR(FIND("Joachim Murat",$I111))),0,1)</f>
        <v>0</v>
      </c>
      <c r="AC111" s="2">
        <f>IF(AND(ISERROR(FIND("Louis Davout",$H111)),ISERROR(FIND("Louis Davout",$I111))),0,1)</f>
        <v>0</v>
      </c>
      <c r="AD111" s="2">
        <f>IF(AND(ISERROR(FIND("Wellesley",$H111)),ISERROR(FIND("Wellesley",$I111))),0,1)</f>
        <v>0</v>
      </c>
      <c r="AE111" s="2">
        <f>IF(AND(ISERROR(FIND("Wellington",$H111)),ISERROR(FIND("Wellington",$I111))),0,1)</f>
        <v>0</v>
      </c>
      <c r="AF111">
        <f>IF(OR(AD111=1,AE111=1),1,0)</f>
        <v>0</v>
      </c>
      <c r="AG111">
        <f>IF(Q111="F",0,IF(Q111="A",1,0.5))</f>
        <v>1</v>
      </c>
    </row>
    <row r="112" ht="85.5" spans="1:33">
      <c r="A112" t="s">
        <v>966</v>
      </c>
      <c r="B112" s="3" t="s">
        <v>316</v>
      </c>
      <c r="C112" t="s">
        <v>967</v>
      </c>
      <c r="D112" t="s">
        <v>968</v>
      </c>
      <c r="E112" t="s">
        <v>124</v>
      </c>
      <c r="F112" t="s">
        <v>319</v>
      </c>
      <c r="G112" t="s">
        <v>320</v>
      </c>
      <c r="H112" t="s">
        <v>367</v>
      </c>
      <c r="I112" t="s">
        <v>329</v>
      </c>
      <c r="J112">
        <v>400</v>
      </c>
      <c r="K112" s="4">
        <v>3000</v>
      </c>
      <c r="L112">
        <v>25</v>
      </c>
      <c r="M112" s="3">
        <v>450</v>
      </c>
      <c r="Q112" t="s">
        <v>1900</v>
      </c>
      <c r="R112" t="s">
        <v>1900</v>
      </c>
      <c r="S112" t="s">
        <v>1901</v>
      </c>
      <c r="T112">
        <f>IF(R112="F",J112,K112)</f>
        <v>3000</v>
      </c>
      <c r="U112">
        <f>IF(R112="F",K112,J112)</f>
        <v>400</v>
      </c>
      <c r="V112">
        <f>IF($R$2="F",L112,M112)</f>
        <v>450</v>
      </c>
      <c r="W112">
        <f>IF($R$2="F",M112,L112)</f>
        <v>25</v>
      </c>
      <c r="X112">
        <f>T112/U112</f>
        <v>7.5</v>
      </c>
      <c r="Y112">
        <f>V112/W112</f>
        <v>18</v>
      </c>
      <c r="Z112" s="2">
        <f>IF(AND(ISERROR(FIND("Napoleon",H112)),ISERROR(FIND("Napoleon",I112))),0,1)</f>
        <v>0</v>
      </c>
      <c r="AA112" s="2">
        <f>IF(AND(ISERROR(FIND("Michel Ney",$H112)),ISERROR(FIND("Michel Ney",$I112))),0,1)</f>
        <v>0</v>
      </c>
      <c r="AB112" s="2">
        <f>IF(AND(ISERROR(FIND("Joachim Murat",$H112)),ISERROR(FIND("Joachim Murat",$I112))),0,1)</f>
        <v>1</v>
      </c>
      <c r="AC112" s="2">
        <f>IF(AND(ISERROR(FIND("Louis Davout",$H112)),ISERROR(FIND("Louis Davout",$I112))),0,1)</f>
        <v>0</v>
      </c>
      <c r="AD112" s="2">
        <f>IF(AND(ISERROR(FIND("Wellesley",$H112)),ISERROR(FIND("Wellesley",$I112))),0,1)</f>
        <v>0</v>
      </c>
      <c r="AE112" s="2">
        <f>IF(AND(ISERROR(FIND("Wellington",$H112)),ISERROR(FIND("Wellington",$I112))),0,1)</f>
        <v>0</v>
      </c>
      <c r="AF112">
        <f>IF(OR(AD112=1,AE112=1),1,0)</f>
        <v>0</v>
      </c>
      <c r="AG112">
        <f>IF(Q112="F",0,IF(Q112="A",1,0.5))</f>
        <v>1</v>
      </c>
    </row>
    <row r="113" ht="114" spans="1:33">
      <c r="A113" t="s">
        <v>971</v>
      </c>
      <c r="B113" s="3" t="s">
        <v>14</v>
      </c>
      <c r="C113" t="s">
        <v>972</v>
      </c>
      <c r="D113" t="s">
        <v>973</v>
      </c>
      <c r="E113" t="s">
        <v>974</v>
      </c>
      <c r="F113" s="3" t="s">
        <v>975</v>
      </c>
      <c r="G113" t="s">
        <v>18</v>
      </c>
      <c r="H113" t="s">
        <v>976</v>
      </c>
      <c r="I113" t="s">
        <v>977</v>
      </c>
      <c r="J113" s="4">
        <v>44800</v>
      </c>
      <c r="K113" s="1">
        <v>25940</v>
      </c>
      <c r="L113" s="4">
        <v>2000</v>
      </c>
      <c r="M113">
        <v>3896</v>
      </c>
      <c r="Q113" t="s">
        <v>1901</v>
      </c>
      <c r="R113" t="s">
        <v>1901</v>
      </c>
      <c r="S113" t="s">
        <v>1900</v>
      </c>
      <c r="T113">
        <f>IF(R113="F",J113,K113)</f>
        <v>44800</v>
      </c>
      <c r="U113">
        <f>IF(R113="F",K113,J113)</f>
        <v>25940</v>
      </c>
      <c r="V113">
        <f>IF($R$2="F",L113,M113)</f>
        <v>3896</v>
      </c>
      <c r="W113">
        <f>IF($R$2="F",M113,L113)</f>
        <v>2000</v>
      </c>
      <c r="X113">
        <f>T113/U113</f>
        <v>1.72706245181187</v>
      </c>
      <c r="Y113">
        <f>V113/W113</f>
        <v>1.948</v>
      </c>
      <c r="Z113" s="2">
        <f>IF(AND(ISERROR(FIND("Napoleon",H113)),ISERROR(FIND("Napoleon",I113))),0,1)</f>
        <v>0</v>
      </c>
      <c r="AA113" s="2">
        <f>IF(AND(ISERROR(FIND("Michel Ney",$H113)),ISERROR(FIND("Michel Ney",$I113))),0,1)</f>
        <v>0</v>
      </c>
      <c r="AB113" s="2">
        <f>IF(AND(ISERROR(FIND("Joachim Murat",$H113)),ISERROR(FIND("Joachim Murat",$I113))),0,1)</f>
        <v>0</v>
      </c>
      <c r="AC113" s="2">
        <f>IF(AND(ISERROR(FIND("Louis Davout",$H113)),ISERROR(FIND("Louis Davout",$I113))),0,1)</f>
        <v>0</v>
      </c>
      <c r="AD113" s="2">
        <f>IF(AND(ISERROR(FIND("Wellesley",$H113)),ISERROR(FIND("Wellesley",$I113))),0,1)</f>
        <v>0</v>
      </c>
      <c r="AE113" s="2">
        <f>IF(AND(ISERROR(FIND("Wellington",$H113)),ISERROR(FIND("Wellington",$I113))),0,1)</f>
        <v>0</v>
      </c>
      <c r="AF113">
        <f>IF(OR(AD113=1,AE113=1),1,0)</f>
        <v>0</v>
      </c>
      <c r="AG113">
        <f>IF(Q113="F",0,IF(Q113="A",1,0.5))</f>
        <v>0</v>
      </c>
    </row>
    <row r="114" ht="99.75" spans="1:33">
      <c r="A114" t="s">
        <v>981</v>
      </c>
      <c r="B114" s="3" t="s">
        <v>45</v>
      </c>
      <c r="C114" t="s">
        <v>982</v>
      </c>
      <c r="D114" t="s">
        <v>983</v>
      </c>
      <c r="E114" t="s">
        <v>27</v>
      </c>
      <c r="F114" t="s">
        <v>36</v>
      </c>
      <c r="G114" s="3" t="s">
        <v>70</v>
      </c>
      <c r="H114" t="s">
        <v>490</v>
      </c>
      <c r="I114" s="3" t="s">
        <v>258</v>
      </c>
      <c r="J114" s="4">
        <v>9340</v>
      </c>
      <c r="K114" s="4">
        <v>16000</v>
      </c>
      <c r="L114">
        <v>227</v>
      </c>
      <c r="M114">
        <v>205</v>
      </c>
      <c r="Q114" t="s">
        <v>1901</v>
      </c>
      <c r="R114" t="s">
        <v>1901</v>
      </c>
      <c r="S114" t="s">
        <v>1900</v>
      </c>
      <c r="T114">
        <f>IF(R114="F",J114,K114)</f>
        <v>9340</v>
      </c>
      <c r="U114">
        <f>IF(R114="F",K114,J114)</f>
        <v>16000</v>
      </c>
      <c r="V114">
        <f>IF($R$2="F",L114,M114)</f>
        <v>205</v>
      </c>
      <c r="W114">
        <f>IF($R$2="F",M114,L114)</f>
        <v>227</v>
      </c>
      <c r="X114">
        <f>T114/U114</f>
        <v>0.58375</v>
      </c>
      <c r="Y114">
        <f>V114/W114</f>
        <v>0.903083700440529</v>
      </c>
      <c r="Z114" s="2">
        <f>IF(AND(ISERROR(FIND("Napoleon",H114)),ISERROR(FIND("Napoleon",I114))),0,1)</f>
        <v>0</v>
      </c>
      <c r="AA114" s="2">
        <f>IF(AND(ISERROR(FIND("Michel Ney",$H114)),ISERROR(FIND("Michel Ney",$I114))),0,1)</f>
        <v>1</v>
      </c>
      <c r="AB114" s="2">
        <f>IF(AND(ISERROR(FIND("Joachim Murat",$H114)),ISERROR(FIND("Joachim Murat",$I114))),0,1)</f>
        <v>0</v>
      </c>
      <c r="AC114" s="2">
        <f>IF(AND(ISERROR(FIND("Louis Davout",$H114)),ISERROR(FIND("Louis Davout",$I114))),0,1)</f>
        <v>0</v>
      </c>
      <c r="AD114" s="2">
        <f>IF(AND(ISERROR(FIND("Wellesley",$H114)),ISERROR(FIND("Wellesley",$I114))),0,1)</f>
        <v>0</v>
      </c>
      <c r="AE114" s="2">
        <f>IF(AND(ISERROR(FIND("Wellington",$H114)),ISERROR(FIND("Wellington",$I114))),0,1)</f>
        <v>1</v>
      </c>
      <c r="AF114">
        <f>IF(OR(AD114=1,AE114=1),1,0)</f>
        <v>1</v>
      </c>
      <c r="AG114">
        <f>IF(Q114="F",0,IF(Q114="A",1,0.5))</f>
        <v>0</v>
      </c>
    </row>
    <row r="115" ht="114" spans="1:33">
      <c r="A115" t="s">
        <v>984</v>
      </c>
      <c r="B115" s="3" t="s">
        <v>420</v>
      </c>
      <c r="C115" t="s">
        <v>985</v>
      </c>
      <c r="D115" t="s">
        <v>986</v>
      </c>
      <c r="E115" t="s">
        <v>27</v>
      </c>
      <c r="F115" t="s">
        <v>19</v>
      </c>
      <c r="G115" t="s">
        <v>614</v>
      </c>
      <c r="H115" t="s">
        <v>987</v>
      </c>
      <c r="I115" t="s">
        <v>988</v>
      </c>
      <c r="J115" s="4">
        <v>12000</v>
      </c>
      <c r="K115" s="4">
        <v>10000</v>
      </c>
      <c r="L115" t="s">
        <v>1902</v>
      </c>
      <c r="M115">
        <v>10000</v>
      </c>
      <c r="Q115" t="s">
        <v>1901</v>
      </c>
      <c r="R115" t="s">
        <v>1901</v>
      </c>
      <c r="S115" t="s">
        <v>1900</v>
      </c>
      <c r="T115">
        <f>IF(R115="F",J115,K115)</f>
        <v>12000</v>
      </c>
      <c r="U115">
        <f>IF(R115="F",K115,J115)</f>
        <v>10000</v>
      </c>
      <c r="V115">
        <f>IF($R$2="F",L115,M115)</f>
        <v>10000</v>
      </c>
      <c r="W115" t="str">
        <f>IF($R$2="F",M115,L115)</f>
        <v> </v>
      </c>
      <c r="X115">
        <f>T115/U115</f>
        <v>1.2</v>
      </c>
      <c r="Y115" t="e">
        <f>V115/W115</f>
        <v>#VALUE!</v>
      </c>
      <c r="Z115" s="2">
        <f>IF(AND(ISERROR(FIND("Napoleon",H115)),ISERROR(FIND("Napoleon",I115))),0,1)</f>
        <v>0</v>
      </c>
      <c r="AA115" s="2">
        <f>IF(AND(ISERROR(FIND("Michel Ney",$H115)),ISERROR(FIND("Michel Ney",$I115))),0,1)</f>
        <v>0</v>
      </c>
      <c r="AB115" s="2">
        <f>IF(AND(ISERROR(FIND("Joachim Murat",$H115)),ISERROR(FIND("Joachim Murat",$I115))),0,1)</f>
        <v>1</v>
      </c>
      <c r="AC115" s="2">
        <f>IF(AND(ISERROR(FIND("Louis Davout",$H115)),ISERROR(FIND("Louis Davout",$I115))),0,1)</f>
        <v>0</v>
      </c>
      <c r="AD115" s="2">
        <f>IF(AND(ISERROR(FIND("Wellesley",$H115)),ISERROR(FIND("Wellesley",$I115))),0,1)</f>
        <v>0</v>
      </c>
      <c r="AE115" s="2">
        <f>IF(AND(ISERROR(FIND("Wellington",$H115)),ISERROR(FIND("Wellington",$I115))),0,1)</f>
        <v>0</v>
      </c>
      <c r="AF115">
        <f>IF(OR(AD115=1,AE115=1),1,0)</f>
        <v>0</v>
      </c>
      <c r="AG115">
        <f>IF(Q115="F",0,IF(Q115="A",1,0.5))</f>
        <v>0</v>
      </c>
    </row>
    <row r="116" ht="114" spans="1:33">
      <c r="A116" t="s">
        <v>992</v>
      </c>
      <c r="B116" s="3" t="s">
        <v>420</v>
      </c>
      <c r="C116" t="s">
        <v>993</v>
      </c>
      <c r="D116" t="s">
        <v>994</v>
      </c>
      <c r="E116" t="s">
        <v>995</v>
      </c>
      <c r="F116" t="s">
        <v>19</v>
      </c>
      <c r="G116" s="3" t="s">
        <v>996</v>
      </c>
      <c r="H116" t="s">
        <v>997</v>
      </c>
      <c r="I116" t="s">
        <v>998</v>
      </c>
      <c r="J116">
        <v>24000</v>
      </c>
      <c r="K116" s="4">
        <v>52500</v>
      </c>
      <c r="L116" s="4">
        <v>1200</v>
      </c>
      <c r="M116">
        <v>4250</v>
      </c>
      <c r="Q116" t="s">
        <v>1901</v>
      </c>
      <c r="R116" t="s">
        <v>1901</v>
      </c>
      <c r="S116" t="s">
        <v>1900</v>
      </c>
      <c r="T116">
        <f>IF(R116="F",J116,K116)</f>
        <v>24000</v>
      </c>
      <c r="U116">
        <f>IF(R116="F",K116,J116)</f>
        <v>52500</v>
      </c>
      <c r="V116">
        <f>IF($R$2="F",L116,M116)</f>
        <v>4250</v>
      </c>
      <c r="W116">
        <f>IF($R$2="F",M116,L116)</f>
        <v>1200</v>
      </c>
      <c r="X116">
        <f>T116/U116</f>
        <v>0.457142857142857</v>
      </c>
      <c r="Y116">
        <f>V116/W116</f>
        <v>3.54166666666667</v>
      </c>
      <c r="Z116" s="2">
        <f>IF(AND(ISERROR(FIND("Napoleon",H116)),ISERROR(FIND("Napoleon",I116))),0,1)</f>
        <v>0</v>
      </c>
      <c r="AA116" s="2">
        <f>IF(AND(ISERROR(FIND("Michel Ney",$H116)),ISERROR(FIND("Michel Ney",$I116))),0,1)</f>
        <v>0</v>
      </c>
      <c r="AB116" s="2">
        <f>IF(AND(ISERROR(FIND("Joachim Murat",$H116)),ISERROR(FIND("Joachim Murat",$I116))),0,1)</f>
        <v>0</v>
      </c>
      <c r="AC116" s="2">
        <f>IF(AND(ISERROR(FIND("Louis Davout",$H116)),ISERROR(FIND("Louis Davout",$I116))),0,1)</f>
        <v>0</v>
      </c>
      <c r="AD116" s="2">
        <f>IF(AND(ISERROR(FIND("Wellesley",$H116)),ISERROR(FIND("Wellesley",$I116))),0,1)</f>
        <v>0</v>
      </c>
      <c r="AE116" s="2">
        <f>IF(AND(ISERROR(FIND("Wellington",$H116)),ISERROR(FIND("Wellington",$I116))),0,1)</f>
        <v>0</v>
      </c>
      <c r="AF116">
        <f>IF(OR(AD116=1,AE116=1),1,0)</f>
        <v>0</v>
      </c>
      <c r="AG116">
        <f>IF(Q116="F",0,IF(Q116="A",1,0.5))</f>
        <v>0</v>
      </c>
    </row>
    <row r="117" ht="228" spans="1:33">
      <c r="A117" t="s">
        <v>1002</v>
      </c>
      <c r="B117" s="3" t="s">
        <v>746</v>
      </c>
      <c r="C117" t="s">
        <v>1003</v>
      </c>
      <c r="D117" t="s">
        <v>748</v>
      </c>
      <c r="E117" s="3" t="s">
        <v>1004</v>
      </c>
      <c r="F117" t="s">
        <v>36</v>
      </c>
      <c r="G117" s="3" t="s">
        <v>1005</v>
      </c>
      <c r="H117" t="s">
        <v>490</v>
      </c>
      <c r="I117" s="3" t="s">
        <v>1006</v>
      </c>
      <c r="J117" s="6">
        <v>20000</v>
      </c>
      <c r="K117" s="8">
        <v>36000</v>
      </c>
      <c r="L117" s="4">
        <v>4140</v>
      </c>
      <c r="M117" s="4">
        <v>4800</v>
      </c>
      <c r="Q117" t="s">
        <v>1901</v>
      </c>
      <c r="R117" t="s">
        <v>1901</v>
      </c>
      <c r="S117" t="s">
        <v>1900</v>
      </c>
      <c r="T117">
        <f>IF(R117="F",J117,K117)</f>
        <v>20000</v>
      </c>
      <c r="U117">
        <f>IF(R117="F",K117,J117)</f>
        <v>36000</v>
      </c>
      <c r="V117">
        <f>IF($R$2="F",L117,M117)</f>
        <v>4800</v>
      </c>
      <c r="W117">
        <f>IF($R$2="F",M117,L117)</f>
        <v>4140</v>
      </c>
      <c r="X117">
        <f>T117/U117</f>
        <v>0.555555555555556</v>
      </c>
      <c r="Y117">
        <f>V117/W117</f>
        <v>1.15942028985507</v>
      </c>
      <c r="Z117" s="2">
        <f>IF(AND(ISERROR(FIND("Napoleon",H117)),ISERROR(FIND("Napoleon",I117))),0,1)</f>
        <v>0</v>
      </c>
      <c r="AA117" s="2">
        <f>IF(AND(ISERROR(FIND("Michel Ney",$H117)),ISERROR(FIND("Michel Ney",$I117))),0,1)</f>
        <v>1</v>
      </c>
      <c r="AB117" s="2">
        <f>IF(AND(ISERROR(FIND("Joachim Murat",$H117)),ISERROR(FIND("Joachim Murat",$I117))),0,1)</f>
        <v>0</v>
      </c>
      <c r="AC117" s="2">
        <f>IF(AND(ISERROR(FIND("Louis Davout",$H117)),ISERROR(FIND("Louis Davout",$I117))),0,1)</f>
        <v>0</v>
      </c>
      <c r="AD117" s="2">
        <f>IF(AND(ISERROR(FIND("Wellesley",$H117)),ISERROR(FIND("Wellesley",$I117))),0,1)</f>
        <v>0</v>
      </c>
      <c r="AE117" s="2">
        <f>IF(AND(ISERROR(FIND("Wellington",$H117)),ISERROR(FIND("Wellington",$I117))),0,1)</f>
        <v>1</v>
      </c>
      <c r="AF117">
        <f>IF(OR(AD117=1,AE117=1),1,0)</f>
        <v>1</v>
      </c>
      <c r="AG117">
        <f>IF(Q117="F",0,IF(Q117="A",1,0.5))</f>
        <v>0</v>
      </c>
    </row>
    <row r="118" ht="142.5" spans="1:33">
      <c r="A118" t="s">
        <v>1011</v>
      </c>
      <c r="B118" s="3" t="s">
        <v>121</v>
      </c>
      <c r="C118" t="s">
        <v>1012</v>
      </c>
      <c r="D118" t="s">
        <v>1013</v>
      </c>
      <c r="E118" t="s">
        <v>974</v>
      </c>
      <c r="F118" s="3" t="s">
        <v>1014</v>
      </c>
      <c r="G118" s="3" t="s">
        <v>1015</v>
      </c>
      <c r="H118" t="s">
        <v>1016</v>
      </c>
      <c r="I118" s="3" t="s">
        <v>1017</v>
      </c>
      <c r="J118" s="4">
        <v>39902</v>
      </c>
      <c r="K118" s="4">
        <v>35525</v>
      </c>
      <c r="L118" s="4">
        <v>4000</v>
      </c>
      <c r="M118" s="4">
        <v>6235</v>
      </c>
      <c r="Q118" t="s">
        <v>1901</v>
      </c>
      <c r="R118" t="s">
        <v>1901</v>
      </c>
      <c r="S118" t="s">
        <v>1900</v>
      </c>
      <c r="T118">
        <f>IF(R118="F",J118,K118)</f>
        <v>39902</v>
      </c>
      <c r="U118">
        <f>IF(R118="F",K118,J118)</f>
        <v>35525</v>
      </c>
      <c r="V118">
        <f>IF($R$2="F",L118,M118)</f>
        <v>6235</v>
      </c>
      <c r="W118">
        <f>IF($R$2="F",M118,L118)</f>
        <v>4000</v>
      </c>
      <c r="X118">
        <f>T118/U118</f>
        <v>1.12320900774103</v>
      </c>
      <c r="Y118">
        <f>V118/W118</f>
        <v>1.55875</v>
      </c>
      <c r="Z118" s="2">
        <f>IF(AND(ISERROR(FIND("Napoleon",H118)),ISERROR(FIND("Napoleon",I118))),0,1)</f>
        <v>0</v>
      </c>
      <c r="AA118" s="2">
        <f>IF(AND(ISERROR(FIND("Michel Ney",$H118)),ISERROR(FIND("Michel Ney",$I118))),0,1)</f>
        <v>0</v>
      </c>
      <c r="AB118" s="2">
        <f>IF(AND(ISERROR(FIND("Joachim Murat",$H118)),ISERROR(FIND("Joachim Murat",$I118))),0,1)</f>
        <v>0</v>
      </c>
      <c r="AC118" s="2">
        <f>IF(AND(ISERROR(FIND("Louis Davout",$H118)),ISERROR(FIND("Louis Davout",$I118))),0,1)</f>
        <v>0</v>
      </c>
      <c r="AD118" s="2">
        <f>IF(AND(ISERROR(FIND("Wellesley",$H118)),ISERROR(FIND("Wellesley",$I118))),0,1)</f>
        <v>0</v>
      </c>
      <c r="AE118" s="2">
        <f>IF(AND(ISERROR(FIND("Wellington",$H118)),ISERROR(FIND("Wellington",$I118))),0,1)</f>
        <v>0</v>
      </c>
      <c r="AF118">
        <f>IF(OR(AD118=1,AE118=1),1,0)</f>
        <v>0</v>
      </c>
      <c r="AG118">
        <f>IF(Q118="F",0,IF(Q118="A",1,0.5))</f>
        <v>0</v>
      </c>
    </row>
    <row r="119" ht="199.5" spans="1:33">
      <c r="A119" t="s">
        <v>1021</v>
      </c>
      <c r="B119" s="3" t="s">
        <v>1022</v>
      </c>
      <c r="C119" t="s">
        <v>1023</v>
      </c>
      <c r="D119" t="s">
        <v>1024</v>
      </c>
      <c r="E119" t="s">
        <v>1025</v>
      </c>
      <c r="F119" t="s">
        <v>18</v>
      </c>
      <c r="G119" t="s">
        <v>757</v>
      </c>
      <c r="H119" t="s">
        <v>1026</v>
      </c>
      <c r="I119" t="s">
        <v>1027</v>
      </c>
      <c r="J119" s="6">
        <v>29000</v>
      </c>
      <c r="K119" s="3">
        <v>14000</v>
      </c>
      <c r="L119" s="3">
        <v>2300</v>
      </c>
      <c r="M119" s="3">
        <v>1390</v>
      </c>
      <c r="Q119" t="s">
        <v>1901</v>
      </c>
      <c r="R119" t="s">
        <v>1900</v>
      </c>
      <c r="S119" t="s">
        <v>1901</v>
      </c>
      <c r="T119">
        <f>IF(R119="F",J119,K119)</f>
        <v>14000</v>
      </c>
      <c r="U119">
        <f>IF(R119="F",K119,J119)</f>
        <v>29000</v>
      </c>
      <c r="V119">
        <f>IF($R$2="F",L119,M119)</f>
        <v>1390</v>
      </c>
      <c r="W119">
        <f>IF($R$2="F",M119,L119)</f>
        <v>2300</v>
      </c>
      <c r="X119">
        <f>T119/U119</f>
        <v>0.482758620689655</v>
      </c>
      <c r="Y119">
        <f>V119/W119</f>
        <v>0.604347826086956</v>
      </c>
      <c r="Z119" s="2">
        <f>IF(AND(ISERROR(FIND("Napoleon",H119)),ISERROR(FIND("Napoleon",I119))),0,1)</f>
        <v>0</v>
      </c>
      <c r="AA119" s="2">
        <f>IF(AND(ISERROR(FIND("Michel Ney",$H119)),ISERROR(FIND("Michel Ney",$I119))),0,1)</f>
        <v>0</v>
      </c>
      <c r="AB119" s="2">
        <f>IF(AND(ISERROR(FIND("Joachim Murat",$H119)),ISERROR(FIND("Joachim Murat",$I119))),0,1)</f>
        <v>0</v>
      </c>
      <c r="AC119" s="2">
        <f>IF(AND(ISERROR(FIND("Louis Davout",$H119)),ISERROR(FIND("Louis Davout",$I119))),0,1)</f>
        <v>0</v>
      </c>
      <c r="AD119" s="2">
        <f>IF(AND(ISERROR(FIND("Wellesley",$H119)),ISERROR(FIND("Wellesley",$I119))),0,1)</f>
        <v>0</v>
      </c>
      <c r="AE119" s="2">
        <f>IF(AND(ISERROR(FIND("Wellington",$H119)),ISERROR(FIND("Wellington",$I119))),0,1)</f>
        <v>0</v>
      </c>
      <c r="AF119">
        <f>IF(OR(AD119=1,AE119=1),1,0)</f>
        <v>0</v>
      </c>
      <c r="AG119">
        <f>IF(Q119="F",0,IF(Q119="A",1,0.5))</f>
        <v>0</v>
      </c>
    </row>
    <row r="120" ht="285" spans="1:33">
      <c r="A120" t="s">
        <v>1032</v>
      </c>
      <c r="B120" s="3" t="s">
        <v>1033</v>
      </c>
      <c r="C120" t="s">
        <v>1034</v>
      </c>
      <c r="D120" t="s">
        <v>1035</v>
      </c>
      <c r="E120" t="s">
        <v>27</v>
      </c>
      <c r="F120" t="s">
        <v>18</v>
      </c>
      <c r="G120" t="s">
        <v>19</v>
      </c>
      <c r="H120" t="s">
        <v>481</v>
      </c>
      <c r="I120" s="3" t="s">
        <v>1036</v>
      </c>
      <c r="J120" s="4">
        <v>26000</v>
      </c>
      <c r="K120" s="4">
        <v>37000</v>
      </c>
      <c r="L120" s="4">
        <v>6000</v>
      </c>
      <c r="M120">
        <v>1750</v>
      </c>
      <c r="Q120" t="s">
        <v>1901</v>
      </c>
      <c r="R120" t="s">
        <v>1900</v>
      </c>
      <c r="S120" t="s">
        <v>1901</v>
      </c>
      <c r="T120">
        <f>IF(R120="F",J120,K120)</f>
        <v>37000</v>
      </c>
      <c r="U120">
        <f>IF(R120="F",K120,J120)</f>
        <v>26000</v>
      </c>
      <c r="V120">
        <f>IF($R$2="F",L120,M120)</f>
        <v>1750</v>
      </c>
      <c r="W120">
        <f>IF($R$2="F",M120,L120)</f>
        <v>6000</v>
      </c>
      <c r="X120">
        <f>T120/U120</f>
        <v>1.42307692307692</v>
      </c>
      <c r="Y120">
        <f>V120/W120</f>
        <v>0.291666666666667</v>
      </c>
      <c r="Z120" s="2">
        <f>IF(AND(ISERROR(FIND("Napoleon",H120)),ISERROR(FIND("Napoleon",I120))),0,1)</f>
        <v>1</v>
      </c>
      <c r="AA120" s="2">
        <f>IF(AND(ISERROR(FIND("Michel Ney",$H120)),ISERROR(FIND("Michel Ney",$I120))),0,1)</f>
        <v>0</v>
      </c>
      <c r="AB120" s="2">
        <f>IF(AND(ISERROR(FIND("Joachim Murat",$H120)),ISERROR(FIND("Joachim Murat",$I120))),0,1)</f>
        <v>0</v>
      </c>
      <c r="AC120" s="2">
        <f>IF(AND(ISERROR(FIND("Louis Davout",$H120)),ISERROR(FIND("Louis Davout",$I120))),0,1)</f>
        <v>0</v>
      </c>
      <c r="AD120" s="2">
        <f>IF(AND(ISERROR(FIND("Wellesley",$H120)),ISERROR(FIND("Wellesley",$I120))),0,1)</f>
        <v>0</v>
      </c>
      <c r="AE120" s="2">
        <f>IF(AND(ISERROR(FIND("Wellington",$H120)),ISERROR(FIND("Wellington",$I120))),0,1)</f>
        <v>0</v>
      </c>
      <c r="AF120">
        <f>IF(OR(AD120=1,AE120=1),1,0)</f>
        <v>0</v>
      </c>
      <c r="AG120">
        <f>IF(Q120="F",0,IF(Q120="A",1,0.5))</f>
        <v>0</v>
      </c>
    </row>
    <row r="121" ht="85.5" spans="1:33">
      <c r="A121" t="s">
        <v>1039</v>
      </c>
      <c r="B121" s="3" t="s">
        <v>45</v>
      </c>
      <c r="C121" t="s">
        <v>1040</v>
      </c>
      <c r="D121" t="s">
        <v>1041</v>
      </c>
      <c r="E121" t="s">
        <v>274</v>
      </c>
      <c r="F121" t="s">
        <v>36</v>
      </c>
      <c r="G121" s="3" t="s">
        <v>1042</v>
      </c>
      <c r="H121" t="s">
        <v>490</v>
      </c>
      <c r="I121" t="s">
        <v>1043</v>
      </c>
      <c r="J121" s="4">
        <v>7000</v>
      </c>
      <c r="K121" s="4">
        <v>25000</v>
      </c>
      <c r="L121">
        <v>150</v>
      </c>
      <c r="M121">
        <v>1800</v>
      </c>
      <c r="Q121" t="s">
        <v>1901</v>
      </c>
      <c r="R121" t="s">
        <v>1901</v>
      </c>
      <c r="S121" t="s">
        <v>1900</v>
      </c>
      <c r="T121">
        <f>IF(R121="F",J121,K121)</f>
        <v>7000</v>
      </c>
      <c r="U121">
        <f>IF(R121="F",K121,J121)</f>
        <v>25000</v>
      </c>
      <c r="V121">
        <f>IF($R$2="F",L121,M121)</f>
        <v>1800</v>
      </c>
      <c r="W121">
        <f>IF($R$2="F",M121,L121)</f>
        <v>150</v>
      </c>
      <c r="X121">
        <f>T121/U121</f>
        <v>0.28</v>
      </c>
      <c r="Y121">
        <f>V121/W121</f>
        <v>12</v>
      </c>
      <c r="Z121" s="2">
        <f>IF(AND(ISERROR(FIND("Napoleon",H121)),ISERROR(FIND("Napoleon",I121))),0,1)</f>
        <v>0</v>
      </c>
      <c r="AA121" s="2">
        <f>IF(AND(ISERROR(FIND("Michel Ney",$H121)),ISERROR(FIND("Michel Ney",$I121))),0,1)</f>
        <v>1</v>
      </c>
      <c r="AB121" s="2">
        <f>IF(AND(ISERROR(FIND("Joachim Murat",$H121)),ISERROR(FIND("Joachim Murat",$I121))),0,1)</f>
        <v>0</v>
      </c>
      <c r="AC121" s="2">
        <f>IF(AND(ISERROR(FIND("Louis Davout",$H121)),ISERROR(FIND("Louis Davout",$I121))),0,1)</f>
        <v>0</v>
      </c>
      <c r="AD121" s="2">
        <f>IF(AND(ISERROR(FIND("Wellesley",$H121)),ISERROR(FIND("Wellesley",$I121))),0,1)</f>
        <v>0</v>
      </c>
      <c r="AE121" s="2">
        <f>IF(AND(ISERROR(FIND("Wellington",$H121)),ISERROR(FIND("Wellington",$I121))),0,1)</f>
        <v>1</v>
      </c>
      <c r="AF121">
        <f>IF(OR(AD121=1,AE121=1),1,0)</f>
        <v>1</v>
      </c>
      <c r="AG121">
        <f>IF(Q121="F",0,IF(Q121="A",1,0.5))</f>
        <v>0</v>
      </c>
    </row>
    <row r="122" ht="114" spans="1:33">
      <c r="A122" t="s">
        <v>1048</v>
      </c>
      <c r="B122" s="3" t="s">
        <v>99</v>
      </c>
      <c r="C122" t="s">
        <v>1049</v>
      </c>
      <c r="D122" t="s">
        <v>1050</v>
      </c>
      <c r="E122" t="s">
        <v>27</v>
      </c>
      <c r="F122" t="s">
        <v>36</v>
      </c>
      <c r="G122" s="3" t="s">
        <v>781</v>
      </c>
      <c r="H122" t="s">
        <v>136</v>
      </c>
      <c r="I122" s="3" t="s">
        <v>1051</v>
      </c>
      <c r="J122" s="4">
        <v>10000</v>
      </c>
      <c r="K122" s="4">
        <v>15000</v>
      </c>
      <c r="L122">
        <v>700</v>
      </c>
      <c r="M122" s="3">
        <v>2700</v>
      </c>
      <c r="Q122" t="s">
        <v>1901</v>
      </c>
      <c r="R122" t="s">
        <v>1901</v>
      </c>
      <c r="S122" t="s">
        <v>1900</v>
      </c>
      <c r="T122">
        <f>IF(R122="F",J122,K122)</f>
        <v>10000</v>
      </c>
      <c r="U122">
        <f>IF(R122="F",K122,J122)</f>
        <v>15000</v>
      </c>
      <c r="V122">
        <f>IF($R$2="F",L122,M122)</f>
        <v>2700</v>
      </c>
      <c r="W122">
        <f>IF($R$2="F",M122,L122)</f>
        <v>700</v>
      </c>
      <c r="X122">
        <f>T122/U122</f>
        <v>0.666666666666667</v>
      </c>
      <c r="Y122">
        <f>V122/W122</f>
        <v>3.85714285714286</v>
      </c>
      <c r="Z122" s="2">
        <f>IF(AND(ISERROR(FIND("Napoleon",H122)),ISERROR(FIND("Napoleon",I122))),0,1)</f>
        <v>1</v>
      </c>
      <c r="AA122" s="2">
        <f>IF(AND(ISERROR(FIND("Michel Ney",$H122)),ISERROR(FIND("Michel Ney",$I122))),0,1)</f>
        <v>0</v>
      </c>
      <c r="AB122" s="2">
        <f>IF(AND(ISERROR(FIND("Joachim Murat",$H122)),ISERROR(FIND("Joachim Murat",$I122))),0,1)</f>
        <v>0</v>
      </c>
      <c r="AC122" s="2">
        <f>IF(AND(ISERROR(FIND("Louis Davout",$H122)),ISERROR(FIND("Louis Davout",$I122))),0,1)</f>
        <v>0</v>
      </c>
      <c r="AD122" s="2">
        <f>IF(AND(ISERROR(FIND("Wellesley",$H122)),ISERROR(FIND("Wellesley",$I122))),0,1)</f>
        <v>0</v>
      </c>
      <c r="AE122" s="2">
        <f>IF(AND(ISERROR(FIND("Wellington",$H122)),ISERROR(FIND("Wellington",$I122))),0,1)</f>
        <v>0</v>
      </c>
      <c r="AF122">
        <f>IF(OR(AD122=1,AE122=1),1,0)</f>
        <v>0</v>
      </c>
      <c r="AG122">
        <f>IF(Q122="F",0,IF(Q122="A",1,0.5))</f>
        <v>0</v>
      </c>
    </row>
    <row r="123" ht="99.75" spans="1:33">
      <c r="A123" t="s">
        <v>1053</v>
      </c>
      <c r="B123" s="3" t="s">
        <v>1054</v>
      </c>
      <c r="C123" t="s">
        <v>1055</v>
      </c>
      <c r="D123" t="s">
        <v>1056</v>
      </c>
      <c r="E123" t="s">
        <v>1057</v>
      </c>
      <c r="F123" t="s">
        <v>36</v>
      </c>
      <c r="G123" t="s">
        <v>1058</v>
      </c>
      <c r="H123" s="3" t="s">
        <v>1059</v>
      </c>
      <c r="I123" s="3" t="s">
        <v>1060</v>
      </c>
      <c r="J123" s="4">
        <v>6000</v>
      </c>
      <c r="K123" s="4">
        <v>8000</v>
      </c>
      <c r="L123" s="3">
        <v>70</v>
      </c>
      <c r="M123" s="3">
        <v>600</v>
      </c>
      <c r="Q123" t="s">
        <v>1901</v>
      </c>
      <c r="R123" t="s">
        <v>1901</v>
      </c>
      <c r="S123" t="s">
        <v>1900</v>
      </c>
      <c r="T123">
        <f>IF(R123="F",J123,K123)</f>
        <v>6000</v>
      </c>
      <c r="U123">
        <f>IF(R123="F",K123,J123)</f>
        <v>8000</v>
      </c>
      <c r="V123">
        <f>IF($R$2="F",L123,M123)</f>
        <v>600</v>
      </c>
      <c r="W123">
        <f>IF($R$2="F",M123,L123)</f>
        <v>70</v>
      </c>
      <c r="X123">
        <f>T123/U123</f>
        <v>0.75</v>
      </c>
      <c r="Y123">
        <f>V123/W123</f>
        <v>8.57142857142857</v>
      </c>
      <c r="Z123" s="2">
        <f>IF(AND(ISERROR(FIND("Napoleon",H123)),ISERROR(FIND("Napoleon",I123))),0,1)</f>
        <v>0</v>
      </c>
      <c r="AA123" s="2">
        <f>IF(AND(ISERROR(FIND("Michel Ney",$H123)),ISERROR(FIND("Michel Ney",$I123))),0,1)</f>
        <v>0</v>
      </c>
      <c r="AB123" s="2">
        <f>IF(AND(ISERROR(FIND("Joachim Murat",$H123)),ISERROR(FIND("Joachim Murat",$I123))),0,1)</f>
        <v>0</v>
      </c>
      <c r="AC123" s="2">
        <f>IF(AND(ISERROR(FIND("Louis Davout",$H123)),ISERROR(FIND("Louis Davout",$I123))),0,1)</f>
        <v>0</v>
      </c>
      <c r="AD123" s="2">
        <f>IF(AND(ISERROR(FIND("Wellesley",$H123)),ISERROR(FIND("Wellesley",$I123))),0,1)</f>
        <v>0</v>
      </c>
      <c r="AE123" s="2">
        <f>IF(AND(ISERROR(FIND("Wellington",$H123)),ISERROR(FIND("Wellington",$I123))),0,1)</f>
        <v>0</v>
      </c>
      <c r="AF123">
        <f>IF(OR(AD123=1,AE123=1),1,0)</f>
        <v>0</v>
      </c>
      <c r="AG123">
        <f>IF(Q123="F",0,IF(Q123="A",1,0.5))</f>
        <v>0</v>
      </c>
    </row>
    <row r="124" ht="128.25" spans="1:33">
      <c r="A124" t="s">
        <v>1065</v>
      </c>
      <c r="B124" s="3" t="s">
        <v>649</v>
      </c>
      <c r="C124" t="s">
        <v>1066</v>
      </c>
      <c r="D124" t="s">
        <v>1067</v>
      </c>
      <c r="E124" t="s">
        <v>27</v>
      </c>
      <c r="F124" t="s">
        <v>19</v>
      </c>
      <c r="G124" t="s">
        <v>653</v>
      </c>
      <c r="H124" t="s">
        <v>1068</v>
      </c>
      <c r="I124" t="s">
        <v>1069</v>
      </c>
      <c r="J124" s="1" t="s">
        <v>1902</v>
      </c>
      <c r="K124" s="1" t="s">
        <v>1902</v>
      </c>
      <c r="L124" t="s">
        <v>1902</v>
      </c>
      <c r="M124">
        <v>460</v>
      </c>
      <c r="Q124" t="s">
        <v>1901</v>
      </c>
      <c r="R124" t="s">
        <v>1901</v>
      </c>
      <c r="S124" t="s">
        <v>1900</v>
      </c>
      <c r="T124" t="str">
        <f>IF(R124="F",J124,K124)</f>
        <v> </v>
      </c>
      <c r="U124" t="str">
        <f>IF(R124="F",K124,J124)</f>
        <v> </v>
      </c>
      <c r="V124">
        <f>IF($R$2="F",L124,M124)</f>
        <v>460</v>
      </c>
      <c r="W124" t="str">
        <f>IF($R$2="F",M124,L124)</f>
        <v> </v>
      </c>
      <c r="X124" t="e">
        <f>T124/U124</f>
        <v>#VALUE!</v>
      </c>
      <c r="Y124" t="e">
        <f>V124/W124</f>
        <v>#VALUE!</v>
      </c>
      <c r="Z124" s="2">
        <f>IF(AND(ISERROR(FIND("Napoleon",H124)),ISERROR(FIND("Napoleon",I124))),0,1)</f>
        <v>0</v>
      </c>
      <c r="AA124" s="2">
        <f>IF(AND(ISERROR(FIND("Michel Ney",$H124)),ISERROR(FIND("Michel Ney",$I124))),0,1)</f>
        <v>0</v>
      </c>
      <c r="AB124" s="2">
        <f>IF(AND(ISERROR(FIND("Joachim Murat",$H124)),ISERROR(FIND("Joachim Murat",$I124))),0,1)</f>
        <v>0</v>
      </c>
      <c r="AC124" s="2">
        <f>IF(AND(ISERROR(FIND("Louis Davout",$H124)),ISERROR(FIND("Louis Davout",$I124))),0,1)</f>
        <v>0</v>
      </c>
      <c r="AD124" s="2">
        <f>IF(AND(ISERROR(FIND("Wellesley",$H124)),ISERROR(FIND("Wellesley",$I124))),0,1)</f>
        <v>0</v>
      </c>
      <c r="AE124" s="2">
        <f>IF(AND(ISERROR(FIND("Wellington",$H124)),ISERROR(FIND("Wellington",$I124))),0,1)</f>
        <v>0</v>
      </c>
      <c r="AF124">
        <f>IF(OR(AD124=1,AE124=1),1,0)</f>
        <v>0</v>
      </c>
      <c r="AG124">
        <f>IF(Q124="F",0,IF(Q124="A",1,0.5))</f>
        <v>0</v>
      </c>
    </row>
    <row r="125" ht="85.5" spans="1:33">
      <c r="A125" t="s">
        <v>1073</v>
      </c>
      <c r="B125" s="3" t="s">
        <v>45</v>
      </c>
      <c r="C125" t="s">
        <v>1074</v>
      </c>
      <c r="D125" t="s">
        <v>1075</v>
      </c>
      <c r="E125" t="s">
        <v>1076</v>
      </c>
      <c r="F125" s="3" t="s">
        <v>70</v>
      </c>
      <c r="G125" s="3" t="s">
        <v>1077</v>
      </c>
      <c r="H125" t="s">
        <v>1078</v>
      </c>
      <c r="I125" t="s">
        <v>1079</v>
      </c>
      <c r="J125">
        <v>15200</v>
      </c>
      <c r="K125" s="8">
        <v>4465</v>
      </c>
      <c r="L125">
        <v>487</v>
      </c>
      <c r="M125" s="3">
        <v>700</v>
      </c>
      <c r="Q125" t="s">
        <v>1900</v>
      </c>
      <c r="R125" t="s">
        <v>1900</v>
      </c>
      <c r="S125" t="s">
        <v>1901</v>
      </c>
      <c r="T125">
        <f>IF(R125="F",J125,K125)</f>
        <v>4465</v>
      </c>
      <c r="U125">
        <f>IF(R125="F",K125,J125)</f>
        <v>15200</v>
      </c>
      <c r="V125">
        <f>IF($R$2="F",L125,M125)</f>
        <v>700</v>
      </c>
      <c r="W125">
        <f>IF($R$2="F",M125,L125)</f>
        <v>487</v>
      </c>
      <c r="X125">
        <f>T125/U125</f>
        <v>0.29375</v>
      </c>
      <c r="Y125">
        <f>V125/W125</f>
        <v>1.43737166324435</v>
      </c>
      <c r="Z125" s="2">
        <f>IF(AND(ISERROR(FIND("Napoleon",H125)),ISERROR(FIND("Napoleon",I125))),0,1)</f>
        <v>0</v>
      </c>
      <c r="AA125" s="2">
        <f>IF(AND(ISERROR(FIND("Michel Ney",$H125)),ISERROR(FIND("Michel Ney",$I125))),0,1)</f>
        <v>0</v>
      </c>
      <c r="AB125" s="2">
        <f>IF(AND(ISERROR(FIND("Joachim Murat",$H125)),ISERROR(FIND("Joachim Murat",$I125))),0,1)</f>
        <v>0</v>
      </c>
      <c r="AC125" s="2">
        <f>IF(AND(ISERROR(FIND("Louis Davout",$H125)),ISERROR(FIND("Louis Davout",$I125))),0,1)</f>
        <v>0</v>
      </c>
      <c r="AD125" s="2">
        <f>IF(AND(ISERROR(FIND("Wellesley",$H125)),ISERROR(FIND("Wellesley",$I125))),0,1)</f>
        <v>1</v>
      </c>
      <c r="AE125" s="2">
        <f>IF(AND(ISERROR(FIND("Wellington",$H125)),ISERROR(FIND("Wellington",$I125))),0,1)</f>
        <v>0</v>
      </c>
      <c r="AF125">
        <f>IF(OR(AD125=1,AE125=1),1,0)</f>
        <v>1</v>
      </c>
      <c r="AG125">
        <f>IF(Q125="F",0,IF(Q125="A",1,0.5))</f>
        <v>1</v>
      </c>
    </row>
    <row r="126" ht="85.5" spans="1:33">
      <c r="A126" t="s">
        <v>1084</v>
      </c>
      <c r="B126" s="3" t="s">
        <v>316</v>
      </c>
      <c r="C126" t="s">
        <v>1085</v>
      </c>
      <c r="D126" t="s">
        <v>1086</v>
      </c>
      <c r="E126" t="s">
        <v>124</v>
      </c>
      <c r="F126" t="s">
        <v>319</v>
      </c>
      <c r="G126" t="s">
        <v>320</v>
      </c>
      <c r="H126" t="s">
        <v>367</v>
      </c>
      <c r="I126" t="s">
        <v>329</v>
      </c>
      <c r="J126" s="4">
        <v>3000</v>
      </c>
      <c r="K126" s="4">
        <v>8000</v>
      </c>
      <c r="L126">
        <v>150</v>
      </c>
      <c r="M126">
        <v>1000</v>
      </c>
      <c r="Q126" t="s">
        <v>1900</v>
      </c>
      <c r="R126" t="s">
        <v>1900</v>
      </c>
      <c r="S126" t="s">
        <v>1901</v>
      </c>
      <c r="T126">
        <f>IF(R126="F",J126,K126)</f>
        <v>8000</v>
      </c>
      <c r="U126">
        <f>IF(R126="F",K126,J126)</f>
        <v>3000</v>
      </c>
      <c r="V126">
        <f>IF($R$2="F",L126,M126)</f>
        <v>1000</v>
      </c>
      <c r="W126">
        <f>IF($R$2="F",M126,L126)</f>
        <v>150</v>
      </c>
      <c r="X126">
        <f>T126/U126</f>
        <v>2.66666666666667</v>
      </c>
      <c r="Y126">
        <f>V126/W126</f>
        <v>6.66666666666667</v>
      </c>
      <c r="Z126" s="2">
        <f>IF(AND(ISERROR(FIND("Napoleon",H126)),ISERROR(FIND("Napoleon",I126))),0,1)</f>
        <v>0</v>
      </c>
      <c r="AA126" s="2">
        <f>IF(AND(ISERROR(FIND("Michel Ney",$H126)),ISERROR(FIND("Michel Ney",$I126))),0,1)</f>
        <v>0</v>
      </c>
      <c r="AB126" s="2">
        <f>IF(AND(ISERROR(FIND("Joachim Murat",$H126)),ISERROR(FIND("Joachim Murat",$I126))),0,1)</f>
        <v>1</v>
      </c>
      <c r="AC126" s="2">
        <f>IF(AND(ISERROR(FIND("Louis Davout",$H126)),ISERROR(FIND("Louis Davout",$I126))),0,1)</f>
        <v>0</v>
      </c>
      <c r="AD126" s="2">
        <f>IF(AND(ISERROR(FIND("Wellesley",$H126)),ISERROR(FIND("Wellesley",$I126))),0,1)</f>
        <v>0</v>
      </c>
      <c r="AE126" s="2">
        <f>IF(AND(ISERROR(FIND("Wellington",$H126)),ISERROR(FIND("Wellington",$I126))),0,1)</f>
        <v>0</v>
      </c>
      <c r="AF126">
        <f>IF(OR(AD126=1,AE126=1),1,0)</f>
        <v>0</v>
      </c>
      <c r="AG126">
        <f>IF(Q126="F",0,IF(Q126="A",1,0.5))</f>
        <v>1</v>
      </c>
    </row>
    <row r="127" ht="114" spans="1:33">
      <c r="A127" t="s">
        <v>1089</v>
      </c>
      <c r="B127" s="3" t="s">
        <v>420</v>
      </c>
      <c r="C127" t="s">
        <v>1090</v>
      </c>
      <c r="D127" t="s">
        <v>1091</v>
      </c>
      <c r="E127" t="s">
        <v>27</v>
      </c>
      <c r="F127" t="s">
        <v>36</v>
      </c>
      <c r="G127" s="3" t="s">
        <v>1092</v>
      </c>
      <c r="H127" s="3" t="s">
        <v>1093</v>
      </c>
      <c r="I127" t="s">
        <v>1094</v>
      </c>
      <c r="J127" s="8">
        <v>12800</v>
      </c>
      <c r="K127" s="8">
        <v>8300</v>
      </c>
      <c r="L127">
        <v>172</v>
      </c>
      <c r="M127" s="3">
        <v>2700</v>
      </c>
      <c r="Q127" t="s">
        <v>1901</v>
      </c>
      <c r="R127" t="s">
        <v>1901</v>
      </c>
      <c r="S127" t="s">
        <v>1900</v>
      </c>
      <c r="T127">
        <f>IF(R127="F",J127,K127)</f>
        <v>12800</v>
      </c>
      <c r="U127">
        <f>IF(R127="F",K127,J127)</f>
        <v>8300</v>
      </c>
      <c r="V127">
        <f>IF($R$2="F",L127,M127)</f>
        <v>2700</v>
      </c>
      <c r="W127">
        <f>IF($R$2="F",M127,L127)</f>
        <v>172</v>
      </c>
      <c r="X127">
        <f>T127/U127</f>
        <v>1.5421686746988</v>
      </c>
      <c r="Y127">
        <f>V127/W127</f>
        <v>15.6976744186047</v>
      </c>
      <c r="Z127" s="2">
        <f>IF(AND(ISERROR(FIND("Napoleon",H127)),ISERROR(FIND("Napoleon",I127))),0,1)</f>
        <v>0</v>
      </c>
      <c r="AA127" s="2">
        <f>IF(AND(ISERROR(FIND("Michel Ney",$H127)),ISERROR(FIND("Michel Ney",$I127))),0,1)</f>
        <v>0</v>
      </c>
      <c r="AB127" s="2">
        <f>IF(AND(ISERROR(FIND("Joachim Murat",$H127)),ISERROR(FIND("Joachim Murat",$I127))),0,1)</f>
        <v>0</v>
      </c>
      <c r="AC127" s="2">
        <f>IF(AND(ISERROR(FIND("Louis Davout",$H127)),ISERROR(FIND("Louis Davout",$I127))),0,1)</f>
        <v>0</v>
      </c>
      <c r="AD127" s="2">
        <f>IF(AND(ISERROR(FIND("Wellesley",$H127)),ISERROR(FIND("Wellesley",$I127))),0,1)</f>
        <v>0</v>
      </c>
      <c r="AE127" s="2">
        <f>IF(AND(ISERROR(FIND("Wellington",$H127)),ISERROR(FIND("Wellington",$I127))),0,1)</f>
        <v>0</v>
      </c>
      <c r="AF127">
        <f>IF(OR(AD127=1,AE127=1),1,0)</f>
        <v>0</v>
      </c>
      <c r="AG127">
        <f>IF(Q127="F",0,IF(Q127="A",1,0.5))</f>
        <v>0</v>
      </c>
    </row>
    <row r="128" ht="85.5" spans="1:33">
      <c r="A128" t="s">
        <v>1099</v>
      </c>
      <c r="B128" s="3" t="s">
        <v>45</v>
      </c>
      <c r="C128" t="s">
        <v>1100</v>
      </c>
      <c r="D128" t="s">
        <v>1101</v>
      </c>
      <c r="E128" t="s">
        <v>69</v>
      </c>
      <c r="F128" t="s">
        <v>36</v>
      </c>
      <c r="G128" s="3" t="s">
        <v>70</v>
      </c>
      <c r="H128" t="s">
        <v>290</v>
      </c>
      <c r="I128" s="3" t="s">
        <v>1102</v>
      </c>
      <c r="J128" s="4">
        <v>8800</v>
      </c>
      <c r="K128" s="4">
        <v>8200</v>
      </c>
      <c r="L128" s="4">
        <v>1540</v>
      </c>
      <c r="M128">
        <v>179</v>
      </c>
      <c r="Q128" t="s">
        <v>1900</v>
      </c>
      <c r="R128" t="s">
        <v>1901</v>
      </c>
      <c r="S128" t="s">
        <v>1900</v>
      </c>
      <c r="T128">
        <f>IF(R128="F",J128,K128)</f>
        <v>8800</v>
      </c>
      <c r="U128">
        <f>IF(R128="F",K128,J128)</f>
        <v>8200</v>
      </c>
      <c r="V128">
        <f>IF($R$2="F",L128,M128)</f>
        <v>179</v>
      </c>
      <c r="W128">
        <f>IF($R$2="F",M128,L128)</f>
        <v>1540</v>
      </c>
      <c r="X128">
        <f>T128/U128</f>
        <v>1.07317073170732</v>
      </c>
      <c r="Y128">
        <f>V128/W128</f>
        <v>0.116233766233766</v>
      </c>
      <c r="Z128" s="2">
        <f>IF(AND(ISERROR(FIND("Napoleon",H128)),ISERROR(FIND("Napoleon",I128))),0,1)</f>
        <v>0</v>
      </c>
      <c r="AA128" s="2">
        <f>IF(AND(ISERROR(FIND("Michel Ney",$H128)),ISERROR(FIND("Michel Ney",$I128))),0,1)</f>
        <v>0</v>
      </c>
      <c r="AB128" s="2">
        <f>IF(AND(ISERROR(FIND("Joachim Murat",$H128)),ISERROR(FIND("Joachim Murat",$I128))),0,1)</f>
        <v>0</v>
      </c>
      <c r="AC128" s="2">
        <f>IF(AND(ISERROR(FIND("Louis Davout",$H128)),ISERROR(FIND("Louis Davout",$I128))),0,1)</f>
        <v>0</v>
      </c>
      <c r="AD128" s="2">
        <f>IF(AND(ISERROR(FIND("Wellesley",$H128)),ISERROR(FIND("Wellesley",$I128))),0,1)</f>
        <v>1</v>
      </c>
      <c r="AE128" s="2">
        <f>IF(AND(ISERROR(FIND("Wellington",$H128)),ISERROR(FIND("Wellington",$I128))),0,1)</f>
        <v>0</v>
      </c>
      <c r="AF128">
        <f>IF(OR(AD128=1,AE128=1),1,0)</f>
        <v>1</v>
      </c>
      <c r="AG128">
        <f>IF(Q128="F",0,IF(Q128="A",1,0.5))</f>
        <v>1</v>
      </c>
    </row>
    <row r="129" ht="114" spans="1:33">
      <c r="A129" t="s">
        <v>1104</v>
      </c>
      <c r="B129" s="3" t="s">
        <v>14</v>
      </c>
      <c r="C129" t="s">
        <v>1105</v>
      </c>
      <c r="D129" t="s">
        <v>1106</v>
      </c>
      <c r="E129" t="s">
        <v>124</v>
      </c>
      <c r="F129" s="3" t="s">
        <v>975</v>
      </c>
      <c r="G129" t="s">
        <v>18</v>
      </c>
      <c r="H129" t="s">
        <v>1016</v>
      </c>
      <c r="I129" t="s">
        <v>977</v>
      </c>
      <c r="J129" s="4">
        <v>37050</v>
      </c>
      <c r="K129" s="4">
        <v>39000</v>
      </c>
      <c r="L129" s="3">
        <v>9000</v>
      </c>
      <c r="M129" s="8">
        <v>4226</v>
      </c>
      <c r="Q129" t="s">
        <v>1900</v>
      </c>
      <c r="R129" t="s">
        <v>1901</v>
      </c>
      <c r="S129" t="s">
        <v>1900</v>
      </c>
      <c r="T129">
        <f>IF(R129="F",J129,K129)</f>
        <v>37050</v>
      </c>
      <c r="U129">
        <f>IF(R129="F",K129,J129)</f>
        <v>39000</v>
      </c>
      <c r="V129">
        <f>IF($R$2="F",L129,M129)</f>
        <v>4226</v>
      </c>
      <c r="W129">
        <f>IF($R$2="F",M129,L129)</f>
        <v>9000</v>
      </c>
      <c r="X129">
        <f>T129/U129</f>
        <v>0.95</v>
      </c>
      <c r="Y129">
        <f>V129/W129</f>
        <v>0.469555555555556</v>
      </c>
      <c r="Z129" s="2">
        <f>IF(AND(ISERROR(FIND("Napoleon",H129)),ISERROR(FIND("Napoleon",I129))),0,1)</f>
        <v>0</v>
      </c>
      <c r="AA129" s="2">
        <f>IF(AND(ISERROR(FIND("Michel Ney",$H129)),ISERROR(FIND("Michel Ney",$I129))),0,1)</f>
        <v>0</v>
      </c>
      <c r="AB129" s="2">
        <f>IF(AND(ISERROR(FIND("Joachim Murat",$H129)),ISERROR(FIND("Joachim Murat",$I129))),0,1)</f>
        <v>0</v>
      </c>
      <c r="AC129" s="2">
        <f>IF(AND(ISERROR(FIND("Louis Davout",$H129)),ISERROR(FIND("Louis Davout",$I129))),0,1)</f>
        <v>0</v>
      </c>
      <c r="AD129" s="2">
        <f>IF(AND(ISERROR(FIND("Wellesley",$H129)),ISERROR(FIND("Wellesley",$I129))),0,1)</f>
        <v>0</v>
      </c>
      <c r="AE129" s="2">
        <f>IF(AND(ISERROR(FIND("Wellington",$H129)),ISERROR(FIND("Wellington",$I129))),0,1)</f>
        <v>0</v>
      </c>
      <c r="AF129">
        <f>IF(OR(AD129=1,AE129=1),1,0)</f>
        <v>0</v>
      </c>
      <c r="AG129">
        <f>IF(Q129="F",0,IF(Q129="A",1,0.5))</f>
        <v>1</v>
      </c>
    </row>
    <row r="130" ht="71.25" spans="1:33">
      <c r="A130" t="s">
        <v>1111</v>
      </c>
      <c r="B130" s="3" t="s">
        <v>33</v>
      </c>
      <c r="C130" t="s">
        <v>1112</v>
      </c>
      <c r="D130" t="s">
        <v>1113</v>
      </c>
      <c r="E130" t="s">
        <v>27</v>
      </c>
      <c r="F130" t="s">
        <v>36</v>
      </c>
      <c r="G130" t="s">
        <v>248</v>
      </c>
      <c r="H130" t="s">
        <v>345</v>
      </c>
      <c r="I130" t="s">
        <v>1114</v>
      </c>
      <c r="J130" s="4">
        <v>20000</v>
      </c>
      <c r="K130" s="4">
        <v>28000</v>
      </c>
      <c r="L130" s="4">
        <v>1000</v>
      </c>
      <c r="M130" s="4">
        <v>6000</v>
      </c>
      <c r="Q130" t="s">
        <v>1901</v>
      </c>
      <c r="R130" t="s">
        <v>1901</v>
      </c>
      <c r="S130" t="s">
        <v>1900</v>
      </c>
      <c r="T130">
        <f>IF(R130="F",J130,K130)</f>
        <v>20000</v>
      </c>
      <c r="U130">
        <f>IF(R130="F",K130,J130)</f>
        <v>28000</v>
      </c>
      <c r="V130">
        <f>IF($R$2="F",L130,M130)</f>
        <v>6000</v>
      </c>
      <c r="W130">
        <f>IF($R$2="F",M130,L130)</f>
        <v>1000</v>
      </c>
      <c r="X130">
        <f>T130/U130</f>
        <v>0.714285714285714</v>
      </c>
      <c r="Y130">
        <f>V130/W130</f>
        <v>6</v>
      </c>
      <c r="Z130" s="2">
        <f>IF(AND(ISERROR(FIND("Napoleon",H130)),ISERROR(FIND("Napoleon",I130))),0,1)</f>
        <v>0</v>
      </c>
      <c r="AA130" s="2">
        <f>IF(AND(ISERROR(FIND("Michel Ney",$H130)),ISERROR(FIND("Michel Ney",$I130))),0,1)</f>
        <v>0</v>
      </c>
      <c r="AB130" s="2">
        <f>IF(AND(ISERROR(FIND("Joachim Murat",$H130)),ISERROR(FIND("Joachim Murat",$I130))),0,1)</f>
        <v>0</v>
      </c>
      <c r="AC130" s="2">
        <f>IF(AND(ISERROR(FIND("Louis Davout",$H130)),ISERROR(FIND("Louis Davout",$I130))),0,1)</f>
        <v>0</v>
      </c>
      <c r="AD130" s="2">
        <f>IF(AND(ISERROR(FIND("Wellesley",$H130)),ISERROR(FIND("Wellesley",$I130))),0,1)</f>
        <v>0</v>
      </c>
      <c r="AE130" s="2">
        <f>IF(AND(ISERROR(FIND("Wellington",$H130)),ISERROR(FIND("Wellington",$I130))),0,1)</f>
        <v>0</v>
      </c>
      <c r="AF130">
        <f>IF(OR(AD130=1,AE130=1),1,0)</f>
        <v>0</v>
      </c>
      <c r="AG130">
        <f>IF(Q130="F",0,IF(Q130="A",1,0.5))</f>
        <v>0</v>
      </c>
    </row>
    <row r="131" ht="85.5" spans="1:33">
      <c r="A131" t="s">
        <v>1115</v>
      </c>
      <c r="B131" s="3" t="s">
        <v>45</v>
      </c>
      <c r="C131" t="s">
        <v>1116</v>
      </c>
      <c r="D131" t="s">
        <v>1117</v>
      </c>
      <c r="E131" t="s">
        <v>194</v>
      </c>
      <c r="F131" t="s">
        <v>36</v>
      </c>
      <c r="G131" t="s">
        <v>195</v>
      </c>
      <c r="H131" t="s">
        <v>1118</v>
      </c>
      <c r="I131" t="s">
        <v>196</v>
      </c>
      <c r="J131">
        <v>800</v>
      </c>
      <c r="K131">
        <v>400</v>
      </c>
      <c r="L131" s="3">
        <v>333</v>
      </c>
      <c r="M131" s="3">
        <v>25</v>
      </c>
      <c r="Q131" t="s">
        <v>1900</v>
      </c>
      <c r="R131" t="s">
        <v>1901</v>
      </c>
      <c r="S131" t="s">
        <v>1900</v>
      </c>
      <c r="T131">
        <f>IF(R131="F",J131,K131)</f>
        <v>800</v>
      </c>
      <c r="U131">
        <f t="shared" ref="U131:U194" si="28">IF(R131="F",K131,J131)</f>
        <v>400</v>
      </c>
      <c r="V131">
        <f t="shared" ref="V131:V194" si="29">IF($R$2="F",L131,M131)</f>
        <v>25</v>
      </c>
      <c r="W131">
        <f t="shared" ref="W131:W194" si="30">IF($R$2="F",M131,L131)</f>
        <v>333</v>
      </c>
      <c r="X131">
        <f t="shared" ref="X131:X194" si="31">T131/U131</f>
        <v>2</v>
      </c>
      <c r="Y131">
        <f t="shared" ref="Y131:Y194" si="32">V131/W131</f>
        <v>0.0750750750750751</v>
      </c>
      <c r="Z131" s="2">
        <f t="shared" ref="Z131:Z194" si="33">IF(AND(ISERROR(FIND("Napoleon",H131)),ISERROR(FIND("Napoleon",I131))),0,1)</f>
        <v>0</v>
      </c>
      <c r="AA131" s="2">
        <f t="shared" ref="AA131:AA194" si="34">IF(AND(ISERROR(FIND("Michel Ney",$H131)),ISERROR(FIND("Michel Ney",$I131))),0,1)</f>
        <v>0</v>
      </c>
      <c r="AB131" s="2">
        <f t="shared" ref="AB131:AB194" si="35">IF(AND(ISERROR(FIND("Joachim Murat",$H131)),ISERROR(FIND("Joachim Murat",$I131))),0,1)</f>
        <v>0</v>
      </c>
      <c r="AC131" s="2">
        <f t="shared" ref="AC131:AC194" si="36">IF(AND(ISERROR(FIND("Louis Davout",$H131)),ISERROR(FIND("Louis Davout",$I131))),0,1)</f>
        <v>0</v>
      </c>
      <c r="AD131" s="2">
        <f t="shared" ref="AD131:AD194" si="37">IF(AND(ISERROR(FIND("Wellesley",$H131)),ISERROR(FIND("Wellesley",$I131))),0,1)</f>
        <v>0</v>
      </c>
      <c r="AE131" s="2">
        <f t="shared" ref="AE131:AE194" si="38">IF(AND(ISERROR(FIND("Wellington",$H131)),ISERROR(FIND("Wellington",$I131))),0,1)</f>
        <v>0</v>
      </c>
      <c r="AF131">
        <f t="shared" ref="AF131:AF194" si="39">IF(OR(AD131=1,AE131=1),1,0)</f>
        <v>0</v>
      </c>
      <c r="AG131">
        <f t="shared" ref="AG131:AG194" si="40">IF(Q131="F",0,IF(Q131="A",1,0.5))</f>
        <v>1</v>
      </c>
    </row>
    <row r="132" ht="114" spans="1:33">
      <c r="A132" t="s">
        <v>1123</v>
      </c>
      <c r="B132" s="3" t="s">
        <v>99</v>
      </c>
      <c r="C132" t="s">
        <v>1124</v>
      </c>
      <c r="D132" t="s">
        <v>1125</v>
      </c>
      <c r="E132" t="s">
        <v>27</v>
      </c>
      <c r="F132" t="s">
        <v>19</v>
      </c>
      <c r="G132" t="s">
        <v>206</v>
      </c>
      <c r="H132" t="s">
        <v>241</v>
      </c>
      <c r="I132" t="s">
        <v>1126</v>
      </c>
      <c r="J132" s="4">
        <v>32000</v>
      </c>
      <c r="K132" s="4">
        <v>10000</v>
      </c>
      <c r="Q132" t="s">
        <v>1901</v>
      </c>
      <c r="R132" t="s">
        <v>1901</v>
      </c>
      <c r="S132" t="s">
        <v>1900</v>
      </c>
      <c r="T132">
        <f t="shared" ref="T132:T195" si="41">IF(R132="F",J132,K132)</f>
        <v>32000</v>
      </c>
      <c r="U132">
        <f>IF(R132="F",K132,J132)</f>
        <v>10000</v>
      </c>
      <c r="V132">
        <f>IF($R$2="F",L132,M132)</f>
        <v>0</v>
      </c>
      <c r="W132">
        <f>IF($R$2="F",M132,L132)</f>
        <v>0</v>
      </c>
      <c r="X132">
        <f>T132/U132</f>
        <v>3.2</v>
      </c>
      <c r="Y132" t="e">
        <f>V132/W132</f>
        <v>#DIV/0!</v>
      </c>
      <c r="Z132" s="2">
        <f>IF(AND(ISERROR(FIND("Napoleon",H132)),ISERROR(FIND("Napoleon",I132))),0,1)</f>
        <v>1</v>
      </c>
      <c r="AA132" s="2">
        <f>IF(AND(ISERROR(FIND("Michel Ney",$H132)),ISERROR(FIND("Michel Ney",$I132))),0,1)</f>
        <v>0</v>
      </c>
      <c r="AB132" s="2">
        <f>IF(AND(ISERROR(FIND("Joachim Murat",$H132)),ISERROR(FIND("Joachim Murat",$I132))),0,1)</f>
        <v>0</v>
      </c>
      <c r="AC132" s="2">
        <f>IF(AND(ISERROR(FIND("Louis Davout",$H132)),ISERROR(FIND("Louis Davout",$I132))),0,1)</f>
        <v>0</v>
      </c>
      <c r="AD132" s="2">
        <f>IF(AND(ISERROR(FIND("Wellesley",$H132)),ISERROR(FIND("Wellesley",$I132))),0,1)</f>
        <v>0</v>
      </c>
      <c r="AE132" s="2">
        <f>IF(AND(ISERROR(FIND("Wellington",$H132)),ISERROR(FIND("Wellington",$I132))),0,1)</f>
        <v>0</v>
      </c>
      <c r="AF132">
        <f>IF(OR(AD132=1,AE132=1),1,0)</f>
        <v>0</v>
      </c>
      <c r="AG132">
        <f>IF(Q132="F",0,IF(Q132="A",1,0.5))</f>
        <v>0</v>
      </c>
    </row>
    <row r="133" ht="85.5" spans="1:33">
      <c r="A133" t="s">
        <v>1129</v>
      </c>
      <c r="B133" s="3" t="s">
        <v>45</v>
      </c>
      <c r="C133" t="s">
        <v>1130</v>
      </c>
      <c r="D133" t="s">
        <v>1131</v>
      </c>
      <c r="E133" t="s">
        <v>1132</v>
      </c>
      <c r="F133" s="3" t="s">
        <v>916</v>
      </c>
      <c r="G133" t="s">
        <v>36</v>
      </c>
      <c r="H133" t="s">
        <v>1133</v>
      </c>
      <c r="I133" s="3" t="s">
        <v>1134</v>
      </c>
      <c r="J133" s="4">
        <v>51949</v>
      </c>
      <c r="K133" s="4">
        <v>49647</v>
      </c>
      <c r="L133" s="3">
        <v>5171</v>
      </c>
      <c r="M133" s="3">
        <v>13000</v>
      </c>
      <c r="Q133" t="s">
        <v>1900</v>
      </c>
      <c r="R133" t="s">
        <v>1900</v>
      </c>
      <c r="S133" t="s">
        <v>1901</v>
      </c>
      <c r="T133">
        <f>IF(R133="F",J133,K133)</f>
        <v>49647</v>
      </c>
      <c r="U133">
        <f>IF(R133="F",K133,J133)</f>
        <v>51949</v>
      </c>
      <c r="V133">
        <f>IF($R$2="F",L133,M133)</f>
        <v>13000</v>
      </c>
      <c r="W133">
        <f>IF($R$2="F",M133,L133)</f>
        <v>5171</v>
      </c>
      <c r="X133">
        <f>T133/U133</f>
        <v>0.955687308706616</v>
      </c>
      <c r="Y133">
        <f>V133/W133</f>
        <v>2.51402049893638</v>
      </c>
      <c r="Z133" s="2">
        <f>IF(AND(ISERROR(FIND("Napoleon",H133)),ISERROR(FIND("Napoleon",I133))),0,1)</f>
        <v>0</v>
      </c>
      <c r="AA133" s="2">
        <f>IF(AND(ISERROR(FIND("Michel Ney",$H133)),ISERROR(FIND("Michel Ney",$I133))),0,1)</f>
        <v>0</v>
      </c>
      <c r="AB133" s="2">
        <f>IF(AND(ISERROR(FIND("Joachim Murat",$H133)),ISERROR(FIND("Joachim Murat",$I133))),0,1)</f>
        <v>0</v>
      </c>
      <c r="AC133" s="2">
        <f>IF(AND(ISERROR(FIND("Louis Davout",$H133)),ISERROR(FIND("Louis Davout",$I133))),0,1)</f>
        <v>0</v>
      </c>
      <c r="AD133" s="2">
        <f>IF(AND(ISERROR(FIND("Wellesley",$H133)),ISERROR(FIND("Wellesley",$I133))),0,1)</f>
        <v>0</v>
      </c>
      <c r="AE133" s="2">
        <f>IF(AND(ISERROR(FIND("Wellington",$H133)),ISERROR(FIND("Wellington",$I133))),0,1)</f>
        <v>1</v>
      </c>
      <c r="AF133">
        <f>IF(OR(AD133=1,AE133=1),1,0)</f>
        <v>1</v>
      </c>
      <c r="AG133">
        <f>IF(Q133="F",0,IF(Q133="A",1,0.5))</f>
        <v>1</v>
      </c>
    </row>
    <row r="134" ht="114" spans="1:33">
      <c r="A134" t="s">
        <v>1137</v>
      </c>
      <c r="B134" s="3" t="s">
        <v>1138</v>
      </c>
      <c r="C134" t="s">
        <v>1139</v>
      </c>
      <c r="D134" t="s">
        <v>1140</v>
      </c>
      <c r="E134" t="s">
        <v>27</v>
      </c>
      <c r="F134" t="s">
        <v>513</v>
      </c>
      <c r="G134" t="s">
        <v>79</v>
      </c>
      <c r="H134" t="s">
        <v>1141</v>
      </c>
      <c r="I134" t="s">
        <v>1142</v>
      </c>
      <c r="J134" s="4">
        <v>20000</v>
      </c>
      <c r="K134" s="8">
        <v>28000</v>
      </c>
      <c r="L134" s="4">
        <v>3850</v>
      </c>
      <c r="M134">
        <v>2567</v>
      </c>
      <c r="Q134" t="s">
        <v>1901</v>
      </c>
      <c r="R134" t="s">
        <v>1900</v>
      </c>
      <c r="S134" t="s">
        <v>1901</v>
      </c>
      <c r="T134">
        <f>IF(R134="F",J134,K134)</f>
        <v>28000</v>
      </c>
      <c r="U134">
        <f>IF(R134="F",K134,J134)</f>
        <v>20000</v>
      </c>
      <c r="V134">
        <f>IF($R$2="F",L134,M134)</f>
        <v>2567</v>
      </c>
      <c r="W134">
        <f>IF($R$2="F",M134,L134)</f>
        <v>3850</v>
      </c>
      <c r="X134">
        <f>T134/U134</f>
        <v>1.4</v>
      </c>
      <c r="Y134">
        <f>V134/W134</f>
        <v>0.666753246753247</v>
      </c>
      <c r="Z134" s="2">
        <f>IF(AND(ISERROR(FIND("Napoleon",H134)),ISERROR(FIND("Napoleon",I134))),0,1)</f>
        <v>0</v>
      </c>
      <c r="AA134" s="2">
        <f>IF(AND(ISERROR(FIND("Michel Ney",$H134)),ISERROR(FIND("Michel Ney",$I134))),0,1)</f>
        <v>0</v>
      </c>
      <c r="AB134" s="2">
        <f>IF(AND(ISERROR(FIND("Joachim Murat",$H134)),ISERROR(FIND("Joachim Murat",$I134))),0,1)</f>
        <v>0</v>
      </c>
      <c r="AC134" s="2">
        <f>IF(AND(ISERROR(FIND("Louis Davout",$H134)),ISERROR(FIND("Louis Davout",$I134))),0,1)</f>
        <v>0</v>
      </c>
      <c r="AD134" s="2">
        <f>IF(AND(ISERROR(FIND("Wellesley",$H134)),ISERROR(FIND("Wellesley",$I134))),0,1)</f>
        <v>0</v>
      </c>
      <c r="AE134" s="2">
        <f>IF(AND(ISERROR(FIND("Wellington",$H134)),ISERROR(FIND("Wellington",$I134))),0,1)</f>
        <v>0</v>
      </c>
      <c r="AF134">
        <f>IF(OR(AD134=1,AE134=1),1,0)</f>
        <v>0</v>
      </c>
      <c r="AG134">
        <f>IF(Q134="F",0,IF(Q134="A",1,0.5))</f>
        <v>0</v>
      </c>
    </row>
    <row r="135" ht="85.5" spans="1:33">
      <c r="A135" t="s">
        <v>1146</v>
      </c>
      <c r="B135" s="3" t="s">
        <v>316</v>
      </c>
      <c r="C135" t="s">
        <v>1147</v>
      </c>
      <c r="D135" t="s">
        <v>1148</v>
      </c>
      <c r="E135" t="s">
        <v>124</v>
      </c>
      <c r="F135" t="s">
        <v>319</v>
      </c>
      <c r="G135" t="s">
        <v>320</v>
      </c>
      <c r="H135" t="s">
        <v>1149</v>
      </c>
      <c r="I135" t="s">
        <v>329</v>
      </c>
      <c r="J135" s="4">
        <v>8000</v>
      </c>
      <c r="K135" s="4">
        <v>15000</v>
      </c>
      <c r="L135">
        <v>500</v>
      </c>
      <c r="M135" s="3">
        <v>4500</v>
      </c>
      <c r="Q135" t="s">
        <v>1900</v>
      </c>
      <c r="R135" t="s">
        <v>1900</v>
      </c>
      <c r="S135" t="s">
        <v>1901</v>
      </c>
      <c r="T135">
        <f>IF(R135="F",J135,K135)</f>
        <v>15000</v>
      </c>
      <c r="U135">
        <f>IF(R135="F",K135,J135)</f>
        <v>8000</v>
      </c>
      <c r="V135">
        <f>IF($R$2="F",L135,M135)</f>
        <v>4500</v>
      </c>
      <c r="W135">
        <f>IF($R$2="F",M135,L135)</f>
        <v>500</v>
      </c>
      <c r="X135">
        <f>T135/U135</f>
        <v>1.875</v>
      </c>
      <c r="Y135">
        <f>V135/W135</f>
        <v>9</v>
      </c>
      <c r="Z135" s="2">
        <f>IF(AND(ISERROR(FIND("Napoleon",H135)),ISERROR(FIND("Napoleon",I135))),0,1)</f>
        <v>0</v>
      </c>
      <c r="AA135" s="2">
        <f>IF(AND(ISERROR(FIND("Michel Ney",$H135)),ISERROR(FIND("Michel Ney",$I135))),0,1)</f>
        <v>0</v>
      </c>
      <c r="AB135" s="2">
        <f>IF(AND(ISERROR(FIND("Joachim Murat",$H135)),ISERROR(FIND("Joachim Murat",$I135))),0,1)</f>
        <v>1</v>
      </c>
      <c r="AC135" s="2">
        <f>IF(AND(ISERROR(FIND("Louis Davout",$H135)),ISERROR(FIND("Louis Davout",$I135))),0,1)</f>
        <v>0</v>
      </c>
      <c r="AD135" s="2">
        <f>IF(AND(ISERROR(FIND("Wellesley",$H135)),ISERROR(FIND("Wellesley",$I135))),0,1)</f>
        <v>0</v>
      </c>
      <c r="AE135" s="2">
        <f>IF(AND(ISERROR(FIND("Wellington",$H135)),ISERROR(FIND("Wellington",$I135))),0,1)</f>
        <v>0</v>
      </c>
      <c r="AF135">
        <f>IF(OR(AD135=1,AE135=1),1,0)</f>
        <v>0</v>
      </c>
      <c r="AG135">
        <f>IF(Q135="F",0,IF(Q135="A",1,0.5))</f>
        <v>1</v>
      </c>
    </row>
    <row r="136" ht="99.75" spans="1:33">
      <c r="A136" t="s">
        <v>1152</v>
      </c>
      <c r="B136" s="3" t="s">
        <v>45</v>
      </c>
      <c r="C136" t="s">
        <v>1153</v>
      </c>
      <c r="D136" t="s">
        <v>1154</v>
      </c>
      <c r="E136" t="s">
        <v>1155</v>
      </c>
      <c r="F136" t="s">
        <v>36</v>
      </c>
      <c r="G136" s="3" t="s">
        <v>1156</v>
      </c>
      <c r="H136" t="s">
        <v>1157</v>
      </c>
      <c r="I136" s="3" t="s">
        <v>1158</v>
      </c>
      <c r="J136" s="4">
        <v>18000</v>
      </c>
      <c r="K136" s="4">
        <v>16000</v>
      </c>
      <c r="L136" s="4">
        <v>4000</v>
      </c>
      <c r="M136" s="4">
        <v>2500</v>
      </c>
      <c r="Q136" t="s">
        <v>1900</v>
      </c>
      <c r="R136" t="s">
        <v>1901</v>
      </c>
      <c r="S136" t="s">
        <v>1900</v>
      </c>
      <c r="T136">
        <f>IF(R136="F",J136,K136)</f>
        <v>18000</v>
      </c>
      <c r="U136">
        <f>IF(R136="F",K136,J136)</f>
        <v>16000</v>
      </c>
      <c r="V136">
        <f>IF($R$2="F",L136,M136)</f>
        <v>2500</v>
      </c>
      <c r="W136">
        <f>IF($R$2="F",M136,L136)</f>
        <v>4000</v>
      </c>
      <c r="X136">
        <f>T136/U136</f>
        <v>1.125</v>
      </c>
      <c r="Y136">
        <f>V136/W136</f>
        <v>0.625</v>
      </c>
      <c r="Z136" s="2">
        <f>IF(AND(ISERROR(FIND("Napoleon",H136)),ISERROR(FIND("Napoleon",I136))),0,1)</f>
        <v>0</v>
      </c>
      <c r="AA136" s="2">
        <f>IF(AND(ISERROR(FIND("Michel Ney",$H136)),ISERROR(FIND("Michel Ney",$I136))),0,1)</f>
        <v>0</v>
      </c>
      <c r="AB136" s="2">
        <f>IF(AND(ISERROR(FIND("Joachim Murat",$H136)),ISERROR(FIND("Joachim Murat",$I136))),0,1)</f>
        <v>0</v>
      </c>
      <c r="AC136" s="2">
        <f>IF(AND(ISERROR(FIND("Louis Davout",$H136)),ISERROR(FIND("Louis Davout",$I136))),0,1)</f>
        <v>0</v>
      </c>
      <c r="AD136" s="2">
        <f>IF(AND(ISERROR(FIND("Wellesley",$H136)),ISERROR(FIND("Wellesley",$I136))),0,1)</f>
        <v>0</v>
      </c>
      <c r="AE136" s="2">
        <f>IF(AND(ISERROR(FIND("Wellington",$H136)),ISERROR(FIND("Wellington",$I136))),0,1)</f>
        <v>0</v>
      </c>
      <c r="AF136">
        <f>IF(OR(AD136=1,AE136=1),1,0)</f>
        <v>0</v>
      </c>
      <c r="AG136">
        <f>IF(Q136="F",0,IF(Q136="A",1,0.5))</f>
        <v>1</v>
      </c>
    </row>
    <row r="137" ht="85.5" spans="1:33">
      <c r="A137" t="s">
        <v>1160</v>
      </c>
      <c r="B137" s="3" t="s">
        <v>295</v>
      </c>
      <c r="C137" t="s">
        <v>1161</v>
      </c>
      <c r="D137" t="s">
        <v>1162</v>
      </c>
      <c r="E137" t="s">
        <v>27</v>
      </c>
      <c r="F137" t="s">
        <v>19</v>
      </c>
      <c r="G137" t="s">
        <v>18</v>
      </c>
      <c r="H137" t="s">
        <v>1163</v>
      </c>
      <c r="I137" t="s">
        <v>1164</v>
      </c>
      <c r="J137" s="4">
        <v>13500</v>
      </c>
      <c r="K137" s="4">
        <v>8500</v>
      </c>
      <c r="L137">
        <v>670</v>
      </c>
      <c r="M137" s="4">
        <v>6573</v>
      </c>
      <c r="Q137" t="s">
        <v>1901</v>
      </c>
      <c r="R137" t="s">
        <v>1901</v>
      </c>
      <c r="S137" t="s">
        <v>1900</v>
      </c>
      <c r="T137">
        <f>IF(R137="F",J137,K137)</f>
        <v>13500</v>
      </c>
      <c r="U137">
        <f>IF(R137="F",K137,J137)</f>
        <v>8500</v>
      </c>
      <c r="V137">
        <f>IF($R$2="F",L137,M137)</f>
        <v>6573</v>
      </c>
      <c r="W137">
        <f>IF($R$2="F",M137,L137)</f>
        <v>670</v>
      </c>
      <c r="X137">
        <f>T137/U137</f>
        <v>1.58823529411765</v>
      </c>
      <c r="Y137">
        <f>V137/W137</f>
        <v>9.81044776119403</v>
      </c>
      <c r="Z137" s="2">
        <f>IF(AND(ISERROR(FIND("Napoleon",H137)),ISERROR(FIND("Napoleon",I137))),0,1)</f>
        <v>0</v>
      </c>
      <c r="AA137" s="2">
        <f>IF(AND(ISERROR(FIND("Michel Ney",$H137)),ISERROR(FIND("Michel Ney",$I137))),0,1)</f>
        <v>0</v>
      </c>
      <c r="AB137" s="2">
        <f>IF(AND(ISERROR(FIND("Joachim Murat",$H137)),ISERROR(FIND("Joachim Murat",$I137))),0,1)</f>
        <v>0</v>
      </c>
      <c r="AC137" s="2">
        <f>IF(AND(ISERROR(FIND("Louis Davout",$H137)),ISERROR(FIND("Louis Davout",$I137))),0,1)</f>
        <v>0</v>
      </c>
      <c r="AD137" s="2">
        <f>IF(AND(ISERROR(FIND("Wellesley",$H137)),ISERROR(FIND("Wellesley",$I137))),0,1)</f>
        <v>0</v>
      </c>
      <c r="AE137" s="2">
        <f>IF(AND(ISERROR(FIND("Wellington",$H137)),ISERROR(FIND("Wellington",$I137))),0,1)</f>
        <v>0</v>
      </c>
      <c r="AF137">
        <f>IF(OR(AD137=1,AE137=1),1,0)</f>
        <v>0</v>
      </c>
      <c r="AG137">
        <f>IF(Q137="F",0,IF(Q137="A",1,0.5))</f>
        <v>0</v>
      </c>
    </row>
    <row r="138" ht="85.5" spans="1:33">
      <c r="A138" t="s">
        <v>1167</v>
      </c>
      <c r="B138" s="3" t="s">
        <v>316</v>
      </c>
      <c r="C138" t="s">
        <v>1168</v>
      </c>
      <c r="D138" t="s">
        <v>1169</v>
      </c>
      <c r="E138" t="s">
        <v>124</v>
      </c>
      <c r="F138" t="s">
        <v>319</v>
      </c>
      <c r="G138" t="s">
        <v>320</v>
      </c>
      <c r="H138" t="s">
        <v>367</v>
      </c>
      <c r="I138" t="s">
        <v>1170</v>
      </c>
      <c r="J138" s="4">
        <v>15300</v>
      </c>
      <c r="K138" s="8">
        <v>8256</v>
      </c>
      <c r="L138" t="s">
        <v>1902</v>
      </c>
      <c r="M138" t="s">
        <v>1902</v>
      </c>
      <c r="Q138" t="s">
        <v>1900</v>
      </c>
      <c r="R138" t="s">
        <v>1900</v>
      </c>
      <c r="S138" t="s">
        <v>1901</v>
      </c>
      <c r="T138">
        <f>IF(R138="F",J138,K138)</f>
        <v>8256</v>
      </c>
      <c r="U138">
        <f>IF(R138="F",K138,J138)</f>
        <v>15300</v>
      </c>
      <c r="V138" t="str">
        <f>IF($R$2="F",L138,M138)</f>
        <v> </v>
      </c>
      <c r="W138" t="str">
        <f>IF($R$2="F",M138,L138)</f>
        <v> </v>
      </c>
      <c r="X138">
        <f>T138/U138</f>
        <v>0.539607843137255</v>
      </c>
      <c r="Y138" t="e">
        <f>V138/W138</f>
        <v>#VALUE!</v>
      </c>
      <c r="Z138" s="2">
        <f>IF(AND(ISERROR(FIND("Napoleon",H138)),ISERROR(FIND("Napoleon",I138))),0,1)</f>
        <v>0</v>
      </c>
      <c r="AA138" s="2">
        <f>IF(AND(ISERROR(FIND("Michel Ney",$H138)),ISERROR(FIND("Michel Ney",$I138))),0,1)</f>
        <v>0</v>
      </c>
      <c r="AB138" s="2">
        <f>IF(AND(ISERROR(FIND("Joachim Murat",$H138)),ISERROR(FIND("Joachim Murat",$I138))),0,1)</f>
        <v>0</v>
      </c>
      <c r="AC138" s="2">
        <f>IF(AND(ISERROR(FIND("Louis Davout",$H138)),ISERROR(FIND("Louis Davout",$I138))),0,1)</f>
        <v>0</v>
      </c>
      <c r="AD138" s="2">
        <f>IF(AND(ISERROR(FIND("Wellesley",$H138)),ISERROR(FIND("Wellesley",$I138))),0,1)</f>
        <v>0</v>
      </c>
      <c r="AE138" s="2">
        <f>IF(AND(ISERROR(FIND("Wellington",$H138)),ISERROR(FIND("Wellington",$I138))),0,1)</f>
        <v>0</v>
      </c>
      <c r="AF138">
        <f>IF(OR(AD138=1,AE138=1),1,0)</f>
        <v>0</v>
      </c>
      <c r="AG138">
        <f>IF(Q138="F",0,IF(Q138="A",1,0.5))</f>
        <v>1</v>
      </c>
    </row>
    <row r="139" ht="114" spans="1:33">
      <c r="A139" t="s">
        <v>1173</v>
      </c>
      <c r="B139" s="3" t="s">
        <v>420</v>
      </c>
      <c r="C139" t="s">
        <v>1174</v>
      </c>
      <c r="D139" t="s">
        <v>1175</v>
      </c>
      <c r="E139" t="s">
        <v>27</v>
      </c>
      <c r="F139" t="s">
        <v>36</v>
      </c>
      <c r="G139" t="s">
        <v>614</v>
      </c>
      <c r="H139" s="3" t="s">
        <v>1176</v>
      </c>
      <c r="I139" t="s">
        <v>1177</v>
      </c>
      <c r="J139" s="8">
        <v>4000</v>
      </c>
      <c r="K139" s="8">
        <v>2600</v>
      </c>
      <c r="L139" t="s">
        <v>1902</v>
      </c>
      <c r="M139">
        <v>566</v>
      </c>
      <c r="Q139" t="s">
        <v>1901</v>
      </c>
      <c r="R139" t="s">
        <v>1901</v>
      </c>
      <c r="S139" t="s">
        <v>1900</v>
      </c>
      <c r="T139">
        <f>IF(R139="F",J139,K139)</f>
        <v>4000</v>
      </c>
      <c r="U139">
        <f>IF(R139="F",K139,J139)</f>
        <v>2600</v>
      </c>
      <c r="V139">
        <f>IF($R$2="F",L139,M139)</f>
        <v>566</v>
      </c>
      <c r="W139" t="str">
        <f>IF($R$2="F",M139,L139)</f>
        <v> </v>
      </c>
      <c r="X139">
        <f>T139/U139</f>
        <v>1.53846153846154</v>
      </c>
      <c r="Y139" t="e">
        <f>V139/W139</f>
        <v>#VALUE!</v>
      </c>
      <c r="Z139" s="2">
        <f>IF(AND(ISERROR(FIND("Napoleon",H139)),ISERROR(FIND("Napoleon",I139))),0,1)</f>
        <v>0</v>
      </c>
      <c r="AA139" s="2">
        <f>IF(AND(ISERROR(FIND("Michel Ney",$H139)),ISERROR(FIND("Michel Ney",$I139))),0,1)</f>
        <v>0</v>
      </c>
      <c r="AB139" s="2">
        <f>IF(AND(ISERROR(FIND("Joachim Murat",$H139)),ISERROR(FIND("Joachim Murat",$I139))),0,1)</f>
        <v>1</v>
      </c>
      <c r="AC139" s="2">
        <f>IF(AND(ISERROR(FIND("Louis Davout",$H139)),ISERROR(FIND("Louis Davout",$I139))),0,1)</f>
        <v>0</v>
      </c>
      <c r="AD139" s="2">
        <f>IF(AND(ISERROR(FIND("Wellesley",$H139)),ISERROR(FIND("Wellesley",$I139))),0,1)</f>
        <v>0</v>
      </c>
      <c r="AE139" s="2">
        <f>IF(AND(ISERROR(FIND("Wellington",$H139)),ISERROR(FIND("Wellington",$I139))),0,1)</f>
        <v>0</v>
      </c>
      <c r="AF139">
        <f>IF(OR(AD139=1,AE139=1),1,0)</f>
        <v>0</v>
      </c>
      <c r="AG139">
        <f>IF(Q139="F",0,IF(Q139="A",1,0.5))</f>
        <v>0</v>
      </c>
    </row>
    <row r="140" ht="114" spans="1:33">
      <c r="A140" t="s">
        <v>1181</v>
      </c>
      <c r="B140" s="3" t="s">
        <v>86</v>
      </c>
      <c r="C140" t="s">
        <v>1182</v>
      </c>
      <c r="D140" t="s">
        <v>1183</v>
      </c>
      <c r="E140" s="3" t="s">
        <v>1184</v>
      </c>
      <c r="F140" t="s">
        <v>19</v>
      </c>
      <c r="G140" s="3" t="s">
        <v>1185</v>
      </c>
      <c r="H140" s="3" t="s">
        <v>1186</v>
      </c>
      <c r="I140" t="s">
        <v>1187</v>
      </c>
      <c r="J140" s="8">
        <v>20661</v>
      </c>
      <c r="K140" s="4">
        <v>7300</v>
      </c>
      <c r="L140" s="4">
        <v>1200</v>
      </c>
      <c r="M140" s="8">
        <v>2648</v>
      </c>
      <c r="Q140" t="s">
        <v>1901</v>
      </c>
      <c r="R140" t="s">
        <v>1901</v>
      </c>
      <c r="S140" t="s">
        <v>1900</v>
      </c>
      <c r="T140">
        <f>IF(R140="F",J140,K140)</f>
        <v>20661</v>
      </c>
      <c r="U140">
        <f>IF(R140="F",K140,J140)</f>
        <v>7300</v>
      </c>
      <c r="V140">
        <f>IF($R$2="F",L140,M140)</f>
        <v>2648</v>
      </c>
      <c r="W140">
        <f>IF($R$2="F",M140,L140)</f>
        <v>1200</v>
      </c>
      <c r="X140">
        <f>T140/U140</f>
        <v>2.83027397260274</v>
      </c>
      <c r="Y140">
        <f>V140/W140</f>
        <v>2.20666666666667</v>
      </c>
      <c r="Z140" s="2">
        <f>IF(AND(ISERROR(FIND("Napoleon",H140)),ISERROR(FIND("Napoleon",I140))),0,1)</f>
        <v>0</v>
      </c>
      <c r="AA140" s="2">
        <f>IF(AND(ISERROR(FIND("Michel Ney",$H140)),ISERROR(FIND("Michel Ney",$I140))),0,1)</f>
        <v>0</v>
      </c>
      <c r="AB140" s="2">
        <f>IF(AND(ISERROR(FIND("Joachim Murat",$H140)),ISERROR(FIND("Joachim Murat",$I140))),0,1)</f>
        <v>1</v>
      </c>
      <c r="AC140" s="2">
        <f>IF(AND(ISERROR(FIND("Louis Davout",$H140)),ISERROR(FIND("Louis Davout",$I140))),0,1)</f>
        <v>0</v>
      </c>
      <c r="AD140" s="2">
        <f>IF(AND(ISERROR(FIND("Wellesley",$H140)),ISERROR(FIND("Wellesley",$I140))),0,1)</f>
        <v>0</v>
      </c>
      <c r="AE140" s="2">
        <f>IF(AND(ISERROR(FIND("Wellington",$H140)),ISERROR(FIND("Wellington",$I140))),0,1)</f>
        <v>0</v>
      </c>
      <c r="AF140">
        <f>IF(OR(AD140=1,AE140=1),1,0)</f>
        <v>0</v>
      </c>
      <c r="AG140">
        <f>IF(Q140="F",0,IF(Q140="A",1,0.5))</f>
        <v>0</v>
      </c>
    </row>
    <row r="141" ht="114" spans="1:33">
      <c r="A141" t="s">
        <v>1192</v>
      </c>
      <c r="B141" s="3" t="s">
        <v>172</v>
      </c>
      <c r="C141" t="s">
        <v>1193</v>
      </c>
      <c r="D141" t="s">
        <v>1194</v>
      </c>
      <c r="E141" t="s">
        <v>1195</v>
      </c>
      <c r="F141" t="s">
        <v>217</v>
      </c>
      <c r="G141" s="3" t="s">
        <v>1196</v>
      </c>
      <c r="H141" t="s">
        <v>219</v>
      </c>
      <c r="I141" t="s">
        <v>1197</v>
      </c>
      <c r="J141" s="4">
        <v>9500</v>
      </c>
      <c r="K141" s="4">
        <v>5000</v>
      </c>
      <c r="L141">
        <v>550</v>
      </c>
      <c r="M141" s="3">
        <v>1220</v>
      </c>
      <c r="Q141" t="s">
        <v>1901</v>
      </c>
      <c r="R141" t="s">
        <v>1901</v>
      </c>
      <c r="S141" t="s">
        <v>1900</v>
      </c>
      <c r="T141">
        <f>IF(R141="F",J141,K141)</f>
        <v>9500</v>
      </c>
      <c r="U141">
        <f>IF(R141="F",K141,J141)</f>
        <v>5000</v>
      </c>
      <c r="V141">
        <f>IF($R$2="F",L141,M141)</f>
        <v>1220</v>
      </c>
      <c r="W141">
        <f>IF($R$2="F",M141,L141)</f>
        <v>550</v>
      </c>
      <c r="X141">
        <f>T141/U141</f>
        <v>1.9</v>
      </c>
      <c r="Y141">
        <f>V141/W141</f>
        <v>2.21818181818182</v>
      </c>
      <c r="Z141" s="2">
        <f>IF(AND(ISERROR(FIND("Napoleon",H141)),ISERROR(FIND("Napoleon",I141))),0,1)</f>
        <v>0</v>
      </c>
      <c r="AA141" s="2">
        <f>IF(AND(ISERROR(FIND("Michel Ney",$H141)),ISERROR(FIND("Michel Ney",$I141))),0,1)</f>
        <v>0</v>
      </c>
      <c r="AB141" s="2">
        <f>IF(AND(ISERROR(FIND("Joachim Murat",$H141)),ISERROR(FIND("Joachim Murat",$I141))),0,1)</f>
        <v>0</v>
      </c>
      <c r="AC141" s="2">
        <f>IF(AND(ISERROR(FIND("Louis Davout",$H141)),ISERROR(FIND("Louis Davout",$I141))),0,1)</f>
        <v>0</v>
      </c>
      <c r="AD141" s="2">
        <f>IF(AND(ISERROR(FIND("Wellesley",$H141)),ISERROR(FIND("Wellesley",$I141))),0,1)</f>
        <v>0</v>
      </c>
      <c r="AE141" s="2">
        <f>IF(AND(ISERROR(FIND("Wellington",$H141)),ISERROR(FIND("Wellington",$I141))),0,1)</f>
        <v>0</v>
      </c>
      <c r="AF141">
        <f>IF(OR(AD141=1,AE141=1),1,0)</f>
        <v>0</v>
      </c>
      <c r="AG141">
        <f>IF(Q141="F",0,IF(Q141="A",1,0.5))</f>
        <v>0</v>
      </c>
    </row>
    <row r="142" ht="128.25" spans="1:33">
      <c r="A142" t="s">
        <v>1200</v>
      </c>
      <c r="B142" s="3" t="s">
        <v>226</v>
      </c>
      <c r="C142" t="s">
        <v>1201</v>
      </c>
      <c r="D142" t="s">
        <v>1202</v>
      </c>
      <c r="E142" t="s">
        <v>1203</v>
      </c>
      <c r="F142" s="3" t="s">
        <v>205</v>
      </c>
      <c r="G142" t="s">
        <v>206</v>
      </c>
      <c r="H142" t="s">
        <v>1204</v>
      </c>
      <c r="I142" s="3" t="s">
        <v>1205</v>
      </c>
      <c r="J142" s="8">
        <v>50000</v>
      </c>
      <c r="K142" s="8">
        <v>30000</v>
      </c>
      <c r="L142">
        <v>7100</v>
      </c>
      <c r="M142">
        <v>10000</v>
      </c>
      <c r="Q142" t="s">
        <v>1901</v>
      </c>
      <c r="R142" t="s">
        <v>1901</v>
      </c>
      <c r="S142" t="s">
        <v>1900</v>
      </c>
      <c r="T142">
        <f>IF(R142="F",J142,K142)</f>
        <v>50000</v>
      </c>
      <c r="U142">
        <f>IF(R142="F",K142,J142)</f>
        <v>30000</v>
      </c>
      <c r="V142">
        <f>IF($R$2="F",L142,M142)</f>
        <v>10000</v>
      </c>
      <c r="W142">
        <f>IF($R$2="F",M142,L142)</f>
        <v>7100</v>
      </c>
      <c r="X142">
        <f>T142/U142</f>
        <v>1.66666666666667</v>
      </c>
      <c r="Y142">
        <f>V142/W142</f>
        <v>1.40845070422535</v>
      </c>
      <c r="Z142" s="2">
        <f>IF(AND(ISERROR(FIND("Napoleon",H142)),ISERROR(FIND("Napoleon",I142))),0,1)</f>
        <v>1</v>
      </c>
      <c r="AA142" s="2">
        <f>IF(AND(ISERROR(FIND("Michel Ney",$H142)),ISERROR(FIND("Michel Ney",$I142))),0,1)</f>
        <v>0</v>
      </c>
      <c r="AB142" s="2">
        <f>IF(AND(ISERROR(FIND("Joachim Murat",$H142)),ISERROR(FIND("Joachim Murat",$I142))),0,1)</f>
        <v>0</v>
      </c>
      <c r="AC142" s="2">
        <f>IF(AND(ISERROR(FIND("Louis Davout",$H142)),ISERROR(FIND("Louis Davout",$I142))),0,1)</f>
        <v>0</v>
      </c>
      <c r="AD142" s="2">
        <f>IF(AND(ISERROR(FIND("Wellesley",$H142)),ISERROR(FIND("Wellesley",$I142))),0,1)</f>
        <v>0</v>
      </c>
      <c r="AE142" s="2">
        <f>IF(AND(ISERROR(FIND("Wellington",$H142)),ISERROR(FIND("Wellington",$I142))),0,1)</f>
        <v>0</v>
      </c>
      <c r="AF142">
        <f>IF(OR(AD142=1,AE142=1),1,0)</f>
        <v>0</v>
      </c>
      <c r="AG142">
        <f>IF(Q142="F",0,IF(Q142="A",1,0.5))</f>
        <v>0</v>
      </c>
    </row>
    <row r="143" ht="114" spans="1:33">
      <c r="A143" t="s">
        <v>1210</v>
      </c>
      <c r="B143" s="3" t="s">
        <v>201</v>
      </c>
      <c r="C143" t="s">
        <v>1211</v>
      </c>
      <c r="D143" t="s">
        <v>1212</v>
      </c>
      <c r="E143" t="s">
        <v>596</v>
      </c>
      <c r="F143" t="s">
        <v>206</v>
      </c>
      <c r="G143" t="s">
        <v>19</v>
      </c>
      <c r="H143" t="s">
        <v>382</v>
      </c>
      <c r="I143" s="3" t="s">
        <v>1213</v>
      </c>
      <c r="J143" s="4">
        <v>30000</v>
      </c>
      <c r="K143" s="4">
        <v>25000</v>
      </c>
      <c r="L143" s="4">
        <v>3000</v>
      </c>
      <c r="M143" s="4">
        <v>3000</v>
      </c>
      <c r="Q143" t="s">
        <v>1900</v>
      </c>
      <c r="R143" t="s">
        <v>1900</v>
      </c>
      <c r="S143" t="s">
        <v>1901</v>
      </c>
      <c r="T143">
        <f>IF(R143="F",J143,K143)</f>
        <v>25000</v>
      </c>
      <c r="U143">
        <f>IF(R143="F",K143,J143)</f>
        <v>30000</v>
      </c>
      <c r="V143">
        <f>IF($R$2="F",L143,M143)</f>
        <v>3000</v>
      </c>
      <c r="W143">
        <f>IF($R$2="F",M143,L143)</f>
        <v>3000</v>
      </c>
      <c r="X143">
        <f>T143/U143</f>
        <v>0.833333333333333</v>
      </c>
      <c r="Y143">
        <f>V143/W143</f>
        <v>1</v>
      </c>
      <c r="Z143" s="2">
        <f>IF(AND(ISERROR(FIND("Napoleon",H143)),ISERROR(FIND("Napoleon",I143))),0,1)</f>
        <v>0</v>
      </c>
      <c r="AA143" s="2">
        <f>IF(AND(ISERROR(FIND("Michel Ney",$H143)),ISERROR(FIND("Michel Ney",$I143))),0,1)</f>
        <v>0</v>
      </c>
      <c r="AB143" s="2">
        <f>IF(AND(ISERROR(FIND("Joachim Murat",$H143)),ISERROR(FIND("Joachim Murat",$I143))),0,1)</f>
        <v>0</v>
      </c>
      <c r="AC143" s="2">
        <f>IF(AND(ISERROR(FIND("Louis Davout",$H143)),ISERROR(FIND("Louis Davout",$I143))),0,1)</f>
        <v>0</v>
      </c>
      <c r="AD143" s="2">
        <f>IF(AND(ISERROR(FIND("Wellesley",$H143)),ISERROR(FIND("Wellesley",$I143))),0,1)</f>
        <v>0</v>
      </c>
      <c r="AE143" s="2">
        <f>IF(AND(ISERROR(FIND("Wellington",$H143)),ISERROR(FIND("Wellington",$I143))),0,1)</f>
        <v>0</v>
      </c>
      <c r="AF143">
        <f>IF(OR(AD143=1,AE143=1),1,0)</f>
        <v>0</v>
      </c>
      <c r="AG143">
        <f>IF(Q143="F",0,IF(Q143="A",1,0.5))</f>
        <v>1</v>
      </c>
    </row>
    <row r="144" ht="85.5" spans="1:33">
      <c r="A144" t="s">
        <v>1216</v>
      </c>
      <c r="B144" s="3" t="s">
        <v>45</v>
      </c>
      <c r="C144" t="s">
        <v>1217</v>
      </c>
      <c r="D144" t="s">
        <v>1218</v>
      </c>
      <c r="E144" t="s">
        <v>27</v>
      </c>
      <c r="F144" s="3" t="s">
        <v>396</v>
      </c>
      <c r="G144" t="s">
        <v>248</v>
      </c>
      <c r="H144" s="3" t="s">
        <v>1219</v>
      </c>
      <c r="I144" t="s">
        <v>1220</v>
      </c>
      <c r="J144" s="4">
        <v>45000</v>
      </c>
      <c r="K144" s="8">
        <v>20000</v>
      </c>
      <c r="L144">
        <v>57</v>
      </c>
      <c r="M144" s="3">
        <v>3250</v>
      </c>
      <c r="Q144" t="s">
        <v>1901</v>
      </c>
      <c r="R144" t="s">
        <v>1901</v>
      </c>
      <c r="S144" t="s">
        <v>1900</v>
      </c>
      <c r="T144">
        <f>IF(R144="F",J144,K144)</f>
        <v>45000</v>
      </c>
      <c r="U144">
        <f>IF(R144="F",K144,J144)</f>
        <v>20000</v>
      </c>
      <c r="V144">
        <f>IF($R$2="F",L144,M144)</f>
        <v>3250</v>
      </c>
      <c r="W144">
        <f>IF($R$2="F",M144,L144)</f>
        <v>57</v>
      </c>
      <c r="X144">
        <f>T144/U144</f>
        <v>2.25</v>
      </c>
      <c r="Y144">
        <f>V144/W144</f>
        <v>57.0175438596491</v>
      </c>
      <c r="Z144" s="2">
        <f>IF(AND(ISERROR(FIND("Napoleon",H144)),ISERROR(FIND("Napoleon",I144))),0,1)</f>
        <v>1</v>
      </c>
      <c r="AA144" s="2">
        <f>IF(AND(ISERROR(FIND("Michel Ney",$H144)),ISERROR(FIND("Michel Ney",$I144))),0,1)</f>
        <v>0</v>
      </c>
      <c r="AB144" s="2">
        <f>IF(AND(ISERROR(FIND("Joachim Murat",$H144)),ISERROR(FIND("Joachim Murat",$I144))),0,1)</f>
        <v>0</v>
      </c>
      <c r="AC144" s="2">
        <f>IF(AND(ISERROR(FIND("Louis Davout",$H144)),ISERROR(FIND("Louis Davout",$I144))),0,1)</f>
        <v>0</v>
      </c>
      <c r="AD144" s="2">
        <f>IF(AND(ISERROR(FIND("Wellesley",$H144)),ISERROR(FIND("Wellesley",$I144))),0,1)</f>
        <v>0</v>
      </c>
      <c r="AE144" s="2">
        <f>IF(AND(ISERROR(FIND("Wellington",$H144)),ISERROR(FIND("Wellington",$I144))),0,1)</f>
        <v>0</v>
      </c>
      <c r="AF144">
        <f>IF(OR(AD144=1,AE144=1),1,0)</f>
        <v>0</v>
      </c>
      <c r="AG144">
        <f>IF(Q144="F",0,IF(Q144="A",1,0.5))</f>
        <v>0</v>
      </c>
    </row>
    <row r="145" ht="71.25" spans="1:33">
      <c r="A145" t="s">
        <v>1224</v>
      </c>
      <c r="B145" s="3" t="s">
        <v>33</v>
      </c>
      <c r="C145" t="s">
        <v>1225</v>
      </c>
      <c r="D145" t="s">
        <v>1226</v>
      </c>
      <c r="E145" t="s">
        <v>113</v>
      </c>
      <c r="F145" s="3" t="s">
        <v>186</v>
      </c>
      <c r="G145" t="s">
        <v>36</v>
      </c>
      <c r="H145" t="s">
        <v>1227</v>
      </c>
      <c r="I145" t="s">
        <v>407</v>
      </c>
      <c r="J145" s="4">
        <v>24000</v>
      </c>
      <c r="K145" s="4">
        <v>30000</v>
      </c>
      <c r="L145" s="4">
        <v>2600</v>
      </c>
      <c r="M145" s="4">
        <v>4000</v>
      </c>
      <c r="Q145" t="s">
        <v>1900</v>
      </c>
      <c r="R145" t="s">
        <v>1900</v>
      </c>
      <c r="S145" t="s">
        <v>1901</v>
      </c>
      <c r="T145">
        <f>IF(R145="F",J145,K145)</f>
        <v>30000</v>
      </c>
      <c r="U145">
        <f>IF(R145="F",K145,J145)</f>
        <v>24000</v>
      </c>
      <c r="V145">
        <f>IF($R$2="F",L145,M145)</f>
        <v>4000</v>
      </c>
      <c r="W145">
        <f>IF($R$2="F",M145,L145)</f>
        <v>2600</v>
      </c>
      <c r="X145">
        <f>T145/U145</f>
        <v>1.25</v>
      </c>
      <c r="Y145">
        <f>V145/W145</f>
        <v>1.53846153846154</v>
      </c>
      <c r="Z145" s="2">
        <f>IF(AND(ISERROR(FIND("Napoleon",H145)),ISERROR(FIND("Napoleon",I145))),0,1)</f>
        <v>0</v>
      </c>
      <c r="AA145" s="2">
        <f>IF(AND(ISERROR(FIND("Michel Ney",$H145)),ISERROR(FIND("Michel Ney",$I145))),0,1)</f>
        <v>0</v>
      </c>
      <c r="AB145" s="2">
        <f>IF(AND(ISERROR(FIND("Joachim Murat",$H145)),ISERROR(FIND("Joachim Murat",$I145))),0,1)</f>
        <v>0</v>
      </c>
      <c r="AC145" s="2">
        <f>IF(AND(ISERROR(FIND("Louis Davout",$H145)),ISERROR(FIND("Louis Davout",$I145))),0,1)</f>
        <v>0</v>
      </c>
      <c r="AD145" s="2">
        <f>IF(AND(ISERROR(FIND("Wellesley",$H145)),ISERROR(FIND("Wellesley",$I145))),0,1)</f>
        <v>1</v>
      </c>
      <c r="AE145" s="2">
        <f>IF(AND(ISERROR(FIND("Wellington",$H145)),ISERROR(FIND("Wellington",$I145))),0,1)</f>
        <v>1</v>
      </c>
      <c r="AF145">
        <f>IF(OR(AD145=1,AE145=1),1,0)</f>
        <v>1</v>
      </c>
      <c r="AG145">
        <f>IF(Q145="F",0,IF(Q145="A",1,0.5))</f>
        <v>1</v>
      </c>
    </row>
    <row r="146" ht="99.75" spans="1:33">
      <c r="A146" t="s">
        <v>1231</v>
      </c>
      <c r="B146" s="3" t="s">
        <v>1232</v>
      </c>
      <c r="C146" t="s">
        <v>1233</v>
      </c>
      <c r="D146" t="s">
        <v>1234</v>
      </c>
      <c r="E146" t="s">
        <v>27</v>
      </c>
      <c r="F146" t="s">
        <v>1235</v>
      </c>
      <c r="G146" s="3" t="s">
        <v>1236</v>
      </c>
      <c r="H146" t="s">
        <v>1237</v>
      </c>
      <c r="I146" s="3" t="s">
        <v>1238</v>
      </c>
      <c r="J146" s="4">
        <v>2000</v>
      </c>
      <c r="K146" s="4">
        <v>6000</v>
      </c>
      <c r="L146">
        <v>500</v>
      </c>
      <c r="Q146" t="s">
        <v>1901</v>
      </c>
      <c r="R146" t="s">
        <v>1900</v>
      </c>
      <c r="S146" t="s">
        <v>1901</v>
      </c>
      <c r="T146">
        <f>IF(R146="F",J146,K146)</f>
        <v>6000</v>
      </c>
      <c r="U146">
        <f>IF(R146="F",K146,J146)</f>
        <v>2000</v>
      </c>
      <c r="V146">
        <f>IF($R$2="F",L146,M146)</f>
        <v>0</v>
      </c>
      <c r="W146">
        <f>IF($R$2="F",M146,L146)</f>
        <v>500</v>
      </c>
      <c r="X146">
        <f>T146/U146</f>
        <v>3</v>
      </c>
      <c r="Y146">
        <f>V146/W146</f>
        <v>0</v>
      </c>
      <c r="Z146" s="2">
        <f>IF(AND(ISERROR(FIND("Napoleon",H146)),ISERROR(FIND("Napoleon",I146))),0,1)</f>
        <v>0</v>
      </c>
      <c r="AA146" s="2">
        <f>IF(AND(ISERROR(FIND("Michel Ney",$H146)),ISERROR(FIND("Michel Ney",$I146))),0,1)</f>
        <v>0</v>
      </c>
      <c r="AB146" s="2">
        <f>IF(AND(ISERROR(FIND("Joachim Murat",$H146)),ISERROR(FIND("Joachim Murat",$I146))),0,1)</f>
        <v>0</v>
      </c>
      <c r="AC146" s="2">
        <f>IF(AND(ISERROR(FIND("Louis Davout",$H146)),ISERROR(FIND("Louis Davout",$I146))),0,1)</f>
        <v>0</v>
      </c>
      <c r="AD146" s="2">
        <f>IF(AND(ISERROR(FIND("Wellesley",$H146)),ISERROR(FIND("Wellesley",$I146))),0,1)</f>
        <v>0</v>
      </c>
      <c r="AE146" s="2">
        <f>IF(AND(ISERROR(FIND("Wellington",$H146)),ISERROR(FIND("Wellington",$I146))),0,1)</f>
        <v>0</v>
      </c>
      <c r="AF146">
        <f>IF(OR(AD146=1,AE146=1),1,0)</f>
        <v>0</v>
      </c>
      <c r="AG146">
        <f>IF(Q146="F",0,IF(Q146="A",1,0.5))</f>
        <v>0</v>
      </c>
    </row>
    <row r="147" ht="128.25" spans="1:33">
      <c r="A147" t="s">
        <v>1240</v>
      </c>
      <c r="B147" s="3" t="s">
        <v>45</v>
      </c>
      <c r="C147" t="s">
        <v>1241</v>
      </c>
      <c r="D147" t="s">
        <v>1242</v>
      </c>
      <c r="E147" s="3" t="s">
        <v>1243</v>
      </c>
      <c r="F147" s="3" t="s">
        <v>1244</v>
      </c>
      <c r="G147" t="s">
        <v>36</v>
      </c>
      <c r="H147" s="3" t="s">
        <v>1245</v>
      </c>
      <c r="I147" s="3" t="s">
        <v>1246</v>
      </c>
      <c r="J147" s="6">
        <v>55634</v>
      </c>
      <c r="K147" s="8">
        <v>46138</v>
      </c>
      <c r="L147" s="3">
        <v>7468</v>
      </c>
      <c r="M147" s="4">
        <v>7389</v>
      </c>
      <c r="Q147" t="s">
        <v>1900</v>
      </c>
      <c r="R147" t="s">
        <v>1900</v>
      </c>
      <c r="S147" t="s">
        <v>1901</v>
      </c>
      <c r="T147">
        <f>IF(R147="F",J147,K147)</f>
        <v>46138</v>
      </c>
      <c r="U147">
        <f>IF(R147="F",K147,J147)</f>
        <v>55634</v>
      </c>
      <c r="V147">
        <f>IF($R$2="F",L147,M147)</f>
        <v>7389</v>
      </c>
      <c r="W147">
        <f>IF($R$2="F",M147,L147)</f>
        <v>7468</v>
      </c>
      <c r="X147">
        <f>T147/U147</f>
        <v>0.829313010029838</v>
      </c>
      <c r="Y147">
        <f>V147/W147</f>
        <v>0.989421531869309</v>
      </c>
      <c r="Z147" s="2">
        <f>IF(AND(ISERROR(FIND("Napoleon",H147)),ISERROR(FIND("Napoleon",I147))),0,1)</f>
        <v>0</v>
      </c>
      <c r="AA147" s="2">
        <f>IF(AND(ISERROR(FIND("Michel Ney",$H147)),ISERROR(FIND("Michel Ney",$I147))),0,1)</f>
        <v>0</v>
      </c>
      <c r="AB147" s="2">
        <f>IF(AND(ISERROR(FIND("Joachim Murat",$H147)),ISERROR(FIND("Joachim Murat",$I147))),0,1)</f>
        <v>0</v>
      </c>
      <c r="AC147" s="2">
        <f>IF(AND(ISERROR(FIND("Louis Davout",$H147)),ISERROR(FIND("Louis Davout",$I147))),0,1)</f>
        <v>0</v>
      </c>
      <c r="AD147" s="2">
        <f>IF(AND(ISERROR(FIND("Wellesley",$H147)),ISERROR(FIND("Wellesley",$I147))),0,1)</f>
        <v>1</v>
      </c>
      <c r="AE147" s="2">
        <f>IF(AND(ISERROR(FIND("Wellington",$H147)),ISERROR(FIND("Wellington",$I147))),0,1)</f>
        <v>0</v>
      </c>
      <c r="AF147">
        <f>IF(OR(AD147=1,AE147=1),1,0)</f>
        <v>1</v>
      </c>
      <c r="AG147">
        <f>IF(Q147="F",0,IF(Q147="A",1,0.5))</f>
        <v>1</v>
      </c>
    </row>
    <row r="148" ht="85.5" spans="1:33">
      <c r="A148" t="s">
        <v>1251</v>
      </c>
      <c r="B148" s="3" t="s">
        <v>45</v>
      </c>
      <c r="C148" t="s">
        <v>1252</v>
      </c>
      <c r="D148" t="s">
        <v>1253</v>
      </c>
      <c r="E148" t="s">
        <v>59</v>
      </c>
      <c r="F148" t="s">
        <v>36</v>
      </c>
      <c r="G148" t="s">
        <v>832</v>
      </c>
      <c r="H148" t="s">
        <v>1254</v>
      </c>
      <c r="I148" t="s">
        <v>1255</v>
      </c>
      <c r="J148" s="8">
        <v>9000</v>
      </c>
      <c r="K148" s="8">
        <v>21400</v>
      </c>
      <c r="L148" s="4">
        <v>1300</v>
      </c>
      <c r="M148">
        <v>672</v>
      </c>
      <c r="Q148" t="s">
        <v>1900</v>
      </c>
      <c r="R148" t="s">
        <v>1901</v>
      </c>
      <c r="S148" t="s">
        <v>1900</v>
      </c>
      <c r="T148">
        <f>IF(R148="F",J148,K148)</f>
        <v>9000</v>
      </c>
      <c r="U148">
        <f>IF(R148="F",K148,J148)</f>
        <v>21400</v>
      </c>
      <c r="V148">
        <f>IF($R$2="F",L148,M148)</f>
        <v>672</v>
      </c>
      <c r="W148">
        <f>IF($R$2="F",M148,L148)</f>
        <v>1300</v>
      </c>
      <c r="X148">
        <f>T148/U148</f>
        <v>0.420560747663551</v>
      </c>
      <c r="Y148">
        <f>V148/W148</f>
        <v>0.516923076923077</v>
      </c>
      <c r="Z148" s="2">
        <f>IF(AND(ISERROR(FIND("Napoleon",H148)),ISERROR(FIND("Napoleon",I148))),0,1)</f>
        <v>0</v>
      </c>
      <c r="AA148" s="2">
        <f>IF(AND(ISERROR(FIND("Michel Ney",$H148)),ISERROR(FIND("Michel Ney",$I148))),0,1)</f>
        <v>0</v>
      </c>
      <c r="AB148" s="2">
        <f>IF(AND(ISERROR(FIND("Joachim Murat",$H148)),ISERROR(FIND("Joachim Murat",$I148))),0,1)</f>
        <v>0</v>
      </c>
      <c r="AC148" s="2">
        <f>IF(AND(ISERROR(FIND("Louis Davout",$H148)),ISERROR(FIND("Louis Davout",$I148))),0,1)</f>
        <v>0</v>
      </c>
      <c r="AD148" s="2">
        <f>IF(AND(ISERROR(FIND("Wellesley",$H148)),ISERROR(FIND("Wellesley",$I148))),0,1)</f>
        <v>0</v>
      </c>
      <c r="AE148" s="2">
        <f>IF(AND(ISERROR(FIND("Wellington",$H148)),ISERROR(FIND("Wellington",$I148))),0,1)</f>
        <v>0</v>
      </c>
      <c r="AF148">
        <f>IF(OR(AD148=1,AE148=1),1,0)</f>
        <v>0</v>
      </c>
      <c r="AG148">
        <f>IF(Q148="F",0,IF(Q148="A",1,0.5))</f>
        <v>1</v>
      </c>
    </row>
    <row r="149" ht="114" spans="1:33">
      <c r="A149" t="s">
        <v>1260</v>
      </c>
      <c r="B149" s="3" t="s">
        <v>201</v>
      </c>
      <c r="C149" t="s">
        <v>1261</v>
      </c>
      <c r="D149" t="s">
        <v>1262</v>
      </c>
      <c r="E149" t="s">
        <v>596</v>
      </c>
      <c r="F149" t="s">
        <v>206</v>
      </c>
      <c r="G149" t="s">
        <v>19</v>
      </c>
      <c r="H149" t="s">
        <v>1263</v>
      </c>
      <c r="I149" t="s">
        <v>1264</v>
      </c>
      <c r="J149" s="8">
        <v>36000</v>
      </c>
      <c r="K149" s="4">
        <v>26000</v>
      </c>
      <c r="L149" s="4">
        <v>1200</v>
      </c>
      <c r="M149" s="8">
        <v>4500</v>
      </c>
      <c r="Q149" t="s">
        <v>1900</v>
      </c>
      <c r="R149" t="s">
        <v>1900</v>
      </c>
      <c r="S149" t="s">
        <v>1901</v>
      </c>
      <c r="T149">
        <f>IF(R149="F",J149,K149)</f>
        <v>26000</v>
      </c>
      <c r="U149">
        <f>IF(R149="F",K149,J149)</f>
        <v>36000</v>
      </c>
      <c r="V149">
        <f>IF($R$2="F",L149,M149)</f>
        <v>4500</v>
      </c>
      <c r="W149">
        <f>IF($R$2="F",M149,L149)</f>
        <v>1200</v>
      </c>
      <c r="X149">
        <f>T149/U149</f>
        <v>0.722222222222222</v>
      </c>
      <c r="Y149">
        <f>V149/W149</f>
        <v>3.75</v>
      </c>
      <c r="Z149" s="2">
        <f>IF(AND(ISERROR(FIND("Napoleon",H149)),ISERROR(FIND("Napoleon",I149))),0,1)</f>
        <v>0</v>
      </c>
      <c r="AA149" s="2">
        <f>IF(AND(ISERROR(FIND("Michel Ney",$H149)),ISERROR(FIND("Michel Ney",$I149))),0,1)</f>
        <v>0</v>
      </c>
      <c r="AB149" s="2">
        <f>IF(AND(ISERROR(FIND("Joachim Murat",$H149)),ISERROR(FIND("Joachim Murat",$I149))),0,1)</f>
        <v>1</v>
      </c>
      <c r="AC149" s="2">
        <f>IF(AND(ISERROR(FIND("Louis Davout",$H149)),ISERROR(FIND("Louis Davout",$I149))),0,1)</f>
        <v>0</v>
      </c>
      <c r="AD149" s="2">
        <f>IF(AND(ISERROR(FIND("Wellesley",$H149)),ISERROR(FIND("Wellesley",$I149))),0,1)</f>
        <v>0</v>
      </c>
      <c r="AE149" s="2">
        <f>IF(AND(ISERROR(FIND("Wellington",$H149)),ISERROR(FIND("Wellington",$I149))),0,1)</f>
        <v>0</v>
      </c>
      <c r="AF149">
        <f>IF(OR(AD149=1,AE149=1),1,0)</f>
        <v>0</v>
      </c>
      <c r="AG149">
        <f>IF(Q149="F",0,IF(Q149="A",1,0.5))</f>
        <v>1</v>
      </c>
    </row>
    <row r="150" ht="114" spans="1:33">
      <c r="A150" t="s">
        <v>1267</v>
      </c>
      <c r="B150" s="3" t="s">
        <v>14</v>
      </c>
      <c r="C150" t="s">
        <v>1268</v>
      </c>
      <c r="D150" t="s">
        <v>1269</v>
      </c>
      <c r="E150" t="s">
        <v>27</v>
      </c>
      <c r="F150" t="s">
        <v>19</v>
      </c>
      <c r="G150" t="s">
        <v>18</v>
      </c>
      <c r="H150" t="s">
        <v>1270</v>
      </c>
      <c r="I150" t="s">
        <v>1271</v>
      </c>
      <c r="J150" s="3">
        <v>47500</v>
      </c>
      <c r="K150" s="8">
        <v>6900</v>
      </c>
      <c r="L150" s="3">
        <v>910</v>
      </c>
      <c r="M150" s="3">
        <v>2743</v>
      </c>
      <c r="Q150" t="s">
        <v>1901</v>
      </c>
      <c r="R150" t="s">
        <v>1901</v>
      </c>
      <c r="S150" t="s">
        <v>1900</v>
      </c>
      <c r="T150">
        <f>IF(R150="F",J150,K150)</f>
        <v>47500</v>
      </c>
      <c r="U150">
        <f>IF(R150="F",K150,J150)</f>
        <v>6900</v>
      </c>
      <c r="V150">
        <f>IF($R$2="F",L150,M150)</f>
        <v>2743</v>
      </c>
      <c r="W150">
        <f>IF($R$2="F",M150,L150)</f>
        <v>910</v>
      </c>
      <c r="X150">
        <f>T150/U150</f>
        <v>6.88405797101449</v>
      </c>
      <c r="Y150">
        <f>V150/W150</f>
        <v>3.01428571428571</v>
      </c>
      <c r="Z150" s="2">
        <f>IF(AND(ISERROR(FIND("Napoleon",H150)),ISERROR(FIND("Napoleon",I150))),0,1)</f>
        <v>0</v>
      </c>
      <c r="AA150" s="2">
        <f>IF(AND(ISERROR(FIND("Michel Ney",$H150)),ISERROR(FIND("Michel Ney",$I150))),0,1)</f>
        <v>0</v>
      </c>
      <c r="AB150" s="2">
        <f>IF(AND(ISERROR(FIND("Joachim Murat",$H150)),ISERROR(FIND("Joachim Murat",$I150))),0,1)</f>
        <v>0</v>
      </c>
      <c r="AC150" s="2">
        <f>IF(AND(ISERROR(FIND("Louis Davout",$H150)),ISERROR(FIND("Louis Davout",$I150))),0,1)</f>
        <v>0</v>
      </c>
      <c r="AD150" s="2">
        <f>IF(AND(ISERROR(FIND("Wellesley",$H150)),ISERROR(FIND("Wellesley",$I150))),0,1)</f>
        <v>0</v>
      </c>
      <c r="AE150" s="2">
        <f>IF(AND(ISERROR(FIND("Wellington",$H150)),ISERROR(FIND("Wellington",$I150))),0,1)</f>
        <v>0</v>
      </c>
      <c r="AF150">
        <f>IF(OR(AD150=1,AE150=1),1,0)</f>
        <v>0</v>
      </c>
      <c r="AG150">
        <f>IF(Q150="F",0,IF(Q150="A",1,0.5))</f>
        <v>0</v>
      </c>
    </row>
    <row r="151" ht="156.75" spans="1:33">
      <c r="A151" t="s">
        <v>1276</v>
      </c>
      <c r="B151" s="3" t="s">
        <v>14</v>
      </c>
      <c r="C151" t="s">
        <v>1277</v>
      </c>
      <c r="D151" t="s">
        <v>1024</v>
      </c>
      <c r="E151" t="s">
        <v>1278</v>
      </c>
      <c r="F151" t="s">
        <v>18</v>
      </c>
      <c r="G151" s="3" t="s">
        <v>1279</v>
      </c>
      <c r="H151" s="3" t="s">
        <v>1280</v>
      </c>
      <c r="I151" s="3" t="s">
        <v>1281</v>
      </c>
      <c r="J151" s="8">
        <v>35300</v>
      </c>
      <c r="K151" s="8">
        <v>39600</v>
      </c>
      <c r="L151" s="3">
        <v>5346</v>
      </c>
      <c r="M151" s="8">
        <v>4460</v>
      </c>
      <c r="Q151" t="s">
        <v>1901</v>
      </c>
      <c r="R151" t="s">
        <v>1900</v>
      </c>
      <c r="S151" t="s">
        <v>1901</v>
      </c>
      <c r="T151">
        <f>IF(R151="F",J151,K151)</f>
        <v>39600</v>
      </c>
      <c r="U151">
        <f>IF(R151="F",K151,J151)</f>
        <v>35300</v>
      </c>
      <c r="V151">
        <f>IF($R$2="F",L151,M151)</f>
        <v>4460</v>
      </c>
      <c r="W151">
        <f>IF($R$2="F",M151,L151)</f>
        <v>5346</v>
      </c>
      <c r="X151">
        <f>T151/U151</f>
        <v>1.12181303116147</v>
      </c>
      <c r="Y151">
        <f>V151/W151</f>
        <v>0.83426861204639</v>
      </c>
      <c r="Z151" s="2">
        <f>IF(AND(ISERROR(FIND("Napoleon",H151)),ISERROR(FIND("Napoleon",I151))),0,1)</f>
        <v>1</v>
      </c>
      <c r="AA151" s="2">
        <f>IF(AND(ISERROR(FIND("Michel Ney",$H151)),ISERROR(FIND("Michel Ney",$I151))),0,1)</f>
        <v>0</v>
      </c>
      <c r="AB151" s="2">
        <f>IF(AND(ISERROR(FIND("Joachim Murat",$H151)),ISERROR(FIND("Joachim Murat",$I151))),0,1)</f>
        <v>0</v>
      </c>
      <c r="AC151" s="2">
        <f>IF(AND(ISERROR(FIND("Louis Davout",$H151)),ISERROR(FIND("Louis Davout",$I151))),0,1)</f>
        <v>1</v>
      </c>
      <c r="AD151" s="2">
        <f>IF(AND(ISERROR(FIND("Wellesley",$H151)),ISERROR(FIND("Wellesley",$I151))),0,1)</f>
        <v>0</v>
      </c>
      <c r="AE151" s="2">
        <f>IF(AND(ISERROR(FIND("Wellington",$H151)),ISERROR(FIND("Wellington",$I151))),0,1)</f>
        <v>0</v>
      </c>
      <c r="AF151">
        <f>IF(OR(AD151=1,AE151=1),1,0)</f>
        <v>0</v>
      </c>
      <c r="AG151">
        <f>IF(Q151="F",0,IF(Q151="A",1,0.5))</f>
        <v>0</v>
      </c>
    </row>
    <row r="152" ht="71.25" spans="1:33">
      <c r="A152" t="s">
        <v>1286</v>
      </c>
      <c r="B152" s="3" t="s">
        <v>33</v>
      </c>
      <c r="C152" t="s">
        <v>1287</v>
      </c>
      <c r="D152" t="s">
        <v>1288</v>
      </c>
      <c r="E152" t="s">
        <v>1289</v>
      </c>
      <c r="F152" t="s">
        <v>36</v>
      </c>
      <c r="G152" s="3" t="s">
        <v>186</v>
      </c>
      <c r="H152" t="s">
        <v>1290</v>
      </c>
      <c r="I152" t="s">
        <v>550</v>
      </c>
      <c r="J152" s="4">
        <v>62000</v>
      </c>
      <c r="K152" s="4">
        <v>89000</v>
      </c>
      <c r="L152" s="4">
        <v>1650</v>
      </c>
      <c r="M152" s="4">
        <v>1600</v>
      </c>
      <c r="Q152" t="s">
        <v>1900</v>
      </c>
      <c r="R152" t="s">
        <v>1901</v>
      </c>
      <c r="S152" t="s">
        <v>1900</v>
      </c>
      <c r="T152">
        <f>IF(R152="F",J152,K152)</f>
        <v>62000</v>
      </c>
      <c r="U152">
        <f>IF(R152="F",K152,J152)</f>
        <v>89000</v>
      </c>
      <c r="V152">
        <f>IF($R$2="F",L152,M152)</f>
        <v>1600</v>
      </c>
      <c r="W152">
        <f>IF($R$2="F",M152,L152)</f>
        <v>1650</v>
      </c>
      <c r="X152">
        <f>T152/U152</f>
        <v>0.696629213483146</v>
      </c>
      <c r="Y152">
        <f>V152/W152</f>
        <v>0.96969696969697</v>
      </c>
      <c r="Z152" s="2">
        <f>IF(AND(ISERROR(FIND("Napoleon",H152)),ISERROR(FIND("Napoleon",I152))),0,1)</f>
        <v>0</v>
      </c>
      <c r="AA152" s="2">
        <f>IF(AND(ISERROR(FIND("Michel Ney",$H152)),ISERROR(FIND("Michel Ney",$I152))),0,1)</f>
        <v>0</v>
      </c>
      <c r="AB152" s="2">
        <f>IF(AND(ISERROR(FIND("Joachim Murat",$H152)),ISERROR(FIND("Joachim Murat",$I152))),0,1)</f>
        <v>0</v>
      </c>
      <c r="AC152" s="2">
        <f>IF(AND(ISERROR(FIND("Louis Davout",$H152)),ISERROR(FIND("Louis Davout",$I152))),0,1)</f>
        <v>0</v>
      </c>
      <c r="AD152" s="2">
        <f>IF(AND(ISERROR(FIND("Wellesley",$H152)),ISERROR(FIND("Wellesley",$I152))),0,1)</f>
        <v>0</v>
      </c>
      <c r="AE152" s="2">
        <f>IF(AND(ISERROR(FIND("Wellington",$H152)),ISERROR(FIND("Wellington",$I152))),0,1)</f>
        <v>1</v>
      </c>
      <c r="AF152">
        <f>IF(OR(AD152=1,AE152=1),1,0)</f>
        <v>1</v>
      </c>
      <c r="AG152">
        <f>IF(Q152="F",0,IF(Q152="A",1,0.5))</f>
        <v>1</v>
      </c>
    </row>
    <row r="153" ht="71.25" spans="1:33">
      <c r="A153" t="s">
        <v>1292</v>
      </c>
      <c r="B153" s="3" t="s">
        <v>33</v>
      </c>
      <c r="C153" t="s">
        <v>1293</v>
      </c>
      <c r="D153" t="s">
        <v>1294</v>
      </c>
      <c r="E153" t="s">
        <v>27</v>
      </c>
      <c r="F153" t="s">
        <v>36</v>
      </c>
      <c r="G153" s="3" t="s">
        <v>70</v>
      </c>
      <c r="H153" t="s">
        <v>1295</v>
      </c>
      <c r="I153" t="s">
        <v>1296</v>
      </c>
      <c r="J153">
        <v>6000</v>
      </c>
      <c r="K153" s="4">
        <v>5000</v>
      </c>
      <c r="L153">
        <v>465</v>
      </c>
      <c r="M153">
        <v>488</v>
      </c>
      <c r="Q153" t="s">
        <v>1901</v>
      </c>
      <c r="R153" t="s">
        <v>1901</v>
      </c>
      <c r="S153" t="s">
        <v>1900</v>
      </c>
      <c r="T153">
        <f>IF(R153="F",J153,K153)</f>
        <v>6000</v>
      </c>
      <c r="U153">
        <f>IF(R153="F",K153,J153)</f>
        <v>5000</v>
      </c>
      <c r="V153">
        <f>IF($R$2="F",L153,M153)</f>
        <v>488</v>
      </c>
      <c r="W153">
        <f>IF($R$2="F",M153,L153)</f>
        <v>465</v>
      </c>
      <c r="X153">
        <f>T153/U153</f>
        <v>1.2</v>
      </c>
      <c r="Y153">
        <f>V153/W153</f>
        <v>1.0494623655914</v>
      </c>
      <c r="Z153" s="2">
        <f>IF(AND(ISERROR(FIND("Napoleon",H153)),ISERROR(FIND("Napoleon",I153))),0,1)</f>
        <v>0</v>
      </c>
      <c r="AA153" s="2">
        <f>IF(AND(ISERROR(FIND("Michel Ney",$H153)),ISERROR(FIND("Michel Ney",$I153))),0,1)</f>
        <v>1</v>
      </c>
      <c r="AB153" s="2">
        <f>IF(AND(ISERROR(FIND("Joachim Murat",$H153)),ISERROR(FIND("Joachim Murat",$I153))),0,1)</f>
        <v>0</v>
      </c>
      <c r="AC153" s="2">
        <f>IF(AND(ISERROR(FIND("Louis Davout",$H153)),ISERROR(FIND("Louis Davout",$I153))),0,1)</f>
        <v>0</v>
      </c>
      <c r="AD153" s="2">
        <f>IF(AND(ISERROR(FIND("Wellesley",$H153)),ISERROR(FIND("Wellesley",$I153))),0,1)</f>
        <v>0</v>
      </c>
      <c r="AE153" s="2">
        <f>IF(AND(ISERROR(FIND("Wellington",$H153)),ISERROR(FIND("Wellington",$I153))),0,1)</f>
        <v>0</v>
      </c>
      <c r="AF153">
        <f>IF(OR(AD153=1,AE153=1),1,0)</f>
        <v>0</v>
      </c>
      <c r="AG153">
        <f>IF(Q153="F",0,IF(Q153="A",1,0.5))</f>
        <v>0</v>
      </c>
    </row>
    <row r="154" ht="156.75" spans="1:33">
      <c r="A154" t="s">
        <v>1301</v>
      </c>
      <c r="B154" s="3" t="s">
        <v>45</v>
      </c>
      <c r="C154" t="s">
        <v>1302</v>
      </c>
      <c r="D154" t="s">
        <v>1303</v>
      </c>
      <c r="E154" t="s">
        <v>27</v>
      </c>
      <c r="F154" s="3" t="s">
        <v>1304</v>
      </c>
      <c r="G154" s="3" t="s">
        <v>164</v>
      </c>
      <c r="H154" s="3" t="s">
        <v>1305</v>
      </c>
      <c r="I154" s="3" t="s">
        <v>1306</v>
      </c>
      <c r="J154" s="6">
        <v>12000</v>
      </c>
      <c r="K154" s="6">
        <v>7000</v>
      </c>
      <c r="L154" s="3">
        <v>5000</v>
      </c>
      <c r="M154" s="3">
        <v>400</v>
      </c>
      <c r="Q154" t="s">
        <v>1901</v>
      </c>
      <c r="R154" t="s">
        <v>1900</v>
      </c>
      <c r="S154" t="s">
        <v>1901</v>
      </c>
      <c r="T154">
        <f>IF(R154="F",J154,K154)</f>
        <v>7000</v>
      </c>
      <c r="U154">
        <f>IF(R154="F",K154,J154)</f>
        <v>12000</v>
      </c>
      <c r="V154">
        <f>IF($R$2="F",L154,M154)</f>
        <v>400</v>
      </c>
      <c r="W154">
        <f>IF($R$2="F",M154,L154)</f>
        <v>5000</v>
      </c>
      <c r="X154">
        <f>T154/U154</f>
        <v>0.583333333333333</v>
      </c>
      <c r="Y154">
        <f>V154/W154</f>
        <v>0.08</v>
      </c>
      <c r="Z154" s="2">
        <f>IF(AND(ISERROR(FIND("Napoleon",H154)),ISERROR(FIND("Napoleon",I154))),0,1)</f>
        <v>0</v>
      </c>
      <c r="AA154" s="2">
        <f>IF(AND(ISERROR(FIND("Michel Ney",$H154)),ISERROR(FIND("Michel Ney",$I154))),0,1)</f>
        <v>0</v>
      </c>
      <c r="AB154" s="2">
        <f>IF(AND(ISERROR(FIND("Joachim Murat",$H154)),ISERROR(FIND("Joachim Murat",$I154))),0,1)</f>
        <v>0</v>
      </c>
      <c r="AC154" s="2">
        <f>IF(AND(ISERROR(FIND("Louis Davout",$H154)),ISERROR(FIND("Louis Davout",$I154))),0,1)</f>
        <v>0</v>
      </c>
      <c r="AD154" s="2">
        <f>IF(AND(ISERROR(FIND("Wellesley",$H154)),ISERROR(FIND("Wellesley",$I154))),0,1)</f>
        <v>0</v>
      </c>
      <c r="AE154" s="2">
        <f>IF(AND(ISERROR(FIND("Wellington",$H154)),ISERROR(FIND("Wellington",$I154))),0,1)</f>
        <v>0</v>
      </c>
      <c r="AF154">
        <f>IF(OR(AD154=1,AE154=1),1,0)</f>
        <v>0</v>
      </c>
      <c r="AG154">
        <f>IF(Q154="F",0,IF(Q154="A",1,0.5))</f>
        <v>0</v>
      </c>
    </row>
    <row r="155" ht="114" spans="1:33">
      <c r="A155" t="s">
        <v>1311</v>
      </c>
      <c r="B155" s="3" t="s">
        <v>172</v>
      </c>
      <c r="C155" t="s">
        <v>1312</v>
      </c>
      <c r="D155" t="s">
        <v>1313</v>
      </c>
      <c r="E155" t="s">
        <v>432</v>
      </c>
      <c r="F155" t="s">
        <v>90</v>
      </c>
      <c r="G155" s="3" t="s">
        <v>1314</v>
      </c>
      <c r="H155" t="s">
        <v>1315</v>
      </c>
      <c r="I155" t="s">
        <v>1316</v>
      </c>
      <c r="J155" s="4">
        <v>3000</v>
      </c>
      <c r="K155" s="4">
        <v>7800</v>
      </c>
      <c r="L155" s="4">
        <v>1000</v>
      </c>
      <c r="Q155" t="s">
        <v>1900</v>
      </c>
      <c r="R155" t="s">
        <v>1901</v>
      </c>
      <c r="S155" t="s">
        <v>1900</v>
      </c>
      <c r="T155">
        <f>IF(R155="F",J155,K155)</f>
        <v>3000</v>
      </c>
      <c r="U155">
        <f>IF(R155="F",K155,J155)</f>
        <v>7800</v>
      </c>
      <c r="V155">
        <f>IF($R$2="F",L155,M155)</f>
        <v>0</v>
      </c>
      <c r="W155">
        <f>IF($R$2="F",M155,L155)</f>
        <v>1000</v>
      </c>
      <c r="X155">
        <f>T155/U155</f>
        <v>0.384615384615385</v>
      </c>
      <c r="Y155">
        <f>V155/W155</f>
        <v>0</v>
      </c>
      <c r="Z155" s="2">
        <f>IF(AND(ISERROR(FIND("Napoleon",H155)),ISERROR(FIND("Napoleon",I155))),0,1)</f>
        <v>0</v>
      </c>
      <c r="AA155" s="2">
        <f>IF(AND(ISERROR(FIND("Michel Ney",$H155)),ISERROR(FIND("Michel Ney",$I155))),0,1)</f>
        <v>0</v>
      </c>
      <c r="AB155" s="2">
        <f>IF(AND(ISERROR(FIND("Joachim Murat",$H155)),ISERROR(FIND("Joachim Murat",$I155))),0,1)</f>
        <v>0</v>
      </c>
      <c r="AC155" s="2">
        <f>IF(AND(ISERROR(FIND("Louis Davout",$H155)),ISERROR(FIND("Louis Davout",$I155))),0,1)</f>
        <v>0</v>
      </c>
      <c r="AD155" s="2">
        <f>IF(AND(ISERROR(FIND("Wellesley",$H155)),ISERROR(FIND("Wellesley",$I155))),0,1)</f>
        <v>0</v>
      </c>
      <c r="AE155" s="2">
        <f>IF(AND(ISERROR(FIND("Wellington",$H155)),ISERROR(FIND("Wellington",$I155))),0,1)</f>
        <v>0</v>
      </c>
      <c r="AF155">
        <f>IF(OR(AD155=1,AE155=1),1,0)</f>
        <v>0</v>
      </c>
      <c r="AG155">
        <f>IF(Q155="F",0,IF(Q155="A",1,0.5))</f>
        <v>1</v>
      </c>
    </row>
    <row r="156" ht="114" spans="1:33">
      <c r="A156" t="s">
        <v>1321</v>
      </c>
      <c r="B156" s="3" t="s">
        <v>172</v>
      </c>
      <c r="C156" t="s">
        <v>1322</v>
      </c>
      <c r="D156" t="s">
        <v>1323</v>
      </c>
      <c r="E156" t="s">
        <v>960</v>
      </c>
      <c r="F156" s="3" t="s">
        <v>1324</v>
      </c>
      <c r="G156" t="s">
        <v>18</v>
      </c>
      <c r="H156" t="s">
        <v>1270</v>
      </c>
      <c r="I156" t="s">
        <v>1325</v>
      </c>
      <c r="J156" s="4">
        <v>34000</v>
      </c>
      <c r="K156" s="4">
        <v>35000</v>
      </c>
      <c r="L156" s="4">
        <v>3500</v>
      </c>
      <c r="M156" s="4">
        <v>4000</v>
      </c>
      <c r="Q156" t="s">
        <v>1899</v>
      </c>
      <c r="R156" t="s">
        <v>1901</v>
      </c>
      <c r="S156" t="s">
        <v>1900</v>
      </c>
      <c r="T156">
        <f>IF(R156="F",J156,K156)</f>
        <v>34000</v>
      </c>
      <c r="U156">
        <f>IF(R156="F",K156,J156)</f>
        <v>35000</v>
      </c>
      <c r="V156">
        <f>IF($R$2="F",L156,M156)</f>
        <v>4000</v>
      </c>
      <c r="W156">
        <f>IF($R$2="F",M156,L156)</f>
        <v>3500</v>
      </c>
      <c r="X156">
        <f>T156/U156</f>
        <v>0.971428571428571</v>
      </c>
      <c r="Y156">
        <f>V156/W156</f>
        <v>1.14285714285714</v>
      </c>
      <c r="Z156" s="2">
        <f>IF(AND(ISERROR(FIND("Napoleon",H156)),ISERROR(FIND("Napoleon",I156))),0,1)</f>
        <v>0</v>
      </c>
      <c r="AA156" s="2">
        <f>IF(AND(ISERROR(FIND("Michel Ney",$H156)),ISERROR(FIND("Michel Ney",$I156))),0,1)</f>
        <v>0</v>
      </c>
      <c r="AB156" s="2">
        <f>IF(AND(ISERROR(FIND("Joachim Murat",$H156)),ISERROR(FIND("Joachim Murat",$I156))),0,1)</f>
        <v>0</v>
      </c>
      <c r="AC156" s="2">
        <f>IF(AND(ISERROR(FIND("Louis Davout",$H156)),ISERROR(FIND("Louis Davout",$I156))),0,1)</f>
        <v>0</v>
      </c>
      <c r="AD156" s="2">
        <f>IF(AND(ISERROR(FIND("Wellesley",$H156)),ISERROR(FIND("Wellesley",$I156))),0,1)</f>
        <v>0</v>
      </c>
      <c r="AE156" s="2">
        <f>IF(AND(ISERROR(FIND("Wellington",$H156)),ISERROR(FIND("Wellington",$I156))),0,1)</f>
        <v>0</v>
      </c>
      <c r="AF156">
        <f>IF(OR(AD156=1,AE156=1),1,0)</f>
        <v>0</v>
      </c>
      <c r="AG156">
        <f>IF(Q156="F",0,IF(Q156="A",1,0.5))</f>
        <v>0.5</v>
      </c>
    </row>
    <row r="157" ht="99.75" spans="1:33">
      <c r="A157" t="s">
        <v>1328</v>
      </c>
      <c r="B157" s="3" t="s">
        <v>316</v>
      </c>
      <c r="C157" t="s">
        <v>1329</v>
      </c>
      <c r="D157" t="s">
        <v>1330</v>
      </c>
      <c r="E157" t="s">
        <v>1331</v>
      </c>
      <c r="F157" t="s">
        <v>319</v>
      </c>
      <c r="G157" t="s">
        <v>320</v>
      </c>
      <c r="H157" t="s">
        <v>321</v>
      </c>
      <c r="I157" s="3" t="s">
        <v>1332</v>
      </c>
      <c r="J157" s="4">
        <v>6600</v>
      </c>
      <c r="K157" s="4">
        <v>7000</v>
      </c>
      <c r="L157">
        <v>461</v>
      </c>
      <c r="M157">
        <v>409</v>
      </c>
      <c r="Q157" t="s">
        <v>1901</v>
      </c>
      <c r="R157" t="s">
        <v>1900</v>
      </c>
      <c r="S157" t="s">
        <v>1901</v>
      </c>
      <c r="T157">
        <f>IF(R157="F",J157,K157)</f>
        <v>7000</v>
      </c>
      <c r="U157">
        <f>IF(R157="F",K157,J157)</f>
        <v>6600</v>
      </c>
      <c r="V157">
        <f>IF($R$2="F",L157,M157)</f>
        <v>409</v>
      </c>
      <c r="W157">
        <f>IF($R$2="F",M157,L157)</f>
        <v>461</v>
      </c>
      <c r="X157">
        <f>T157/U157</f>
        <v>1.06060606060606</v>
      </c>
      <c r="Y157">
        <f>V157/W157</f>
        <v>0.887201735357918</v>
      </c>
      <c r="Z157" s="2">
        <f>IF(AND(ISERROR(FIND("Napoleon",H157)),ISERROR(FIND("Napoleon",I157))),0,1)</f>
        <v>0</v>
      </c>
      <c r="AA157" s="2">
        <f>IF(AND(ISERROR(FIND("Michel Ney",$H157)),ISERROR(FIND("Michel Ney",$I157))),0,1)</f>
        <v>0</v>
      </c>
      <c r="AB157" s="2">
        <f>IF(AND(ISERROR(FIND("Joachim Murat",$H157)),ISERROR(FIND("Joachim Murat",$I157))),0,1)</f>
        <v>1</v>
      </c>
      <c r="AC157" s="2">
        <f>IF(AND(ISERROR(FIND("Louis Davout",$H157)),ISERROR(FIND("Louis Davout",$I157))),0,1)</f>
        <v>0</v>
      </c>
      <c r="AD157" s="2">
        <f>IF(AND(ISERROR(FIND("Wellesley",$H157)),ISERROR(FIND("Wellesley",$I157))),0,1)</f>
        <v>0</v>
      </c>
      <c r="AE157" s="2">
        <f>IF(AND(ISERROR(FIND("Wellington",$H157)),ISERROR(FIND("Wellington",$I157))),0,1)</f>
        <v>0</v>
      </c>
      <c r="AF157">
        <f>IF(OR(AD157=1,AE157=1),1,0)</f>
        <v>0</v>
      </c>
      <c r="AG157">
        <f>IF(Q157="F",0,IF(Q157="A",1,0.5))</f>
        <v>0</v>
      </c>
    </row>
    <row r="158" ht="71.25" spans="1:33">
      <c r="A158" t="s">
        <v>1335</v>
      </c>
      <c r="B158" s="3" t="s">
        <v>33</v>
      </c>
      <c r="C158" t="s">
        <v>1336</v>
      </c>
      <c r="D158" t="s">
        <v>1337</v>
      </c>
      <c r="E158" t="s">
        <v>113</v>
      </c>
      <c r="F158" t="s">
        <v>36</v>
      </c>
      <c r="G158" s="3" t="s">
        <v>186</v>
      </c>
      <c r="H158" t="s">
        <v>585</v>
      </c>
      <c r="I158" t="s">
        <v>550</v>
      </c>
      <c r="J158" s="4">
        <v>79000</v>
      </c>
      <c r="K158" s="4">
        <v>62000</v>
      </c>
      <c r="L158" s="4">
        <v>12501</v>
      </c>
      <c r="M158" s="4">
        <v>7000</v>
      </c>
      <c r="Q158" t="s">
        <v>1900</v>
      </c>
      <c r="R158" t="s">
        <v>1901</v>
      </c>
      <c r="S158" t="s">
        <v>1900</v>
      </c>
      <c r="T158">
        <f>IF(R158="F",J158,K158)</f>
        <v>79000</v>
      </c>
      <c r="U158">
        <f>IF(R158="F",K158,J158)</f>
        <v>62000</v>
      </c>
      <c r="V158">
        <f>IF($R$2="F",L158,M158)</f>
        <v>7000</v>
      </c>
      <c r="W158">
        <f>IF($R$2="F",M158,L158)</f>
        <v>12501</v>
      </c>
      <c r="X158">
        <f>T158/U158</f>
        <v>1.2741935483871</v>
      </c>
      <c r="Y158">
        <f>V158/W158</f>
        <v>0.559955203583713</v>
      </c>
      <c r="Z158" s="2">
        <f>IF(AND(ISERROR(FIND("Napoleon",H158)),ISERROR(FIND("Napoleon",I158))),0,1)</f>
        <v>0</v>
      </c>
      <c r="AA158" s="2">
        <f>IF(AND(ISERROR(FIND("Michel Ney",$H158)),ISERROR(FIND("Michel Ney",$I158))),0,1)</f>
        <v>0</v>
      </c>
      <c r="AB158" s="2">
        <f>IF(AND(ISERROR(FIND("Joachim Murat",$H158)),ISERROR(FIND("Joachim Murat",$I158))),0,1)</f>
        <v>0</v>
      </c>
      <c r="AC158" s="2">
        <f>IF(AND(ISERROR(FIND("Louis Davout",$H158)),ISERROR(FIND("Louis Davout",$I158))),0,1)</f>
        <v>0</v>
      </c>
      <c r="AD158" s="2">
        <f>IF(AND(ISERROR(FIND("Wellesley",$H158)),ISERROR(FIND("Wellesley",$I158))),0,1)</f>
        <v>0</v>
      </c>
      <c r="AE158" s="2">
        <f>IF(AND(ISERROR(FIND("Wellington",$H158)),ISERROR(FIND("Wellington",$I158))),0,1)</f>
        <v>1</v>
      </c>
      <c r="AF158">
        <f>IF(OR(AD158=1,AE158=1),1,0)</f>
        <v>1</v>
      </c>
      <c r="AG158">
        <f>IF(Q158="F",0,IF(Q158="A",1,0.5))</f>
        <v>1</v>
      </c>
    </row>
    <row r="159" ht="85.5" spans="1:33">
      <c r="A159" t="s">
        <v>1338</v>
      </c>
      <c r="B159" s="3" t="s">
        <v>316</v>
      </c>
      <c r="C159" t="s">
        <v>1339</v>
      </c>
      <c r="D159" t="s">
        <v>1340</v>
      </c>
      <c r="E159" t="s">
        <v>1341</v>
      </c>
      <c r="F159" t="s">
        <v>319</v>
      </c>
      <c r="G159" t="s">
        <v>320</v>
      </c>
      <c r="H159" t="s">
        <v>1342</v>
      </c>
      <c r="I159" t="s">
        <v>987</v>
      </c>
      <c r="J159" s="8">
        <v>11938</v>
      </c>
      <c r="K159" s="8">
        <v>25588</v>
      </c>
      <c r="L159" s="3">
        <v>800</v>
      </c>
      <c r="M159" s="3">
        <v>4120</v>
      </c>
      <c r="Q159" t="s">
        <v>1900</v>
      </c>
      <c r="R159" t="s">
        <v>1900</v>
      </c>
      <c r="S159" t="s">
        <v>1901</v>
      </c>
      <c r="T159">
        <f>IF(R159="F",J159,K159)</f>
        <v>25588</v>
      </c>
      <c r="U159">
        <f>IF(R159="F",K159,J159)</f>
        <v>11938</v>
      </c>
      <c r="V159">
        <f>IF($R$2="F",L159,M159)</f>
        <v>4120</v>
      </c>
      <c r="W159">
        <f>IF($R$2="F",M159,L159)</f>
        <v>800</v>
      </c>
      <c r="X159">
        <f>T159/U159</f>
        <v>2.14340760596415</v>
      </c>
      <c r="Y159">
        <f>V159/W159</f>
        <v>5.15</v>
      </c>
      <c r="Z159" s="2">
        <f>IF(AND(ISERROR(FIND("Napoleon",H159)),ISERROR(FIND("Napoleon",I159))),0,1)</f>
        <v>0</v>
      </c>
      <c r="AA159" s="2">
        <f>IF(AND(ISERROR(FIND("Michel Ney",$H159)),ISERROR(FIND("Michel Ney",$I159))),0,1)</f>
        <v>0</v>
      </c>
      <c r="AB159" s="2">
        <f>IF(AND(ISERROR(FIND("Joachim Murat",$H159)),ISERROR(FIND("Joachim Murat",$I159))),0,1)</f>
        <v>1</v>
      </c>
      <c r="AC159" s="2">
        <f>IF(AND(ISERROR(FIND("Louis Davout",$H159)),ISERROR(FIND("Louis Davout",$I159))),0,1)</f>
        <v>0</v>
      </c>
      <c r="AD159" s="2">
        <f>IF(AND(ISERROR(FIND("Wellesley",$H159)),ISERROR(FIND("Wellesley",$I159))),0,1)</f>
        <v>0</v>
      </c>
      <c r="AE159" s="2">
        <f>IF(AND(ISERROR(FIND("Wellington",$H159)),ISERROR(FIND("Wellington",$I159))),0,1)</f>
        <v>0</v>
      </c>
      <c r="AF159">
        <f>IF(OR(AD159=1,AE159=1),1,0)</f>
        <v>0</v>
      </c>
      <c r="AG159">
        <f>IF(Q159="F",0,IF(Q159="A",1,0.5))</f>
        <v>1</v>
      </c>
    </row>
    <row r="160" ht="213.75" spans="1:33">
      <c r="A160" t="s">
        <v>1347</v>
      </c>
      <c r="B160" s="3" t="s">
        <v>45</v>
      </c>
      <c r="C160" t="s">
        <v>1348</v>
      </c>
      <c r="D160" t="s">
        <v>1349</v>
      </c>
      <c r="E160" s="3" t="s">
        <v>1350</v>
      </c>
      <c r="F160" t="s">
        <v>36</v>
      </c>
      <c r="G160" s="3" t="s">
        <v>1351</v>
      </c>
      <c r="H160" t="s">
        <v>1157</v>
      </c>
      <c r="I160" s="3" t="s">
        <v>1352</v>
      </c>
      <c r="J160" s="4">
        <v>42430</v>
      </c>
      <c r="K160" s="4">
        <v>49446</v>
      </c>
      <c r="L160" s="4">
        <v>3236</v>
      </c>
      <c r="M160" s="3">
        <v>4647</v>
      </c>
      <c r="Q160" t="s">
        <v>1899</v>
      </c>
      <c r="R160" t="s">
        <v>1901</v>
      </c>
      <c r="S160" t="s">
        <v>1900</v>
      </c>
      <c r="T160">
        <f>IF(R160="F",J160,K160)</f>
        <v>42430</v>
      </c>
      <c r="U160">
        <f>IF(R160="F",K160,J160)</f>
        <v>49446</v>
      </c>
      <c r="V160">
        <f>IF($R$2="F",L160,M160)</f>
        <v>4647</v>
      </c>
      <c r="W160">
        <f>IF($R$2="F",M160,L160)</f>
        <v>3236</v>
      </c>
      <c r="X160">
        <f>T160/U160</f>
        <v>0.858107834809691</v>
      </c>
      <c r="Y160">
        <f>V160/W160</f>
        <v>1.43603213844252</v>
      </c>
      <c r="Z160" s="2">
        <f>IF(AND(ISERROR(FIND("Napoleon",H160)),ISERROR(FIND("Napoleon",I160))),0,1)</f>
        <v>0</v>
      </c>
      <c r="AA160" s="2">
        <f>IF(AND(ISERROR(FIND("Michel Ney",$H160)),ISERROR(FIND("Michel Ney",$I160))),0,1)</f>
        <v>0</v>
      </c>
      <c r="AB160" s="2">
        <f>IF(AND(ISERROR(FIND("Joachim Murat",$H160)),ISERROR(FIND("Joachim Murat",$I160))),0,1)</f>
        <v>0</v>
      </c>
      <c r="AC160" s="2">
        <f>IF(AND(ISERROR(FIND("Louis Davout",$H160)),ISERROR(FIND("Louis Davout",$I160))),0,1)</f>
        <v>0</v>
      </c>
      <c r="AD160" s="2">
        <f>IF(AND(ISERROR(FIND("Wellesley",$H160)),ISERROR(FIND("Wellesley",$I160))),0,1)</f>
        <v>0</v>
      </c>
      <c r="AE160" s="2">
        <f>IF(AND(ISERROR(FIND("Wellington",$H160)),ISERROR(FIND("Wellington",$I160))),0,1)</f>
        <v>1</v>
      </c>
      <c r="AF160">
        <f>IF(OR(AD160=1,AE160=1),1,0)</f>
        <v>1</v>
      </c>
      <c r="AG160">
        <f>IF(Q160="F",0,IF(Q160="A",1,0.5))</f>
        <v>0.5</v>
      </c>
    </row>
    <row r="161" ht="409.5" spans="1:33">
      <c r="A161" t="s">
        <v>1355</v>
      </c>
      <c r="B161" s="3" t="s">
        <v>438</v>
      </c>
      <c r="C161" t="s">
        <v>1356</v>
      </c>
      <c r="D161" t="s">
        <v>1357</v>
      </c>
      <c r="E161" t="s">
        <v>1358</v>
      </c>
      <c r="F161" t="s">
        <v>1359</v>
      </c>
      <c r="G161" s="3" t="s">
        <v>1360</v>
      </c>
      <c r="H161" s="3" t="s">
        <v>1361</v>
      </c>
      <c r="I161" s="3" t="s">
        <v>1362</v>
      </c>
      <c r="J161" s="3" t="s">
        <v>1363</v>
      </c>
      <c r="K161" s="3" t="s">
        <v>1364</v>
      </c>
      <c r="L161" s="8">
        <v>1666</v>
      </c>
      <c r="M161" s="3" t="s">
        <v>1366</v>
      </c>
      <c r="P161" t="s">
        <v>1905</v>
      </c>
      <c r="Q161" t="s">
        <v>1900</v>
      </c>
      <c r="R161" t="s">
        <v>1900</v>
      </c>
      <c r="S161" t="s">
        <v>1901</v>
      </c>
      <c r="T161" t="str">
        <f>IF(R161="F",J161,K161)</f>
        <v>
41 ships
(France: 18 ships of the line and eight others
Spain: 15 ships of the line)</v>
      </c>
      <c r="U161" t="str">
        <f>IF(R161="F",K161,J161)</f>
        <v>
33 ships
(27 ships of the line and six others)</v>
      </c>
      <c r="V161" t="str">
        <f>IF($R$2="F",L161,M161)</f>
        <v>
France:
10 ships captured,
one ship destroyed,
2,218 dead,
1,155 wounded,
4,000 captured
Spain:
11 ships captured,
1,025 dead,
1,383 wounded,
4,000 captured[2]
Aftermath:
Apx. 3,000 prisoners drowned in a storm after the battle
Total: 13,781</v>
      </c>
      <c r="W161">
        <f>IF($R$2="F",M161,L161)</f>
        <v>1666</v>
      </c>
      <c r="X161" t="e">
        <f>T161/U161</f>
        <v>#VALUE!</v>
      </c>
      <c r="Y161" t="e">
        <f>V161/W161</f>
        <v>#VALUE!</v>
      </c>
      <c r="Z161" s="2">
        <f>IF(AND(ISERROR(FIND("Napoleon",H161)),ISERROR(FIND("Napoleon",I161))),0,1)</f>
        <v>0</v>
      </c>
      <c r="AA161" s="2">
        <f>IF(AND(ISERROR(FIND("Michel Ney",$H161)),ISERROR(FIND("Michel Ney",$I161))),0,1)</f>
        <v>0</v>
      </c>
      <c r="AB161" s="2">
        <f>IF(AND(ISERROR(FIND("Joachim Murat",$H161)),ISERROR(FIND("Joachim Murat",$I161))),0,1)</f>
        <v>0</v>
      </c>
      <c r="AC161" s="2">
        <f>IF(AND(ISERROR(FIND("Louis Davout",$H161)),ISERROR(FIND("Louis Davout",$I161))),0,1)</f>
        <v>0</v>
      </c>
      <c r="AD161" s="2">
        <f>IF(AND(ISERROR(FIND("Wellesley",$H161)),ISERROR(FIND("Wellesley",$I161))),0,1)</f>
        <v>0</v>
      </c>
      <c r="AE161" s="2">
        <f>IF(AND(ISERROR(FIND("Wellington",$H161)),ISERROR(FIND("Wellington",$I161))),0,1)</f>
        <v>0</v>
      </c>
      <c r="AF161">
        <f>IF(OR(AD161=1,AE161=1),1,0)</f>
        <v>0</v>
      </c>
      <c r="AG161">
        <f>IF(Q161="F",0,IF(Q161="A",1,0.5))</f>
        <v>1</v>
      </c>
    </row>
    <row r="162" ht="185.25" spans="1:33">
      <c r="A162" t="s">
        <v>1367</v>
      </c>
      <c r="B162" s="3" t="s">
        <v>45</v>
      </c>
      <c r="C162" t="s">
        <v>1368</v>
      </c>
      <c r="D162" t="s">
        <v>1369</v>
      </c>
      <c r="E162" t="s">
        <v>395</v>
      </c>
      <c r="F162" s="3" t="s">
        <v>396</v>
      </c>
      <c r="G162" t="s">
        <v>248</v>
      </c>
      <c r="H162" s="3" t="s">
        <v>1370</v>
      </c>
      <c r="I162" s="3" t="s">
        <v>1371</v>
      </c>
      <c r="J162" s="4">
        <v>31000</v>
      </c>
      <c r="K162" s="4">
        <v>33000</v>
      </c>
      <c r="L162">
        <v>650</v>
      </c>
      <c r="M162" s="8">
        <v>4000</v>
      </c>
      <c r="Q162" t="s">
        <v>1901</v>
      </c>
      <c r="R162" t="s">
        <v>1901</v>
      </c>
      <c r="S162" t="s">
        <v>1900</v>
      </c>
      <c r="T162">
        <f>IF(R162="F",J162,K162)</f>
        <v>31000</v>
      </c>
      <c r="U162">
        <f>IF(R162="F",K162,J162)</f>
        <v>33000</v>
      </c>
      <c r="V162">
        <f>IF($R$2="F",L162,M162)</f>
        <v>4000</v>
      </c>
      <c r="W162">
        <f>IF($R$2="F",M162,L162)</f>
        <v>650</v>
      </c>
      <c r="X162">
        <f>T162/U162</f>
        <v>0.939393939393939</v>
      </c>
      <c r="Y162">
        <f>V162/W162</f>
        <v>6.15384615384615</v>
      </c>
      <c r="Z162" s="2">
        <f>IF(AND(ISERROR(FIND("Napoleon",H162)),ISERROR(FIND("Napoleon",I162))),0,1)</f>
        <v>0</v>
      </c>
      <c r="AA162" s="2">
        <f>IF(AND(ISERROR(FIND("Michel Ney",$H162)),ISERROR(FIND("Michel Ney",$I162))),0,1)</f>
        <v>0</v>
      </c>
      <c r="AB162" s="2">
        <f>IF(AND(ISERROR(FIND("Joachim Murat",$H162)),ISERROR(FIND("Joachim Murat",$I162))),0,1)</f>
        <v>0</v>
      </c>
      <c r="AC162" s="2">
        <f>IF(AND(ISERROR(FIND("Louis Davout",$H162)),ISERROR(FIND("Louis Davout",$I162))),0,1)</f>
        <v>0</v>
      </c>
      <c r="AD162" s="2">
        <f>IF(AND(ISERROR(FIND("Wellesley",$H162)),ISERROR(FIND("Wellesley",$I162))),0,1)</f>
        <v>0</v>
      </c>
      <c r="AE162" s="2">
        <f>IF(AND(ISERROR(FIND("Wellington",$H162)),ISERROR(FIND("Wellington",$I162))),0,1)</f>
        <v>0</v>
      </c>
      <c r="AF162">
        <f>IF(OR(AD162=1,AE162=1),1,0)</f>
        <v>0</v>
      </c>
      <c r="AG162">
        <f>IF(Q162="F",0,IF(Q162="A",1,0.5))</f>
        <v>0</v>
      </c>
    </row>
    <row r="163" ht="85.5" spans="1:33">
      <c r="A163" t="s">
        <v>1374</v>
      </c>
      <c r="B163" s="3" t="s">
        <v>45</v>
      </c>
      <c r="C163" t="s">
        <v>1375</v>
      </c>
      <c r="D163" t="s">
        <v>1376</v>
      </c>
      <c r="E163" t="s">
        <v>27</v>
      </c>
      <c r="F163" t="s">
        <v>36</v>
      </c>
      <c r="G163" t="s">
        <v>248</v>
      </c>
      <c r="H163" t="s">
        <v>1377</v>
      </c>
      <c r="I163" t="s">
        <v>1378</v>
      </c>
      <c r="J163" s="4">
        <v>16300</v>
      </c>
      <c r="K163" s="4">
        <v>11980</v>
      </c>
      <c r="L163">
        <v>200</v>
      </c>
      <c r="M163" s="4">
        <v>6887</v>
      </c>
      <c r="Q163" t="s">
        <v>1901</v>
      </c>
      <c r="R163" t="s">
        <v>1901</v>
      </c>
      <c r="S163" t="s">
        <v>1900</v>
      </c>
      <c r="T163">
        <f>IF(R163="F",J163,K163)</f>
        <v>16300</v>
      </c>
      <c r="U163">
        <f>IF(R163="F",K163,J163)</f>
        <v>11980</v>
      </c>
      <c r="V163">
        <f>IF($R$2="F",L163,M163)</f>
        <v>6887</v>
      </c>
      <c r="W163">
        <f>IF($R$2="F",M163,L163)</f>
        <v>200</v>
      </c>
      <c r="X163">
        <f>T163/U163</f>
        <v>1.36060100166945</v>
      </c>
      <c r="Y163">
        <f>V163/W163</f>
        <v>34.435</v>
      </c>
      <c r="Z163" s="2">
        <f>IF(AND(ISERROR(FIND("Napoleon",H163)),ISERROR(FIND("Napoleon",I163))),0,1)</f>
        <v>0</v>
      </c>
      <c r="AA163" s="2">
        <f>IF(AND(ISERROR(FIND("Michel Ney",$H163)),ISERROR(FIND("Michel Ney",$I163))),0,1)</f>
        <v>0</v>
      </c>
      <c r="AB163" s="2">
        <f>IF(AND(ISERROR(FIND("Joachim Murat",$H163)),ISERROR(FIND("Joachim Murat",$I163))),0,1)</f>
        <v>0</v>
      </c>
      <c r="AC163" s="2">
        <f>IF(AND(ISERROR(FIND("Louis Davout",$H163)),ISERROR(FIND("Louis Davout",$I163))),0,1)</f>
        <v>0</v>
      </c>
      <c r="AD163" s="2">
        <f>IF(AND(ISERROR(FIND("Wellesley",$H163)),ISERROR(FIND("Wellesley",$I163))),0,1)</f>
        <v>0</v>
      </c>
      <c r="AE163" s="2">
        <f>IF(AND(ISERROR(FIND("Wellington",$H163)),ISERROR(FIND("Wellington",$I163))),0,1)</f>
        <v>0</v>
      </c>
      <c r="AF163">
        <f>IF(OR(AD163=1,AE163=1),1,0)</f>
        <v>0</v>
      </c>
      <c r="AG163">
        <f>IF(Q163="F",0,IF(Q163="A",1,0.5))</f>
        <v>0</v>
      </c>
    </row>
    <row r="164" ht="199.5" spans="1:33">
      <c r="A164" t="s">
        <v>1379</v>
      </c>
      <c r="B164" s="3" t="s">
        <v>1380</v>
      </c>
      <c r="C164" t="s">
        <v>1381</v>
      </c>
      <c r="D164" t="s">
        <v>1382</v>
      </c>
      <c r="E164" s="3" t="s">
        <v>1383</v>
      </c>
      <c r="F164" t="s">
        <v>90</v>
      </c>
      <c r="G164" t="s">
        <v>489</v>
      </c>
      <c r="H164" t="s">
        <v>241</v>
      </c>
      <c r="I164" t="s">
        <v>1384</v>
      </c>
      <c r="J164" s="4">
        <v>80000</v>
      </c>
      <c r="K164" s="4">
        <v>40000</v>
      </c>
      <c r="L164" s="3">
        <v>1500</v>
      </c>
      <c r="M164" s="8">
        <v>31000</v>
      </c>
      <c r="Q164" t="s">
        <v>1901</v>
      </c>
      <c r="R164" t="s">
        <v>1901</v>
      </c>
      <c r="S164" t="s">
        <v>1900</v>
      </c>
      <c r="T164">
        <f>IF(R164="F",J164,K164)</f>
        <v>80000</v>
      </c>
      <c r="U164">
        <f>IF(R164="F",K164,J164)</f>
        <v>40000</v>
      </c>
      <c r="V164">
        <f>IF($R$2="F",L164,M164)</f>
        <v>31000</v>
      </c>
      <c r="W164">
        <f>IF($R$2="F",M164,L164)</f>
        <v>1500</v>
      </c>
      <c r="X164">
        <f>T164/U164</f>
        <v>2</v>
      </c>
      <c r="Y164">
        <f>V164/W164</f>
        <v>20.6666666666667</v>
      </c>
      <c r="Z164" s="2">
        <f>IF(AND(ISERROR(FIND("Napoleon",H164)),ISERROR(FIND("Napoleon",I164))),0,1)</f>
        <v>1</v>
      </c>
      <c r="AA164" s="2">
        <f>IF(AND(ISERROR(FIND("Michel Ney",$H164)),ISERROR(FIND("Michel Ney",$I164))),0,1)</f>
        <v>0</v>
      </c>
      <c r="AB164" s="2">
        <f>IF(AND(ISERROR(FIND("Joachim Murat",$H164)),ISERROR(FIND("Joachim Murat",$I164))),0,1)</f>
        <v>0</v>
      </c>
      <c r="AC164" s="2">
        <f>IF(AND(ISERROR(FIND("Louis Davout",$H164)),ISERROR(FIND("Louis Davout",$I164))),0,1)</f>
        <v>0</v>
      </c>
      <c r="AD164" s="2">
        <f>IF(AND(ISERROR(FIND("Wellesley",$H164)),ISERROR(FIND("Wellesley",$I164))),0,1)</f>
        <v>0</v>
      </c>
      <c r="AE164" s="2">
        <f>IF(AND(ISERROR(FIND("Wellington",$H164)),ISERROR(FIND("Wellington",$I164))),0,1)</f>
        <v>0</v>
      </c>
      <c r="AF164">
        <f>IF(OR(AD164=1,AE164=1),1,0)</f>
        <v>0</v>
      </c>
      <c r="AG164">
        <f>IF(Q164="F",0,IF(Q164="A",1,0.5))</f>
        <v>0</v>
      </c>
    </row>
    <row r="165" ht="71.25" spans="1:33">
      <c r="A165" t="s">
        <v>1387</v>
      </c>
      <c r="B165" s="3" t="s">
        <v>33</v>
      </c>
      <c r="C165" t="s">
        <v>1388</v>
      </c>
      <c r="D165" t="s">
        <v>1389</v>
      </c>
      <c r="E165" t="s">
        <v>113</v>
      </c>
      <c r="F165" t="s">
        <v>36</v>
      </c>
      <c r="G165" s="3" t="s">
        <v>186</v>
      </c>
      <c r="H165" t="s">
        <v>1390</v>
      </c>
      <c r="I165" t="s">
        <v>1391</v>
      </c>
      <c r="J165" s="4">
        <v>3500</v>
      </c>
      <c r="K165" s="4">
        <v>2300</v>
      </c>
      <c r="L165">
        <v>250</v>
      </c>
      <c r="M165">
        <v>20</v>
      </c>
      <c r="Q165" t="s">
        <v>1900</v>
      </c>
      <c r="R165" t="s">
        <v>1901</v>
      </c>
      <c r="S165" t="s">
        <v>1900</v>
      </c>
      <c r="T165">
        <f>IF(R165="F",J165,K165)</f>
        <v>3500</v>
      </c>
      <c r="U165">
        <f>IF(R165="F",K165,J165)</f>
        <v>2300</v>
      </c>
      <c r="V165">
        <f>IF($R$2="F",L165,M165)</f>
        <v>20</v>
      </c>
      <c r="W165">
        <f>IF($R$2="F",M165,L165)</f>
        <v>250</v>
      </c>
      <c r="X165">
        <f>T165/U165</f>
        <v>1.52173913043478</v>
      </c>
      <c r="Y165">
        <f>V165/W165</f>
        <v>0.08</v>
      </c>
      <c r="Z165" s="2">
        <f>IF(AND(ISERROR(FIND("Napoleon",H165)),ISERROR(FIND("Napoleon",I165))),0,1)</f>
        <v>0</v>
      </c>
      <c r="AA165" s="2">
        <f>IF(AND(ISERROR(FIND("Michel Ney",$H165)),ISERROR(FIND("Michel Ney",$I165))),0,1)</f>
        <v>0</v>
      </c>
      <c r="AB165" s="2">
        <f>IF(AND(ISERROR(FIND("Joachim Murat",$H165)),ISERROR(FIND("Joachim Murat",$I165))),0,1)</f>
        <v>0</v>
      </c>
      <c r="AC165" s="2">
        <f>IF(AND(ISERROR(FIND("Louis Davout",$H165)),ISERROR(FIND("Louis Davout",$I165))),0,1)</f>
        <v>0</v>
      </c>
      <c r="AD165" s="2">
        <f>IF(AND(ISERROR(FIND("Wellesley",$H165)),ISERROR(FIND("Wellesley",$I165))),0,1)</f>
        <v>0</v>
      </c>
      <c r="AE165" s="2">
        <f>IF(AND(ISERROR(FIND("Wellington",$H165)),ISERROR(FIND("Wellington",$I165))),0,1)</f>
        <v>0</v>
      </c>
      <c r="AF165">
        <f>IF(OR(AD165=1,AE165=1),1,0)</f>
        <v>0</v>
      </c>
      <c r="AG165">
        <f>IF(Q165="F",0,IF(Q165="A",1,0.5))</f>
        <v>1</v>
      </c>
    </row>
    <row r="166" ht="128.25" spans="1:33">
      <c r="A166" t="s">
        <v>1395</v>
      </c>
      <c r="B166" s="3" t="s">
        <v>45</v>
      </c>
      <c r="C166" t="s">
        <v>1396</v>
      </c>
      <c r="D166" t="s">
        <v>1397</v>
      </c>
      <c r="E166" t="s">
        <v>59</v>
      </c>
      <c r="F166" t="s">
        <v>248</v>
      </c>
      <c r="G166" t="s">
        <v>36</v>
      </c>
      <c r="H166" s="3" t="s">
        <v>1398</v>
      </c>
      <c r="I166" t="s">
        <v>1399</v>
      </c>
      <c r="J166" s="8">
        <v>19000</v>
      </c>
      <c r="K166" s="4">
        <v>9000</v>
      </c>
      <c r="M166" s="4">
        <v>1100</v>
      </c>
      <c r="Q166" t="s">
        <v>1900</v>
      </c>
      <c r="R166" t="s">
        <v>1900</v>
      </c>
      <c r="S166" t="s">
        <v>1901</v>
      </c>
      <c r="T166">
        <f>IF(R166="F",J166,K166)</f>
        <v>9000</v>
      </c>
      <c r="U166">
        <f>IF(R166="F",K166,J166)</f>
        <v>19000</v>
      </c>
      <c r="V166">
        <f>IF($R$2="F",L166,M166)</f>
        <v>1100</v>
      </c>
      <c r="W166">
        <f>IF($R$2="F",M166,L166)</f>
        <v>0</v>
      </c>
      <c r="X166">
        <f>T166/U166</f>
        <v>0.473684210526316</v>
      </c>
      <c r="Y166" t="e">
        <f>V166/W166</f>
        <v>#DIV/0!</v>
      </c>
      <c r="Z166" s="2">
        <f>IF(AND(ISERROR(FIND("Napoleon",H166)),ISERROR(FIND("Napoleon",I166))),0,1)</f>
        <v>0</v>
      </c>
      <c r="AA166" s="2">
        <f>IF(AND(ISERROR(FIND("Michel Ney",$H166)),ISERROR(FIND("Michel Ney",$I166))),0,1)</f>
        <v>0</v>
      </c>
      <c r="AB166" s="2">
        <f>IF(AND(ISERROR(FIND("Joachim Murat",$H166)),ISERROR(FIND("Joachim Murat",$I166))),0,1)</f>
        <v>0</v>
      </c>
      <c r="AC166" s="2">
        <f>IF(AND(ISERROR(FIND("Louis Davout",$H166)),ISERROR(FIND("Louis Davout",$I166))),0,1)</f>
        <v>0</v>
      </c>
      <c r="AD166" s="2">
        <f>IF(AND(ISERROR(FIND("Wellesley",$H166)),ISERROR(FIND("Wellesley",$I166))),0,1)</f>
        <v>0</v>
      </c>
      <c r="AE166" s="2">
        <f>IF(AND(ISERROR(FIND("Wellington",$H166)),ISERROR(FIND("Wellington",$I166))),0,1)</f>
        <v>0</v>
      </c>
      <c r="AF166">
        <f>IF(OR(AD166=1,AE166=1),1,0)</f>
        <v>0</v>
      </c>
      <c r="AG166">
        <f>IF(Q166="F",0,IF(Q166="A",1,0.5))</f>
        <v>1</v>
      </c>
    </row>
    <row r="167" ht="85.5" spans="1:33">
      <c r="A167" t="s">
        <v>1402</v>
      </c>
      <c r="B167" s="3" t="s">
        <v>45</v>
      </c>
      <c r="C167" t="s">
        <v>1403</v>
      </c>
      <c r="D167" t="s">
        <v>1404</v>
      </c>
      <c r="E167" t="s">
        <v>27</v>
      </c>
      <c r="F167" t="s">
        <v>36</v>
      </c>
      <c r="G167" t="s">
        <v>832</v>
      </c>
      <c r="H167" t="s">
        <v>1405</v>
      </c>
      <c r="I167" t="s">
        <v>1406</v>
      </c>
      <c r="J167" s="4">
        <v>13350</v>
      </c>
      <c r="K167" s="8">
        <v>11240</v>
      </c>
      <c r="L167" s="4">
        <v>1000</v>
      </c>
      <c r="M167" s="3">
        <v>3000</v>
      </c>
      <c r="Q167" t="s">
        <v>1901</v>
      </c>
      <c r="R167" t="s">
        <v>1901</v>
      </c>
      <c r="S167" t="s">
        <v>1900</v>
      </c>
      <c r="T167">
        <f>IF(R167="F",J167,K167)</f>
        <v>13350</v>
      </c>
      <c r="U167">
        <f>IF(R167="F",K167,J167)</f>
        <v>11240</v>
      </c>
      <c r="V167">
        <f>IF($R$2="F",L167,M167)</f>
        <v>3000</v>
      </c>
      <c r="W167">
        <f>IF($R$2="F",M167,L167)</f>
        <v>1000</v>
      </c>
      <c r="X167">
        <f>T167/U167</f>
        <v>1.18772241992883</v>
      </c>
      <c r="Y167">
        <f>V167/W167</f>
        <v>3</v>
      </c>
      <c r="Z167" s="2">
        <f>IF(AND(ISERROR(FIND("Napoleon",H167)),ISERROR(FIND("Napoleon",I167))),0,1)</f>
        <v>0</v>
      </c>
      <c r="AA167" s="2">
        <f>IF(AND(ISERROR(FIND("Michel Ney",$H167)),ISERROR(FIND("Michel Ney",$I167))),0,1)</f>
        <v>0</v>
      </c>
      <c r="AB167" s="2">
        <f>IF(AND(ISERROR(FIND("Joachim Murat",$H167)),ISERROR(FIND("Joachim Murat",$I167))),0,1)</f>
        <v>0</v>
      </c>
      <c r="AC167" s="2">
        <f>IF(AND(ISERROR(FIND("Louis Davout",$H167)),ISERROR(FIND("Louis Davout",$I167))),0,1)</f>
        <v>0</v>
      </c>
      <c r="AD167" s="2">
        <f>IF(AND(ISERROR(FIND("Wellesley",$H167)),ISERROR(FIND("Wellesley",$I167))),0,1)</f>
        <v>0</v>
      </c>
      <c r="AE167" s="2">
        <f>IF(AND(ISERROR(FIND("Wellington",$H167)),ISERROR(FIND("Wellington",$I167))),0,1)</f>
        <v>0</v>
      </c>
      <c r="AF167">
        <f>IF(OR(AD167=1,AE167=1),1,0)</f>
        <v>0</v>
      </c>
      <c r="AG167">
        <f>IF(Q167="F",0,IF(Q167="A",1,0.5))</f>
        <v>0</v>
      </c>
    </row>
    <row r="168" ht="85.5" spans="1:33">
      <c r="A168" t="s">
        <v>1409</v>
      </c>
      <c r="B168" s="3" t="s">
        <v>45</v>
      </c>
      <c r="C168" t="s">
        <v>1410</v>
      </c>
      <c r="D168" t="s">
        <v>1411</v>
      </c>
      <c r="E168" t="s">
        <v>59</v>
      </c>
      <c r="F168" t="s">
        <v>36</v>
      </c>
      <c r="G168" t="s">
        <v>248</v>
      </c>
      <c r="H168" t="s">
        <v>1412</v>
      </c>
      <c r="I168" t="s">
        <v>1413</v>
      </c>
      <c r="J168" s="4">
        <v>13000</v>
      </c>
      <c r="K168" s="4">
        <v>24000</v>
      </c>
      <c r="L168" s="3">
        <v>600</v>
      </c>
      <c r="M168">
        <v>50</v>
      </c>
      <c r="Q168" t="s">
        <v>1900</v>
      </c>
      <c r="R168" t="s">
        <v>1901</v>
      </c>
      <c r="S168" t="s">
        <v>1900</v>
      </c>
      <c r="T168">
        <f>IF(R168="F",J168,K168)</f>
        <v>13000</v>
      </c>
      <c r="U168">
        <f>IF(R168="F",K168,J168)</f>
        <v>24000</v>
      </c>
      <c r="V168">
        <f>IF($R$2="F",L168,M168)</f>
        <v>50</v>
      </c>
      <c r="W168">
        <f>IF($R$2="F",M168,L168)</f>
        <v>600</v>
      </c>
      <c r="X168">
        <f>T168/U168</f>
        <v>0.541666666666667</v>
      </c>
      <c r="Y168">
        <f>V168/W168</f>
        <v>0.0833333333333333</v>
      </c>
      <c r="Z168" s="2">
        <f>IF(AND(ISERROR(FIND("Napoleon",H168)),ISERROR(FIND("Napoleon",I168))),0,1)</f>
        <v>0</v>
      </c>
      <c r="AA168" s="2">
        <f>IF(AND(ISERROR(FIND("Michel Ney",$H168)),ISERROR(FIND("Michel Ney",$I168))),0,1)</f>
        <v>0</v>
      </c>
      <c r="AB168" s="2">
        <f>IF(AND(ISERROR(FIND("Joachim Murat",$H168)),ISERROR(FIND("Joachim Murat",$I168))),0,1)</f>
        <v>0</v>
      </c>
      <c r="AC168" s="2">
        <f>IF(AND(ISERROR(FIND("Louis Davout",$H168)),ISERROR(FIND("Louis Davout",$I168))),0,1)</f>
        <v>0</v>
      </c>
      <c r="AD168" s="2">
        <f>IF(AND(ISERROR(FIND("Wellesley",$H168)),ISERROR(FIND("Wellesley",$I168))),0,1)</f>
        <v>0</v>
      </c>
      <c r="AE168" s="2">
        <f>IF(AND(ISERROR(FIND("Wellington",$H168)),ISERROR(FIND("Wellington",$I168))),0,1)</f>
        <v>0</v>
      </c>
      <c r="AF168">
        <f>IF(OR(AD168=1,AE168=1),1,0)</f>
        <v>0</v>
      </c>
      <c r="AG168">
        <f>IF(Q168="F",0,IF(Q168="A",1,0.5))</f>
        <v>1</v>
      </c>
    </row>
    <row r="169" ht="114" spans="1:33">
      <c r="A169" t="s">
        <v>1416</v>
      </c>
      <c r="B169" s="3" t="s">
        <v>201</v>
      </c>
      <c r="C169" t="s">
        <v>1417</v>
      </c>
      <c r="D169" t="s">
        <v>1418</v>
      </c>
      <c r="E169" s="3" t="s">
        <v>1419</v>
      </c>
      <c r="F169" t="s">
        <v>19</v>
      </c>
      <c r="G169" t="s">
        <v>206</v>
      </c>
      <c r="H169" s="3" t="s">
        <v>1420</v>
      </c>
      <c r="I169" t="s">
        <v>1421</v>
      </c>
      <c r="J169" s="4">
        <v>30000</v>
      </c>
      <c r="K169" s="4">
        <v>40000</v>
      </c>
      <c r="L169" s="4">
        <v>7000</v>
      </c>
      <c r="M169" s="4">
        <v>6000</v>
      </c>
      <c r="Q169" t="s">
        <v>1901</v>
      </c>
      <c r="R169" t="s">
        <v>1901</v>
      </c>
      <c r="S169" t="s">
        <v>1900</v>
      </c>
      <c r="T169">
        <f>IF(R169="F",J169,K169)</f>
        <v>30000</v>
      </c>
      <c r="U169">
        <f>IF(R169="F",K169,J169)</f>
        <v>40000</v>
      </c>
      <c r="V169">
        <f>IF($R$2="F",L169,M169)</f>
        <v>6000</v>
      </c>
      <c r="W169">
        <f>IF($R$2="F",M169,L169)</f>
        <v>7000</v>
      </c>
      <c r="X169">
        <f>T169/U169</f>
        <v>0.75</v>
      </c>
      <c r="Y169">
        <f>V169/W169</f>
        <v>0.857142857142857</v>
      </c>
      <c r="Z169" s="2">
        <f>IF(AND(ISERROR(FIND("Napoleon",H169)),ISERROR(FIND("Napoleon",I169))),0,1)</f>
        <v>0</v>
      </c>
      <c r="AA169" s="2">
        <f>IF(AND(ISERROR(FIND("Michel Ney",$H169)),ISERROR(FIND("Michel Ney",$I169))),0,1)</f>
        <v>1</v>
      </c>
      <c r="AB169" s="2">
        <f>IF(AND(ISERROR(FIND("Joachim Murat",$H169)),ISERROR(FIND("Joachim Murat",$I169))),0,1)</f>
        <v>0</v>
      </c>
      <c r="AC169" s="2">
        <f>IF(AND(ISERROR(FIND("Louis Davout",$H169)),ISERROR(FIND("Louis Davout",$I169))),0,1)</f>
        <v>0</v>
      </c>
      <c r="AD169" s="2">
        <f>IF(AND(ISERROR(FIND("Wellesley",$H169)),ISERROR(FIND("Wellesley",$I169))),0,1)</f>
        <v>0</v>
      </c>
      <c r="AE169" s="2">
        <f>IF(AND(ISERROR(FIND("Wellington",$H169)),ISERROR(FIND("Wellington",$I169))),0,1)</f>
        <v>0</v>
      </c>
      <c r="AF169">
        <f>IF(OR(AD169=1,AE169=1),1,0)</f>
        <v>0</v>
      </c>
      <c r="AG169">
        <f>IF(Q169="F",0,IF(Q169="A",1,0.5))</f>
        <v>0</v>
      </c>
    </row>
    <row r="170" ht="114" spans="1:33">
      <c r="A170" t="s">
        <v>1422</v>
      </c>
      <c r="B170" s="3" t="s">
        <v>172</v>
      </c>
      <c r="C170" t="s">
        <v>1423</v>
      </c>
      <c r="D170" t="s">
        <v>1424</v>
      </c>
      <c r="E170" t="s">
        <v>27</v>
      </c>
      <c r="F170" t="s">
        <v>36</v>
      </c>
      <c r="G170" s="3" t="s">
        <v>176</v>
      </c>
      <c r="H170" s="3" t="s">
        <v>1425</v>
      </c>
      <c r="I170" t="s">
        <v>1426</v>
      </c>
      <c r="J170" s="4">
        <v>10000</v>
      </c>
      <c r="K170" s="4">
        <v>21500</v>
      </c>
      <c r="L170">
        <v>600</v>
      </c>
      <c r="M170" s="3">
        <v>9000</v>
      </c>
      <c r="Q170" t="s">
        <v>1901</v>
      </c>
      <c r="R170" t="s">
        <v>1901</v>
      </c>
      <c r="S170" t="s">
        <v>1900</v>
      </c>
      <c r="T170">
        <f>IF(R170="F",J170,K170)</f>
        <v>10000</v>
      </c>
      <c r="U170">
        <f>IF(R170="F",K170,J170)</f>
        <v>21500</v>
      </c>
      <c r="V170">
        <f>IF($R$2="F",L170,M170)</f>
        <v>9000</v>
      </c>
      <c r="W170">
        <f>IF($R$2="F",M170,L170)</f>
        <v>600</v>
      </c>
      <c r="X170">
        <f>T170/U170</f>
        <v>0.465116279069767</v>
      </c>
      <c r="Y170">
        <f>V170/W170</f>
        <v>15</v>
      </c>
      <c r="Z170" s="2">
        <f>IF(AND(ISERROR(FIND("Napoleon",H170)),ISERROR(FIND("Napoleon",I170))),0,1)</f>
        <v>1</v>
      </c>
      <c r="AA170" s="2">
        <f>IF(AND(ISERROR(FIND("Michel Ney",$H170)),ISERROR(FIND("Michel Ney",$I170))),0,1)</f>
        <v>0</v>
      </c>
      <c r="AB170" s="2">
        <f>IF(AND(ISERROR(FIND("Joachim Murat",$H170)),ISERROR(FIND("Joachim Murat",$I170))),0,1)</f>
        <v>0</v>
      </c>
      <c r="AC170" s="2">
        <f>IF(AND(ISERROR(FIND("Louis Davout",$H170)),ISERROR(FIND("Louis Davout",$I170))),0,1)</f>
        <v>0</v>
      </c>
      <c r="AD170" s="2">
        <f>IF(AND(ISERROR(FIND("Wellesley",$H170)),ISERROR(FIND("Wellesley",$I170))),0,1)</f>
        <v>0</v>
      </c>
      <c r="AE170" s="2">
        <f>IF(AND(ISERROR(FIND("Wellington",$H170)),ISERROR(FIND("Wellington",$I170))),0,1)</f>
        <v>0</v>
      </c>
      <c r="AF170">
        <f>IF(OR(AD170=1,AE170=1),1,0)</f>
        <v>0</v>
      </c>
      <c r="AG170">
        <f>IF(Q170="F",0,IF(Q170="A",1,0.5))</f>
        <v>0</v>
      </c>
    </row>
    <row r="171" ht="85.5" spans="1:33">
      <c r="A171" t="s">
        <v>1429</v>
      </c>
      <c r="B171" s="3" t="s">
        <v>45</v>
      </c>
      <c r="C171" t="s">
        <v>1430</v>
      </c>
      <c r="D171" t="s">
        <v>1431</v>
      </c>
      <c r="E171" s="3" t="s">
        <v>1432</v>
      </c>
      <c r="F171" t="s">
        <v>36</v>
      </c>
      <c r="G171" t="s">
        <v>195</v>
      </c>
      <c r="H171" s="3" t="s">
        <v>1433</v>
      </c>
      <c r="I171" t="s">
        <v>1434</v>
      </c>
      <c r="J171" s="4">
        <v>3200</v>
      </c>
      <c r="K171" s="4">
        <v>2800</v>
      </c>
      <c r="L171">
        <v>250</v>
      </c>
      <c r="M171" s="3">
        <v>230</v>
      </c>
      <c r="Q171" t="s">
        <v>1901</v>
      </c>
      <c r="R171" t="s">
        <v>1901</v>
      </c>
      <c r="S171" t="s">
        <v>1900</v>
      </c>
      <c r="T171">
        <f>IF(R171="F",J171,K171)</f>
        <v>3200</v>
      </c>
      <c r="U171">
        <f>IF(R171="F",K171,J171)</f>
        <v>2800</v>
      </c>
      <c r="V171">
        <f>IF($R$2="F",L171,M171)</f>
        <v>230</v>
      </c>
      <c r="W171">
        <f>IF($R$2="F",M171,L171)</f>
        <v>250</v>
      </c>
      <c r="X171">
        <f>T171/U171</f>
        <v>1.14285714285714</v>
      </c>
      <c r="Y171">
        <f>V171/W171</f>
        <v>0.92</v>
      </c>
      <c r="Z171" s="2">
        <f>IF(AND(ISERROR(FIND("Napoleon",H171)),ISERROR(FIND("Napoleon",I171))),0,1)</f>
        <v>0</v>
      </c>
      <c r="AA171" s="2">
        <f>IF(AND(ISERROR(FIND("Michel Ney",$H171)),ISERROR(FIND("Michel Ney",$I171))),0,1)</f>
        <v>0</v>
      </c>
      <c r="AB171" s="2">
        <f>IF(AND(ISERROR(FIND("Joachim Murat",$H171)),ISERROR(FIND("Joachim Murat",$I171))),0,1)</f>
        <v>0</v>
      </c>
      <c r="AC171" s="2">
        <f>IF(AND(ISERROR(FIND("Louis Davout",$H171)),ISERROR(FIND("Louis Davout",$I171))),0,1)</f>
        <v>0</v>
      </c>
      <c r="AD171" s="2">
        <f>IF(AND(ISERROR(FIND("Wellesley",$H171)),ISERROR(FIND("Wellesley",$I171))),0,1)</f>
        <v>0</v>
      </c>
      <c r="AE171" s="2">
        <f>IF(AND(ISERROR(FIND("Wellington",$H171)),ISERROR(FIND("Wellington",$I171))),0,1)</f>
        <v>0</v>
      </c>
      <c r="AF171">
        <f>IF(OR(AD171=1,AE171=1),1,0)</f>
        <v>0</v>
      </c>
      <c r="AG171">
        <f>IF(Q171="F",0,IF(Q171="A",1,0.5))</f>
        <v>0</v>
      </c>
    </row>
    <row r="172" ht="114" spans="1:33">
      <c r="A172" t="s">
        <v>1439</v>
      </c>
      <c r="B172" s="3" t="s">
        <v>86</v>
      </c>
      <c r="C172" t="s">
        <v>1440</v>
      </c>
      <c r="D172" t="s">
        <v>1441</v>
      </c>
      <c r="E172" t="s">
        <v>27</v>
      </c>
      <c r="F172" t="s">
        <v>90</v>
      </c>
      <c r="G172" t="s">
        <v>489</v>
      </c>
      <c r="H172" t="s">
        <v>259</v>
      </c>
      <c r="I172" s="3" t="s">
        <v>1442</v>
      </c>
      <c r="J172" t="s">
        <v>1902</v>
      </c>
      <c r="K172" t="s">
        <v>1902</v>
      </c>
      <c r="L172">
        <v>386</v>
      </c>
      <c r="M172">
        <v>1387</v>
      </c>
      <c r="Q172" t="s">
        <v>1901</v>
      </c>
      <c r="R172" t="s">
        <v>1901</v>
      </c>
      <c r="S172" t="s">
        <v>1900</v>
      </c>
      <c r="T172" t="str">
        <f>IF(R172="F",J172,K172)</f>
        <v> </v>
      </c>
      <c r="U172" t="str">
        <f>IF(R172="F",K172,J172)</f>
        <v> </v>
      </c>
      <c r="V172">
        <f>IF($R$2="F",L172,M172)</f>
        <v>1387</v>
      </c>
      <c r="W172">
        <f>IF($R$2="F",M172,L172)</f>
        <v>386</v>
      </c>
      <c r="X172" t="e">
        <f>T172/U172</f>
        <v>#VALUE!</v>
      </c>
      <c r="Y172">
        <f>V172/W172</f>
        <v>3.59326424870466</v>
      </c>
      <c r="Z172" s="2">
        <f>IF(AND(ISERROR(FIND("Napoleon",H172)),ISERROR(FIND("Napoleon",I172))),0,1)</f>
        <v>0</v>
      </c>
      <c r="AA172" s="2">
        <f>IF(AND(ISERROR(FIND("Michel Ney",$H172)),ISERROR(FIND("Michel Ney",$I172))),0,1)</f>
        <v>0</v>
      </c>
      <c r="AB172" s="2">
        <f>IF(AND(ISERROR(FIND("Joachim Murat",$H172)),ISERROR(FIND("Joachim Murat",$I172))),0,1)</f>
        <v>0</v>
      </c>
      <c r="AC172" s="2">
        <f>IF(AND(ISERROR(FIND("Louis Davout",$H172)),ISERROR(FIND("Louis Davout",$I172))),0,1)</f>
        <v>0</v>
      </c>
      <c r="AD172" s="2">
        <f>IF(AND(ISERROR(FIND("Wellesley",$H172)),ISERROR(FIND("Wellesley",$I172))),0,1)</f>
        <v>0</v>
      </c>
      <c r="AE172" s="2">
        <f>IF(AND(ISERROR(FIND("Wellington",$H172)),ISERROR(FIND("Wellington",$I172))),0,1)</f>
        <v>0</v>
      </c>
      <c r="AF172">
        <f>IF(OR(AD172=1,AE172=1),1,0)</f>
        <v>0</v>
      </c>
      <c r="AG172">
        <f>IF(Q172="F",0,IF(Q172="A",1,0.5))</f>
        <v>0</v>
      </c>
    </row>
    <row r="173" ht="85.5" spans="1:33">
      <c r="A173" t="s">
        <v>1447</v>
      </c>
      <c r="B173" s="3" t="s">
        <v>45</v>
      </c>
      <c r="C173" t="s">
        <v>1448</v>
      </c>
      <c r="D173" t="s">
        <v>1449</v>
      </c>
      <c r="E173" t="s">
        <v>59</v>
      </c>
      <c r="F173" t="s">
        <v>36</v>
      </c>
      <c r="G173" t="s">
        <v>248</v>
      </c>
      <c r="H173" t="s">
        <v>1450</v>
      </c>
      <c r="I173" t="s">
        <v>1451</v>
      </c>
      <c r="J173" s="4">
        <v>1200</v>
      </c>
      <c r="K173" s="4">
        <v>4900</v>
      </c>
      <c r="L173" s="4">
        <v>1200</v>
      </c>
      <c r="M173" t="s">
        <v>1902</v>
      </c>
      <c r="Q173" t="s">
        <v>1900</v>
      </c>
      <c r="R173" t="s">
        <v>1901</v>
      </c>
      <c r="S173" t="s">
        <v>1900</v>
      </c>
      <c r="T173">
        <f>IF(R173="F",J173,K173)</f>
        <v>1200</v>
      </c>
      <c r="U173">
        <f>IF(R173="F",K173,J173)</f>
        <v>4900</v>
      </c>
      <c r="V173" t="str">
        <f>IF($R$2="F",L173,M173)</f>
        <v> </v>
      </c>
      <c r="W173">
        <f>IF($R$2="F",M173,L173)</f>
        <v>1200</v>
      </c>
      <c r="X173">
        <f>T173/U173</f>
        <v>0.244897959183673</v>
      </c>
      <c r="Y173" t="e">
        <f>V173/W173</f>
        <v>#VALUE!</v>
      </c>
      <c r="Z173" s="2">
        <f>IF(AND(ISERROR(FIND("Napoleon",H173)),ISERROR(FIND("Napoleon",I173))),0,1)</f>
        <v>0</v>
      </c>
      <c r="AA173" s="2">
        <f>IF(AND(ISERROR(FIND("Michel Ney",$H173)),ISERROR(FIND("Michel Ney",$I173))),0,1)</f>
        <v>0</v>
      </c>
      <c r="AB173" s="2">
        <f>IF(AND(ISERROR(FIND("Joachim Murat",$H173)),ISERROR(FIND("Joachim Murat",$I173))),0,1)</f>
        <v>0</v>
      </c>
      <c r="AC173" s="2">
        <f>IF(AND(ISERROR(FIND("Louis Davout",$H173)),ISERROR(FIND("Louis Davout",$I173))),0,1)</f>
        <v>0</v>
      </c>
      <c r="AD173" s="2">
        <f>IF(AND(ISERROR(FIND("Wellesley",$H173)),ISERROR(FIND("Wellesley",$I173))),0,1)</f>
        <v>0</v>
      </c>
      <c r="AE173" s="2">
        <f>IF(AND(ISERROR(FIND("Wellington",$H173)),ISERROR(FIND("Wellington",$I173))),0,1)</f>
        <v>0</v>
      </c>
      <c r="AF173">
        <f>IF(OR(AD173=1,AE173=1),1,0)</f>
        <v>0</v>
      </c>
      <c r="AG173">
        <f>IF(Q173="F",0,IF(Q173="A",1,0.5))</f>
        <v>1</v>
      </c>
    </row>
    <row r="174" ht="71.25" spans="1:33">
      <c r="A174" t="s">
        <v>1454</v>
      </c>
      <c r="B174" s="3" t="s">
        <v>33</v>
      </c>
      <c r="C174" t="s">
        <v>1455</v>
      </c>
      <c r="D174" t="s">
        <v>1456</v>
      </c>
      <c r="E174" t="s">
        <v>194</v>
      </c>
      <c r="F174" t="s">
        <v>36</v>
      </c>
      <c r="G174" t="s">
        <v>195</v>
      </c>
      <c r="H174" t="s">
        <v>791</v>
      </c>
      <c r="I174" t="s">
        <v>1434</v>
      </c>
      <c r="J174" s="4">
        <v>1100</v>
      </c>
      <c r="K174" s="4">
        <v>1400</v>
      </c>
      <c r="L174" s="3">
        <v>189</v>
      </c>
      <c r="M174">
        <v>51</v>
      </c>
      <c r="Q174" t="s">
        <v>1900</v>
      </c>
      <c r="R174" t="s">
        <v>1901</v>
      </c>
      <c r="S174" t="s">
        <v>1900</v>
      </c>
      <c r="T174">
        <f>IF(R174="F",J174,K174)</f>
        <v>1100</v>
      </c>
      <c r="U174">
        <f>IF(R174="F",K174,J174)</f>
        <v>1400</v>
      </c>
      <c r="V174">
        <f>IF($R$2="F",L174,M174)</f>
        <v>51</v>
      </c>
      <c r="W174">
        <f>IF($R$2="F",M174,L174)</f>
        <v>189</v>
      </c>
      <c r="X174">
        <f>T174/U174</f>
        <v>0.785714285714286</v>
      </c>
      <c r="Y174">
        <f>V174/W174</f>
        <v>0.26984126984127</v>
      </c>
      <c r="Z174" s="2">
        <f>IF(AND(ISERROR(FIND("Napoleon",H174)),ISERROR(FIND("Napoleon",I174))),0,1)</f>
        <v>0</v>
      </c>
      <c r="AA174" s="2">
        <f>IF(AND(ISERROR(FIND("Michel Ney",$H174)),ISERROR(FIND("Michel Ney",$I174))),0,1)</f>
        <v>0</v>
      </c>
      <c r="AB174" s="2">
        <f>IF(AND(ISERROR(FIND("Joachim Murat",$H174)),ISERROR(FIND("Joachim Murat",$I174))),0,1)</f>
        <v>0</v>
      </c>
      <c r="AC174" s="2">
        <f>IF(AND(ISERROR(FIND("Louis Davout",$H174)),ISERROR(FIND("Louis Davout",$I174))),0,1)</f>
        <v>0</v>
      </c>
      <c r="AD174" s="2">
        <f>IF(AND(ISERROR(FIND("Wellesley",$H174)),ISERROR(FIND("Wellesley",$I174))),0,1)</f>
        <v>0</v>
      </c>
      <c r="AE174" s="2">
        <f>IF(AND(ISERROR(FIND("Wellington",$H174)),ISERROR(FIND("Wellington",$I174))),0,1)</f>
        <v>0</v>
      </c>
      <c r="AF174">
        <f>IF(OR(AD174=1,AE174=1),1,0)</f>
        <v>0</v>
      </c>
      <c r="AG174">
        <f>IF(Q174="F",0,IF(Q174="A",1,0.5))</f>
        <v>1</v>
      </c>
    </row>
    <row r="175" ht="85.5" spans="1:33">
      <c r="A175" t="s">
        <v>1461</v>
      </c>
      <c r="B175" s="3" t="s">
        <v>45</v>
      </c>
      <c r="C175" t="s">
        <v>1462</v>
      </c>
      <c r="D175" t="s">
        <v>1463</v>
      </c>
      <c r="E175" t="s">
        <v>1464</v>
      </c>
      <c r="F175" s="3" t="s">
        <v>70</v>
      </c>
      <c r="G175" t="s">
        <v>36</v>
      </c>
      <c r="H175" t="s">
        <v>1078</v>
      </c>
      <c r="I175" t="s">
        <v>1465</v>
      </c>
      <c r="J175" s="8">
        <v>18750</v>
      </c>
      <c r="K175" s="8">
        <v>13500</v>
      </c>
      <c r="L175">
        <v>720</v>
      </c>
      <c r="M175" s="3">
        <v>2160</v>
      </c>
      <c r="Q175" t="s">
        <v>1900</v>
      </c>
      <c r="R175" t="s">
        <v>1900</v>
      </c>
      <c r="S175" t="s">
        <v>1901</v>
      </c>
      <c r="T175">
        <f>IF(R175="F",J175,K175)</f>
        <v>13500</v>
      </c>
      <c r="U175">
        <f>IF(R175="F",K175,J175)</f>
        <v>18750</v>
      </c>
      <c r="V175">
        <f>IF($R$2="F",L175,M175)</f>
        <v>2160</v>
      </c>
      <c r="W175">
        <f>IF($R$2="F",M175,L175)</f>
        <v>720</v>
      </c>
      <c r="X175">
        <f>T175/U175</f>
        <v>0.72</v>
      </c>
      <c r="Y175">
        <f>V175/W175</f>
        <v>3</v>
      </c>
      <c r="Z175" s="2">
        <f>IF(AND(ISERROR(FIND("Napoleon",H175)),ISERROR(FIND("Napoleon",I175))),0,1)</f>
        <v>0</v>
      </c>
      <c r="AA175" s="2">
        <f>IF(AND(ISERROR(FIND("Michel Ney",$H175)),ISERROR(FIND("Michel Ney",$I175))),0,1)</f>
        <v>0</v>
      </c>
      <c r="AB175" s="2">
        <f>IF(AND(ISERROR(FIND("Joachim Murat",$H175)),ISERROR(FIND("Joachim Murat",$I175))),0,1)</f>
        <v>0</v>
      </c>
      <c r="AC175" s="2">
        <f>IF(AND(ISERROR(FIND("Louis Davout",$H175)),ISERROR(FIND("Louis Davout",$I175))),0,1)</f>
        <v>0</v>
      </c>
      <c r="AD175" s="2">
        <f>IF(AND(ISERROR(FIND("Wellesley",$H175)),ISERROR(FIND("Wellesley",$I175))),0,1)</f>
        <v>1</v>
      </c>
      <c r="AE175" s="2">
        <f>IF(AND(ISERROR(FIND("Wellington",$H175)),ISERROR(FIND("Wellington",$I175))),0,1)</f>
        <v>0</v>
      </c>
      <c r="AF175">
        <f>IF(OR(AD175=1,AE175=1),1,0)</f>
        <v>1</v>
      </c>
      <c r="AG175">
        <f>IF(Q175="F",0,IF(Q175="A",1,0.5))</f>
        <v>1</v>
      </c>
    </row>
    <row r="176" ht="99.75" spans="1:33">
      <c r="A176" t="s">
        <v>1470</v>
      </c>
      <c r="B176" s="3" t="s">
        <v>943</v>
      </c>
      <c r="C176" t="s">
        <v>1471</v>
      </c>
      <c r="D176" t="s">
        <v>1472</v>
      </c>
      <c r="E176" s="3" t="s">
        <v>1473</v>
      </c>
      <c r="F176" t="s">
        <v>206</v>
      </c>
      <c r="G176" t="s">
        <v>19</v>
      </c>
      <c r="H176" s="3" t="s">
        <v>1474</v>
      </c>
      <c r="I176" t="s">
        <v>1475</v>
      </c>
      <c r="J176" s="6">
        <v>45000</v>
      </c>
      <c r="K176" s="6" t="s">
        <v>1902</v>
      </c>
      <c r="L176">
        <v>3000</v>
      </c>
      <c r="M176">
        <v>1400</v>
      </c>
      <c r="Q176" t="s">
        <v>1901</v>
      </c>
      <c r="R176" t="s">
        <v>1900</v>
      </c>
      <c r="S176" t="s">
        <v>1901</v>
      </c>
      <c r="T176" t="str">
        <f>IF(R176="F",J176,K176)</f>
        <v> </v>
      </c>
      <c r="U176">
        <f>IF(R176="F",K176,J176)</f>
        <v>45000</v>
      </c>
      <c r="V176">
        <f>IF($R$2="F",L176,M176)</f>
        <v>1400</v>
      </c>
      <c r="W176">
        <f>IF($R$2="F",M176,L176)</f>
        <v>3000</v>
      </c>
      <c r="X176" t="e">
        <f>T176/U176</f>
        <v>#VALUE!</v>
      </c>
      <c r="Y176">
        <f>V176/W176</f>
        <v>0.466666666666667</v>
      </c>
      <c r="Z176" s="2">
        <f>IF(AND(ISERROR(FIND("Napoleon",H176)),ISERROR(FIND("Napoleon",I176))),0,1)</f>
        <v>1</v>
      </c>
      <c r="AA176" s="2">
        <f>IF(AND(ISERROR(FIND("Michel Ney",$H176)),ISERROR(FIND("Michel Ney",$I176))),0,1)</f>
        <v>0</v>
      </c>
      <c r="AB176" s="2">
        <f>IF(AND(ISERROR(FIND("Joachim Murat",$H176)),ISERROR(FIND("Joachim Murat",$I176))),0,1)</f>
        <v>0</v>
      </c>
      <c r="AC176" s="2">
        <f>IF(AND(ISERROR(FIND("Louis Davout",$H176)),ISERROR(FIND("Louis Davout",$I176))),0,1)</f>
        <v>0</v>
      </c>
      <c r="AD176" s="2">
        <f>IF(AND(ISERROR(FIND("Wellesley",$H176)),ISERROR(FIND("Wellesley",$I176))),0,1)</f>
        <v>0</v>
      </c>
      <c r="AE176" s="2">
        <f>IF(AND(ISERROR(FIND("Wellington",$H176)),ISERROR(FIND("Wellington",$I176))),0,1)</f>
        <v>0</v>
      </c>
      <c r="AF176">
        <f>IF(OR(AD176=1,AE176=1),1,0)</f>
        <v>0</v>
      </c>
      <c r="AG176">
        <f>IF(Q176="F",0,IF(Q176="A",1,0.5))</f>
        <v>0</v>
      </c>
    </row>
    <row r="177" ht="171" spans="1:33">
      <c r="A177" t="s">
        <v>1480</v>
      </c>
      <c r="B177" s="3" t="s">
        <v>45</v>
      </c>
      <c r="C177" t="s">
        <v>1481</v>
      </c>
      <c r="D177" t="s">
        <v>1482</v>
      </c>
      <c r="E177" t="s">
        <v>1483</v>
      </c>
      <c r="F177" t="s">
        <v>36</v>
      </c>
      <c r="G177" s="3" t="s">
        <v>186</v>
      </c>
      <c r="H177" s="3" t="s">
        <v>1484</v>
      </c>
      <c r="I177" s="3" t="s">
        <v>1485</v>
      </c>
      <c r="J177" s="6">
        <v>60000</v>
      </c>
      <c r="K177" s="6">
        <v>82000</v>
      </c>
      <c r="L177" s="8">
        <v>8000</v>
      </c>
      <c r="M177" s="3">
        <v>5158</v>
      </c>
      <c r="Q177" t="s">
        <v>1900</v>
      </c>
      <c r="R177" t="s">
        <v>1901</v>
      </c>
      <c r="S177" t="s">
        <v>1900</v>
      </c>
      <c r="T177">
        <f>IF(R177="F",J177,K177)</f>
        <v>60000</v>
      </c>
      <c r="U177">
        <f>IF(R177="F",K177,J177)</f>
        <v>82000</v>
      </c>
      <c r="V177">
        <f>IF($R$2="F",L177,M177)</f>
        <v>5158</v>
      </c>
      <c r="W177">
        <f>IF($R$2="F",M177,L177)</f>
        <v>8000</v>
      </c>
      <c r="X177">
        <f>T177/U177</f>
        <v>0.731707317073171</v>
      </c>
      <c r="Y177">
        <f>V177/W177</f>
        <v>0.64475</v>
      </c>
      <c r="Z177" s="2">
        <f>IF(AND(ISERROR(FIND("Napoleon",H177)),ISERROR(FIND("Napoleon",I177))),0,1)</f>
        <v>0</v>
      </c>
      <c r="AA177" s="2">
        <f>IF(AND(ISERROR(FIND("Michel Ney",$H177)),ISERROR(FIND("Michel Ney",$I177))),0,1)</f>
        <v>0</v>
      </c>
      <c r="AB177" s="2">
        <f>IF(AND(ISERROR(FIND("Joachim Murat",$H177)),ISERROR(FIND("Joachim Murat",$I177))),0,1)</f>
        <v>0</v>
      </c>
      <c r="AC177" s="2">
        <f>IF(AND(ISERROR(FIND("Louis Davout",$H177)),ISERROR(FIND("Louis Davout",$I177))),0,1)</f>
        <v>0</v>
      </c>
      <c r="AD177" s="2">
        <f>IF(AND(ISERROR(FIND("Wellesley",$H177)),ISERROR(FIND("Wellesley",$I177))),0,1)</f>
        <v>0</v>
      </c>
      <c r="AE177" s="2">
        <f>IF(AND(ISERROR(FIND("Wellington",$H177)),ISERROR(FIND("Wellington",$I177))),0,1)</f>
        <v>1</v>
      </c>
      <c r="AF177">
        <f>IF(OR(AD177=1,AE177=1),1,0)</f>
        <v>1</v>
      </c>
      <c r="AG177">
        <f>IF(Q177="F",0,IF(Q177="A",1,0.5))</f>
        <v>1</v>
      </c>
    </row>
    <row r="178" ht="243.75" spans="1:33">
      <c r="A178" t="s">
        <v>1490</v>
      </c>
      <c r="B178" s="3" t="s">
        <v>201</v>
      </c>
      <c r="C178" t="s">
        <v>1491</v>
      </c>
      <c r="D178" t="s">
        <v>1492</v>
      </c>
      <c r="E178" t="s">
        <v>596</v>
      </c>
      <c r="F178" t="s">
        <v>206</v>
      </c>
      <c r="G178" s="3" t="s">
        <v>1493</v>
      </c>
      <c r="H178" t="s">
        <v>1494</v>
      </c>
      <c r="I178" s="3" t="s">
        <v>1495</v>
      </c>
      <c r="J178" s="4">
        <v>26500</v>
      </c>
      <c r="K178" s="4">
        <v>24000</v>
      </c>
      <c r="L178" s="4">
        <v>1800</v>
      </c>
      <c r="M178" s="4">
        <v>8000</v>
      </c>
      <c r="Q178" t="s">
        <v>1900</v>
      </c>
      <c r="R178" t="s">
        <v>1900</v>
      </c>
      <c r="S178" t="s">
        <v>1901</v>
      </c>
      <c r="T178">
        <f>IF(R178="F",J178,K178)</f>
        <v>24000</v>
      </c>
      <c r="U178">
        <f>IF(R178="F",K178,J178)</f>
        <v>26500</v>
      </c>
      <c r="V178">
        <f>IF($R$2="F",L178,M178)</f>
        <v>8000</v>
      </c>
      <c r="W178">
        <f>IF($R$2="F",M178,L178)</f>
        <v>1800</v>
      </c>
      <c r="X178">
        <f>T178/U178</f>
        <v>0.905660377358491</v>
      </c>
      <c r="Y178">
        <f>V178/W178</f>
        <v>4.44444444444444</v>
      </c>
      <c r="Z178" s="2">
        <f>IF(AND(ISERROR(FIND("Napoleon",H178)),ISERROR(FIND("Napoleon",I178))),0,1)</f>
        <v>0</v>
      </c>
      <c r="AA178" s="2">
        <f>IF(AND(ISERROR(FIND("Michel Ney",$H178)),ISERROR(FIND("Michel Ney",$I178))),0,1)</f>
        <v>1</v>
      </c>
      <c r="AB178" s="2">
        <f>IF(AND(ISERROR(FIND("Joachim Murat",$H178)),ISERROR(FIND("Joachim Murat",$I178))),0,1)</f>
        <v>0</v>
      </c>
      <c r="AC178" s="2">
        <f>IF(AND(ISERROR(FIND("Louis Davout",$H178)),ISERROR(FIND("Louis Davout",$I178))),0,1)</f>
        <v>0</v>
      </c>
      <c r="AD178" s="2">
        <f>IF(AND(ISERROR(FIND("Wellesley",$H178)),ISERROR(FIND("Wellesley",$I178))),0,1)</f>
        <v>0</v>
      </c>
      <c r="AE178" s="2">
        <f>IF(AND(ISERROR(FIND("Wellington",$H178)),ISERROR(FIND("Wellington",$I178))),0,1)</f>
        <v>0</v>
      </c>
      <c r="AF178">
        <f>IF(OR(AD178=1,AE178=1),1,0)</f>
        <v>0</v>
      </c>
      <c r="AG178">
        <f>IF(Q178="F",0,IF(Q178="A",1,0.5))</f>
        <v>1</v>
      </c>
    </row>
    <row r="179" ht="270.75" spans="1:33">
      <c r="A179" t="s">
        <v>1500</v>
      </c>
      <c r="B179" s="3" t="s">
        <v>14</v>
      </c>
      <c r="C179" t="s">
        <v>1501</v>
      </c>
      <c r="D179" t="s">
        <v>1502</v>
      </c>
      <c r="E179" s="3" t="s">
        <v>1503</v>
      </c>
      <c r="F179" s="3" t="s">
        <v>1504</v>
      </c>
      <c r="G179" t="s">
        <v>479</v>
      </c>
      <c r="H179" t="s">
        <v>241</v>
      </c>
      <c r="I179" t="s">
        <v>1505</v>
      </c>
      <c r="J179" s="4">
        <v>154000</v>
      </c>
      <c r="K179" s="4">
        <v>158000</v>
      </c>
      <c r="L179">
        <v>31000</v>
      </c>
      <c r="M179">
        <v>35000</v>
      </c>
      <c r="Q179" t="s">
        <v>1901</v>
      </c>
      <c r="R179" t="s">
        <v>1901</v>
      </c>
      <c r="S179" t="s">
        <v>1900</v>
      </c>
      <c r="T179">
        <f>IF(R179="F",J179,K179)</f>
        <v>154000</v>
      </c>
      <c r="U179">
        <f>IF(R179="F",K179,J179)</f>
        <v>158000</v>
      </c>
      <c r="V179">
        <f>IF($R$2="F",L179,M179)</f>
        <v>35000</v>
      </c>
      <c r="W179">
        <f>IF($R$2="F",M179,L179)</f>
        <v>31000</v>
      </c>
      <c r="X179">
        <f>T179/U179</f>
        <v>0.974683544303797</v>
      </c>
      <c r="Y179">
        <f>V179/W179</f>
        <v>1.12903225806452</v>
      </c>
      <c r="Z179" s="2">
        <f>IF(AND(ISERROR(FIND("Napoleon",H179)),ISERROR(FIND("Napoleon",I179))),0,1)</f>
        <v>1</v>
      </c>
      <c r="AA179" s="2">
        <f>IF(AND(ISERROR(FIND("Michel Ney",$H179)),ISERROR(FIND("Michel Ney",$I179))),0,1)</f>
        <v>0</v>
      </c>
      <c r="AB179" s="2">
        <f>IF(AND(ISERROR(FIND("Joachim Murat",$H179)),ISERROR(FIND("Joachim Murat",$I179))),0,1)</f>
        <v>0</v>
      </c>
      <c r="AC179" s="2">
        <f>IF(AND(ISERROR(FIND("Louis Davout",$H179)),ISERROR(FIND("Louis Davout",$I179))),0,1)</f>
        <v>0</v>
      </c>
      <c r="AD179" s="2">
        <f>IF(AND(ISERROR(FIND("Wellesley",$H179)),ISERROR(FIND("Wellesley",$I179))),0,1)</f>
        <v>0</v>
      </c>
      <c r="AE179" s="2">
        <f>IF(AND(ISERROR(FIND("Wellington",$H179)),ISERROR(FIND("Wellington",$I179))),0,1)</f>
        <v>0</v>
      </c>
      <c r="AF179">
        <f>IF(OR(AD179=1,AE179=1),1,0)</f>
        <v>0</v>
      </c>
      <c r="AG179">
        <f>IF(Q179="F",0,IF(Q179="A",1,0.5))</f>
        <v>0</v>
      </c>
    </row>
    <row r="180" ht="114" spans="1:33">
      <c r="A180" t="s">
        <v>1508</v>
      </c>
      <c r="B180" s="3" t="s">
        <v>420</v>
      </c>
      <c r="C180" t="s">
        <v>1509</v>
      </c>
      <c r="D180" t="s">
        <v>1510</v>
      </c>
      <c r="E180" t="s">
        <v>652</v>
      </c>
      <c r="F180" t="s">
        <v>36</v>
      </c>
      <c r="G180" t="s">
        <v>614</v>
      </c>
      <c r="H180" t="s">
        <v>615</v>
      </c>
      <c r="I180" s="3" t="s">
        <v>1511</v>
      </c>
      <c r="J180" s="4">
        <v>12000</v>
      </c>
      <c r="K180" s="4">
        <v>4500</v>
      </c>
      <c r="L180" s="3" t="s">
        <v>1902</v>
      </c>
      <c r="M180" s="3" t="s">
        <v>1902</v>
      </c>
      <c r="Q180" t="s">
        <v>1900</v>
      </c>
      <c r="R180" t="s">
        <v>1901</v>
      </c>
      <c r="S180" t="s">
        <v>1900</v>
      </c>
      <c r="T180">
        <f>IF(R180="F",J180,K180)</f>
        <v>12000</v>
      </c>
      <c r="U180">
        <f>IF(R180="F",K180,J180)</f>
        <v>4500</v>
      </c>
      <c r="V180" t="str">
        <f>IF($R$2="F",L180,M180)</f>
        <v> </v>
      </c>
      <c r="W180" t="str">
        <f>IF($R$2="F",M180,L180)</f>
        <v> </v>
      </c>
      <c r="X180">
        <f>T180/U180</f>
        <v>2.66666666666667</v>
      </c>
      <c r="Y180" t="e">
        <f>V180/W180</f>
        <v>#VALUE!</v>
      </c>
      <c r="Z180" s="2">
        <f>IF(AND(ISERROR(FIND("Napoleon",H180)),ISERROR(FIND("Napoleon",I180))),0,1)</f>
        <v>0</v>
      </c>
      <c r="AA180" s="2">
        <f>IF(AND(ISERROR(FIND("Michel Ney",$H180)),ISERROR(FIND("Michel Ney",$I180))),0,1)</f>
        <v>0</v>
      </c>
      <c r="AB180" s="2">
        <f>IF(AND(ISERROR(FIND("Joachim Murat",$H180)),ISERROR(FIND("Joachim Murat",$I180))),0,1)</f>
        <v>0</v>
      </c>
      <c r="AC180" s="2">
        <f>IF(AND(ISERROR(FIND("Louis Davout",$H180)),ISERROR(FIND("Louis Davout",$I180))),0,1)</f>
        <v>0</v>
      </c>
      <c r="AD180" s="2">
        <f>IF(AND(ISERROR(FIND("Wellesley",$H180)),ISERROR(FIND("Wellesley",$I180))),0,1)</f>
        <v>0</v>
      </c>
      <c r="AE180" s="2">
        <f>IF(AND(ISERROR(FIND("Wellington",$H180)),ISERROR(FIND("Wellington",$I180))),0,1)</f>
        <v>0</v>
      </c>
      <c r="AF180">
        <f>IF(OR(AD180=1,AE180=1),1,0)</f>
        <v>0</v>
      </c>
      <c r="AG180">
        <f>IF(Q180="F",0,IF(Q180="A",1,0.5))</f>
        <v>1</v>
      </c>
    </row>
    <row r="181" ht="199.5" spans="1:33">
      <c r="A181" t="s">
        <v>1515</v>
      </c>
      <c r="B181" s="3" t="s">
        <v>746</v>
      </c>
      <c r="C181" t="s">
        <v>1516</v>
      </c>
      <c r="D181" t="s">
        <v>1517</v>
      </c>
      <c r="E181" t="s">
        <v>736</v>
      </c>
      <c r="F181" t="s">
        <v>79</v>
      </c>
      <c r="G181" s="3" t="s">
        <v>1518</v>
      </c>
      <c r="H181" s="3" t="s">
        <v>1519</v>
      </c>
      <c r="I181" s="3" t="s">
        <v>1520</v>
      </c>
      <c r="J181" s="6">
        <v>73000</v>
      </c>
      <c r="K181" s="8">
        <v>118000</v>
      </c>
      <c r="L181" s="8">
        <v>41000</v>
      </c>
      <c r="M181" s="8">
        <v>24000</v>
      </c>
      <c r="Q181" t="s">
        <v>1900</v>
      </c>
      <c r="R181" t="s">
        <v>1901</v>
      </c>
      <c r="S181" t="s">
        <v>1900</v>
      </c>
      <c r="T181">
        <f>IF(R181="F",J181,K181)</f>
        <v>73000</v>
      </c>
      <c r="U181">
        <f>IF(R181="F",K181,J181)</f>
        <v>118000</v>
      </c>
      <c r="V181">
        <f>IF($R$2="F",L181,M181)</f>
        <v>24000</v>
      </c>
      <c r="W181">
        <f>IF($R$2="F",M181,L181)</f>
        <v>41000</v>
      </c>
      <c r="X181">
        <f>T181/U181</f>
        <v>0.61864406779661</v>
      </c>
      <c r="Y181">
        <f>V181/W181</f>
        <v>0.585365853658537</v>
      </c>
      <c r="Z181" s="2">
        <f>IF(AND(ISERROR(FIND("Napoleon",H181)),ISERROR(FIND("Napoleon",I181))),0,1)</f>
        <v>1</v>
      </c>
      <c r="AA181" s="2">
        <f>IF(AND(ISERROR(FIND("Michel Ney",$H181)),ISERROR(FIND("Michel Ney",$I181))),0,1)</f>
        <v>1</v>
      </c>
      <c r="AB181" s="2">
        <f>IF(AND(ISERROR(FIND("Joachim Murat",$H181)),ISERROR(FIND("Joachim Murat",$I181))),0,1)</f>
        <v>0</v>
      </c>
      <c r="AC181" s="2">
        <f>IF(AND(ISERROR(FIND("Louis Davout",$H181)),ISERROR(FIND("Louis Davout",$I181))),0,1)</f>
        <v>0</v>
      </c>
      <c r="AD181" s="2">
        <f>IF(AND(ISERROR(FIND("Wellesley",$H181)),ISERROR(FIND("Wellesley",$I181))),0,1)</f>
        <v>0</v>
      </c>
      <c r="AE181" s="2">
        <f>IF(AND(ISERROR(FIND("Wellington",$H181)),ISERROR(FIND("Wellington",$I181))),0,1)</f>
        <v>1</v>
      </c>
      <c r="AF181">
        <f>IF(OR(AD181=1,AE181=1),1,0)</f>
        <v>1</v>
      </c>
      <c r="AG181">
        <f>IF(Q181="F",0,IF(Q181="A",1,0.5))</f>
        <v>1</v>
      </c>
    </row>
    <row r="182" ht="409.5" spans="1:33">
      <c r="A182" t="s">
        <v>1525</v>
      </c>
      <c r="B182" s="3" t="s">
        <v>746</v>
      </c>
      <c r="C182" s="3" t="s">
        <v>1526</v>
      </c>
      <c r="D182" t="s">
        <v>1527</v>
      </c>
      <c r="E182" s="3" t="s">
        <v>1528</v>
      </c>
      <c r="F182" t="s">
        <v>36</v>
      </c>
      <c r="G182" t="s">
        <v>614</v>
      </c>
      <c r="H182" t="s">
        <v>1529</v>
      </c>
      <c r="I182" t="s">
        <v>1530</v>
      </c>
      <c r="J182" s="8">
        <v>33000</v>
      </c>
      <c r="K182" s="8">
        <v>17000</v>
      </c>
      <c r="L182" s="4">
        <v>2500</v>
      </c>
      <c r="M182" s="4">
        <v>2500</v>
      </c>
      <c r="Q182" t="s">
        <v>1901</v>
      </c>
      <c r="R182" t="s">
        <v>1901</v>
      </c>
      <c r="S182" t="s">
        <v>1900</v>
      </c>
      <c r="T182">
        <f>IF(R182="F",J182,K182)</f>
        <v>33000</v>
      </c>
      <c r="U182">
        <f>IF(R182="F",K182,J182)</f>
        <v>17000</v>
      </c>
      <c r="V182">
        <f>IF($R$2="F",L182,M182)</f>
        <v>2500</v>
      </c>
      <c r="W182">
        <f>IF($R$2="F",M182,L182)</f>
        <v>2500</v>
      </c>
      <c r="X182">
        <f>T182/U182</f>
        <v>1.94117647058824</v>
      </c>
      <c r="Y182">
        <f>V182/W182</f>
        <v>1</v>
      </c>
      <c r="Z182" s="2">
        <f>IF(AND(ISERROR(FIND("Napoleon",H182)),ISERROR(FIND("Napoleon",I182))),0,1)</f>
        <v>0</v>
      </c>
      <c r="AA182" s="2">
        <f>IF(AND(ISERROR(FIND("Michel Ney",$H182)),ISERROR(FIND("Michel Ney",$I182))),0,1)</f>
        <v>0</v>
      </c>
      <c r="AB182" s="2">
        <f>IF(AND(ISERROR(FIND("Joachim Murat",$H182)),ISERROR(FIND("Joachim Murat",$I182))),0,1)</f>
        <v>0</v>
      </c>
      <c r="AC182" s="2">
        <f>IF(AND(ISERROR(FIND("Louis Davout",$H182)),ISERROR(FIND("Louis Davout",$I182))),0,1)</f>
        <v>0</v>
      </c>
      <c r="AD182" s="2">
        <f>IF(AND(ISERROR(FIND("Wellesley",$H182)),ISERROR(FIND("Wellesley",$I182))),0,1)</f>
        <v>0</v>
      </c>
      <c r="AE182" s="2">
        <f>IF(AND(ISERROR(FIND("Wellington",$H182)),ISERROR(FIND("Wellington",$I182))),0,1)</f>
        <v>0</v>
      </c>
      <c r="AF182">
        <f>IF(OR(AD182=1,AE182=1),1,0)</f>
        <v>0</v>
      </c>
      <c r="AG182">
        <f>IF(Q182="F",0,IF(Q182="A",1,0.5))</f>
        <v>0</v>
      </c>
    </row>
    <row r="183" ht="114" spans="1:33">
      <c r="A183" t="s">
        <v>1534</v>
      </c>
      <c r="B183" s="3" t="s">
        <v>86</v>
      </c>
      <c r="C183" t="s">
        <v>1535</v>
      </c>
      <c r="D183" t="s">
        <v>1536</v>
      </c>
      <c r="E183" t="s">
        <v>27</v>
      </c>
      <c r="F183" t="s">
        <v>19</v>
      </c>
      <c r="G183" t="s">
        <v>489</v>
      </c>
      <c r="H183" s="3" t="s">
        <v>92</v>
      </c>
      <c r="I183" t="s">
        <v>1537</v>
      </c>
      <c r="J183" s="4">
        <v>12000</v>
      </c>
      <c r="K183" s="4">
        <v>5500</v>
      </c>
      <c r="L183">
        <v>200</v>
      </c>
      <c r="M183" s="3">
        <v>3300</v>
      </c>
      <c r="Q183" t="s">
        <v>1901</v>
      </c>
      <c r="R183" t="s">
        <v>1901</v>
      </c>
      <c r="S183" t="s">
        <v>1900</v>
      </c>
      <c r="T183">
        <f>IF(R183="F",J183,K183)</f>
        <v>12000</v>
      </c>
      <c r="U183">
        <f>IF(R183="F",K183,J183)</f>
        <v>5500</v>
      </c>
      <c r="V183">
        <f>IF($R$2="F",L183,M183)</f>
        <v>3300</v>
      </c>
      <c r="W183">
        <f>IF($R$2="F",M183,L183)</f>
        <v>200</v>
      </c>
      <c r="X183">
        <f>T183/U183</f>
        <v>2.18181818181818</v>
      </c>
      <c r="Y183">
        <f>V183/W183</f>
        <v>16.5</v>
      </c>
      <c r="Z183" s="2">
        <f>IF(AND(ISERROR(FIND("Napoleon",H183)),ISERROR(FIND("Napoleon",I183))),0,1)</f>
        <v>0</v>
      </c>
      <c r="AA183" s="2">
        <f>IF(AND(ISERROR(FIND("Michel Ney",$H183)),ISERROR(FIND("Michel Ney",$I183))),0,1)</f>
        <v>0</v>
      </c>
      <c r="AB183" s="2">
        <f>IF(AND(ISERROR(FIND("Joachim Murat",$H183)),ISERROR(FIND("Joachim Murat",$I183))),0,1)</f>
        <v>1</v>
      </c>
      <c r="AC183" s="2">
        <f>IF(AND(ISERROR(FIND("Louis Davout",$H183)),ISERROR(FIND("Louis Davout",$I183))),0,1)</f>
        <v>0</v>
      </c>
      <c r="AD183" s="2">
        <f>IF(AND(ISERROR(FIND("Wellesley",$H183)),ISERROR(FIND("Wellesley",$I183))),0,1)</f>
        <v>0</v>
      </c>
      <c r="AE183" s="2">
        <f>IF(AND(ISERROR(FIND("Wellington",$H183)),ISERROR(FIND("Wellington",$I183))),0,1)</f>
        <v>0</v>
      </c>
      <c r="AF183">
        <f>IF(OR(AD183=1,AE183=1),1,0)</f>
        <v>0</v>
      </c>
      <c r="AG183">
        <f>IF(Q183="F",0,IF(Q183="A",1,0.5))</f>
        <v>0</v>
      </c>
    </row>
    <row r="184" ht="128.25" spans="1:33">
      <c r="A184" t="s">
        <v>1540</v>
      </c>
      <c r="B184" s="3" t="s">
        <v>14</v>
      </c>
      <c r="C184" t="s">
        <v>1541</v>
      </c>
      <c r="D184" t="s">
        <v>1542</v>
      </c>
      <c r="E184" t="s">
        <v>1543</v>
      </c>
      <c r="F184" t="s">
        <v>18</v>
      </c>
      <c r="G184" s="3" t="s">
        <v>907</v>
      </c>
      <c r="H184" t="s">
        <v>1544</v>
      </c>
      <c r="I184" s="3" t="s">
        <v>1545</v>
      </c>
      <c r="J184" s="4">
        <v>5000</v>
      </c>
      <c r="K184" s="4">
        <v>9450</v>
      </c>
      <c r="L184">
        <v>3600</v>
      </c>
      <c r="M184">
        <v>191</v>
      </c>
      <c r="Q184" t="s">
        <v>1901</v>
      </c>
      <c r="R184" t="s">
        <v>1900</v>
      </c>
      <c r="S184" t="s">
        <v>1901</v>
      </c>
      <c r="T184">
        <f>IF(R184="F",J184,K184)</f>
        <v>9450</v>
      </c>
      <c r="U184">
        <f>IF(R184="F",K184,J184)</f>
        <v>5000</v>
      </c>
      <c r="V184">
        <f>IF($R$2="F",L184,M184)</f>
        <v>191</v>
      </c>
      <c r="W184">
        <f>IF($R$2="F",M184,L184)</f>
        <v>3600</v>
      </c>
      <c r="X184">
        <f>T184/U184</f>
        <v>1.89</v>
      </c>
      <c r="Y184">
        <f>V184/W184</f>
        <v>0.0530555555555556</v>
      </c>
      <c r="Z184" s="2">
        <f>IF(AND(ISERROR(FIND("Napoleon",H184)),ISERROR(FIND("Napoleon",I184))),0,1)</f>
        <v>0</v>
      </c>
      <c r="AA184" s="2">
        <f>IF(AND(ISERROR(FIND("Michel Ney",$H184)),ISERROR(FIND("Michel Ney",$I184))),0,1)</f>
        <v>0</v>
      </c>
      <c r="AB184" s="2">
        <f>IF(AND(ISERROR(FIND("Joachim Murat",$H184)),ISERROR(FIND("Joachim Murat",$I184))),0,1)</f>
        <v>0</v>
      </c>
      <c r="AC184" s="2">
        <f>IF(AND(ISERROR(FIND("Louis Davout",$H184)),ISERROR(FIND("Louis Davout",$I184))),0,1)</f>
        <v>0</v>
      </c>
      <c r="AD184" s="2">
        <f>IF(AND(ISERROR(FIND("Wellesley",$H184)),ISERROR(FIND("Wellesley",$I184))),0,1)</f>
        <v>0</v>
      </c>
      <c r="AE184" s="2">
        <f>IF(AND(ISERROR(FIND("Wellington",$H184)),ISERROR(FIND("Wellington",$I184))),0,1)</f>
        <v>0</v>
      </c>
      <c r="AF184">
        <f>IF(OR(AD184=1,AE184=1),1,0)</f>
        <v>0</v>
      </c>
      <c r="AG184">
        <f>IF(Q184="F",0,IF(Q184="A",1,0.5))</f>
        <v>0</v>
      </c>
    </row>
    <row r="185" ht="114" spans="1:33">
      <c r="A185" t="s">
        <v>1549</v>
      </c>
      <c r="B185" s="3" t="s">
        <v>14</v>
      </c>
      <c r="C185" t="s">
        <v>1550</v>
      </c>
      <c r="D185" t="s">
        <v>1551</v>
      </c>
      <c r="E185" t="s">
        <v>1552</v>
      </c>
      <c r="F185" t="s">
        <v>1553</v>
      </c>
      <c r="G185" t="s">
        <v>1554</v>
      </c>
      <c r="H185" t="s">
        <v>1555</v>
      </c>
      <c r="I185" t="s">
        <v>1556</v>
      </c>
      <c r="J185" s="4">
        <v>2000</v>
      </c>
      <c r="K185" s="4">
        <v>5000</v>
      </c>
      <c r="L185">
        <v>65</v>
      </c>
      <c r="M185">
        <v>350</v>
      </c>
      <c r="Q185" t="s">
        <v>1899</v>
      </c>
      <c r="R185" t="s">
        <v>1900</v>
      </c>
      <c r="S185" t="s">
        <v>1901</v>
      </c>
      <c r="T185">
        <f>IF(R185="F",J185,K185)</f>
        <v>5000</v>
      </c>
      <c r="U185">
        <f>IF(R185="F",K185,J185)</f>
        <v>2000</v>
      </c>
      <c r="V185">
        <f>IF($R$2="F",L185,M185)</f>
        <v>350</v>
      </c>
      <c r="W185">
        <f>IF($R$2="F",M185,L185)</f>
        <v>65</v>
      </c>
      <c r="X185">
        <f>T185/U185</f>
        <v>2.5</v>
      </c>
      <c r="Y185">
        <f>V185/W185</f>
        <v>5.38461538461539</v>
      </c>
      <c r="Z185" s="2">
        <f>IF(AND(ISERROR(FIND("Napoleon",H185)),ISERROR(FIND("Napoleon",I185))),0,1)</f>
        <v>0</v>
      </c>
      <c r="AA185" s="2">
        <f>IF(AND(ISERROR(FIND("Michel Ney",$H185)),ISERROR(FIND("Michel Ney",$I185))),0,1)</f>
        <v>0</v>
      </c>
      <c r="AB185" s="2">
        <f>IF(AND(ISERROR(FIND("Joachim Murat",$H185)),ISERROR(FIND("Joachim Murat",$I185))),0,1)</f>
        <v>0</v>
      </c>
      <c r="AC185" s="2">
        <f>IF(AND(ISERROR(FIND("Louis Davout",$H185)),ISERROR(FIND("Louis Davout",$I185))),0,1)</f>
        <v>0</v>
      </c>
      <c r="AD185" s="2">
        <f>IF(AND(ISERROR(FIND("Wellesley",$H185)),ISERROR(FIND("Wellesley",$I185))),0,1)</f>
        <v>0</v>
      </c>
      <c r="AE185" s="2">
        <f>IF(AND(ISERROR(FIND("Wellington",$H185)),ISERROR(FIND("Wellington",$I185))),0,1)</f>
        <v>0</v>
      </c>
      <c r="AF185">
        <f>IF(OR(AD185=1,AE185=1),1,0)</f>
        <v>0</v>
      </c>
      <c r="AG185">
        <f>IF(Q185="F",0,IF(Q185="A",1,0.5))</f>
        <v>0.5</v>
      </c>
    </row>
    <row r="186" ht="199.5" spans="1:33">
      <c r="A186" t="s">
        <v>1561</v>
      </c>
      <c r="B186" s="3" t="s">
        <v>14</v>
      </c>
      <c r="C186" t="s">
        <v>1562</v>
      </c>
      <c r="D186" t="s">
        <v>1563</v>
      </c>
      <c r="E186" t="s">
        <v>1564</v>
      </c>
      <c r="F186" t="s">
        <v>1565</v>
      </c>
      <c r="G186" s="3" t="s">
        <v>1566</v>
      </c>
      <c r="H186" s="3" t="s">
        <v>1567</v>
      </c>
      <c r="I186" s="3" t="s">
        <v>1568</v>
      </c>
      <c r="J186" s="4">
        <v>5000</v>
      </c>
      <c r="K186" s="4">
        <v>15000</v>
      </c>
      <c r="Q186" t="s">
        <v>1901</v>
      </c>
      <c r="R186" t="s">
        <v>1900</v>
      </c>
      <c r="S186" t="s">
        <v>1901</v>
      </c>
      <c r="T186">
        <f>IF(R186="F",J186,K186)</f>
        <v>15000</v>
      </c>
      <c r="U186">
        <f>IF(R186="F",K186,J186)</f>
        <v>5000</v>
      </c>
      <c r="V186">
        <f>IF($R$2="F",L186,M186)</f>
        <v>0</v>
      </c>
      <c r="W186">
        <f>IF($R$2="F",M186,L186)</f>
        <v>0</v>
      </c>
      <c r="X186">
        <f>T186/U186</f>
        <v>3</v>
      </c>
      <c r="Y186" t="e">
        <f>V186/W186</f>
        <v>#DIV/0!</v>
      </c>
      <c r="Z186" s="2">
        <f>IF(AND(ISERROR(FIND("Napoleon",H186)),ISERROR(FIND("Napoleon",I186))),0,1)</f>
        <v>0</v>
      </c>
      <c r="AA186" s="2">
        <f>IF(AND(ISERROR(FIND("Michel Ney",$H186)),ISERROR(FIND("Michel Ney",$I186))),0,1)</f>
        <v>0</v>
      </c>
      <c r="AB186" s="2">
        <f>IF(AND(ISERROR(FIND("Joachim Murat",$H186)),ISERROR(FIND("Joachim Murat",$I186))),0,1)</f>
        <v>0</v>
      </c>
      <c r="AC186" s="2">
        <f>IF(AND(ISERROR(FIND("Louis Davout",$H186)),ISERROR(FIND("Louis Davout",$I186))),0,1)</f>
        <v>0</v>
      </c>
      <c r="AD186" s="2">
        <f>IF(AND(ISERROR(FIND("Wellesley",$H186)),ISERROR(FIND("Wellesley",$I186))),0,1)</f>
        <v>0</v>
      </c>
      <c r="AE186" s="2">
        <f>IF(AND(ISERROR(FIND("Wellington",$H186)),ISERROR(FIND("Wellington",$I186))),0,1)</f>
        <v>0</v>
      </c>
      <c r="AF186">
        <f>IF(OR(AD186=1,AE186=1),1,0)</f>
        <v>0</v>
      </c>
      <c r="AG186">
        <f>IF(Q186="F",0,IF(Q186="A",1,0.5))</f>
        <v>0</v>
      </c>
    </row>
    <row r="187" ht="128.25" spans="1:33">
      <c r="A187" t="s">
        <v>1570</v>
      </c>
      <c r="B187" s="3" t="s">
        <v>33</v>
      </c>
      <c r="C187" t="s">
        <v>1571</v>
      </c>
      <c r="D187" t="s">
        <v>1572</v>
      </c>
      <c r="E187" t="s">
        <v>1573</v>
      </c>
      <c r="F187" t="s">
        <v>36</v>
      </c>
      <c r="G187" s="3" t="s">
        <v>70</v>
      </c>
      <c r="H187" t="s">
        <v>1574</v>
      </c>
      <c r="I187" s="3" t="s">
        <v>1575</v>
      </c>
      <c r="J187" s="4">
        <v>1400</v>
      </c>
      <c r="K187" s="4">
        <v>13000</v>
      </c>
      <c r="L187">
        <v>360</v>
      </c>
      <c r="M187">
        <v>50</v>
      </c>
      <c r="Q187" t="s">
        <v>1900</v>
      </c>
      <c r="R187" t="s">
        <v>1901</v>
      </c>
      <c r="S187" t="s">
        <v>1900</v>
      </c>
      <c r="T187">
        <f>IF(R187="F",J187,K187)</f>
        <v>1400</v>
      </c>
      <c r="U187">
        <f>IF(R187="F",K187,J187)</f>
        <v>13000</v>
      </c>
      <c r="V187">
        <f>IF($R$2="F",L187,M187)</f>
        <v>50</v>
      </c>
      <c r="W187">
        <f>IF($R$2="F",M187,L187)</f>
        <v>360</v>
      </c>
      <c r="X187">
        <f>T187/U187</f>
        <v>0.107692307692308</v>
      </c>
      <c r="Y187">
        <f>V187/W187</f>
        <v>0.138888888888889</v>
      </c>
      <c r="Z187" s="2">
        <f>IF(AND(ISERROR(FIND("Napoleon",H187)),ISERROR(FIND("Napoleon",I187))),0,1)</f>
        <v>0</v>
      </c>
      <c r="AA187" s="2">
        <f>IF(AND(ISERROR(FIND("Michel Ney",$H187)),ISERROR(FIND("Michel Ney",$I187))),0,1)</f>
        <v>0</v>
      </c>
      <c r="AB187" s="2">
        <f>IF(AND(ISERROR(FIND("Joachim Murat",$H187)),ISERROR(FIND("Joachim Murat",$I187))),0,1)</f>
        <v>0</v>
      </c>
      <c r="AC187" s="2">
        <f>IF(AND(ISERROR(FIND("Louis Davout",$H187)),ISERROR(FIND("Louis Davout",$I187))),0,1)</f>
        <v>0</v>
      </c>
      <c r="AD187" s="2">
        <f>IF(AND(ISERROR(FIND("Wellesley",$H187)),ISERROR(FIND("Wellesley",$I187))),0,1)</f>
        <v>0</v>
      </c>
      <c r="AE187" s="2">
        <f>IF(AND(ISERROR(FIND("Wellington",$H187)),ISERROR(FIND("Wellington",$I187))),0,1)</f>
        <v>0</v>
      </c>
      <c r="AF187">
        <f>IF(OR(AD187=1,AE187=1),1,0)</f>
        <v>0</v>
      </c>
      <c r="AG187">
        <f>IF(Q187="F",0,IF(Q187="A",1,0.5))</f>
        <v>1</v>
      </c>
    </row>
    <row r="188" ht="114" spans="1:33">
      <c r="A188" t="s">
        <v>1576</v>
      </c>
      <c r="B188" s="3" t="s">
        <v>420</v>
      </c>
      <c r="C188" t="s">
        <v>1577</v>
      </c>
      <c r="D188" t="s">
        <v>1578</v>
      </c>
      <c r="E188" t="s">
        <v>27</v>
      </c>
      <c r="F188" t="s">
        <v>19</v>
      </c>
      <c r="G188" t="s">
        <v>614</v>
      </c>
      <c r="H188" t="s">
        <v>987</v>
      </c>
      <c r="I188" t="s">
        <v>1579</v>
      </c>
      <c r="J188" s="4">
        <v>16000</v>
      </c>
      <c r="K188" s="4">
        <v>12000</v>
      </c>
      <c r="L188" t="s">
        <v>1902</v>
      </c>
      <c r="M188">
        <v>12000</v>
      </c>
      <c r="Q188" t="s">
        <v>1901</v>
      </c>
      <c r="R188" t="s">
        <v>1901</v>
      </c>
      <c r="S188" t="s">
        <v>1900</v>
      </c>
      <c r="T188">
        <f>IF(R188="F",J188,K188)</f>
        <v>16000</v>
      </c>
      <c r="U188">
        <f>IF(R188="F",K188,J188)</f>
        <v>12000</v>
      </c>
      <c r="V188">
        <f>IF($R$2="F",L188,M188)</f>
        <v>12000</v>
      </c>
      <c r="W188" t="str">
        <f>IF($R$2="F",M188,L188)</f>
        <v> </v>
      </c>
      <c r="X188">
        <f>T188/U188</f>
        <v>1.33333333333333</v>
      </c>
      <c r="Y188" t="e">
        <f>V188/W188</f>
        <v>#VALUE!</v>
      </c>
      <c r="Z188" s="2">
        <f>IF(AND(ISERROR(FIND("Napoleon",H188)),ISERROR(FIND("Napoleon",I188))),0,1)</f>
        <v>0</v>
      </c>
      <c r="AA188" s="2">
        <f>IF(AND(ISERROR(FIND("Michel Ney",$H188)),ISERROR(FIND("Michel Ney",$I188))),0,1)</f>
        <v>0</v>
      </c>
      <c r="AB188" s="2">
        <f>IF(AND(ISERROR(FIND("Joachim Murat",$H188)),ISERROR(FIND("Joachim Murat",$I188))),0,1)</f>
        <v>1</v>
      </c>
      <c r="AC188" s="2">
        <f>IF(AND(ISERROR(FIND("Louis Davout",$H188)),ISERROR(FIND("Louis Davout",$I188))),0,1)</f>
        <v>0</v>
      </c>
      <c r="AD188" s="2">
        <f>IF(AND(ISERROR(FIND("Wellesley",$H188)),ISERROR(FIND("Wellesley",$I188))),0,1)</f>
        <v>0</v>
      </c>
      <c r="AE188" s="2">
        <f>IF(AND(ISERROR(FIND("Wellington",$H188)),ISERROR(FIND("Wellington",$I188))),0,1)</f>
        <v>0</v>
      </c>
      <c r="AF188">
        <f>IF(OR(AD188=1,AE188=1),1,0)</f>
        <v>0</v>
      </c>
      <c r="AG188">
        <f>IF(Q188="F",0,IF(Q188="A",1,0.5))</f>
        <v>0</v>
      </c>
    </row>
    <row r="189" ht="114" spans="1:33">
      <c r="A189" t="s">
        <v>1582</v>
      </c>
      <c r="B189" s="3" t="s">
        <v>420</v>
      </c>
      <c r="C189" t="s">
        <v>1583</v>
      </c>
      <c r="D189" t="s">
        <v>1584</v>
      </c>
      <c r="E189" t="s">
        <v>27</v>
      </c>
      <c r="F189" t="s">
        <v>19</v>
      </c>
      <c r="G189" t="s">
        <v>614</v>
      </c>
      <c r="H189" s="3" t="s">
        <v>1585</v>
      </c>
      <c r="I189" t="s">
        <v>1586</v>
      </c>
      <c r="J189" s="4">
        <v>1500</v>
      </c>
      <c r="K189" s="4">
        <v>4200</v>
      </c>
      <c r="L189" t="s">
        <v>1902</v>
      </c>
      <c r="M189" s="8">
        <v>4200</v>
      </c>
      <c r="Q189" t="s">
        <v>1901</v>
      </c>
      <c r="R189" t="s">
        <v>1901</v>
      </c>
      <c r="S189" t="s">
        <v>1900</v>
      </c>
      <c r="T189">
        <f>IF(R189="F",J189,K189)</f>
        <v>1500</v>
      </c>
      <c r="U189">
        <f>IF(R189="F",K189,J189)</f>
        <v>4200</v>
      </c>
      <c r="V189">
        <f>IF($R$2="F",L189,M189)</f>
        <v>4200</v>
      </c>
      <c r="W189" t="str">
        <f>IF($R$2="F",M189,L189)</f>
        <v> </v>
      </c>
      <c r="X189">
        <f>T189/U189</f>
        <v>0.357142857142857</v>
      </c>
      <c r="Y189" t="e">
        <f>V189/W189</f>
        <v>#VALUE!</v>
      </c>
      <c r="Z189" s="2">
        <f>IF(AND(ISERROR(FIND("Napoleon",H189)),ISERROR(FIND("Napoleon",I189))),0,1)</f>
        <v>0</v>
      </c>
      <c r="AA189" s="2">
        <f>IF(AND(ISERROR(FIND("Michel Ney",$H189)),ISERROR(FIND("Michel Ney",$I189))),0,1)</f>
        <v>0</v>
      </c>
      <c r="AB189" s="2">
        <f>IF(AND(ISERROR(FIND("Joachim Murat",$H189)),ISERROR(FIND("Joachim Murat",$I189))),0,1)</f>
        <v>0</v>
      </c>
      <c r="AC189" s="2">
        <f>IF(AND(ISERROR(FIND("Louis Davout",$H189)),ISERROR(FIND("Louis Davout",$I189))),0,1)</f>
        <v>0</v>
      </c>
      <c r="AD189" s="2">
        <f>IF(AND(ISERROR(FIND("Wellesley",$H189)),ISERROR(FIND("Wellesley",$I189))),0,1)</f>
        <v>0</v>
      </c>
      <c r="AE189" s="2">
        <f>IF(AND(ISERROR(FIND("Wellington",$H189)),ISERROR(FIND("Wellington",$I189))),0,1)</f>
        <v>0</v>
      </c>
      <c r="AF189">
        <f>IF(OR(AD189=1,AE189=1),1,0)</f>
        <v>0</v>
      </c>
      <c r="AG189">
        <f>IF(Q189="F",0,IF(Q189="A",1,0.5))</f>
        <v>0</v>
      </c>
    </row>
    <row r="190" ht="114" spans="1:33">
      <c r="A190" t="s">
        <v>1589</v>
      </c>
      <c r="B190" s="3" t="s">
        <v>420</v>
      </c>
      <c r="C190" t="s">
        <v>1590</v>
      </c>
      <c r="D190" t="s">
        <v>1591</v>
      </c>
      <c r="E190" t="s">
        <v>27</v>
      </c>
      <c r="F190" t="s">
        <v>19</v>
      </c>
      <c r="G190" t="s">
        <v>653</v>
      </c>
      <c r="H190" t="s">
        <v>1592</v>
      </c>
      <c r="I190" t="s">
        <v>1593</v>
      </c>
      <c r="J190">
        <v>800</v>
      </c>
      <c r="K190" s="4">
        <v>5300</v>
      </c>
      <c r="L190" t="s">
        <v>1902</v>
      </c>
      <c r="M190" s="8">
        <v>5300</v>
      </c>
      <c r="Q190" t="s">
        <v>1901</v>
      </c>
      <c r="R190" t="s">
        <v>1901</v>
      </c>
      <c r="S190" t="s">
        <v>1900</v>
      </c>
      <c r="T190">
        <f>IF(R190="F",J190,K190)</f>
        <v>800</v>
      </c>
      <c r="U190">
        <f>IF(R190="F",K190,J190)</f>
        <v>5300</v>
      </c>
      <c r="V190">
        <f>IF($R$2="F",L190,M190)</f>
        <v>5300</v>
      </c>
      <c r="W190" t="str">
        <f>IF($R$2="F",M190,L190)</f>
        <v> </v>
      </c>
      <c r="X190">
        <f>T190/U190</f>
        <v>0.150943396226415</v>
      </c>
      <c r="Y190" t="e">
        <f>V190/W190</f>
        <v>#VALUE!</v>
      </c>
      <c r="Z190" s="2">
        <f>IF(AND(ISERROR(FIND("Napoleon",H190)),ISERROR(FIND("Napoleon",I190))),0,1)</f>
        <v>0</v>
      </c>
      <c r="AA190" s="2">
        <f>IF(AND(ISERROR(FIND("Michel Ney",$H190)),ISERROR(FIND("Michel Ney",$I190))),0,1)</f>
        <v>0</v>
      </c>
      <c r="AB190" s="2">
        <f>IF(AND(ISERROR(FIND("Joachim Murat",$H190)),ISERROR(FIND("Joachim Murat",$I190))),0,1)</f>
        <v>0</v>
      </c>
      <c r="AC190" s="2">
        <f>IF(AND(ISERROR(FIND("Louis Davout",$H190)),ISERROR(FIND("Louis Davout",$I190))),0,1)</f>
        <v>0</v>
      </c>
      <c r="AD190" s="2">
        <f>IF(AND(ISERROR(FIND("Wellesley",$H190)),ISERROR(FIND("Wellesley",$I190))),0,1)</f>
        <v>0</v>
      </c>
      <c r="AE190" s="2">
        <f>IF(AND(ISERROR(FIND("Wellington",$H190)),ISERROR(FIND("Wellington",$I190))),0,1)</f>
        <v>0</v>
      </c>
      <c r="AF190">
        <f>IF(OR(AD190=1,AE190=1),1,0)</f>
        <v>0</v>
      </c>
      <c r="AG190">
        <f>IF(Q190="F",0,IF(Q190="A",1,0.5))</f>
        <v>0</v>
      </c>
    </row>
    <row r="191" ht="171" spans="1:33">
      <c r="A191" t="s">
        <v>1597</v>
      </c>
      <c r="B191" s="3" t="s">
        <v>45</v>
      </c>
      <c r="C191" t="s">
        <v>1598</v>
      </c>
      <c r="D191" t="s">
        <v>1599</v>
      </c>
      <c r="E191" t="s">
        <v>1600</v>
      </c>
      <c r="F191" t="s">
        <v>36</v>
      </c>
      <c r="G191" t="s">
        <v>248</v>
      </c>
      <c r="H191" t="s">
        <v>1601</v>
      </c>
      <c r="I191" s="3" t="s">
        <v>1602</v>
      </c>
      <c r="J191" s="3" t="s">
        <v>1603</v>
      </c>
      <c r="K191" s="3" t="s">
        <v>1604</v>
      </c>
      <c r="L191" s="3" t="s">
        <v>1605</v>
      </c>
      <c r="M191" s="3" t="s">
        <v>1606</v>
      </c>
      <c r="P191" t="s">
        <v>1905</v>
      </c>
      <c r="Q191" t="s">
        <v>1900</v>
      </c>
      <c r="R191" t="s">
        <v>1901</v>
      </c>
      <c r="S191" t="s">
        <v>1900</v>
      </c>
      <c r="T191" t="str">
        <f>IF(R191="F",J191,K191)</f>
        <v>5 ships of the line,
1 frigate,
4,000 sailors</v>
      </c>
      <c r="U191" t="str">
        <f>IF(R191="F",K191,J191)</f>
        <v>5 ships of the line,
1 frigate
At least 2,000 sailors and militia,
Numerous gunboats</v>
      </c>
      <c r="V191" t="str">
        <f>IF($R$2="F",L191,M191)</f>
        <v>4 dead,
50 wounded,
15 gunboats sunk
Total: 54</v>
      </c>
      <c r="W191" t="str">
        <f>IF($R$2="F",M191,L191)</f>
        <v>13 dead,
46 wounded,
3,676 captured,
6 ships captured[2]
Total: 3,735</v>
      </c>
      <c r="X191" t="e">
        <f>T191/U191</f>
        <v>#VALUE!</v>
      </c>
      <c r="Y191" t="e">
        <f>V191/W191</f>
        <v>#VALUE!</v>
      </c>
      <c r="Z191" s="2">
        <f>IF(AND(ISERROR(FIND("Napoleon",H191)),ISERROR(FIND("Napoleon",I191))),0,1)</f>
        <v>0</v>
      </c>
      <c r="AA191" s="2">
        <f>IF(AND(ISERROR(FIND("Michel Ney",$H191)),ISERROR(FIND("Michel Ney",$I191))),0,1)</f>
        <v>0</v>
      </c>
      <c r="AB191" s="2">
        <f>IF(AND(ISERROR(FIND("Joachim Murat",$H191)),ISERROR(FIND("Joachim Murat",$I191))),0,1)</f>
        <v>0</v>
      </c>
      <c r="AC191" s="2">
        <f>IF(AND(ISERROR(FIND("Louis Davout",$H191)),ISERROR(FIND("Louis Davout",$I191))),0,1)</f>
        <v>0</v>
      </c>
      <c r="AD191" s="2">
        <f>IF(AND(ISERROR(FIND("Wellesley",$H191)),ISERROR(FIND("Wellesley",$I191))),0,1)</f>
        <v>0</v>
      </c>
      <c r="AE191" s="2">
        <f>IF(AND(ISERROR(FIND("Wellington",$H191)),ISERROR(FIND("Wellington",$I191))),0,1)</f>
        <v>0</v>
      </c>
      <c r="AF191">
        <f>IF(OR(AD191=1,AE191=1),1,0)</f>
        <v>0</v>
      </c>
      <c r="AG191">
        <f>IF(Q191="F",0,IF(Q191="A",1,0.5))</f>
        <v>1</v>
      </c>
    </row>
    <row r="192" ht="71.25" spans="1:33">
      <c r="A192" t="s">
        <v>1607</v>
      </c>
      <c r="B192" s="3" t="s">
        <v>33</v>
      </c>
      <c r="C192" t="s">
        <v>1608</v>
      </c>
      <c r="D192" t="s">
        <v>1609</v>
      </c>
      <c r="E192" t="s">
        <v>194</v>
      </c>
      <c r="F192" t="s">
        <v>36</v>
      </c>
      <c r="G192" s="3" t="s">
        <v>70</v>
      </c>
      <c r="H192" t="s">
        <v>1610</v>
      </c>
      <c r="I192" t="s">
        <v>1611</v>
      </c>
      <c r="J192" s="3">
        <v>235</v>
      </c>
      <c r="K192" s="1" t="s">
        <v>1902</v>
      </c>
      <c r="L192">
        <v>31</v>
      </c>
      <c r="M192">
        <v>36</v>
      </c>
      <c r="Q192" t="s">
        <v>1900</v>
      </c>
      <c r="R192" t="s">
        <v>1901</v>
      </c>
      <c r="S192" t="s">
        <v>1900</v>
      </c>
      <c r="T192">
        <f>IF(R192="F",J192,K192)</f>
        <v>235</v>
      </c>
      <c r="U192" t="str">
        <f>IF(R192="F",K192,J192)</f>
        <v> </v>
      </c>
      <c r="V192">
        <f>IF($R$2="F",L192,M192)</f>
        <v>36</v>
      </c>
      <c r="W192">
        <f>IF($R$2="F",M192,L192)</f>
        <v>31</v>
      </c>
      <c r="X192" t="e">
        <f>T192/U192</f>
        <v>#VALUE!</v>
      </c>
      <c r="Y192">
        <f>V192/W192</f>
        <v>1.16129032258065</v>
      </c>
      <c r="Z192" s="2">
        <f>IF(AND(ISERROR(FIND("Napoleon",H192)),ISERROR(FIND("Napoleon",I192))),0,1)</f>
        <v>0</v>
      </c>
      <c r="AA192" s="2">
        <f>IF(AND(ISERROR(FIND("Michel Ney",$H192)),ISERROR(FIND("Michel Ney",$I192))),0,1)</f>
        <v>0</v>
      </c>
      <c r="AB192" s="2">
        <f>IF(AND(ISERROR(FIND("Joachim Murat",$H192)),ISERROR(FIND("Joachim Murat",$I192))),0,1)</f>
        <v>0</v>
      </c>
      <c r="AC192" s="2">
        <f>IF(AND(ISERROR(FIND("Louis Davout",$H192)),ISERROR(FIND("Louis Davout",$I192))),0,1)</f>
        <v>0</v>
      </c>
      <c r="AD192" s="2">
        <f>IF(AND(ISERROR(FIND("Wellesley",$H192)),ISERROR(FIND("Wellesley",$I192))),0,1)</f>
        <v>0</v>
      </c>
      <c r="AE192" s="2">
        <f>IF(AND(ISERROR(FIND("Wellington",$H192)),ISERROR(FIND("Wellington",$I192))),0,1)</f>
        <v>0</v>
      </c>
      <c r="AF192">
        <f>IF(OR(AD192=1,AE192=1),1,0)</f>
        <v>0</v>
      </c>
      <c r="AG192">
        <f>IF(Q192="F",0,IF(Q192="A",1,0.5))</f>
        <v>1</v>
      </c>
    </row>
    <row r="193" ht="85.5" spans="1:33">
      <c r="A193" t="s">
        <v>1615</v>
      </c>
      <c r="B193" s="3" t="s">
        <v>45</v>
      </c>
      <c r="C193" t="s">
        <v>1616</v>
      </c>
      <c r="D193" t="s">
        <v>1617</v>
      </c>
      <c r="E193" s="3" t="s">
        <v>1618</v>
      </c>
      <c r="F193" t="s">
        <v>36</v>
      </c>
      <c r="G193" t="s">
        <v>37</v>
      </c>
      <c r="H193" s="3" t="s">
        <v>1619</v>
      </c>
      <c r="I193" s="3" t="s">
        <v>1620</v>
      </c>
      <c r="J193" s="4">
        <v>4400</v>
      </c>
      <c r="K193" s="4">
        <v>2000</v>
      </c>
      <c r="L193" s="3">
        <v>2797</v>
      </c>
      <c r="M193" s="3">
        <v>165</v>
      </c>
      <c r="N193" t="s">
        <v>1320</v>
      </c>
      <c r="Q193" t="s">
        <v>1900</v>
      </c>
      <c r="R193" t="s">
        <v>1901</v>
      </c>
      <c r="S193" t="s">
        <v>1900</v>
      </c>
      <c r="T193">
        <f>IF(R193="F",J193,K193)</f>
        <v>4400</v>
      </c>
      <c r="U193">
        <f>IF(R193="F",K193,J193)</f>
        <v>2000</v>
      </c>
      <c r="V193">
        <f>IF($R$2="F",L193,M193)</f>
        <v>165</v>
      </c>
      <c r="W193">
        <f>IF($R$2="F",M193,L193)</f>
        <v>2797</v>
      </c>
      <c r="X193">
        <f>T193/U193</f>
        <v>2.2</v>
      </c>
      <c r="Y193">
        <f>V193/W193</f>
        <v>0.0589917769038255</v>
      </c>
      <c r="Z193" s="2">
        <f>IF(AND(ISERROR(FIND("Napoleon",H193)),ISERROR(FIND("Napoleon",I193))),0,1)</f>
        <v>0</v>
      </c>
      <c r="AA193" s="2">
        <f>IF(AND(ISERROR(FIND("Michel Ney",$H193)),ISERROR(FIND("Michel Ney",$I193))),0,1)</f>
        <v>0</v>
      </c>
      <c r="AB193" s="2">
        <f>IF(AND(ISERROR(FIND("Joachim Murat",$H193)),ISERROR(FIND("Joachim Murat",$I193))),0,1)</f>
        <v>0</v>
      </c>
      <c r="AC193" s="2">
        <f>IF(AND(ISERROR(FIND("Louis Davout",$H193)),ISERROR(FIND("Louis Davout",$I193))),0,1)</f>
        <v>0</v>
      </c>
      <c r="AD193" s="2">
        <f>IF(AND(ISERROR(FIND("Wellesley",$H193)),ISERROR(FIND("Wellesley",$I193))),0,1)</f>
        <v>0</v>
      </c>
      <c r="AE193" s="2">
        <f>IF(AND(ISERROR(FIND("Wellington",$H193)),ISERROR(FIND("Wellington",$I193))),0,1)</f>
        <v>0</v>
      </c>
      <c r="AF193">
        <f>IF(OR(AD193=1,AE193=1),1,0)</f>
        <v>0</v>
      </c>
      <c r="AG193">
        <f>IF(Q193="F",0,IF(Q193="A",1,0.5))</f>
        <v>1</v>
      </c>
    </row>
    <row r="194" ht="114" spans="1:33">
      <c r="A194" t="s">
        <v>1625</v>
      </c>
      <c r="B194" s="3" t="s">
        <v>14</v>
      </c>
      <c r="C194" t="s">
        <v>1626</v>
      </c>
      <c r="D194" t="s">
        <v>1627</v>
      </c>
      <c r="E194" t="s">
        <v>27</v>
      </c>
      <c r="F194" t="s">
        <v>36</v>
      </c>
      <c r="G194" t="s">
        <v>18</v>
      </c>
      <c r="H194" t="s">
        <v>1628</v>
      </c>
      <c r="I194" t="s">
        <v>644</v>
      </c>
      <c r="J194" s="8">
        <v>13000</v>
      </c>
      <c r="K194" s="8">
        <v>18000</v>
      </c>
      <c r="L194">
        <v>350</v>
      </c>
      <c r="M194">
        <v>300</v>
      </c>
      <c r="Q194" t="s">
        <v>1901</v>
      </c>
      <c r="R194" t="s">
        <v>1901</v>
      </c>
      <c r="S194" t="s">
        <v>1900</v>
      </c>
      <c r="T194">
        <f>IF(R194="F",J194,K194)</f>
        <v>13000</v>
      </c>
      <c r="U194">
        <f>IF(R194="F",K194,J194)</f>
        <v>18000</v>
      </c>
      <c r="V194">
        <f>IF($R$2="F",L194,M194)</f>
        <v>300</v>
      </c>
      <c r="W194">
        <f>IF($R$2="F",M194,L194)</f>
        <v>350</v>
      </c>
      <c r="X194">
        <f>T194/U194</f>
        <v>0.722222222222222</v>
      </c>
      <c r="Y194">
        <f>V194/W194</f>
        <v>0.857142857142857</v>
      </c>
      <c r="Z194" s="2">
        <f>IF(AND(ISERROR(FIND("Napoleon",H194)),ISERROR(FIND("Napoleon",I194))),0,1)</f>
        <v>0</v>
      </c>
      <c r="AA194" s="2">
        <f>IF(AND(ISERROR(FIND("Michel Ney",$H194)),ISERROR(FIND("Michel Ney",$I194))),0,1)</f>
        <v>0</v>
      </c>
      <c r="AB194" s="2">
        <f>IF(AND(ISERROR(FIND("Joachim Murat",$H194)),ISERROR(FIND("Joachim Murat",$I194))),0,1)</f>
        <v>0</v>
      </c>
      <c r="AC194" s="2">
        <f>IF(AND(ISERROR(FIND("Louis Davout",$H194)),ISERROR(FIND("Louis Davout",$I194))),0,1)</f>
        <v>0</v>
      </c>
      <c r="AD194" s="2">
        <f>IF(AND(ISERROR(FIND("Wellesley",$H194)),ISERROR(FIND("Wellesley",$I194))),0,1)</f>
        <v>0</v>
      </c>
      <c r="AE194" s="2">
        <f>IF(AND(ISERROR(FIND("Wellington",$H194)),ISERROR(FIND("Wellington",$I194))),0,1)</f>
        <v>0</v>
      </c>
      <c r="AF194">
        <f>IF(OR(AD194=1,AE194=1),1,0)</f>
        <v>0</v>
      </c>
      <c r="AG194">
        <f>IF(Q194="F",0,IF(Q194="A",1,0.5))</f>
        <v>0</v>
      </c>
    </row>
    <row r="195" ht="114" spans="1:33">
      <c r="A195" t="s">
        <v>1633</v>
      </c>
      <c r="B195" s="3" t="s">
        <v>14</v>
      </c>
      <c r="C195" t="s">
        <v>642</v>
      </c>
      <c r="D195" t="s">
        <v>1634</v>
      </c>
      <c r="E195" t="s">
        <v>27</v>
      </c>
      <c r="F195" t="s">
        <v>36</v>
      </c>
      <c r="G195" t="s">
        <v>18</v>
      </c>
      <c r="H195" t="s">
        <v>1628</v>
      </c>
      <c r="I195" t="s">
        <v>1635</v>
      </c>
      <c r="J195" s="8">
        <v>11000</v>
      </c>
      <c r="K195" s="8">
        <v>6000</v>
      </c>
      <c r="L195" t="s">
        <v>1902</v>
      </c>
      <c r="M195" t="s">
        <v>1902</v>
      </c>
      <c r="Q195" t="s">
        <v>1901</v>
      </c>
      <c r="R195" t="s">
        <v>1901</v>
      </c>
      <c r="S195" t="s">
        <v>1900</v>
      </c>
      <c r="T195">
        <f>IF(R195="F",J195,K195)</f>
        <v>11000</v>
      </c>
      <c r="U195">
        <f t="shared" ref="U195:U229" si="42">IF(R195="F",K195,J195)</f>
        <v>6000</v>
      </c>
      <c r="V195" t="str">
        <f t="shared" ref="V195:V229" si="43">IF($R$2="F",L195,M195)</f>
        <v> </v>
      </c>
      <c r="W195" t="str">
        <f t="shared" ref="W195:W229" si="44">IF($R$2="F",M195,L195)</f>
        <v> </v>
      </c>
      <c r="X195">
        <f t="shared" ref="X195:X229" si="45">T195/U195</f>
        <v>1.83333333333333</v>
      </c>
      <c r="Y195" t="e">
        <f t="shared" ref="Y195:Y229" si="46">V195/W195</f>
        <v>#VALUE!</v>
      </c>
      <c r="Z195" s="2">
        <f t="shared" ref="Z195:Z229" si="47">IF(AND(ISERROR(FIND("Napoleon",H195)),ISERROR(FIND("Napoleon",I195))),0,1)</f>
        <v>0</v>
      </c>
      <c r="AA195" s="2">
        <f t="shared" ref="AA195:AA229" si="48">IF(AND(ISERROR(FIND("Michel Ney",$H195)),ISERROR(FIND("Michel Ney",$I195))),0,1)</f>
        <v>0</v>
      </c>
      <c r="AB195" s="2">
        <f t="shared" ref="AB195:AB229" si="49">IF(AND(ISERROR(FIND("Joachim Murat",$H195)),ISERROR(FIND("Joachim Murat",$I195))),0,1)</f>
        <v>0</v>
      </c>
      <c r="AC195" s="2">
        <f t="shared" ref="AC195:AC229" si="50">IF(AND(ISERROR(FIND("Louis Davout",$H195)),ISERROR(FIND("Louis Davout",$I195))),0,1)</f>
        <v>0</v>
      </c>
      <c r="AD195" s="2">
        <f t="shared" ref="AD195:AD229" si="51">IF(AND(ISERROR(FIND("Wellesley",$H195)),ISERROR(FIND("Wellesley",$I195))),0,1)</f>
        <v>0</v>
      </c>
      <c r="AE195" s="2">
        <f t="shared" ref="AE195:AE229" si="52">IF(AND(ISERROR(FIND("Wellington",$H195)),ISERROR(FIND("Wellington",$I195))),0,1)</f>
        <v>0</v>
      </c>
      <c r="AF195">
        <f t="shared" ref="AF195:AF229" si="53">IF(OR(AD195=1,AE195=1),1,0)</f>
        <v>0</v>
      </c>
      <c r="AG195">
        <f t="shared" ref="AG195:AG229" si="54">IF(Q195="F",0,IF(Q195="A",1,0.5))</f>
        <v>0</v>
      </c>
    </row>
    <row r="196" ht="114" spans="1:33">
      <c r="A196" t="s">
        <v>1638</v>
      </c>
      <c r="B196" s="3" t="s">
        <v>14</v>
      </c>
      <c r="C196" t="s">
        <v>1639</v>
      </c>
      <c r="D196" t="s">
        <v>555</v>
      </c>
      <c r="E196" t="s">
        <v>124</v>
      </c>
      <c r="F196" s="3" t="s">
        <v>1640</v>
      </c>
      <c r="G196" t="s">
        <v>18</v>
      </c>
      <c r="H196" t="s">
        <v>1641</v>
      </c>
      <c r="I196" t="s">
        <v>1642</v>
      </c>
      <c r="J196">
        <v>150</v>
      </c>
      <c r="K196" s="4">
        <v>1200</v>
      </c>
      <c r="L196" t="s">
        <v>1902</v>
      </c>
      <c r="M196" t="s">
        <v>1902</v>
      </c>
      <c r="Q196" t="s">
        <v>1900</v>
      </c>
      <c r="R196" t="s">
        <v>1901</v>
      </c>
      <c r="S196" t="s">
        <v>1900</v>
      </c>
      <c r="T196">
        <f t="shared" ref="T196:T229" si="55">IF(R196="F",J196,K196)</f>
        <v>150</v>
      </c>
      <c r="U196">
        <f>IF(R196="F",K196,J196)</f>
        <v>1200</v>
      </c>
      <c r="V196" t="str">
        <f>IF($R$2="F",L196,M196)</f>
        <v> </v>
      </c>
      <c r="W196" t="str">
        <f>IF($R$2="F",M196,L196)</f>
        <v> </v>
      </c>
      <c r="X196">
        <f>T196/U196</f>
        <v>0.125</v>
      </c>
      <c r="Y196" t="e">
        <f>V196/W196</f>
        <v>#VALUE!</v>
      </c>
      <c r="Z196" s="2">
        <f>IF(AND(ISERROR(FIND("Napoleon",H196)),ISERROR(FIND("Napoleon",I196))),0,1)</f>
        <v>0</v>
      </c>
      <c r="AA196" s="2">
        <f>IF(AND(ISERROR(FIND("Michel Ney",$H196)),ISERROR(FIND("Michel Ney",$I196))),0,1)</f>
        <v>0</v>
      </c>
      <c r="AB196" s="2">
        <f>IF(AND(ISERROR(FIND("Joachim Murat",$H196)),ISERROR(FIND("Joachim Murat",$I196))),0,1)</f>
        <v>0</v>
      </c>
      <c r="AC196" s="2">
        <f>IF(AND(ISERROR(FIND("Louis Davout",$H196)),ISERROR(FIND("Louis Davout",$I196))),0,1)</f>
        <v>0</v>
      </c>
      <c r="AD196" s="2">
        <f>IF(AND(ISERROR(FIND("Wellesley",$H196)),ISERROR(FIND("Wellesley",$I196))),0,1)</f>
        <v>0</v>
      </c>
      <c r="AE196" s="2">
        <f>IF(AND(ISERROR(FIND("Wellington",$H196)),ISERROR(FIND("Wellington",$I196))),0,1)</f>
        <v>0</v>
      </c>
      <c r="AF196">
        <f>IF(OR(AD196=1,AE196=1),1,0)</f>
        <v>0</v>
      </c>
      <c r="AG196">
        <f>IF(Q196="F",0,IF(Q196="A",1,0.5))</f>
        <v>1</v>
      </c>
    </row>
    <row r="197" ht="114" spans="1:33">
      <c r="A197" t="s">
        <v>1646</v>
      </c>
      <c r="B197" s="3" t="s">
        <v>14</v>
      </c>
      <c r="C197" t="s">
        <v>1647</v>
      </c>
      <c r="D197" t="s">
        <v>1648</v>
      </c>
      <c r="E197" t="s">
        <v>27</v>
      </c>
      <c r="F197" t="s">
        <v>19</v>
      </c>
      <c r="G197" t="s">
        <v>18</v>
      </c>
      <c r="H197" t="s">
        <v>1649</v>
      </c>
      <c r="I197" s="3" t="s">
        <v>1650</v>
      </c>
      <c r="J197" s="4">
        <v>14000</v>
      </c>
      <c r="K197" s="4">
        <v>8550</v>
      </c>
      <c r="L197" s="3">
        <v>2504</v>
      </c>
      <c r="M197" s="3">
        <v>2314</v>
      </c>
      <c r="Q197" t="s">
        <v>1901</v>
      </c>
      <c r="R197" t="s">
        <v>1901</v>
      </c>
      <c r="S197" t="s">
        <v>1900</v>
      </c>
      <c r="T197">
        <f>IF(R197="F",J197,K197)</f>
        <v>14000</v>
      </c>
      <c r="U197">
        <f>IF(R197="F",K197,J197)</f>
        <v>8550</v>
      </c>
      <c r="V197">
        <f>IF($R$2="F",L197,M197)</f>
        <v>2314</v>
      </c>
      <c r="W197">
        <f>IF($R$2="F",M197,L197)</f>
        <v>2504</v>
      </c>
      <c r="X197">
        <f>T197/U197</f>
        <v>1.6374269005848</v>
      </c>
      <c r="Y197">
        <f>V197/W197</f>
        <v>0.924121405750799</v>
      </c>
      <c r="Z197" s="2">
        <f>IF(AND(ISERROR(FIND("Napoleon",H197)),ISERROR(FIND("Napoleon",I197))),0,1)</f>
        <v>0</v>
      </c>
      <c r="AA197" s="2">
        <f>IF(AND(ISERROR(FIND("Michel Ney",$H197)),ISERROR(FIND("Michel Ney",$I197))),0,1)</f>
        <v>0</v>
      </c>
      <c r="AB197" s="2">
        <f>IF(AND(ISERROR(FIND("Joachim Murat",$H197)),ISERROR(FIND("Joachim Murat",$I197))),0,1)</f>
        <v>0</v>
      </c>
      <c r="AC197" s="2">
        <f>IF(AND(ISERROR(FIND("Louis Davout",$H197)),ISERROR(FIND("Louis Davout",$I197))),0,1)</f>
        <v>0</v>
      </c>
      <c r="AD197" s="2">
        <f>IF(AND(ISERROR(FIND("Wellesley",$H197)),ISERROR(FIND("Wellesley",$I197))),0,1)</f>
        <v>0</v>
      </c>
      <c r="AE197" s="2">
        <f>IF(AND(ISERROR(FIND("Wellington",$H197)),ISERROR(FIND("Wellington",$I197))),0,1)</f>
        <v>0</v>
      </c>
      <c r="AF197">
        <f>IF(OR(AD197=1,AE197=1),1,0)</f>
        <v>0</v>
      </c>
      <c r="AG197">
        <f>IF(Q197="F",0,IF(Q197="A",1,0.5))</f>
        <v>0</v>
      </c>
    </row>
    <row r="198" ht="285" spans="1:33">
      <c r="A198" t="s">
        <v>1654</v>
      </c>
      <c r="B198" s="3" t="s">
        <v>45</v>
      </c>
      <c r="C198" t="s">
        <v>1655</v>
      </c>
      <c r="D198" t="s">
        <v>1656</v>
      </c>
      <c r="E198" s="3" t="s">
        <v>1657</v>
      </c>
      <c r="F198" t="s">
        <v>248</v>
      </c>
      <c r="G198" t="s">
        <v>19</v>
      </c>
      <c r="H198" s="3" t="s">
        <v>1658</v>
      </c>
      <c r="I198" t="s">
        <v>329</v>
      </c>
      <c r="L198">
        <v>350</v>
      </c>
      <c r="M198">
        <v>90</v>
      </c>
      <c r="Q198" t="s">
        <v>1899</v>
      </c>
      <c r="R198" t="s">
        <v>1900</v>
      </c>
      <c r="S198" t="s">
        <v>1901</v>
      </c>
      <c r="T198">
        <f>IF(R198="F",J198,K198)</f>
        <v>0</v>
      </c>
      <c r="U198">
        <f>IF(R198="F",K198,J198)</f>
        <v>0</v>
      </c>
      <c r="V198">
        <f>IF($R$2="F",L198,M198)</f>
        <v>90</v>
      </c>
      <c r="W198">
        <f>IF($R$2="F",M198,L198)</f>
        <v>350</v>
      </c>
      <c r="X198" t="e">
        <f>T198/U198</f>
        <v>#DIV/0!</v>
      </c>
      <c r="Y198">
        <f>V198/W198</f>
        <v>0.257142857142857</v>
      </c>
      <c r="Z198" s="2">
        <f>IF(AND(ISERROR(FIND("Napoleon",H198)),ISERROR(FIND("Napoleon",I198))),0,1)</f>
        <v>0</v>
      </c>
      <c r="AA198" s="2">
        <f>IF(AND(ISERROR(FIND("Michel Ney",$H198)),ISERROR(FIND("Michel Ney",$I198))),0,1)</f>
        <v>0</v>
      </c>
      <c r="AB198" s="2">
        <f>IF(AND(ISERROR(FIND("Joachim Murat",$H198)),ISERROR(FIND("Joachim Murat",$I198))),0,1)</f>
        <v>1</v>
      </c>
      <c r="AC198" s="2">
        <f>IF(AND(ISERROR(FIND("Louis Davout",$H198)),ISERROR(FIND("Louis Davout",$I198))),0,1)</f>
        <v>0</v>
      </c>
      <c r="AD198" s="2">
        <f>IF(AND(ISERROR(FIND("Wellesley",$H198)),ISERROR(FIND("Wellesley",$I198))),0,1)</f>
        <v>0</v>
      </c>
      <c r="AE198" s="2">
        <f>IF(AND(ISERROR(FIND("Wellington",$H198)),ISERROR(FIND("Wellington",$I198))),0,1)</f>
        <v>0</v>
      </c>
      <c r="AF198">
        <f>IF(OR(AD198=1,AE198=1),1,0)</f>
        <v>0</v>
      </c>
      <c r="AG198">
        <f>IF(Q198="F",0,IF(Q198="A",1,0.5))</f>
        <v>0.5</v>
      </c>
    </row>
    <row r="199" ht="171" spans="1:33">
      <c r="A199" t="s">
        <v>1661</v>
      </c>
      <c r="B199" s="3" t="s">
        <v>226</v>
      </c>
      <c r="C199" t="s">
        <v>1662</v>
      </c>
      <c r="D199" t="s">
        <v>1663</v>
      </c>
      <c r="E199" s="3" t="s">
        <v>1664</v>
      </c>
      <c r="F199" t="s">
        <v>206</v>
      </c>
      <c r="G199" s="3" t="s">
        <v>907</v>
      </c>
      <c r="H199" t="s">
        <v>382</v>
      </c>
      <c r="I199" t="s">
        <v>1665</v>
      </c>
      <c r="J199" s="8">
        <v>22000</v>
      </c>
      <c r="K199" s="8">
        <v>18000</v>
      </c>
      <c r="L199">
        <v>5000</v>
      </c>
      <c r="M199" s="4">
        <v>6000</v>
      </c>
      <c r="Q199" t="s">
        <v>1901</v>
      </c>
      <c r="R199" t="s">
        <v>1900</v>
      </c>
      <c r="S199" t="s">
        <v>1901</v>
      </c>
      <c r="T199">
        <f>IF(R199="F",J199,K199)</f>
        <v>18000</v>
      </c>
      <c r="U199">
        <f>IF(R199="F",K199,J199)</f>
        <v>22000</v>
      </c>
      <c r="V199">
        <f>IF($R$2="F",L199,M199)</f>
        <v>6000</v>
      </c>
      <c r="W199">
        <f>IF($R$2="F",M199,L199)</f>
        <v>5000</v>
      </c>
      <c r="X199">
        <f>T199/U199</f>
        <v>0.818181818181818</v>
      </c>
      <c r="Y199">
        <f>V199/W199</f>
        <v>1.2</v>
      </c>
      <c r="Z199" s="2">
        <f>IF(AND(ISERROR(FIND("Napoleon",H199)),ISERROR(FIND("Napoleon",I199))),0,1)</f>
        <v>0</v>
      </c>
      <c r="AA199" s="2">
        <f>IF(AND(ISERROR(FIND("Michel Ney",$H199)),ISERROR(FIND("Michel Ney",$I199))),0,1)</f>
        <v>0</v>
      </c>
      <c r="AB199" s="2">
        <f>IF(AND(ISERROR(FIND("Joachim Murat",$H199)),ISERROR(FIND("Joachim Murat",$I199))),0,1)</f>
        <v>0</v>
      </c>
      <c r="AC199" s="2">
        <f>IF(AND(ISERROR(FIND("Louis Davout",$H199)),ISERROR(FIND("Louis Davout",$I199))),0,1)</f>
        <v>0</v>
      </c>
      <c r="AD199" s="2">
        <f>IF(AND(ISERROR(FIND("Wellesley",$H199)),ISERROR(FIND("Wellesley",$I199))),0,1)</f>
        <v>0</v>
      </c>
      <c r="AE199" s="2">
        <f>IF(AND(ISERROR(FIND("Wellington",$H199)),ISERROR(FIND("Wellington",$I199))),0,1)</f>
        <v>0</v>
      </c>
      <c r="AF199">
        <f>IF(OR(AD199=1,AE199=1),1,0)</f>
        <v>0</v>
      </c>
      <c r="AG199">
        <f>IF(Q199="F",0,IF(Q199="A",1,0.5))</f>
        <v>0</v>
      </c>
    </row>
    <row r="200" ht="85.5" spans="1:33">
      <c r="A200" t="s">
        <v>1669</v>
      </c>
      <c r="B200" s="3" t="s">
        <v>45</v>
      </c>
      <c r="C200" t="s">
        <v>1670</v>
      </c>
      <c r="D200" t="s">
        <v>831</v>
      </c>
      <c r="E200" t="s">
        <v>27</v>
      </c>
      <c r="F200" t="s">
        <v>1671</v>
      </c>
      <c r="G200" t="s">
        <v>36</v>
      </c>
      <c r="H200" t="s">
        <v>1672</v>
      </c>
      <c r="I200" t="s">
        <v>917</v>
      </c>
      <c r="J200" s="6">
        <v>24000</v>
      </c>
      <c r="K200" s="4">
        <v>21500</v>
      </c>
      <c r="L200" s="4">
        <v>10000</v>
      </c>
      <c r="M200">
        <v>2100</v>
      </c>
      <c r="Q200" t="s">
        <v>1901</v>
      </c>
      <c r="R200" t="s">
        <v>1900</v>
      </c>
      <c r="S200" t="s">
        <v>1901</v>
      </c>
      <c r="T200">
        <f>IF(R200="F",J200,K200)</f>
        <v>21500</v>
      </c>
      <c r="U200">
        <f>IF(R200="F",K200,J200)</f>
        <v>24000</v>
      </c>
      <c r="V200">
        <f>IF($R$2="F",L200,M200)</f>
        <v>2100</v>
      </c>
      <c r="W200">
        <f>IF($R$2="F",M200,L200)</f>
        <v>10000</v>
      </c>
      <c r="X200">
        <f>T200/U200</f>
        <v>0.895833333333333</v>
      </c>
      <c r="Y200">
        <f>V200/W200</f>
        <v>0.21</v>
      </c>
      <c r="Z200" s="2">
        <f>IF(AND(ISERROR(FIND("Napoleon",H200)),ISERROR(FIND("Napoleon",I200))),0,1)</f>
        <v>0</v>
      </c>
      <c r="AA200" s="2">
        <f>IF(AND(ISERROR(FIND("Michel Ney",$H200)),ISERROR(FIND("Michel Ney",$I200))),0,1)</f>
        <v>0</v>
      </c>
      <c r="AB200" s="2">
        <f>IF(AND(ISERROR(FIND("Joachim Murat",$H200)),ISERROR(FIND("Joachim Murat",$I200))),0,1)</f>
        <v>0</v>
      </c>
      <c r="AC200" s="2">
        <f>IF(AND(ISERROR(FIND("Louis Davout",$H200)),ISERROR(FIND("Louis Davout",$I200))),0,1)</f>
        <v>0</v>
      </c>
      <c r="AD200" s="2">
        <f>IF(AND(ISERROR(FIND("Wellesley",$H200)),ISERROR(FIND("Wellesley",$I200))),0,1)</f>
        <v>0</v>
      </c>
      <c r="AE200" s="2">
        <f>IF(AND(ISERROR(FIND("Wellington",$H200)),ISERROR(FIND("Wellington",$I200))),0,1)</f>
        <v>0</v>
      </c>
      <c r="AF200">
        <f>IF(OR(AD200=1,AE200=1),1,0)</f>
        <v>0</v>
      </c>
      <c r="AG200">
        <f>IF(Q200="F",0,IF(Q200="A",1,0.5))</f>
        <v>0</v>
      </c>
    </row>
    <row r="201" ht="142.5" spans="1:33">
      <c r="A201" t="s">
        <v>1676</v>
      </c>
      <c r="B201" s="3" t="s">
        <v>45</v>
      </c>
      <c r="C201" t="s">
        <v>1677</v>
      </c>
      <c r="D201" t="s">
        <v>1678</v>
      </c>
      <c r="E201" t="s">
        <v>59</v>
      </c>
      <c r="F201" s="3" t="s">
        <v>205</v>
      </c>
      <c r="G201" t="s">
        <v>37</v>
      </c>
      <c r="H201" s="3" t="s">
        <v>1679</v>
      </c>
      <c r="I201" s="3" t="s">
        <v>1680</v>
      </c>
      <c r="J201" s="8">
        <v>9500</v>
      </c>
      <c r="K201" s="8">
        <v>6500</v>
      </c>
      <c r="L201">
        <v>3250</v>
      </c>
      <c r="M201" s="4">
        <v>5000</v>
      </c>
      <c r="Q201" t="s">
        <v>1900</v>
      </c>
      <c r="R201" t="s">
        <v>1901</v>
      </c>
      <c r="S201" t="s">
        <v>1900</v>
      </c>
      <c r="T201">
        <f>IF(R201="F",J201,K201)</f>
        <v>9500</v>
      </c>
      <c r="U201">
        <f>IF(R201="F",K201,J201)</f>
        <v>6500</v>
      </c>
      <c r="V201">
        <f>IF($R$2="F",L201,M201)</f>
        <v>5000</v>
      </c>
      <c r="W201">
        <f>IF($R$2="F",M201,L201)</f>
        <v>3250</v>
      </c>
      <c r="X201">
        <f>T201/U201</f>
        <v>1.46153846153846</v>
      </c>
      <c r="Y201">
        <f>V201/W201</f>
        <v>1.53846153846154</v>
      </c>
      <c r="Z201" s="2">
        <f>IF(AND(ISERROR(FIND("Napoleon",H201)),ISERROR(FIND("Napoleon",I201))),0,1)</f>
        <v>0</v>
      </c>
      <c r="AA201" s="2">
        <f>IF(AND(ISERROR(FIND("Michel Ney",$H201)),ISERROR(FIND("Michel Ney",$I201))),0,1)</f>
        <v>0</v>
      </c>
      <c r="AB201" s="2">
        <f>IF(AND(ISERROR(FIND("Joachim Murat",$H201)),ISERROR(FIND("Joachim Murat",$I201))),0,1)</f>
        <v>0</v>
      </c>
      <c r="AC201" s="2">
        <f>IF(AND(ISERROR(FIND("Louis Davout",$H201)),ISERROR(FIND("Louis Davout",$I201))),0,1)</f>
        <v>0</v>
      </c>
      <c r="AD201" s="2">
        <f>IF(AND(ISERROR(FIND("Wellesley",$H201)),ISERROR(FIND("Wellesley",$I201))),0,1)</f>
        <v>0</v>
      </c>
      <c r="AE201" s="2">
        <f>IF(AND(ISERROR(FIND("Wellington",$H201)),ISERROR(FIND("Wellington",$I201))),0,1)</f>
        <v>0</v>
      </c>
      <c r="AF201">
        <f>IF(OR(AD201=1,AE201=1),1,0)</f>
        <v>0</v>
      </c>
      <c r="AG201">
        <f>IF(Q201="F",0,IF(Q201="A",1,0.5))</f>
        <v>1</v>
      </c>
    </row>
    <row r="202" ht="129.75" spans="1:33">
      <c r="A202" t="s">
        <v>1684</v>
      </c>
      <c r="B202" s="3" t="s">
        <v>420</v>
      </c>
      <c r="C202" t="s">
        <v>1685</v>
      </c>
      <c r="D202" t="s">
        <v>1686</v>
      </c>
      <c r="E202" t="s">
        <v>1687</v>
      </c>
      <c r="F202" s="3" t="s">
        <v>1688</v>
      </c>
      <c r="G202" t="s">
        <v>653</v>
      </c>
      <c r="H202" s="3" t="s">
        <v>1689</v>
      </c>
      <c r="I202" t="s">
        <v>1690</v>
      </c>
      <c r="J202" s="6" t="s">
        <v>1902</v>
      </c>
      <c r="Q202" t="s">
        <v>1901</v>
      </c>
      <c r="R202" t="s">
        <v>1901</v>
      </c>
      <c r="S202" t="s">
        <v>1900</v>
      </c>
      <c r="T202" t="str">
        <f>IF(R202="F",J202,K202)</f>
        <v> </v>
      </c>
      <c r="U202">
        <f>IF(R202="F",K202,J202)</f>
        <v>0</v>
      </c>
      <c r="V202">
        <f>IF($R$2="F",L202,M202)</f>
        <v>0</v>
      </c>
      <c r="W202">
        <f>IF($R$2="F",M202,L202)</f>
        <v>0</v>
      </c>
      <c r="X202" t="e">
        <f>T202/U202</f>
        <v>#VALUE!</v>
      </c>
      <c r="Y202" t="e">
        <f>V202/W202</f>
        <v>#DIV/0!</v>
      </c>
      <c r="Z202" s="2">
        <f>IF(AND(ISERROR(FIND("Napoleon",H202)),ISERROR(FIND("Napoleon",I202))),0,1)</f>
        <v>1</v>
      </c>
      <c r="AA202" s="2">
        <f>IF(AND(ISERROR(FIND("Michel Ney",$H202)),ISERROR(FIND("Michel Ney",$I202))),0,1)</f>
        <v>0</v>
      </c>
      <c r="AB202" s="2">
        <f>IF(AND(ISERROR(FIND("Joachim Murat",$H202)),ISERROR(FIND("Joachim Murat",$I202))),0,1)</f>
        <v>0</v>
      </c>
      <c r="AC202" s="2">
        <f>IF(AND(ISERROR(FIND("Louis Davout",$H202)),ISERROR(FIND("Louis Davout",$I202))),0,1)</f>
        <v>0</v>
      </c>
      <c r="AD202" s="2">
        <f>IF(AND(ISERROR(FIND("Wellesley",$H202)),ISERROR(FIND("Wellesley",$I202))),0,1)</f>
        <v>0</v>
      </c>
      <c r="AE202" s="2">
        <f>IF(AND(ISERROR(FIND("Wellington",$H202)),ISERROR(FIND("Wellington",$I202))),0,1)</f>
        <v>0</v>
      </c>
      <c r="AF202">
        <f>IF(OR(AD202=1,AE202=1),1,0)</f>
        <v>0</v>
      </c>
      <c r="AG202">
        <f>IF(Q202="F",0,IF(Q202="A",1,0.5))</f>
        <v>0</v>
      </c>
    </row>
    <row r="203" ht="85.5" spans="1:33">
      <c r="A203" t="s">
        <v>1692</v>
      </c>
      <c r="B203" s="3" t="s">
        <v>295</v>
      </c>
      <c r="C203" t="s">
        <v>1693</v>
      </c>
      <c r="D203" t="s">
        <v>1694</v>
      </c>
      <c r="E203" t="s">
        <v>1695</v>
      </c>
      <c r="F203" s="3" t="s">
        <v>1696</v>
      </c>
      <c r="G203" t="s">
        <v>1697</v>
      </c>
      <c r="H203" s="3" t="s">
        <v>1698</v>
      </c>
      <c r="I203" t="s">
        <v>1699</v>
      </c>
      <c r="J203" s="3">
        <v>50418</v>
      </c>
      <c r="K203" s="4">
        <v>48396</v>
      </c>
      <c r="L203" t="s">
        <v>1902</v>
      </c>
      <c r="M203" t="s">
        <v>1902</v>
      </c>
      <c r="Q203" t="s">
        <v>1901</v>
      </c>
      <c r="R203" t="s">
        <v>1901</v>
      </c>
      <c r="S203" t="s">
        <v>1900</v>
      </c>
      <c r="T203">
        <f>IF(R203="F",J203,K203)</f>
        <v>50418</v>
      </c>
      <c r="U203">
        <f>IF(R203="F",K203,J203)</f>
        <v>48396</v>
      </c>
      <c r="V203" t="str">
        <f>IF($R$2="F",L203,M203)</f>
        <v> </v>
      </c>
      <c r="W203" t="str">
        <f>IF($R$2="F",M203,L203)</f>
        <v> </v>
      </c>
      <c r="X203">
        <f>T203/U203</f>
        <v>1.04178031242251</v>
      </c>
      <c r="Y203" t="e">
        <f>V203/W203</f>
        <v>#VALUE!</v>
      </c>
      <c r="Z203" s="2">
        <f>IF(AND(ISERROR(FIND("Napoleon",H203)),ISERROR(FIND("Napoleon",I203))),0,1)</f>
        <v>0</v>
      </c>
      <c r="AA203" s="2">
        <f>IF(AND(ISERROR(FIND("Michel Ney",$H203)),ISERROR(FIND("Michel Ney",$I203))),0,1)</f>
        <v>0</v>
      </c>
      <c r="AB203" s="2">
        <f>IF(AND(ISERROR(FIND("Joachim Murat",$H203)),ISERROR(FIND("Joachim Murat",$I203))),0,1)</f>
        <v>0</v>
      </c>
      <c r="AC203" s="2">
        <f>IF(AND(ISERROR(FIND("Louis Davout",$H203)),ISERROR(FIND("Louis Davout",$I203))),0,1)</f>
        <v>0</v>
      </c>
      <c r="AD203" s="2">
        <f>IF(AND(ISERROR(FIND("Wellesley",$H203)),ISERROR(FIND("Wellesley",$I203))),0,1)</f>
        <v>0</v>
      </c>
      <c r="AE203" s="2">
        <f>IF(AND(ISERROR(FIND("Wellington",$H203)),ISERROR(FIND("Wellington",$I203))),0,1)</f>
        <v>0</v>
      </c>
      <c r="AF203">
        <f>IF(OR(AD203=1,AE203=1),1,0)</f>
        <v>0</v>
      </c>
      <c r="AG203">
        <f>IF(Q203="F",0,IF(Q203="A",1,0.5))</f>
        <v>0</v>
      </c>
    </row>
    <row r="204" ht="71.25" spans="1:33">
      <c r="A204" s="1" t="s">
        <v>1909</v>
      </c>
      <c r="B204" s="6" t="s">
        <v>1910</v>
      </c>
      <c r="C204" s="1" t="s">
        <v>1911</v>
      </c>
      <c r="D204" s="1" t="s">
        <v>1912</v>
      </c>
      <c r="T204">
        <f>IF(R204="F",J204,K204)</f>
        <v>0</v>
      </c>
      <c r="U204">
        <f>IF(R204="F",K204,J204)</f>
        <v>0</v>
      </c>
      <c r="V204">
        <f>IF($R$2="F",L204,M204)</f>
        <v>0</v>
      </c>
      <c r="W204">
        <f>IF($R$2="F",M204,L204)</f>
        <v>0</v>
      </c>
      <c r="X204" t="e">
        <f>T204/U204</f>
        <v>#DIV/0!</v>
      </c>
      <c r="Y204" t="e">
        <f>V204/W204</f>
        <v>#DIV/0!</v>
      </c>
      <c r="Z204" s="2">
        <f>IF(AND(ISERROR(FIND("Napoleon",H204)),ISERROR(FIND("Napoleon",I204))),0,1)</f>
        <v>0</v>
      </c>
      <c r="AA204" s="2">
        <f>IF(AND(ISERROR(FIND("Michel Ney",$H204)),ISERROR(FIND("Michel Ney",$I204))),0,1)</f>
        <v>0</v>
      </c>
      <c r="AB204" s="2">
        <f>IF(AND(ISERROR(FIND("Joachim Murat",$H204)),ISERROR(FIND("Joachim Murat",$I204))),0,1)</f>
        <v>0</v>
      </c>
      <c r="AC204" s="2">
        <f>IF(AND(ISERROR(FIND("Louis Davout",$H204)),ISERROR(FIND("Louis Davout",$I204))),0,1)</f>
        <v>0</v>
      </c>
      <c r="AD204" s="2">
        <f>IF(AND(ISERROR(FIND("Wellesley",$H204)),ISERROR(FIND("Wellesley",$I204))),0,1)</f>
        <v>0</v>
      </c>
      <c r="AE204" s="2">
        <f>IF(AND(ISERROR(FIND("Wellington",$H204)),ISERROR(FIND("Wellington",$I204))),0,1)</f>
        <v>0</v>
      </c>
      <c r="AF204">
        <f>IF(OR(AD204=1,AE204=1),1,0)</f>
        <v>0</v>
      </c>
      <c r="AG204">
        <f>IF(Q204="F",0,IF(Q204="A",1,0.5))</f>
        <v>0.5</v>
      </c>
    </row>
    <row r="205" ht="114" spans="1:33">
      <c r="A205" t="s">
        <v>1703</v>
      </c>
      <c r="B205" s="3" t="s">
        <v>201</v>
      </c>
      <c r="C205" t="s">
        <v>1662</v>
      </c>
      <c r="D205" t="s">
        <v>1704</v>
      </c>
      <c r="E205" t="s">
        <v>596</v>
      </c>
      <c r="F205" t="s">
        <v>206</v>
      </c>
      <c r="G205" t="s">
        <v>19</v>
      </c>
      <c r="H205" t="s">
        <v>382</v>
      </c>
      <c r="I205" t="s">
        <v>1405</v>
      </c>
      <c r="J205" s="8">
        <v>49000</v>
      </c>
      <c r="K205" s="4">
        <v>25000</v>
      </c>
      <c r="L205">
        <v>10250</v>
      </c>
      <c r="M205" s="4">
        <v>8000</v>
      </c>
      <c r="Q205" t="s">
        <v>1900</v>
      </c>
      <c r="R205" t="s">
        <v>1900</v>
      </c>
      <c r="S205" t="s">
        <v>1901</v>
      </c>
      <c r="T205">
        <f>IF(R205="F",J205,K205)</f>
        <v>25000</v>
      </c>
      <c r="U205">
        <f>IF(R205="F",K205,J205)</f>
        <v>49000</v>
      </c>
      <c r="V205">
        <f>IF($R$2="F",L205,M205)</f>
        <v>8000</v>
      </c>
      <c r="W205">
        <f>IF($R$2="F",M205,L205)</f>
        <v>10250</v>
      </c>
      <c r="X205">
        <f>T205/U205</f>
        <v>0.510204081632653</v>
      </c>
      <c r="Y205">
        <f>V205/W205</f>
        <v>0.780487804878049</v>
      </c>
      <c r="Z205" s="2">
        <f>IF(AND(ISERROR(FIND("Napoleon",H205)),ISERROR(FIND("Napoleon",I205))),0,1)</f>
        <v>0</v>
      </c>
      <c r="AA205" s="2">
        <f>IF(AND(ISERROR(FIND("Michel Ney",$H205)),ISERROR(FIND("Michel Ney",$I205))),0,1)</f>
        <v>0</v>
      </c>
      <c r="AB205" s="2">
        <f>IF(AND(ISERROR(FIND("Joachim Murat",$H205)),ISERROR(FIND("Joachim Murat",$I205))),0,1)</f>
        <v>0</v>
      </c>
      <c r="AC205" s="2">
        <f>IF(AND(ISERROR(FIND("Louis Davout",$H205)),ISERROR(FIND("Louis Davout",$I205))),0,1)</f>
        <v>0</v>
      </c>
      <c r="AD205" s="2">
        <f>IF(AND(ISERROR(FIND("Wellesley",$H205)),ISERROR(FIND("Wellesley",$I205))),0,1)</f>
        <v>0</v>
      </c>
      <c r="AE205" s="2">
        <f>IF(AND(ISERROR(FIND("Wellington",$H205)),ISERROR(FIND("Wellington",$I205))),0,1)</f>
        <v>0</v>
      </c>
      <c r="AF205">
        <f>IF(OR(AD205=1,AE205=1),1,0)</f>
        <v>0</v>
      </c>
      <c r="AG205">
        <f>IF(Q205="F",0,IF(Q205="A",1,0.5))</f>
        <v>1</v>
      </c>
    </row>
    <row r="206" ht="228" spans="1:33">
      <c r="A206" t="s">
        <v>1708</v>
      </c>
      <c r="B206" s="3" t="s">
        <v>45</v>
      </c>
      <c r="C206" t="s">
        <v>1693</v>
      </c>
      <c r="D206" t="s">
        <v>1709</v>
      </c>
      <c r="E206" s="3" t="s">
        <v>1710</v>
      </c>
      <c r="F206" t="s">
        <v>36</v>
      </c>
      <c r="G206" s="3" t="s">
        <v>70</v>
      </c>
      <c r="H206" t="s">
        <v>585</v>
      </c>
      <c r="I206" t="s">
        <v>584</v>
      </c>
      <c r="J206" s="4">
        <v>11200</v>
      </c>
      <c r="K206" s="4">
        <v>18400</v>
      </c>
      <c r="L206">
        <v>2100</v>
      </c>
      <c r="M206">
        <v>121</v>
      </c>
      <c r="Q206" t="s">
        <v>1900</v>
      </c>
      <c r="R206" t="s">
        <v>1901</v>
      </c>
      <c r="S206" t="s">
        <v>1900</v>
      </c>
      <c r="T206">
        <f>IF(R206="F",J206,K206)</f>
        <v>11200</v>
      </c>
      <c r="U206">
        <f>IF(R206="F",K206,J206)</f>
        <v>18400</v>
      </c>
      <c r="V206">
        <f>IF($R$2="F",L206,M206)</f>
        <v>121</v>
      </c>
      <c r="W206">
        <f>IF($R$2="F",M206,L206)</f>
        <v>2100</v>
      </c>
      <c r="X206">
        <f>T206/U206</f>
        <v>0.608695652173913</v>
      </c>
      <c r="Y206">
        <f>V206/W206</f>
        <v>0.0576190476190476</v>
      </c>
      <c r="Z206" s="2">
        <f>IF(AND(ISERROR(FIND("Napoleon",H206)),ISERROR(FIND("Napoleon",I206))),0,1)</f>
        <v>0</v>
      </c>
      <c r="AA206" s="2">
        <f>IF(AND(ISERROR(FIND("Michel Ney",$H206)),ISERROR(FIND("Michel Ney",$I206))),0,1)</f>
        <v>0</v>
      </c>
      <c r="AB206" s="2">
        <f>IF(AND(ISERROR(FIND("Joachim Murat",$H206)),ISERROR(FIND("Joachim Murat",$I206))),0,1)</f>
        <v>0</v>
      </c>
      <c r="AC206" s="2">
        <f>IF(AND(ISERROR(FIND("Louis Davout",$H206)),ISERROR(FIND("Louis Davout",$I206))),0,1)</f>
        <v>0</v>
      </c>
      <c r="AD206" s="2">
        <f>IF(AND(ISERROR(FIND("Wellesley",$H206)),ISERROR(FIND("Wellesley",$I206))),0,1)</f>
        <v>1</v>
      </c>
      <c r="AE206" s="2">
        <f>IF(AND(ISERROR(FIND("Wellington",$H206)),ISERROR(FIND("Wellington",$I206))),0,1)</f>
        <v>0</v>
      </c>
      <c r="AF206">
        <f>IF(OR(AD206=1,AE206=1),1,0)</f>
        <v>1</v>
      </c>
      <c r="AG206">
        <f>IF(Q206="F",0,IF(Q206="A",1,0.5))</f>
        <v>1</v>
      </c>
    </row>
    <row r="207" ht="99.75" spans="1:33">
      <c r="A207" t="s">
        <v>1713</v>
      </c>
      <c r="B207" s="3" t="s">
        <v>45</v>
      </c>
      <c r="C207" t="s">
        <v>1677</v>
      </c>
      <c r="D207" t="s">
        <v>1714</v>
      </c>
      <c r="E207" t="s">
        <v>27</v>
      </c>
      <c r="F207" s="3" t="s">
        <v>1715</v>
      </c>
      <c r="G207" t="s">
        <v>832</v>
      </c>
      <c r="H207" s="3" t="s">
        <v>1716</v>
      </c>
      <c r="I207" t="s">
        <v>1717</v>
      </c>
      <c r="J207" s="8">
        <v>44000</v>
      </c>
      <c r="K207" s="8">
        <v>32400</v>
      </c>
      <c r="L207" s="3">
        <v>4750</v>
      </c>
      <c r="M207">
        <v>54000</v>
      </c>
      <c r="N207" t="s">
        <v>1320</v>
      </c>
      <c r="Q207" t="s">
        <v>1901</v>
      </c>
      <c r="R207" t="s">
        <v>1901</v>
      </c>
      <c r="S207" t="s">
        <v>1900</v>
      </c>
      <c r="T207">
        <f>IF(R207="F",J207,K207)</f>
        <v>44000</v>
      </c>
      <c r="U207">
        <f>IF(R207="F",K207,J207)</f>
        <v>32400</v>
      </c>
      <c r="V207">
        <f>IF($R$2="F",L207,M207)</f>
        <v>54000</v>
      </c>
      <c r="W207">
        <f>IF($R$2="F",M207,L207)</f>
        <v>4750</v>
      </c>
      <c r="X207">
        <f>T207/U207</f>
        <v>1.35802469135802</v>
      </c>
      <c r="Y207">
        <f>V207/W207</f>
        <v>11.3684210526316</v>
      </c>
      <c r="Z207" s="2">
        <f>IF(AND(ISERROR(FIND("Napoleon",H207)),ISERROR(FIND("Napoleon",I207))),0,1)</f>
        <v>0</v>
      </c>
      <c r="AA207" s="2">
        <f>IF(AND(ISERROR(FIND("Michel Ney",$H207)),ISERROR(FIND("Michel Ney",$I207))),0,1)</f>
        <v>0</v>
      </c>
      <c r="AB207" s="2">
        <f>IF(AND(ISERROR(FIND("Joachim Murat",$H207)),ISERROR(FIND("Joachim Murat",$I207))),0,1)</f>
        <v>0</v>
      </c>
      <c r="AC207" s="2">
        <f>IF(AND(ISERROR(FIND("Louis Davout",$H207)),ISERROR(FIND("Louis Davout",$I207))),0,1)</f>
        <v>0</v>
      </c>
      <c r="AD207" s="2">
        <f>IF(AND(ISERROR(FIND("Wellesley",$H207)),ISERROR(FIND("Wellesley",$I207))),0,1)</f>
        <v>0</v>
      </c>
      <c r="AE207" s="2">
        <f>IF(AND(ISERROR(FIND("Wellington",$H207)),ISERROR(FIND("Wellington",$I207))),0,1)</f>
        <v>0</v>
      </c>
      <c r="AF207">
        <f>IF(OR(AD207=1,AE207=1),1,0)</f>
        <v>0</v>
      </c>
      <c r="AG207">
        <f>IF(Q207="F",0,IF(Q207="A",1,0.5))</f>
        <v>0</v>
      </c>
    </row>
    <row r="208" ht="71.25" spans="1:33">
      <c r="A208" t="s">
        <v>1722</v>
      </c>
      <c r="B208" s="3" t="s">
        <v>33</v>
      </c>
      <c r="C208" t="s">
        <v>1571</v>
      </c>
      <c r="D208" t="s">
        <v>1723</v>
      </c>
      <c r="E208" t="s">
        <v>27</v>
      </c>
      <c r="F208" t="s">
        <v>36</v>
      </c>
      <c r="G208" s="3" t="s">
        <v>70</v>
      </c>
      <c r="H208" t="s">
        <v>1295</v>
      </c>
      <c r="I208" t="s">
        <v>1724</v>
      </c>
      <c r="J208" s="4">
        <v>16000</v>
      </c>
      <c r="K208" s="4">
        <v>5000</v>
      </c>
      <c r="L208">
        <v>378</v>
      </c>
      <c r="M208">
        <v>5000</v>
      </c>
      <c r="O208" t="s">
        <v>1905</v>
      </c>
      <c r="Q208" t="s">
        <v>1901</v>
      </c>
      <c r="R208" t="s">
        <v>1901</v>
      </c>
      <c r="S208" t="s">
        <v>1900</v>
      </c>
      <c r="T208">
        <f>IF(R208="F",J208,K208)</f>
        <v>16000</v>
      </c>
      <c r="U208">
        <f>IF(R208="F",K208,J208)</f>
        <v>5000</v>
      </c>
      <c r="V208">
        <f>IF($R$2="F",L208,M208)</f>
        <v>5000</v>
      </c>
      <c r="W208">
        <f>IF($R$2="F",M208,L208)</f>
        <v>378</v>
      </c>
      <c r="X208">
        <f>T208/U208</f>
        <v>3.2</v>
      </c>
      <c r="Y208">
        <f>V208/W208</f>
        <v>13.2275132275132</v>
      </c>
      <c r="Z208" s="2">
        <f>IF(AND(ISERROR(FIND("Napoleon",H208)),ISERROR(FIND("Napoleon",I208))),0,1)</f>
        <v>0</v>
      </c>
      <c r="AA208" s="2">
        <f>IF(AND(ISERROR(FIND("Michel Ney",$H208)),ISERROR(FIND("Michel Ney",$I208))),0,1)</f>
        <v>1</v>
      </c>
      <c r="AB208" s="2">
        <f>IF(AND(ISERROR(FIND("Joachim Murat",$H208)),ISERROR(FIND("Joachim Murat",$I208))),0,1)</f>
        <v>0</v>
      </c>
      <c r="AC208" s="2">
        <f>IF(AND(ISERROR(FIND("Louis Davout",$H208)),ISERROR(FIND("Louis Davout",$I208))),0,1)</f>
        <v>0</v>
      </c>
      <c r="AD208" s="2">
        <f>IF(AND(ISERROR(FIND("Wellesley",$H208)),ISERROR(FIND("Wellesley",$I208))),0,1)</f>
        <v>0</v>
      </c>
      <c r="AE208" s="2">
        <f>IF(AND(ISERROR(FIND("Wellington",$H208)),ISERROR(FIND("Wellington",$I208))),0,1)</f>
        <v>0</v>
      </c>
      <c r="AF208">
        <f>IF(OR(AD208=1,AE208=1),1,0)</f>
        <v>0</v>
      </c>
      <c r="AG208">
        <f>IF(Q208="F",0,IF(Q208="A",1,0.5))</f>
        <v>0</v>
      </c>
    </row>
    <row r="209" ht="85.5" spans="1:33">
      <c r="A209" t="s">
        <v>1729</v>
      </c>
      <c r="B209" s="3" t="s">
        <v>316</v>
      </c>
      <c r="C209" t="s">
        <v>1730</v>
      </c>
      <c r="D209" t="s">
        <v>1731</v>
      </c>
      <c r="E209" t="s">
        <v>1732</v>
      </c>
      <c r="F209" s="3" t="s">
        <v>1733</v>
      </c>
      <c r="G209" t="s">
        <v>320</v>
      </c>
      <c r="J209" s="4">
        <v>2300</v>
      </c>
      <c r="K209" s="4">
        <v>1500</v>
      </c>
      <c r="L209" t="s">
        <v>1902</v>
      </c>
      <c r="M209" s="3">
        <v>1500</v>
      </c>
      <c r="O209" t="s">
        <v>1905</v>
      </c>
      <c r="Q209" t="s">
        <v>1900</v>
      </c>
      <c r="R209" t="s">
        <v>1900</v>
      </c>
      <c r="S209" t="s">
        <v>1901</v>
      </c>
      <c r="T209">
        <f>IF(R209="F",J209,K209)</f>
        <v>1500</v>
      </c>
      <c r="U209">
        <f>IF(R209="F",K209,J209)</f>
        <v>2300</v>
      </c>
      <c r="V209">
        <f>IF($R$2="F",L209,M209)</f>
        <v>1500</v>
      </c>
      <c r="W209" t="str">
        <f>IF($R$2="F",M209,L209)</f>
        <v> </v>
      </c>
      <c r="X209">
        <f>T209/U209</f>
        <v>0.652173913043478</v>
      </c>
      <c r="Y209" t="e">
        <f>V209/W209</f>
        <v>#VALUE!</v>
      </c>
      <c r="Z209" s="2">
        <f>IF(AND(ISERROR(FIND("Napoleon",H209)),ISERROR(FIND("Napoleon",I209))),0,1)</f>
        <v>0</v>
      </c>
      <c r="AA209" s="2">
        <f>IF(AND(ISERROR(FIND("Michel Ney",$H209)),ISERROR(FIND("Michel Ney",$I209))),0,1)</f>
        <v>0</v>
      </c>
      <c r="AB209" s="2">
        <f>IF(AND(ISERROR(FIND("Joachim Murat",$H209)),ISERROR(FIND("Joachim Murat",$I209))),0,1)</f>
        <v>0</v>
      </c>
      <c r="AC209" s="2">
        <f>IF(AND(ISERROR(FIND("Louis Davout",$H209)),ISERROR(FIND("Louis Davout",$I209))),0,1)</f>
        <v>0</v>
      </c>
      <c r="AD209" s="2">
        <f>IF(AND(ISERROR(FIND("Wellesley",$H209)),ISERROR(FIND("Wellesley",$I209))),0,1)</f>
        <v>0</v>
      </c>
      <c r="AE209" s="2">
        <f>IF(AND(ISERROR(FIND("Wellington",$H209)),ISERROR(FIND("Wellington",$I209))),0,1)</f>
        <v>0</v>
      </c>
      <c r="AF209">
        <f>IF(OR(AD209=1,AE209=1),1,0)</f>
        <v>0</v>
      </c>
      <c r="AG209">
        <f>IF(Q209="F",0,IF(Q209="A",1,0.5))</f>
        <v>1</v>
      </c>
    </row>
    <row r="210" ht="85.5" spans="1:33">
      <c r="A210" t="s">
        <v>1735</v>
      </c>
      <c r="B210" s="3" t="s">
        <v>45</v>
      </c>
      <c r="C210" t="s">
        <v>1736</v>
      </c>
      <c r="D210" t="s">
        <v>1737</v>
      </c>
      <c r="E210" t="s">
        <v>27</v>
      </c>
      <c r="F210" t="s">
        <v>90</v>
      </c>
      <c r="G210" t="s">
        <v>832</v>
      </c>
      <c r="H210" s="3" t="s">
        <v>1738</v>
      </c>
      <c r="I210" t="s">
        <v>1739</v>
      </c>
      <c r="J210" s="8">
        <v>12000</v>
      </c>
      <c r="K210" s="4">
        <v>2700</v>
      </c>
      <c r="L210" s="3">
        <v>560</v>
      </c>
      <c r="M210" s="3">
        <v>160</v>
      </c>
      <c r="O210" t="s">
        <v>1905</v>
      </c>
      <c r="Q210" t="s">
        <v>1901</v>
      </c>
      <c r="R210" t="s">
        <v>1901</v>
      </c>
      <c r="S210" t="s">
        <v>1900</v>
      </c>
      <c r="T210">
        <f>IF(R210="F",J210,K210)</f>
        <v>12000</v>
      </c>
      <c r="U210">
        <f>IF(R210="F",K210,J210)</f>
        <v>2700</v>
      </c>
      <c r="V210">
        <f>IF($R$2="F",L210,M210)</f>
        <v>160</v>
      </c>
      <c r="W210">
        <f>IF($R$2="F",M210,L210)</f>
        <v>560</v>
      </c>
      <c r="X210">
        <f>T210/U210</f>
        <v>4.44444444444444</v>
      </c>
      <c r="Y210">
        <f>V210/W210</f>
        <v>0.285714285714286</v>
      </c>
      <c r="Z210" s="2">
        <f>IF(AND(ISERROR(FIND("Napoleon",H210)),ISERROR(FIND("Napoleon",I210))),0,1)</f>
        <v>0</v>
      </c>
      <c r="AA210" s="2">
        <f>IF(AND(ISERROR(FIND("Michel Ney",$H210)),ISERROR(FIND("Michel Ney",$I210))),0,1)</f>
        <v>0</v>
      </c>
      <c r="AB210" s="2">
        <f>IF(AND(ISERROR(FIND("Joachim Murat",$H210)),ISERROR(FIND("Joachim Murat",$I210))),0,1)</f>
        <v>0</v>
      </c>
      <c r="AC210" s="2">
        <f>IF(AND(ISERROR(FIND("Louis Davout",$H210)),ISERROR(FIND("Louis Davout",$I210))),0,1)</f>
        <v>0</v>
      </c>
      <c r="AD210" s="2">
        <f>IF(AND(ISERROR(FIND("Wellesley",$H210)),ISERROR(FIND("Wellesley",$I210))),0,1)</f>
        <v>0</v>
      </c>
      <c r="AE210" s="2">
        <f>IF(AND(ISERROR(FIND("Wellington",$H210)),ISERROR(FIND("Wellington",$I210))),0,1)</f>
        <v>0</v>
      </c>
      <c r="AF210">
        <f>IF(OR(AD210=1,AE210=1),1,0)</f>
        <v>0</v>
      </c>
      <c r="AG210">
        <f>IF(Q210="F",0,IF(Q210="A",1,0.5))</f>
        <v>0</v>
      </c>
    </row>
    <row r="211" ht="142.5" spans="1:33">
      <c r="A211" t="s">
        <v>1744</v>
      </c>
      <c r="B211" s="3" t="s">
        <v>45</v>
      </c>
      <c r="C211" t="s">
        <v>1302</v>
      </c>
      <c r="D211" t="s">
        <v>1745</v>
      </c>
      <c r="E211" t="s">
        <v>69</v>
      </c>
      <c r="F211" s="3" t="s">
        <v>1746</v>
      </c>
      <c r="G211" t="s">
        <v>79</v>
      </c>
      <c r="H211" s="3" t="s">
        <v>1747</v>
      </c>
      <c r="I211" t="s">
        <v>1748</v>
      </c>
      <c r="J211" s="4">
        <v>27000</v>
      </c>
      <c r="K211" s="4">
        <v>4742</v>
      </c>
      <c r="L211">
        <v>4800</v>
      </c>
      <c r="M211" s="3">
        <v>5000</v>
      </c>
      <c r="O211" t="s">
        <v>1905</v>
      </c>
      <c r="Q211" t="s">
        <v>1900</v>
      </c>
      <c r="R211" t="s">
        <v>1900</v>
      </c>
      <c r="S211" t="s">
        <v>1901</v>
      </c>
      <c r="T211">
        <f>IF(R211="F",J211,K211)</f>
        <v>4742</v>
      </c>
      <c r="U211">
        <f>IF(R211="F",K211,J211)</f>
        <v>27000</v>
      </c>
      <c r="V211">
        <f>IF($R$2="F",L211,M211)</f>
        <v>5000</v>
      </c>
      <c r="W211">
        <f>IF($R$2="F",M211,L211)</f>
        <v>4800</v>
      </c>
      <c r="X211">
        <f>T211/U211</f>
        <v>0.17562962962963</v>
      </c>
      <c r="Y211">
        <f>V211/W211</f>
        <v>1.04166666666667</v>
      </c>
      <c r="Z211" s="2">
        <f>IF(AND(ISERROR(FIND("Napoleon",H211)),ISERROR(FIND("Napoleon",I211))),0,1)</f>
        <v>0</v>
      </c>
      <c r="AA211" s="2">
        <f>IF(AND(ISERROR(FIND("Michel Ney",$H211)),ISERROR(FIND("Michel Ney",$I211))),0,1)</f>
        <v>0</v>
      </c>
      <c r="AB211" s="2">
        <f>IF(AND(ISERROR(FIND("Joachim Murat",$H211)),ISERROR(FIND("Joachim Murat",$I211))),0,1)</f>
        <v>0</v>
      </c>
      <c r="AC211" s="2">
        <f>IF(AND(ISERROR(FIND("Louis Davout",$H211)),ISERROR(FIND("Louis Davout",$I211))),0,1)</f>
        <v>0</v>
      </c>
      <c r="AD211" s="2">
        <f>IF(AND(ISERROR(FIND("Wellesley",$H211)),ISERROR(FIND("Wellesley",$I211))),0,1)</f>
        <v>1</v>
      </c>
      <c r="AE211" s="2">
        <f>IF(AND(ISERROR(FIND("Wellington",$H211)),ISERROR(FIND("Wellington",$I211))),0,1)</f>
        <v>1</v>
      </c>
      <c r="AF211">
        <f>IF(OR(AD211=1,AE211=1),1,0)</f>
        <v>1</v>
      </c>
      <c r="AG211">
        <f>IF(Q211="F",0,IF(Q211="A",1,0.5))</f>
        <v>1</v>
      </c>
    </row>
    <row r="212" ht="85.5" spans="1:33">
      <c r="A212" t="s">
        <v>1752</v>
      </c>
      <c r="B212" s="3" t="s">
        <v>45</v>
      </c>
      <c r="C212" t="s">
        <v>1753</v>
      </c>
      <c r="D212" t="s">
        <v>1754</v>
      </c>
      <c r="E212" t="s">
        <v>27</v>
      </c>
      <c r="F212" t="s">
        <v>36</v>
      </c>
      <c r="G212" s="3" t="s">
        <v>70</v>
      </c>
      <c r="H212" t="s">
        <v>1755</v>
      </c>
      <c r="I212" t="s">
        <v>1756</v>
      </c>
      <c r="J212" s="4">
        <v>2000</v>
      </c>
      <c r="K212" s="8">
        <v>35000</v>
      </c>
      <c r="L212" s="3">
        <v>687</v>
      </c>
      <c r="M212" s="3">
        <v>2100</v>
      </c>
      <c r="O212" t="s">
        <v>1905</v>
      </c>
      <c r="Q212" t="s">
        <v>1901</v>
      </c>
      <c r="R212" t="s">
        <v>1901</v>
      </c>
      <c r="S212" t="s">
        <v>1900</v>
      </c>
      <c r="T212">
        <f>IF(R212="F",J212,K212)</f>
        <v>2000</v>
      </c>
      <c r="U212">
        <f>IF(R212="F",K212,J212)</f>
        <v>35000</v>
      </c>
      <c r="V212">
        <f>IF($R$2="F",L212,M212)</f>
        <v>2100</v>
      </c>
      <c r="W212">
        <f>IF($R$2="F",M212,L212)</f>
        <v>687</v>
      </c>
      <c r="X212">
        <f>T212/U212</f>
        <v>0.0571428571428571</v>
      </c>
      <c r="Y212">
        <f>V212/W212</f>
        <v>3.05676855895196</v>
      </c>
      <c r="Z212" s="2">
        <f>IF(AND(ISERROR(FIND("Napoleon",H212)),ISERROR(FIND("Napoleon",I212))),0,1)</f>
        <v>0</v>
      </c>
      <c r="AA212" s="2">
        <f>IF(AND(ISERROR(FIND("Michel Ney",$H212)),ISERROR(FIND("Michel Ney",$I212))),0,1)</f>
        <v>0</v>
      </c>
      <c r="AB212" s="2">
        <f>IF(AND(ISERROR(FIND("Joachim Murat",$H212)),ISERROR(FIND("Joachim Murat",$I212))),0,1)</f>
        <v>0</v>
      </c>
      <c r="AC212" s="2">
        <f>IF(AND(ISERROR(FIND("Louis Davout",$H212)),ISERROR(FIND("Louis Davout",$I212))),0,1)</f>
        <v>0</v>
      </c>
      <c r="AD212" s="2">
        <f>IF(AND(ISERROR(FIND("Wellesley",$H212)),ISERROR(FIND("Wellesley",$I212))),0,1)</f>
        <v>0</v>
      </c>
      <c r="AE212" s="2">
        <f>IF(AND(ISERROR(FIND("Wellington",$H212)),ISERROR(FIND("Wellington",$I212))),0,1)</f>
        <v>1</v>
      </c>
      <c r="AF212">
        <f>IF(OR(AD212=1,AE212=1),1,0)</f>
        <v>1</v>
      </c>
      <c r="AG212">
        <f>IF(Q212="F",0,IF(Q212="A",1,0.5))</f>
        <v>0</v>
      </c>
    </row>
    <row r="213" ht="71.25" spans="1:33">
      <c r="A213" t="s">
        <v>1760</v>
      </c>
      <c r="B213" s="3" t="s">
        <v>33</v>
      </c>
      <c r="C213" t="s">
        <v>1761</v>
      </c>
      <c r="D213" t="s">
        <v>1762</v>
      </c>
      <c r="E213" t="s">
        <v>27</v>
      </c>
      <c r="F213" t="s">
        <v>36</v>
      </c>
      <c r="G213" t="s">
        <v>832</v>
      </c>
      <c r="H213" t="s">
        <v>1295</v>
      </c>
      <c r="I213" t="s">
        <v>1763</v>
      </c>
      <c r="J213" s="4">
        <v>42000</v>
      </c>
      <c r="K213" s="4">
        <v>5500</v>
      </c>
      <c r="L213">
        <v>1180</v>
      </c>
      <c r="M213">
        <v>5445</v>
      </c>
      <c r="O213" t="s">
        <v>1905</v>
      </c>
      <c r="Q213" t="s">
        <v>1901</v>
      </c>
      <c r="R213" t="s">
        <v>1901</v>
      </c>
      <c r="S213" t="s">
        <v>1900</v>
      </c>
      <c r="T213">
        <f>IF(R213="F",J213,K213)</f>
        <v>42000</v>
      </c>
      <c r="U213">
        <f>IF(R213="F",K213,J213)</f>
        <v>5500</v>
      </c>
      <c r="V213">
        <f>IF($R$2="F",L213,M213)</f>
        <v>5445</v>
      </c>
      <c r="W213">
        <f>IF($R$2="F",M213,L213)</f>
        <v>1180</v>
      </c>
      <c r="X213">
        <f>T213/U213</f>
        <v>7.63636363636364</v>
      </c>
      <c r="Y213">
        <f>V213/W213</f>
        <v>4.61440677966102</v>
      </c>
      <c r="Z213" s="2">
        <f>IF(AND(ISERROR(FIND("Napoleon",H213)),ISERROR(FIND("Napoleon",I213))),0,1)</f>
        <v>0</v>
      </c>
      <c r="AA213" s="2">
        <f>IF(AND(ISERROR(FIND("Michel Ney",$H213)),ISERROR(FIND("Michel Ney",$I213))),0,1)</f>
        <v>1</v>
      </c>
      <c r="AB213" s="2">
        <f>IF(AND(ISERROR(FIND("Joachim Murat",$H213)),ISERROR(FIND("Joachim Murat",$I213))),0,1)</f>
        <v>0</v>
      </c>
      <c r="AC213" s="2">
        <f>IF(AND(ISERROR(FIND("Louis Davout",$H213)),ISERROR(FIND("Louis Davout",$I213))),0,1)</f>
        <v>0</v>
      </c>
      <c r="AD213" s="2">
        <f>IF(AND(ISERROR(FIND("Wellesley",$H213)),ISERROR(FIND("Wellesley",$I213))),0,1)</f>
        <v>0</v>
      </c>
      <c r="AE213" s="2">
        <f>IF(AND(ISERROR(FIND("Wellington",$H213)),ISERROR(FIND("Wellington",$I213))),0,1)</f>
        <v>0</v>
      </c>
      <c r="AF213">
        <f>IF(OR(AD213=1,AE213=1),1,0)</f>
        <v>0</v>
      </c>
      <c r="AG213">
        <f>IF(Q213="F",0,IF(Q213="A",1,0.5))</f>
        <v>0</v>
      </c>
    </row>
    <row r="214" ht="99.75" spans="1:33">
      <c r="A214" t="s">
        <v>1760</v>
      </c>
      <c r="B214" s="3" t="s">
        <v>45</v>
      </c>
      <c r="C214" t="s">
        <v>1761</v>
      </c>
      <c r="D214" t="s">
        <v>1768</v>
      </c>
      <c r="E214" t="s">
        <v>113</v>
      </c>
      <c r="F214" s="3" t="s">
        <v>70</v>
      </c>
      <c r="G214" t="s">
        <v>36</v>
      </c>
      <c r="H214" s="3" t="s">
        <v>258</v>
      </c>
      <c r="I214" t="s">
        <v>1769</v>
      </c>
      <c r="J214" s="8">
        <v>10700</v>
      </c>
      <c r="K214" s="8">
        <v>2000</v>
      </c>
      <c r="L214" s="3">
        <v>1696</v>
      </c>
      <c r="M214" s="3">
        <v>2000</v>
      </c>
      <c r="O214" t="s">
        <v>1905</v>
      </c>
      <c r="Q214" t="s">
        <v>1900</v>
      </c>
      <c r="R214" t="s">
        <v>1900</v>
      </c>
      <c r="S214" t="s">
        <v>1901</v>
      </c>
      <c r="T214">
        <f>IF(R214="F",J214,K214)</f>
        <v>2000</v>
      </c>
      <c r="U214">
        <f>IF(R214="F",K214,J214)</f>
        <v>10700</v>
      </c>
      <c r="V214">
        <f>IF($R$2="F",L214,M214)</f>
        <v>2000</v>
      </c>
      <c r="W214">
        <f>IF($R$2="F",M214,L214)</f>
        <v>1696</v>
      </c>
      <c r="X214">
        <f>T214/U214</f>
        <v>0.186915887850467</v>
      </c>
      <c r="Y214">
        <f>V214/W214</f>
        <v>1.17924528301887</v>
      </c>
      <c r="Z214" s="2">
        <f>IF(AND(ISERROR(FIND("Napoleon",H214)),ISERROR(FIND("Napoleon",I214))),0,1)</f>
        <v>0</v>
      </c>
      <c r="AA214" s="2">
        <f>IF(AND(ISERROR(FIND("Michel Ney",$H214)),ISERROR(FIND("Michel Ney",$I214))),0,1)</f>
        <v>0</v>
      </c>
      <c r="AB214" s="2">
        <f>IF(AND(ISERROR(FIND("Joachim Murat",$H214)),ISERROR(FIND("Joachim Murat",$I214))),0,1)</f>
        <v>0</v>
      </c>
      <c r="AC214" s="2">
        <f>IF(AND(ISERROR(FIND("Louis Davout",$H214)),ISERROR(FIND("Louis Davout",$I214))),0,1)</f>
        <v>0</v>
      </c>
      <c r="AD214" s="2">
        <f>IF(AND(ISERROR(FIND("Wellesley",$H214)),ISERROR(FIND("Wellesley",$I214))),0,1)</f>
        <v>0</v>
      </c>
      <c r="AE214" s="2">
        <f>IF(AND(ISERROR(FIND("Wellington",$H214)),ISERROR(FIND("Wellington",$I214))),0,1)</f>
        <v>1</v>
      </c>
      <c r="AF214">
        <f>IF(OR(AD214=1,AE214=1),1,0)</f>
        <v>1</v>
      </c>
      <c r="AG214">
        <f>IF(Q214="F",0,IF(Q214="A",1,0.5))</f>
        <v>1</v>
      </c>
    </row>
    <row r="215" ht="185.25" spans="1:33">
      <c r="A215" t="s">
        <v>1774</v>
      </c>
      <c r="B215" s="3" t="s">
        <v>45</v>
      </c>
      <c r="C215" t="s">
        <v>1598</v>
      </c>
      <c r="D215" t="s">
        <v>1775</v>
      </c>
      <c r="E215" s="3" t="s">
        <v>1776</v>
      </c>
      <c r="F215" s="3" t="s">
        <v>1777</v>
      </c>
      <c r="G215" t="s">
        <v>36</v>
      </c>
      <c r="H215" s="3" t="s">
        <v>1778</v>
      </c>
      <c r="I215" s="3" t="s">
        <v>1779</v>
      </c>
      <c r="J215" s="6">
        <v>22700</v>
      </c>
      <c r="K215" s="6">
        <v>65000</v>
      </c>
      <c r="L215" s="3">
        <v>4602</v>
      </c>
      <c r="M215" s="3">
        <v>5000</v>
      </c>
      <c r="O215" t="s">
        <v>1905</v>
      </c>
      <c r="Q215" t="s">
        <v>1900</v>
      </c>
      <c r="R215" t="s">
        <v>1900</v>
      </c>
      <c r="S215" t="s">
        <v>1901</v>
      </c>
      <c r="T215">
        <f>IF(R215="F",J215,K215)</f>
        <v>65000</v>
      </c>
      <c r="U215">
        <f>IF(R215="F",K215,J215)</f>
        <v>22700</v>
      </c>
      <c r="V215">
        <f>IF($R$2="F",L215,M215)</f>
        <v>5000</v>
      </c>
      <c r="W215">
        <f>IF($R$2="F",M215,L215)</f>
        <v>4602</v>
      </c>
      <c r="X215">
        <f>T215/U215</f>
        <v>2.86343612334802</v>
      </c>
      <c r="Y215">
        <f>V215/W215</f>
        <v>1.08648413733159</v>
      </c>
      <c r="Z215" s="2">
        <f>IF(AND(ISERROR(FIND("Napoleon",H215)),ISERROR(FIND("Napoleon",I215))),0,1)</f>
        <v>0</v>
      </c>
      <c r="AA215" s="2">
        <f>IF(AND(ISERROR(FIND("Michel Ney",$H215)),ISERROR(FIND("Michel Ney",$I215))),0,1)</f>
        <v>0</v>
      </c>
      <c r="AB215" s="2">
        <f>IF(AND(ISERROR(FIND("Joachim Murat",$H215)),ISERROR(FIND("Joachim Murat",$I215))),0,1)</f>
        <v>0</v>
      </c>
      <c r="AC215" s="2">
        <f>IF(AND(ISERROR(FIND("Louis Davout",$H215)),ISERROR(FIND("Louis Davout",$I215))),0,1)</f>
        <v>0</v>
      </c>
      <c r="AD215" s="2">
        <f>IF(AND(ISERROR(FIND("Wellesley",$H215)),ISERROR(FIND("Wellesley",$I215))),0,1)</f>
        <v>0</v>
      </c>
      <c r="AE215" s="2">
        <f>IF(AND(ISERROR(FIND("Wellington",$H215)),ISERROR(FIND("Wellington",$I215))),0,1)</f>
        <v>0</v>
      </c>
      <c r="AF215">
        <f>IF(OR(AD215=1,AE215=1),1,0)</f>
        <v>0</v>
      </c>
      <c r="AG215">
        <f>IF(Q215="F",0,IF(Q215="A",1,0.5))</f>
        <v>1</v>
      </c>
    </row>
    <row r="216" ht="114" spans="1:33">
      <c r="A216" t="s">
        <v>1784</v>
      </c>
      <c r="B216" s="3" t="s">
        <v>420</v>
      </c>
      <c r="C216" t="s">
        <v>1785</v>
      </c>
      <c r="D216" t="s">
        <v>1786</v>
      </c>
      <c r="E216" t="s">
        <v>27</v>
      </c>
      <c r="F216" t="s">
        <v>79</v>
      </c>
      <c r="G216" s="3" t="s">
        <v>1787</v>
      </c>
      <c r="H216" t="s">
        <v>1788</v>
      </c>
      <c r="I216" s="3" t="s">
        <v>1789</v>
      </c>
      <c r="J216" s="3">
        <v>30000</v>
      </c>
      <c r="K216" s="4">
        <v>20000</v>
      </c>
      <c r="L216">
        <v>400</v>
      </c>
      <c r="M216" s="4">
        <v>11000</v>
      </c>
      <c r="O216" t="s">
        <v>1905</v>
      </c>
      <c r="Q216" t="s">
        <v>1901</v>
      </c>
      <c r="R216" t="s">
        <v>1901</v>
      </c>
      <c r="S216" t="s">
        <v>1900</v>
      </c>
      <c r="T216">
        <f>IF(R216="F",J216,K216)</f>
        <v>30000</v>
      </c>
      <c r="U216">
        <f>IF(R216="F",K216,J216)</f>
        <v>20000</v>
      </c>
      <c r="V216">
        <f>IF($R$2="F",L216,M216)</f>
        <v>11000</v>
      </c>
      <c r="W216">
        <f>IF($R$2="F",M216,L216)</f>
        <v>400</v>
      </c>
      <c r="X216">
        <f>T216/U216</f>
        <v>1.5</v>
      </c>
      <c r="Y216">
        <f>V216/W216</f>
        <v>27.5</v>
      </c>
      <c r="Z216" s="2">
        <f>IF(AND(ISERROR(FIND("Napoleon",H216)),ISERROR(FIND("Napoleon",I216))),0,1)</f>
        <v>0</v>
      </c>
      <c r="AA216" s="2">
        <f>IF(AND(ISERROR(FIND("Michel Ney",$H216)),ISERROR(FIND("Michel Ney",$I216))),0,1)</f>
        <v>0</v>
      </c>
      <c r="AB216" s="2">
        <f>IF(AND(ISERROR(FIND("Joachim Murat",$H216)),ISERROR(FIND("Joachim Murat",$I216))),0,1)</f>
        <v>0</v>
      </c>
      <c r="AC216" s="2">
        <f>IF(AND(ISERROR(FIND("Louis Davout",$H216)),ISERROR(FIND("Louis Davout",$I216))),0,1)</f>
        <v>0</v>
      </c>
      <c r="AD216" s="2">
        <f>IF(AND(ISERROR(FIND("Wellesley",$H216)),ISERROR(FIND("Wellesley",$I216))),0,1)</f>
        <v>0</v>
      </c>
      <c r="AE216" s="2">
        <f>IF(AND(ISERROR(FIND("Wellington",$H216)),ISERROR(FIND("Wellington",$I216))),0,1)</f>
        <v>0</v>
      </c>
      <c r="AF216">
        <f>IF(OR(AD216=1,AE216=1),1,0)</f>
        <v>0</v>
      </c>
      <c r="AG216">
        <f>IF(Q216="F",0,IF(Q216="A",1,0.5))</f>
        <v>0</v>
      </c>
    </row>
    <row r="217" ht="156.75" spans="1:33">
      <c r="A217" t="s">
        <v>1794</v>
      </c>
      <c r="B217" s="3" t="s">
        <v>86</v>
      </c>
      <c r="C217" t="s">
        <v>1795</v>
      </c>
      <c r="D217" t="s">
        <v>1796</v>
      </c>
      <c r="E217" t="s">
        <v>27</v>
      </c>
      <c r="F217" s="3" t="s">
        <v>801</v>
      </c>
      <c r="G217" t="s">
        <v>289</v>
      </c>
      <c r="H217" s="3" t="s">
        <v>1797</v>
      </c>
      <c r="I217" s="3" t="s">
        <v>1798</v>
      </c>
      <c r="J217" s="4">
        <v>12000</v>
      </c>
      <c r="K217" s="4">
        <v>7000</v>
      </c>
      <c r="L217" s="4">
        <v>1000</v>
      </c>
      <c r="M217" s="4">
        <v>7000</v>
      </c>
      <c r="O217" t="s">
        <v>1905</v>
      </c>
      <c r="Q217" t="s">
        <v>1901</v>
      </c>
      <c r="R217" t="s">
        <v>1901</v>
      </c>
      <c r="S217" t="s">
        <v>1900</v>
      </c>
      <c r="T217">
        <f>IF(R217="F",J217,K217)</f>
        <v>12000</v>
      </c>
      <c r="U217">
        <f>IF(R217="F",K217,J217)</f>
        <v>7000</v>
      </c>
      <c r="V217">
        <f>IF($R$2="F",L217,M217)</f>
        <v>7000</v>
      </c>
      <c r="W217">
        <f>IF($R$2="F",M217,L217)</f>
        <v>1000</v>
      </c>
      <c r="X217">
        <f>T217/U217</f>
        <v>1.71428571428571</v>
      </c>
      <c r="Y217">
        <f>V217/W217</f>
        <v>7</v>
      </c>
      <c r="Z217" s="2">
        <f>IF(AND(ISERROR(FIND("Napoleon",H217)),ISERROR(FIND("Napoleon",I217))),0,1)</f>
        <v>0</v>
      </c>
      <c r="AA217" s="2">
        <f>IF(AND(ISERROR(FIND("Michel Ney",$H217)),ISERROR(FIND("Michel Ney",$I217))),0,1)</f>
        <v>0</v>
      </c>
      <c r="AB217" s="2">
        <f>IF(AND(ISERROR(FIND("Joachim Murat",$H217)),ISERROR(FIND("Joachim Murat",$I217))),0,1)</f>
        <v>0</v>
      </c>
      <c r="AC217" s="2">
        <f>IF(AND(ISERROR(FIND("Louis Davout",$H217)),ISERROR(FIND("Louis Davout",$I217))),0,1)</f>
        <v>0</v>
      </c>
      <c r="AD217" s="2">
        <f>IF(AND(ISERROR(FIND("Wellesley",$H217)),ISERROR(FIND("Wellesley",$I217))),0,1)</f>
        <v>0</v>
      </c>
      <c r="AE217" s="2">
        <f>IF(AND(ISERROR(FIND("Wellington",$H217)),ISERROR(FIND("Wellington",$I217))),0,1)</f>
        <v>0</v>
      </c>
      <c r="AF217">
        <f>IF(OR(AD217=1,AE217=1),1,0)</f>
        <v>0</v>
      </c>
      <c r="AG217">
        <f>IF(Q217="F",0,IF(Q217="A",1,0.5))</f>
        <v>0</v>
      </c>
    </row>
    <row r="218" ht="85.5" spans="1:33">
      <c r="A218" t="s">
        <v>1794</v>
      </c>
      <c r="B218" s="3" t="s">
        <v>316</v>
      </c>
      <c r="C218" t="s">
        <v>1799</v>
      </c>
      <c r="D218" t="s">
        <v>1800</v>
      </c>
      <c r="E218" t="s">
        <v>1732</v>
      </c>
      <c r="F218" s="3" t="s">
        <v>1733</v>
      </c>
      <c r="G218" t="s">
        <v>320</v>
      </c>
      <c r="I218" t="s">
        <v>1801</v>
      </c>
      <c r="J218" s="4">
        <v>2500</v>
      </c>
      <c r="K218" s="4">
        <v>2000</v>
      </c>
      <c r="L218">
        <v>277</v>
      </c>
      <c r="M218" s="3">
        <v>2000</v>
      </c>
      <c r="O218" t="s">
        <v>1905</v>
      </c>
      <c r="Q218" t="s">
        <v>1900</v>
      </c>
      <c r="R218" t="s">
        <v>1900</v>
      </c>
      <c r="S218" t="s">
        <v>1901</v>
      </c>
      <c r="T218">
        <f>IF(R218="F",J218,K218)</f>
        <v>2000</v>
      </c>
      <c r="U218">
        <f>IF(R218="F",K218,J218)</f>
        <v>2500</v>
      </c>
      <c r="V218">
        <f>IF($R$2="F",L218,M218)</f>
        <v>2000</v>
      </c>
      <c r="W218">
        <f>IF($R$2="F",M218,L218)</f>
        <v>277</v>
      </c>
      <c r="X218">
        <f>T218/U218</f>
        <v>0.8</v>
      </c>
      <c r="Y218">
        <f>V218/W218</f>
        <v>7.22021660649819</v>
      </c>
      <c r="Z218" s="2">
        <f>IF(AND(ISERROR(FIND("Napoleon",H218)),ISERROR(FIND("Napoleon",I218))),0,1)</f>
        <v>0</v>
      </c>
      <c r="AA218" s="2">
        <f>IF(AND(ISERROR(FIND("Michel Ney",$H218)),ISERROR(FIND("Michel Ney",$I218))),0,1)</f>
        <v>0</v>
      </c>
      <c r="AB218" s="2">
        <f>IF(AND(ISERROR(FIND("Joachim Murat",$H218)),ISERROR(FIND("Joachim Murat",$I218))),0,1)</f>
        <v>0</v>
      </c>
      <c r="AC218" s="2">
        <f>IF(AND(ISERROR(FIND("Louis Davout",$H218)),ISERROR(FIND("Louis Davout",$I218))),0,1)</f>
        <v>0</v>
      </c>
      <c r="AD218" s="2">
        <f>IF(AND(ISERROR(FIND("Wellesley",$H218)),ISERROR(FIND("Wellesley",$I218))),0,1)</f>
        <v>0</v>
      </c>
      <c r="AE218" s="2">
        <f>IF(AND(ISERROR(FIND("Wellington",$H218)),ISERROR(FIND("Wellington",$I218))),0,1)</f>
        <v>0</v>
      </c>
      <c r="AF218">
        <f>IF(OR(AD218=1,AE218=1),1,0)</f>
        <v>0</v>
      </c>
      <c r="AG218">
        <f>IF(Q218="F",0,IF(Q218="A",1,0.5))</f>
        <v>1</v>
      </c>
    </row>
    <row r="219" ht="142.5" spans="1:33">
      <c r="A219" t="s">
        <v>1804</v>
      </c>
      <c r="B219" s="3" t="s">
        <v>1805</v>
      </c>
      <c r="C219" t="s">
        <v>1806</v>
      </c>
      <c r="D219" t="s">
        <v>1807</v>
      </c>
      <c r="E219" s="3" t="s">
        <v>1808</v>
      </c>
      <c r="F219" s="3" t="s">
        <v>1809</v>
      </c>
      <c r="G219" t="s">
        <v>653</v>
      </c>
      <c r="H219" s="3" t="s">
        <v>1810</v>
      </c>
      <c r="I219" t="s">
        <v>1811</v>
      </c>
      <c r="J219" s="4">
        <v>6000</v>
      </c>
      <c r="K219" s="4">
        <v>10000</v>
      </c>
      <c r="L219" t="s">
        <v>1902</v>
      </c>
      <c r="M219">
        <v>5300</v>
      </c>
      <c r="O219" t="s">
        <v>1905</v>
      </c>
      <c r="Q219" t="s">
        <v>1901</v>
      </c>
      <c r="R219" t="s">
        <v>1901</v>
      </c>
      <c r="S219" t="s">
        <v>1900</v>
      </c>
      <c r="T219">
        <f>IF(R219="F",J219,K219)</f>
        <v>6000</v>
      </c>
      <c r="U219">
        <f>IF(R219="F",K219,J219)</f>
        <v>10000</v>
      </c>
      <c r="V219">
        <f>IF($R$2="F",L219,M219)</f>
        <v>5300</v>
      </c>
      <c r="W219" t="str">
        <f>IF($R$2="F",M219,L219)</f>
        <v> </v>
      </c>
      <c r="X219">
        <f>T219/U219</f>
        <v>0.6</v>
      </c>
      <c r="Y219" t="e">
        <f>V219/W219</f>
        <v>#VALUE!</v>
      </c>
      <c r="Z219" s="2">
        <f>IF(AND(ISERROR(FIND("Napoleon",H219)),ISERROR(FIND("Napoleon",I219))),0,1)</f>
        <v>0</v>
      </c>
      <c r="AA219" s="2">
        <f>IF(AND(ISERROR(FIND("Michel Ney",$H219)),ISERROR(FIND("Michel Ney",$I219))),0,1)</f>
        <v>0</v>
      </c>
      <c r="AB219" s="2">
        <f>IF(AND(ISERROR(FIND("Joachim Murat",$H219)),ISERROR(FIND("Joachim Murat",$I219))),0,1)</f>
        <v>0</v>
      </c>
      <c r="AC219" s="2">
        <f>IF(AND(ISERROR(FIND("Louis Davout",$H219)),ISERROR(FIND("Louis Davout",$I219))),0,1)</f>
        <v>0</v>
      </c>
      <c r="AD219" s="2">
        <f>IF(AND(ISERROR(FIND("Wellesley",$H219)),ISERROR(FIND("Wellesley",$I219))),0,1)</f>
        <v>0</v>
      </c>
      <c r="AE219" s="2">
        <f>IF(AND(ISERROR(FIND("Wellington",$H219)),ISERROR(FIND("Wellington",$I219))),0,1)</f>
        <v>0</v>
      </c>
      <c r="AF219">
        <f>IF(OR(AD219=1,AE219=1),1,0)</f>
        <v>0</v>
      </c>
      <c r="AG219">
        <f>IF(Q219="F",0,IF(Q219="A",1,0.5))</f>
        <v>0</v>
      </c>
    </row>
    <row r="220" ht="409.5" spans="1:33">
      <c r="A220" t="s">
        <v>1816</v>
      </c>
      <c r="B220" s="3" t="s">
        <v>420</v>
      </c>
      <c r="C220" t="s">
        <v>1817</v>
      </c>
      <c r="D220" t="s">
        <v>1818</v>
      </c>
      <c r="E220" t="s">
        <v>1819</v>
      </c>
      <c r="F220" s="3" t="s">
        <v>1820</v>
      </c>
      <c r="G220" s="3" t="s">
        <v>1821</v>
      </c>
      <c r="H220" s="3" t="s">
        <v>1822</v>
      </c>
      <c r="I220" s="3" t="s">
        <v>1823</v>
      </c>
      <c r="J220" s="8">
        <v>14000</v>
      </c>
      <c r="K220" s="8">
        <v>6000</v>
      </c>
      <c r="L220">
        <v>5102</v>
      </c>
      <c r="M220" s="4">
        <v>3055</v>
      </c>
      <c r="O220" t="s">
        <v>1905</v>
      </c>
      <c r="Q220" t="s">
        <v>1901</v>
      </c>
      <c r="R220" t="s">
        <v>1901</v>
      </c>
      <c r="S220" t="s">
        <v>1900</v>
      </c>
      <c r="T220">
        <f>IF(R220="F",J220,K220)</f>
        <v>14000</v>
      </c>
      <c r="U220">
        <f>IF(R220="F",K220,J220)</f>
        <v>6000</v>
      </c>
      <c r="V220">
        <f>IF($R$2="F",L220,M220)</f>
        <v>3055</v>
      </c>
      <c r="W220">
        <f>IF($R$2="F",M220,L220)</f>
        <v>5102</v>
      </c>
      <c r="X220">
        <f>T220/U220</f>
        <v>2.33333333333333</v>
      </c>
      <c r="Y220">
        <f>V220/W220</f>
        <v>0.598784790278322</v>
      </c>
      <c r="Z220" s="2">
        <f>IF(AND(ISERROR(FIND("Napoleon",H220)),ISERROR(FIND("Napoleon",I220))),0,1)</f>
        <v>0</v>
      </c>
      <c r="AA220" s="2">
        <f>IF(AND(ISERROR(FIND("Michel Ney",$H220)),ISERROR(FIND("Michel Ney",$I220))),0,1)</f>
        <v>0</v>
      </c>
      <c r="AB220" s="2">
        <f>IF(AND(ISERROR(FIND("Joachim Murat",$H220)),ISERROR(FIND("Joachim Murat",$I220))),0,1)</f>
        <v>0</v>
      </c>
      <c r="AC220" s="2">
        <f>IF(AND(ISERROR(FIND("Louis Davout",$H220)),ISERROR(FIND("Louis Davout",$I220))),0,1)</f>
        <v>0</v>
      </c>
      <c r="AD220" s="2">
        <f>IF(AND(ISERROR(FIND("Wellesley",$H220)),ISERROR(FIND("Wellesley",$I220))),0,1)</f>
        <v>0</v>
      </c>
      <c r="AE220" s="2">
        <f>IF(AND(ISERROR(FIND("Wellington",$H220)),ISERROR(FIND("Wellington",$I220))),0,1)</f>
        <v>0</v>
      </c>
      <c r="AF220">
        <f>IF(OR(AD220=1,AE220=1),1,0)</f>
        <v>0</v>
      </c>
      <c r="AG220">
        <f>IF(Q220="F",0,IF(Q220="A",1,0.5))</f>
        <v>0</v>
      </c>
    </row>
    <row r="221" ht="299.25" spans="1:33">
      <c r="A221" t="s">
        <v>1828</v>
      </c>
      <c r="B221" s="3" t="s">
        <v>1805</v>
      </c>
      <c r="C221" t="s">
        <v>1829</v>
      </c>
      <c r="D221" t="s">
        <v>1830</v>
      </c>
      <c r="E221" s="3" t="s">
        <v>1831</v>
      </c>
      <c r="F221" t="s">
        <v>19</v>
      </c>
      <c r="G221" t="s">
        <v>653</v>
      </c>
      <c r="H221" t="s">
        <v>490</v>
      </c>
      <c r="I221" t="s">
        <v>1832</v>
      </c>
      <c r="J221" s="4">
        <v>21500</v>
      </c>
      <c r="K221" s="8">
        <v>24500</v>
      </c>
      <c r="L221" t="s">
        <v>1902</v>
      </c>
      <c r="M221" s="3" t="s">
        <v>1902</v>
      </c>
      <c r="O221" t="s">
        <v>1905</v>
      </c>
      <c r="Q221" t="s">
        <v>1901</v>
      </c>
      <c r="R221" t="s">
        <v>1901</v>
      </c>
      <c r="S221" t="s">
        <v>1900</v>
      </c>
      <c r="T221">
        <f>IF(R221="F",J221,K221)</f>
        <v>21500</v>
      </c>
      <c r="U221">
        <f>IF(R221="F",K221,J221)</f>
        <v>24500</v>
      </c>
      <c r="V221" t="str">
        <f>IF($R$2="F",L221,M221)</f>
        <v> </v>
      </c>
      <c r="W221" t="str">
        <f>IF($R$2="F",M221,L221)</f>
        <v> </v>
      </c>
      <c r="X221">
        <f>T221/U221</f>
        <v>0.877551020408163</v>
      </c>
      <c r="Y221" t="e">
        <f>V221/W221</f>
        <v>#VALUE!</v>
      </c>
      <c r="Z221" s="2">
        <f>IF(AND(ISERROR(FIND("Napoleon",H221)),ISERROR(FIND("Napoleon",I221))),0,1)</f>
        <v>0</v>
      </c>
      <c r="AA221" s="2">
        <f>IF(AND(ISERROR(FIND("Michel Ney",$H221)),ISERROR(FIND("Michel Ney",$I221))),0,1)</f>
        <v>1</v>
      </c>
      <c r="AB221" s="2">
        <f>IF(AND(ISERROR(FIND("Joachim Murat",$H221)),ISERROR(FIND("Joachim Murat",$I221))),0,1)</f>
        <v>0</v>
      </c>
      <c r="AC221" s="2">
        <f>IF(AND(ISERROR(FIND("Louis Davout",$H221)),ISERROR(FIND("Louis Davout",$I221))),0,1)</f>
        <v>0</v>
      </c>
      <c r="AD221" s="2">
        <f>IF(AND(ISERROR(FIND("Wellesley",$H221)),ISERROR(FIND("Wellesley",$I221))),0,1)</f>
        <v>0</v>
      </c>
      <c r="AE221" s="2">
        <f>IF(AND(ISERROR(FIND("Wellington",$H221)),ISERROR(FIND("Wellington",$I221))),0,1)</f>
        <v>0</v>
      </c>
      <c r="AF221">
        <f>IF(OR(AD221=1,AE221=1),1,0)</f>
        <v>0</v>
      </c>
      <c r="AG221">
        <f>IF(Q221="F",0,IF(Q221="A",1,0.5))</f>
        <v>0</v>
      </c>
    </row>
    <row r="222" ht="114" spans="1:33">
      <c r="A222" t="s">
        <v>1836</v>
      </c>
      <c r="B222" s="3" t="s">
        <v>33</v>
      </c>
      <c r="C222" t="s">
        <v>1837</v>
      </c>
      <c r="D222" t="s">
        <v>1838</v>
      </c>
      <c r="E222" s="3" t="s">
        <v>1839</v>
      </c>
      <c r="F222" s="3" t="s">
        <v>1840</v>
      </c>
      <c r="G222" t="s">
        <v>1841</v>
      </c>
      <c r="H222" t="s">
        <v>1842</v>
      </c>
      <c r="I222" t="s">
        <v>1843</v>
      </c>
      <c r="J222" s="4">
        <v>9750</v>
      </c>
      <c r="K222" s="4">
        <v>3380</v>
      </c>
      <c r="L222" s="4">
        <v>3770</v>
      </c>
      <c r="M222">
        <v>3380</v>
      </c>
      <c r="O222" t="s">
        <v>1905</v>
      </c>
      <c r="Q222" t="s">
        <v>1900</v>
      </c>
      <c r="R222" t="s">
        <v>1900</v>
      </c>
      <c r="S222" t="s">
        <v>1901</v>
      </c>
      <c r="T222">
        <f>IF(R222="F",J222,K222)</f>
        <v>3380</v>
      </c>
      <c r="U222">
        <f>IF(R222="F",K222,J222)</f>
        <v>9750</v>
      </c>
      <c r="V222">
        <f>IF($R$2="F",L222,M222)</f>
        <v>3380</v>
      </c>
      <c r="W222">
        <f>IF($R$2="F",M222,L222)</f>
        <v>3770</v>
      </c>
      <c r="X222">
        <f>T222/U222</f>
        <v>0.346666666666667</v>
      </c>
      <c r="Y222">
        <f>V222/W222</f>
        <v>0.896551724137931</v>
      </c>
      <c r="Z222" s="2">
        <f>IF(AND(ISERROR(FIND("Napoleon",H222)),ISERROR(FIND("Napoleon",I222))),0,1)</f>
        <v>0</v>
      </c>
      <c r="AA222" s="2">
        <f>IF(AND(ISERROR(FIND("Michel Ney",$H222)),ISERROR(FIND("Michel Ney",$I222))),0,1)</f>
        <v>0</v>
      </c>
      <c r="AB222" s="2">
        <f>IF(AND(ISERROR(FIND("Joachim Murat",$H222)),ISERROR(FIND("Joachim Murat",$I222))),0,1)</f>
        <v>0</v>
      </c>
      <c r="AC222" s="2">
        <f>IF(AND(ISERROR(FIND("Louis Davout",$H222)),ISERROR(FIND("Louis Davout",$I222))),0,1)</f>
        <v>0</v>
      </c>
      <c r="AD222" s="2">
        <f>IF(AND(ISERROR(FIND("Wellesley",$H222)),ISERROR(FIND("Wellesley",$I222))),0,1)</f>
        <v>0</v>
      </c>
      <c r="AE222" s="2">
        <f>IF(AND(ISERROR(FIND("Wellington",$H222)),ISERROR(FIND("Wellington",$I222))),0,1)</f>
        <v>0</v>
      </c>
      <c r="AF222">
        <f>IF(OR(AD222=1,AE222=1),1,0)</f>
        <v>0</v>
      </c>
      <c r="AG222">
        <f>IF(Q222="F",0,IF(Q222="A",1,0.5))</f>
        <v>1</v>
      </c>
    </row>
    <row r="223" ht="85.5" spans="1:33">
      <c r="A223" t="s">
        <v>1231</v>
      </c>
      <c r="B223" s="3" t="s">
        <v>1232</v>
      </c>
      <c r="C223" t="s">
        <v>1233</v>
      </c>
      <c r="D223" t="s">
        <v>1846</v>
      </c>
      <c r="E223" t="s">
        <v>27</v>
      </c>
      <c r="F223" t="s">
        <v>1847</v>
      </c>
      <c r="G223" t="s">
        <v>79</v>
      </c>
      <c r="H223" s="3" t="s">
        <v>1848</v>
      </c>
      <c r="I223" s="3" t="s">
        <v>1849</v>
      </c>
      <c r="J223" s="4">
        <v>15000</v>
      </c>
      <c r="K223" s="4">
        <v>40000</v>
      </c>
      <c r="L223" t="s">
        <v>1902</v>
      </c>
      <c r="M223">
        <v>998</v>
      </c>
      <c r="Q223" t="s">
        <v>1901</v>
      </c>
      <c r="R223" t="s">
        <v>1900</v>
      </c>
      <c r="S223" t="s">
        <v>1901</v>
      </c>
      <c r="T223">
        <f>IF(R223="F",J223,K223)</f>
        <v>40000</v>
      </c>
      <c r="U223">
        <f>IF(R223="F",K223,J223)</f>
        <v>15000</v>
      </c>
      <c r="V223">
        <f>IF($R$2="F",L223,M223)</f>
        <v>998</v>
      </c>
      <c r="W223" t="str">
        <f>IF($R$2="F",M223,L223)</f>
        <v> </v>
      </c>
      <c r="X223">
        <f>T223/U223</f>
        <v>2.66666666666667</v>
      </c>
      <c r="Y223" t="e">
        <f>V223/W223</f>
        <v>#VALUE!</v>
      </c>
      <c r="Z223" s="2">
        <f>IF(AND(ISERROR(FIND("Napoleon",H223)),ISERROR(FIND("Napoleon",I223))),0,1)</f>
        <v>0</v>
      </c>
      <c r="AA223" s="2">
        <f>IF(AND(ISERROR(FIND("Michel Ney",$H223)),ISERROR(FIND("Michel Ney",$I223))),0,1)</f>
        <v>0</v>
      </c>
      <c r="AB223" s="2">
        <f>IF(AND(ISERROR(FIND("Joachim Murat",$H223)),ISERROR(FIND("Joachim Murat",$I223))),0,1)</f>
        <v>0</v>
      </c>
      <c r="AC223" s="2">
        <f>IF(AND(ISERROR(FIND("Louis Davout",$H223)),ISERROR(FIND("Louis Davout",$I223))),0,1)</f>
        <v>0</v>
      </c>
      <c r="AD223" s="2">
        <f>IF(AND(ISERROR(FIND("Wellesley",$H223)),ISERROR(FIND("Wellesley",$I223))),0,1)</f>
        <v>0</v>
      </c>
      <c r="AE223" s="2">
        <f>IF(AND(ISERROR(FIND("Wellington",$H223)),ISERROR(FIND("Wellington",$I223))),0,1)</f>
        <v>0</v>
      </c>
      <c r="AF223">
        <f>IF(OR(AD223=1,AE223=1),1,0)</f>
        <v>0</v>
      </c>
      <c r="AG223">
        <f>IF(Q223="F",0,IF(Q223="A",1,0.5))</f>
        <v>0</v>
      </c>
    </row>
    <row r="224" ht="71.25" spans="1:33">
      <c r="A224" t="s">
        <v>1851</v>
      </c>
      <c r="B224" s="3" t="s">
        <v>33</v>
      </c>
      <c r="C224" t="s">
        <v>1852</v>
      </c>
      <c r="D224" t="s">
        <v>1853</v>
      </c>
      <c r="E224" t="s">
        <v>27</v>
      </c>
      <c r="F224" t="s">
        <v>36</v>
      </c>
      <c r="G224" t="s">
        <v>248</v>
      </c>
      <c r="H224" t="s">
        <v>345</v>
      </c>
      <c r="I224" t="s">
        <v>1854</v>
      </c>
      <c r="J224" s="4">
        <v>21634</v>
      </c>
      <c r="K224" s="5">
        <v>6500</v>
      </c>
      <c r="L224" s="4">
        <v>4300</v>
      </c>
      <c r="M224" s="4">
        <v>15000</v>
      </c>
      <c r="O224" t="s">
        <v>1905</v>
      </c>
      <c r="Q224" t="s">
        <v>1901</v>
      </c>
      <c r="R224" t="s">
        <v>1901</v>
      </c>
      <c r="S224" t="s">
        <v>1900</v>
      </c>
      <c r="T224">
        <f>IF(R224="F",J224,K224)</f>
        <v>21634</v>
      </c>
      <c r="U224">
        <f>IF(R224="F",K224,J224)</f>
        <v>6500</v>
      </c>
      <c r="V224">
        <f>IF($R$2="F",L224,M224)</f>
        <v>15000</v>
      </c>
      <c r="W224">
        <f>IF($R$2="F",M224,L224)</f>
        <v>4300</v>
      </c>
      <c r="X224">
        <f>T224/U224</f>
        <v>3.32830769230769</v>
      </c>
      <c r="Y224">
        <f>V224/W224</f>
        <v>3.48837209302326</v>
      </c>
      <c r="Z224" s="2">
        <f>IF(AND(ISERROR(FIND("Napoleon",H224)),ISERROR(FIND("Napoleon",I224))),0,1)</f>
        <v>0</v>
      </c>
      <c r="AA224" s="2">
        <f>IF(AND(ISERROR(FIND("Michel Ney",$H224)),ISERROR(FIND("Michel Ney",$I224))),0,1)</f>
        <v>0</v>
      </c>
      <c r="AB224" s="2">
        <f>IF(AND(ISERROR(FIND("Joachim Murat",$H224)),ISERROR(FIND("Joachim Murat",$I224))),0,1)</f>
        <v>0</v>
      </c>
      <c r="AC224" s="2">
        <f>IF(AND(ISERROR(FIND("Louis Davout",$H224)),ISERROR(FIND("Louis Davout",$I224))),0,1)</f>
        <v>0</v>
      </c>
      <c r="AD224" s="2">
        <f>IF(AND(ISERROR(FIND("Wellesley",$H224)),ISERROR(FIND("Wellesley",$I224))),0,1)</f>
        <v>0</v>
      </c>
      <c r="AE224" s="2">
        <f>IF(AND(ISERROR(FIND("Wellington",$H224)),ISERROR(FIND("Wellington",$I224))),0,1)</f>
        <v>0</v>
      </c>
      <c r="AF224">
        <f>IF(OR(AD224=1,AE224=1),1,0)</f>
        <v>0</v>
      </c>
      <c r="AG224">
        <f>IF(Q224="F",0,IF(Q224="A",1,0.5))</f>
        <v>0</v>
      </c>
    </row>
    <row r="225" ht="128.25" spans="1:33">
      <c r="A225" t="s">
        <v>1856</v>
      </c>
      <c r="B225" s="3" t="s">
        <v>45</v>
      </c>
      <c r="C225" t="s">
        <v>1852</v>
      </c>
      <c r="D225" t="s">
        <v>1857</v>
      </c>
      <c r="E225" t="s">
        <v>27</v>
      </c>
      <c r="F225" t="s">
        <v>36</v>
      </c>
      <c r="G225" s="3" t="s">
        <v>344</v>
      </c>
      <c r="H225" s="3" t="s">
        <v>1858</v>
      </c>
      <c r="I225" s="3" t="s">
        <v>1859</v>
      </c>
      <c r="J225" s="4">
        <v>1600</v>
      </c>
      <c r="K225" s="4">
        <v>23000</v>
      </c>
      <c r="L225">
        <v>98</v>
      </c>
      <c r="M225" s="3">
        <v>102</v>
      </c>
      <c r="O225" t="s">
        <v>1905</v>
      </c>
      <c r="Q225" t="s">
        <v>1901</v>
      </c>
      <c r="R225" t="s">
        <v>1901</v>
      </c>
      <c r="S225" t="s">
        <v>1900</v>
      </c>
      <c r="T225">
        <f>IF(R225="F",J225,K225)</f>
        <v>1600</v>
      </c>
      <c r="U225">
        <f>IF(R225="F",K225,J225)</f>
        <v>23000</v>
      </c>
      <c r="V225">
        <f>IF($R$2="F",L225,M225)</f>
        <v>102</v>
      </c>
      <c r="W225">
        <f>IF($R$2="F",M225,L225)</f>
        <v>98</v>
      </c>
      <c r="X225">
        <f>T225/U225</f>
        <v>0.0695652173913043</v>
      </c>
      <c r="Y225">
        <f>V225/W225</f>
        <v>1.04081632653061</v>
      </c>
      <c r="Z225" s="2">
        <f>IF(AND(ISERROR(FIND("Napoleon",H225)),ISERROR(FIND("Napoleon",I225))),0,1)</f>
        <v>0</v>
      </c>
      <c r="AA225" s="2">
        <f>IF(AND(ISERROR(FIND("Michel Ney",$H225)),ISERROR(FIND("Michel Ney",$I225))),0,1)</f>
        <v>0</v>
      </c>
      <c r="AB225" s="2">
        <f>IF(AND(ISERROR(FIND("Joachim Murat",$H225)),ISERROR(FIND("Joachim Murat",$I225))),0,1)</f>
        <v>0</v>
      </c>
      <c r="AC225" s="2">
        <f>IF(AND(ISERROR(FIND("Louis Davout",$H225)),ISERROR(FIND("Louis Davout",$I225))),0,1)</f>
        <v>0</v>
      </c>
      <c r="AD225" s="2">
        <f>IF(AND(ISERROR(FIND("Wellesley",$H225)),ISERROR(FIND("Wellesley",$I225))),0,1)</f>
        <v>0</v>
      </c>
      <c r="AE225" s="2">
        <f>IF(AND(ISERROR(FIND("Wellington",$H225)),ISERROR(FIND("Wellington",$I225))),0,1)</f>
        <v>0</v>
      </c>
      <c r="AF225">
        <f>IF(OR(AD225=1,AE225=1),1,0)</f>
        <v>0</v>
      </c>
      <c r="AG225">
        <f>IF(Q225="F",0,IF(Q225="A",1,0.5))</f>
        <v>0</v>
      </c>
    </row>
    <row r="226" ht="71.25" spans="1:33">
      <c r="A226" t="s">
        <v>1862</v>
      </c>
      <c r="B226" s="3" t="s">
        <v>33</v>
      </c>
      <c r="C226" t="s">
        <v>1396</v>
      </c>
      <c r="D226" t="s">
        <v>1863</v>
      </c>
      <c r="E226" t="s">
        <v>27</v>
      </c>
      <c r="F226" t="s">
        <v>36</v>
      </c>
      <c r="G226" t="s">
        <v>248</v>
      </c>
      <c r="H226" t="s">
        <v>345</v>
      </c>
      <c r="I226" t="s">
        <v>1114</v>
      </c>
      <c r="J226">
        <v>26797</v>
      </c>
      <c r="K226" s="4">
        <v>28044</v>
      </c>
      <c r="L226" s="4">
        <v>2000</v>
      </c>
      <c r="M226" s="4">
        <v>20281</v>
      </c>
      <c r="O226" t="s">
        <v>1905</v>
      </c>
      <c r="Q226" t="s">
        <v>1901</v>
      </c>
      <c r="R226" t="s">
        <v>1901</v>
      </c>
      <c r="S226" t="s">
        <v>1900</v>
      </c>
      <c r="T226">
        <f>IF(R226="F",J226,K226)</f>
        <v>26797</v>
      </c>
      <c r="U226">
        <f>IF(R226="F",K226,J226)</f>
        <v>28044</v>
      </c>
      <c r="V226">
        <f>IF($R$2="F",L226,M226)</f>
        <v>20281</v>
      </c>
      <c r="W226">
        <f>IF($R$2="F",M226,L226)</f>
        <v>2000</v>
      </c>
      <c r="X226">
        <f>T226/U226</f>
        <v>0.955534160604764</v>
      </c>
      <c r="Y226">
        <f>V226/W226</f>
        <v>10.1405</v>
      </c>
      <c r="Z226" s="2">
        <f>IF(AND(ISERROR(FIND("Napoleon",H226)),ISERROR(FIND("Napoleon",I226))),0,1)</f>
        <v>0</v>
      </c>
      <c r="AA226" s="2">
        <f>IF(AND(ISERROR(FIND("Michel Ney",$H226)),ISERROR(FIND("Michel Ney",$I226))),0,1)</f>
        <v>0</v>
      </c>
      <c r="AB226" s="2">
        <f>IF(AND(ISERROR(FIND("Joachim Murat",$H226)),ISERROR(FIND("Joachim Murat",$I226))),0,1)</f>
        <v>0</v>
      </c>
      <c r="AC226" s="2">
        <f>IF(AND(ISERROR(FIND("Louis Davout",$H226)),ISERROR(FIND("Louis Davout",$I226))),0,1)</f>
        <v>0</v>
      </c>
      <c r="AD226" s="2">
        <f>IF(AND(ISERROR(FIND("Wellesley",$H226)),ISERROR(FIND("Wellesley",$I226))),0,1)</f>
        <v>0</v>
      </c>
      <c r="AE226" s="2">
        <f>IF(AND(ISERROR(FIND("Wellington",$H226)),ISERROR(FIND("Wellington",$I226))),0,1)</f>
        <v>0</v>
      </c>
      <c r="AF226">
        <f>IF(OR(AD226=1,AE226=1),1,0)</f>
        <v>0</v>
      </c>
      <c r="AG226">
        <f>IF(Q226="F",0,IF(Q226="A",1,0.5))</f>
        <v>0</v>
      </c>
    </row>
    <row r="227" ht="256.5" spans="1:33">
      <c r="A227" t="s">
        <v>1866</v>
      </c>
      <c r="B227" s="3" t="s">
        <v>45</v>
      </c>
      <c r="C227" t="s">
        <v>1867</v>
      </c>
      <c r="D227" t="s">
        <v>1868</v>
      </c>
      <c r="E227" s="3" t="s">
        <v>1869</v>
      </c>
      <c r="F227" s="3" t="s">
        <v>1870</v>
      </c>
      <c r="G227" t="s">
        <v>832</v>
      </c>
      <c r="H227" s="3" t="s">
        <v>1871</v>
      </c>
      <c r="I227" t="s">
        <v>1872</v>
      </c>
      <c r="J227" s="8">
        <v>35000</v>
      </c>
      <c r="K227" s="4">
        <v>5600</v>
      </c>
      <c r="L227" s="4">
        <v>14000</v>
      </c>
      <c r="M227" s="3">
        <v>9200</v>
      </c>
      <c r="O227" t="s">
        <v>1905</v>
      </c>
      <c r="Q227" t="s">
        <v>1901</v>
      </c>
      <c r="R227" t="s">
        <v>1901</v>
      </c>
      <c r="S227" t="s">
        <v>1900</v>
      </c>
      <c r="T227">
        <f>IF(R227="F",J227,K227)</f>
        <v>35000</v>
      </c>
      <c r="U227">
        <f>IF(R227="F",K227,J227)</f>
        <v>5600</v>
      </c>
      <c r="V227">
        <f>IF($R$2="F",L227,M227)</f>
        <v>9200</v>
      </c>
      <c r="W227">
        <f>IF($R$2="F",M227,L227)</f>
        <v>14000</v>
      </c>
      <c r="X227">
        <f>T227/U227</f>
        <v>6.25</v>
      </c>
      <c r="Y227">
        <f>V227/W227</f>
        <v>0.657142857142857</v>
      </c>
      <c r="Z227" s="2">
        <f>IF(AND(ISERROR(FIND("Napoleon",H227)),ISERROR(FIND("Napoleon",I227))),0,1)</f>
        <v>0</v>
      </c>
      <c r="AA227" s="2">
        <f>IF(AND(ISERROR(FIND("Michel Ney",$H227)),ISERROR(FIND("Michel Ney",$I227))),0,1)</f>
        <v>0</v>
      </c>
      <c r="AB227" s="2">
        <f>IF(AND(ISERROR(FIND("Joachim Murat",$H227)),ISERROR(FIND("Joachim Murat",$I227))),0,1)</f>
        <v>0</v>
      </c>
      <c r="AC227" s="2">
        <f>IF(AND(ISERROR(FIND("Louis Davout",$H227)),ISERROR(FIND("Louis Davout",$I227))),0,1)</f>
        <v>0</v>
      </c>
      <c r="AD227" s="2">
        <f>IF(AND(ISERROR(FIND("Wellesley",$H227)),ISERROR(FIND("Wellesley",$I227))),0,1)</f>
        <v>0</v>
      </c>
      <c r="AE227" s="2">
        <f>IF(AND(ISERROR(FIND("Wellington",$H227)),ISERROR(FIND("Wellington",$I227))),0,1)</f>
        <v>0</v>
      </c>
      <c r="AF227">
        <f>IF(OR(AD227=1,AE227=1),1,0)</f>
        <v>0</v>
      </c>
      <c r="AG227">
        <f>IF(Q227="F",0,IF(Q227="A",1,0.5))</f>
        <v>0</v>
      </c>
    </row>
    <row r="228" ht="171" spans="1:33">
      <c r="A228" t="s">
        <v>1877</v>
      </c>
      <c r="B228" s="3" t="s">
        <v>14</v>
      </c>
      <c r="C228" t="s">
        <v>1878</v>
      </c>
      <c r="D228" t="s">
        <v>1879</v>
      </c>
      <c r="E228" s="3" t="s">
        <v>1880</v>
      </c>
      <c r="F228" s="3" t="s">
        <v>1881</v>
      </c>
      <c r="G228" s="3" t="s">
        <v>1882</v>
      </c>
      <c r="H228" s="3" t="s">
        <v>1883</v>
      </c>
      <c r="I228" s="3" t="s">
        <v>1884</v>
      </c>
      <c r="J228" s="4">
        <v>25000</v>
      </c>
      <c r="K228" s="4">
        <v>80000</v>
      </c>
      <c r="L228" s="4">
        <v>5000</v>
      </c>
      <c r="M228" s="4">
        <v>12250</v>
      </c>
      <c r="Q228" t="s">
        <v>1901</v>
      </c>
      <c r="R228" t="s">
        <v>1901</v>
      </c>
      <c r="S228" t="s">
        <v>1900</v>
      </c>
      <c r="T228">
        <f>IF(R228="F",J228,K228)</f>
        <v>25000</v>
      </c>
      <c r="U228">
        <f>IF(R228="F",K228,J228)</f>
        <v>80000</v>
      </c>
      <c r="V228">
        <f>IF($R$2="F",L228,M228)</f>
        <v>12250</v>
      </c>
      <c r="W228">
        <f>IF($R$2="F",M228,L228)</f>
        <v>5000</v>
      </c>
      <c r="X228">
        <f>T228/U228</f>
        <v>0.3125</v>
      </c>
      <c r="Y228">
        <f>V228/W228</f>
        <v>2.45</v>
      </c>
      <c r="Z228" s="2">
        <f>IF(AND(ISERROR(FIND("Napoleon",H228)),ISERROR(FIND("Napoleon",I228))),0,1)</f>
        <v>0</v>
      </c>
      <c r="AA228" s="2">
        <f>IF(AND(ISERROR(FIND("Michel Ney",$H228)),ISERROR(FIND("Michel Ney",$I228))),0,1)</f>
        <v>0</v>
      </c>
      <c r="AB228" s="2">
        <f>IF(AND(ISERROR(FIND("Joachim Murat",$H228)),ISERROR(FIND("Joachim Murat",$I228))),0,1)</f>
        <v>0</v>
      </c>
      <c r="AC228" s="2">
        <f>IF(AND(ISERROR(FIND("Louis Davout",$H228)),ISERROR(FIND("Louis Davout",$I228))),0,1)</f>
        <v>0</v>
      </c>
      <c r="AD228" s="2">
        <f>IF(AND(ISERROR(FIND("Wellesley",$H228)),ISERROR(FIND("Wellesley",$I228))),0,1)</f>
        <v>0</v>
      </c>
      <c r="AE228" s="2">
        <f>IF(AND(ISERROR(FIND("Wellington",$H228)),ISERROR(FIND("Wellington",$I228))),0,1)</f>
        <v>0</v>
      </c>
      <c r="AF228">
        <f>IF(OR(AD228=1,AE228=1),1,0)</f>
        <v>0</v>
      </c>
      <c r="AG228">
        <f>IF(Q228="F",0,IF(Q228="A",1,0.5))</f>
        <v>0</v>
      </c>
    </row>
    <row r="229" ht="128.25" spans="1:33">
      <c r="A229" t="s">
        <v>1885</v>
      </c>
      <c r="B229" s="3" t="s">
        <v>14</v>
      </c>
      <c r="C229" t="s">
        <v>1886</v>
      </c>
      <c r="D229" t="s">
        <v>1887</v>
      </c>
      <c r="E229" t="s">
        <v>1888</v>
      </c>
      <c r="F229" s="3" t="s">
        <v>1809</v>
      </c>
      <c r="G229" t="s">
        <v>195</v>
      </c>
      <c r="H229" s="3" t="s">
        <v>1889</v>
      </c>
      <c r="I229" s="3" t="s">
        <v>1890</v>
      </c>
      <c r="J229" s="4">
        <v>20000</v>
      </c>
      <c r="K229" s="4">
        <v>40000</v>
      </c>
      <c r="L229" s="3">
        <v>9000</v>
      </c>
      <c r="M229" s="3">
        <v>16000</v>
      </c>
      <c r="Q229" t="s">
        <v>1901</v>
      </c>
      <c r="R229" t="s">
        <v>1901</v>
      </c>
      <c r="S229" t="s">
        <v>1900</v>
      </c>
      <c r="T229">
        <f>IF(R229="F",J229,K229)</f>
        <v>20000</v>
      </c>
      <c r="U229">
        <f>IF(R229="F",K229,J229)</f>
        <v>40000</v>
      </c>
      <c r="V229">
        <f>IF($R$2="F",L229,M229)</f>
        <v>16000</v>
      </c>
      <c r="W229">
        <f>IF($R$2="F",M229,L229)</f>
        <v>9000</v>
      </c>
      <c r="X229">
        <f>T229/U229</f>
        <v>0.5</v>
      </c>
      <c r="Y229">
        <f>V229/W229</f>
        <v>1.77777777777778</v>
      </c>
      <c r="Z229" s="2">
        <f>IF(AND(ISERROR(FIND("Napoleon",H229)),ISERROR(FIND("Napoleon",I229))),0,1)</f>
        <v>0</v>
      </c>
      <c r="AA229" s="2">
        <f>IF(AND(ISERROR(FIND("Michel Ney",$H229)),ISERROR(FIND("Michel Ney",$I229))),0,1)</f>
        <v>0</v>
      </c>
      <c r="AB229" s="2">
        <f>IF(AND(ISERROR(FIND("Joachim Murat",$H229)),ISERROR(FIND("Joachim Murat",$I229))),0,1)</f>
        <v>0</v>
      </c>
      <c r="AC229" s="2">
        <f>IF(AND(ISERROR(FIND("Louis Davout",$H229)),ISERROR(FIND("Louis Davout",$I229))),0,1)</f>
        <v>0</v>
      </c>
      <c r="AD229" s="2">
        <f>IF(AND(ISERROR(FIND("Wellesley",$H229)),ISERROR(FIND("Wellesley",$I229))),0,1)</f>
        <v>0</v>
      </c>
      <c r="AE229" s="2">
        <f>IF(AND(ISERROR(FIND("Wellington",$H229)),ISERROR(FIND("Wellington",$I229))),0,1)</f>
        <v>0</v>
      </c>
      <c r="AF229">
        <f>IF(OR(AD229=1,AE229=1),1,0)</f>
        <v>0</v>
      </c>
      <c r="AG229">
        <f>IF(Q229="F",0,IF(Q229="A",1,0.5))</f>
        <v>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29"/>
  <sheetViews>
    <sheetView tabSelected="1" topLeftCell="A206" workbookViewId="0">
      <selection activeCell="C216" sqref="C216"/>
    </sheetView>
  </sheetViews>
  <sheetFormatPr defaultColWidth="9" defaultRowHeight="14.25"/>
  <sheetData>
    <row r="1" spans="1:17">
      <c r="A1" s="1" t="s">
        <v>1896</v>
      </c>
      <c r="B1" t="s">
        <v>1897</v>
      </c>
      <c r="C1" t="s">
        <v>1898</v>
      </c>
      <c r="D1" s="2" t="s">
        <v>1941</v>
      </c>
      <c r="E1" s="2" t="s">
        <v>9</v>
      </c>
      <c r="F1" s="2" t="s">
        <v>1953</v>
      </c>
      <c r="G1" s="2" t="s">
        <v>11</v>
      </c>
      <c r="H1" s="2" t="s">
        <v>1944</v>
      </c>
      <c r="I1" s="2" t="s">
        <v>1945</v>
      </c>
      <c r="J1" s="2" t="s">
        <v>1946</v>
      </c>
      <c r="K1" s="2" t="s">
        <v>1954</v>
      </c>
      <c r="L1" s="2" t="s">
        <v>329</v>
      </c>
      <c r="M1" t="s">
        <v>1948</v>
      </c>
      <c r="N1" s="2" t="s">
        <v>1949</v>
      </c>
      <c r="O1" s="2" t="s">
        <v>1950</v>
      </c>
      <c r="P1" s="2" t="s">
        <v>1951</v>
      </c>
      <c r="Q1" s="2" t="s">
        <v>1952</v>
      </c>
    </row>
    <row r="2" spans="1:17">
      <c r="A2" t="s">
        <v>1899</v>
      </c>
      <c r="B2" t="s">
        <v>1900</v>
      </c>
      <c r="C2" t="s">
        <v>1901</v>
      </c>
      <c r="D2">
        <v>30000</v>
      </c>
      <c r="E2">
        <v>43500</v>
      </c>
      <c r="F2">
        <v>3100</v>
      </c>
      <c r="G2">
        <v>5300</v>
      </c>
      <c r="H2">
        <v>0.689655172413793</v>
      </c>
      <c r="I2">
        <v>0.584905660377358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>
        <v>0</v>
      </c>
      <c r="Q2">
        <v>0.5</v>
      </c>
    </row>
    <row r="3" spans="1:17">
      <c r="A3" t="s">
        <v>1901</v>
      </c>
      <c r="B3" t="s">
        <v>1900</v>
      </c>
      <c r="C3" t="s">
        <v>1901</v>
      </c>
      <c r="D3">
        <v>55000</v>
      </c>
      <c r="E3">
        <v>42000</v>
      </c>
      <c r="F3">
        <v>1107</v>
      </c>
      <c r="G3">
        <v>6711</v>
      </c>
      <c r="H3">
        <v>1.30952380952381</v>
      </c>
      <c r="I3">
        <v>0.16495306213679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>
        <v>0</v>
      </c>
      <c r="Q3">
        <v>0</v>
      </c>
    </row>
    <row r="4" spans="1:17">
      <c r="A4" t="s">
        <v>1901</v>
      </c>
      <c r="B4" t="s">
        <v>1901</v>
      </c>
      <c r="C4" t="s">
        <v>1900</v>
      </c>
      <c r="D4">
        <v>16000</v>
      </c>
      <c r="E4">
        <v>32000</v>
      </c>
      <c r="F4">
        <v>3000</v>
      </c>
      <c r="G4">
        <v>450</v>
      </c>
      <c r="H4">
        <v>0.5</v>
      </c>
      <c r="I4">
        <v>6.66666666666667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>
        <v>0</v>
      </c>
      <c r="Q4">
        <v>0</v>
      </c>
    </row>
    <row r="5" spans="1:17">
      <c r="A5" t="s">
        <v>1899</v>
      </c>
      <c r="B5" t="s">
        <v>1900</v>
      </c>
      <c r="C5" t="s">
        <v>1901</v>
      </c>
      <c r="D5">
        <v>24260</v>
      </c>
      <c r="E5">
        <v>35284</v>
      </c>
      <c r="F5">
        <v>6918</v>
      </c>
      <c r="G5">
        <v>7458</v>
      </c>
      <c r="H5">
        <v>0.68756376828024</v>
      </c>
      <c r="I5">
        <v>0.927594529364441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>
        <v>0</v>
      </c>
      <c r="Q5">
        <v>0.5</v>
      </c>
    </row>
    <row r="6" spans="1:17">
      <c r="A6" t="s">
        <v>1900</v>
      </c>
      <c r="B6" t="s">
        <v>1901</v>
      </c>
      <c r="C6" t="s">
        <v>1900</v>
      </c>
      <c r="D6">
        <v>10800</v>
      </c>
      <c r="E6">
        <v>9000</v>
      </c>
      <c r="F6">
        <v>300</v>
      </c>
      <c r="G6">
        <v>2000</v>
      </c>
      <c r="H6">
        <v>1.2</v>
      </c>
      <c r="I6">
        <v>0.15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>
        <v>0</v>
      </c>
      <c r="Q6">
        <v>1</v>
      </c>
    </row>
    <row r="7" spans="1:17">
      <c r="A7" t="s">
        <v>1900</v>
      </c>
      <c r="B7" t="s">
        <v>1900</v>
      </c>
      <c r="C7" t="s">
        <v>1901</v>
      </c>
      <c r="D7">
        <v>1000</v>
      </c>
      <c r="E7">
        <v>6000</v>
      </c>
      <c r="F7">
        <v>409</v>
      </c>
      <c r="G7">
        <v>181</v>
      </c>
      <c r="H7">
        <v>0.166666666666667</v>
      </c>
      <c r="I7">
        <v>2.25966850828729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>
        <v>0</v>
      </c>
      <c r="Q7">
        <v>1</v>
      </c>
    </row>
    <row r="8" spans="1:17">
      <c r="A8" t="s">
        <v>1901</v>
      </c>
      <c r="B8" t="s">
        <v>1901</v>
      </c>
      <c r="C8" t="s">
        <v>1900</v>
      </c>
      <c r="D8">
        <v>30000</v>
      </c>
      <c r="E8">
        <v>26000</v>
      </c>
      <c r="F8">
        <v>5500</v>
      </c>
      <c r="G8">
        <v>2400</v>
      </c>
      <c r="H8">
        <v>1.15384615384615</v>
      </c>
      <c r="I8">
        <v>2.29166666666667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>
        <v>0</v>
      </c>
      <c r="Q8">
        <v>0</v>
      </c>
    </row>
    <row r="9" spans="1:17">
      <c r="A9" t="s">
        <v>1901</v>
      </c>
      <c r="B9" t="s">
        <v>1901</v>
      </c>
      <c r="C9" t="s">
        <v>1900</v>
      </c>
      <c r="D9">
        <v>10000</v>
      </c>
      <c r="E9">
        <v>6700</v>
      </c>
      <c r="F9">
        <v>2000</v>
      </c>
      <c r="G9">
        <v>1000</v>
      </c>
      <c r="H9">
        <v>1.49253731343284</v>
      </c>
      <c r="I9">
        <v>2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>
        <v>0</v>
      </c>
      <c r="Q9">
        <v>0</v>
      </c>
    </row>
    <row r="10" spans="1:17">
      <c r="A10" t="s">
        <v>1901</v>
      </c>
      <c r="B10" t="s">
        <v>1901</v>
      </c>
      <c r="C10" t="s">
        <v>1900</v>
      </c>
      <c r="D10">
        <v>28000</v>
      </c>
      <c r="E10">
        <v>80000</v>
      </c>
      <c r="F10">
        <v>4000</v>
      </c>
      <c r="G10">
        <v>3000</v>
      </c>
      <c r="H10">
        <v>0.35</v>
      </c>
      <c r="I10">
        <v>1.33333333333333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>
        <v>0</v>
      </c>
      <c r="Q10">
        <v>0</v>
      </c>
    </row>
    <row r="11" spans="1:17">
      <c r="A11" t="s">
        <v>1900</v>
      </c>
      <c r="B11" t="s">
        <v>1900</v>
      </c>
      <c r="C11" t="s">
        <v>1901</v>
      </c>
      <c r="D11">
        <v>6000</v>
      </c>
      <c r="E11">
        <v>9000</v>
      </c>
      <c r="F11">
        <v>2400</v>
      </c>
      <c r="G11">
        <v>80</v>
      </c>
      <c r="H11">
        <v>0.666666666666667</v>
      </c>
      <c r="I11">
        <v>30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>
        <v>0</v>
      </c>
      <c r="Q11">
        <v>1</v>
      </c>
    </row>
    <row r="12" spans="1:17">
      <c r="A12" t="s">
        <v>1900</v>
      </c>
      <c r="B12" t="s">
        <v>1901</v>
      </c>
      <c r="C12" t="s">
        <v>1900</v>
      </c>
      <c r="D12">
        <v>66000</v>
      </c>
      <c r="E12">
        <v>95800</v>
      </c>
      <c r="F12">
        <v>23300</v>
      </c>
      <c r="G12">
        <v>23000</v>
      </c>
      <c r="H12">
        <v>0.688935281837161</v>
      </c>
      <c r="I12">
        <v>1.01304347826087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>
        <v>0</v>
      </c>
      <c r="Q12">
        <v>1</v>
      </c>
    </row>
    <row r="13" spans="1:17">
      <c r="A13" t="s">
        <v>1901</v>
      </c>
      <c r="B13" t="s">
        <v>1901</v>
      </c>
      <c r="C13" t="s">
        <v>1900</v>
      </c>
      <c r="D13">
        <v>67000</v>
      </c>
      <c r="E13">
        <v>85400</v>
      </c>
      <c r="F13">
        <v>36000</v>
      </c>
      <c r="G13">
        <v>9000</v>
      </c>
      <c r="H13">
        <v>0.784543325526932</v>
      </c>
      <c r="I13">
        <v>4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>
        <v>0</v>
      </c>
      <c r="Q13">
        <v>0</v>
      </c>
    </row>
    <row r="14" spans="1:17">
      <c r="A14" t="s">
        <v>1900</v>
      </c>
      <c r="B14" t="s">
        <v>1901</v>
      </c>
      <c r="C14" t="s">
        <v>1900</v>
      </c>
      <c r="D14">
        <v>21130</v>
      </c>
      <c r="E14">
        <v>27110</v>
      </c>
      <c r="F14">
        <v>978</v>
      </c>
      <c r="G14">
        <v>21130</v>
      </c>
      <c r="H14">
        <v>0.779417189229067</v>
      </c>
      <c r="I14">
        <v>0.0462849029815428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>
        <v>0</v>
      </c>
      <c r="Q14">
        <v>1</v>
      </c>
    </row>
    <row r="15" spans="1:17">
      <c r="A15" t="s">
        <v>1900</v>
      </c>
      <c r="B15" t="s">
        <v>1901</v>
      </c>
      <c r="C15" t="s">
        <v>1900</v>
      </c>
      <c r="D15">
        <v>30000</v>
      </c>
      <c r="E15">
        <v>30000</v>
      </c>
      <c r="F15">
        <v>1900</v>
      </c>
      <c r="G15">
        <v>3100</v>
      </c>
      <c r="H15">
        <v>1</v>
      </c>
      <c r="I15">
        <v>0.612903225806452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>
        <v>0</v>
      </c>
      <c r="Q15">
        <v>1</v>
      </c>
    </row>
    <row r="16" spans="1:17">
      <c r="A16" t="s">
        <v>1900</v>
      </c>
      <c r="B16" t="s">
        <v>1900</v>
      </c>
      <c r="C16" t="s">
        <v>1901</v>
      </c>
      <c r="D16">
        <v>10160</v>
      </c>
      <c r="E16">
        <v>15200</v>
      </c>
      <c r="F16">
        <v>2380</v>
      </c>
      <c r="G16">
        <v>1590</v>
      </c>
      <c r="H16">
        <v>0.668421052631579</v>
      </c>
      <c r="I16">
        <v>1.49685534591195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>
        <v>0</v>
      </c>
      <c r="Q16">
        <v>1</v>
      </c>
    </row>
    <row r="17" spans="1:17">
      <c r="A17" t="s">
        <v>1901</v>
      </c>
      <c r="B17" t="s">
        <v>1901</v>
      </c>
      <c r="C17" t="s">
        <v>1900</v>
      </c>
      <c r="D17">
        <v>157500</v>
      </c>
      <c r="E17">
        <v>96000</v>
      </c>
      <c r="F17">
        <v>11000</v>
      </c>
      <c r="G17">
        <v>21000</v>
      </c>
      <c r="H17">
        <v>1.640625</v>
      </c>
      <c r="I17">
        <v>0.523809523809524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>
        <v>0</v>
      </c>
      <c r="Q17">
        <v>0</v>
      </c>
    </row>
    <row r="18" spans="1:17">
      <c r="A18" t="s">
        <v>1900</v>
      </c>
      <c r="B18" t="s">
        <v>1901</v>
      </c>
      <c r="C18" t="s">
        <v>1900</v>
      </c>
      <c r="D18">
        <v>14000</v>
      </c>
      <c r="E18">
        <v>19550</v>
      </c>
      <c r="F18">
        <v>2976</v>
      </c>
      <c r="G18">
        <v>910</v>
      </c>
      <c r="H18">
        <v>0.716112531969309</v>
      </c>
      <c r="I18">
        <v>3.27032967032967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>
        <v>0</v>
      </c>
      <c r="Q18">
        <v>1</v>
      </c>
    </row>
    <row r="19" spans="1:17">
      <c r="A19" t="s">
        <v>1900</v>
      </c>
      <c r="B19" t="s">
        <v>1900</v>
      </c>
      <c r="C19" t="s">
        <v>1901</v>
      </c>
      <c r="D19">
        <v>550</v>
      </c>
      <c r="E19">
        <v>600</v>
      </c>
      <c r="F19">
        <v>128</v>
      </c>
      <c r="G19">
        <v>50</v>
      </c>
      <c r="H19">
        <v>0.916666666666667</v>
      </c>
      <c r="I19">
        <v>2.56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>
        <v>0</v>
      </c>
      <c r="Q19">
        <v>1</v>
      </c>
    </row>
    <row r="20" spans="1:17">
      <c r="A20" t="s">
        <v>1900</v>
      </c>
      <c r="B20" t="s">
        <v>1901</v>
      </c>
      <c r="C20" t="s">
        <v>1900</v>
      </c>
      <c r="D20">
        <v>89000</v>
      </c>
      <c r="E20">
        <v>64000</v>
      </c>
      <c r="F20">
        <v>11000</v>
      </c>
      <c r="G20">
        <v>34000</v>
      </c>
      <c r="H20">
        <v>1.390625</v>
      </c>
      <c r="I20">
        <v>0.323529411764706</v>
      </c>
      <c r="J20" s="2">
        <v>1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>
        <v>0</v>
      </c>
      <c r="Q20">
        <v>1</v>
      </c>
    </row>
    <row r="21" spans="1:17">
      <c r="A21" t="s">
        <v>1900</v>
      </c>
      <c r="B21" t="s">
        <v>1900</v>
      </c>
      <c r="C21" t="s">
        <v>1901</v>
      </c>
      <c r="D21">
        <v>471</v>
      </c>
      <c r="E21">
        <v>2500</v>
      </c>
      <c r="F21">
        <v>76</v>
      </c>
      <c r="G21">
        <v>201</v>
      </c>
      <c r="H21">
        <v>0.1884</v>
      </c>
      <c r="I21">
        <v>0.378109452736318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>
        <v>0</v>
      </c>
      <c r="Q21">
        <v>1</v>
      </c>
    </row>
    <row r="22" spans="1:17">
      <c r="A22" t="s">
        <v>1901</v>
      </c>
      <c r="B22" t="s">
        <v>1901</v>
      </c>
      <c r="C22" t="s">
        <v>1900</v>
      </c>
      <c r="D22">
        <v>160000</v>
      </c>
      <c r="E22">
        <v>140000</v>
      </c>
      <c r="F22">
        <v>42500</v>
      </c>
      <c r="G22">
        <v>32500</v>
      </c>
      <c r="H22">
        <v>1.14285714285714</v>
      </c>
      <c r="I22">
        <v>1.30769230769231</v>
      </c>
      <c r="J22" s="2">
        <v>1</v>
      </c>
      <c r="K22" s="2">
        <v>1</v>
      </c>
      <c r="L22" s="2">
        <v>1</v>
      </c>
      <c r="M22" s="2">
        <v>0</v>
      </c>
      <c r="N22" s="2">
        <v>0</v>
      </c>
      <c r="O22" s="2">
        <v>0</v>
      </c>
      <c r="P22">
        <v>0</v>
      </c>
      <c r="Q22">
        <v>0</v>
      </c>
    </row>
    <row r="23" spans="1:17">
      <c r="A23" t="s">
        <v>1901</v>
      </c>
      <c r="B23" t="s">
        <v>1901</v>
      </c>
      <c r="C23" t="s">
        <v>1900</v>
      </c>
      <c r="D23">
        <v>30000</v>
      </c>
      <c r="E23">
        <v>25000</v>
      </c>
      <c r="F23">
        <v>4000</v>
      </c>
      <c r="G23">
        <v>1500</v>
      </c>
      <c r="H23">
        <v>1.2</v>
      </c>
      <c r="I23">
        <v>2.66666666666667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>
        <v>0</v>
      </c>
      <c r="Q23">
        <v>0</v>
      </c>
    </row>
    <row r="24" spans="1:17">
      <c r="A24" t="s">
        <v>1901</v>
      </c>
      <c r="B24" t="s">
        <v>1901</v>
      </c>
      <c r="C24" t="s">
        <v>1900</v>
      </c>
      <c r="D24">
        <v>24000</v>
      </c>
      <c r="E24">
        <v>9000</v>
      </c>
      <c r="F24">
        <v>2000</v>
      </c>
      <c r="G24" t="s">
        <v>1902</v>
      </c>
      <c r="H24">
        <v>2.66666666666667</v>
      </c>
      <c r="I24" t="e">
        <v>#VALUE!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>
        <v>0</v>
      </c>
      <c r="Q24">
        <v>0</v>
      </c>
    </row>
    <row r="25" spans="1:17">
      <c r="A25" t="s">
        <v>1900</v>
      </c>
      <c r="B25" t="s">
        <v>1900</v>
      </c>
      <c r="C25" t="s">
        <v>1901</v>
      </c>
      <c r="D25">
        <v>65000</v>
      </c>
      <c r="E25">
        <v>50000</v>
      </c>
      <c r="F25">
        <v>4500</v>
      </c>
      <c r="G25">
        <v>1250</v>
      </c>
      <c r="H25">
        <v>1.3</v>
      </c>
      <c r="I25">
        <v>3.6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>
        <v>1</v>
      </c>
      <c r="Q25">
        <v>1</v>
      </c>
    </row>
    <row r="26" spans="1:17">
      <c r="A26" t="s">
        <v>1901</v>
      </c>
      <c r="B26" t="s">
        <v>1900</v>
      </c>
      <c r="C26" t="s">
        <v>1901</v>
      </c>
      <c r="D26">
        <v>9000</v>
      </c>
      <c r="E26">
        <v>5000</v>
      </c>
      <c r="F26">
        <v>50</v>
      </c>
      <c r="G26" t="s">
        <v>1902</v>
      </c>
      <c r="H26">
        <v>1.8</v>
      </c>
      <c r="I26" t="e">
        <v>#VALUE!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>
        <v>0</v>
      </c>
      <c r="Q26">
        <v>0</v>
      </c>
    </row>
    <row r="27" spans="1:17">
      <c r="A27" t="s">
        <v>1901</v>
      </c>
      <c r="B27" t="s">
        <v>1901</v>
      </c>
      <c r="C27" t="s">
        <v>1900</v>
      </c>
      <c r="D27">
        <v>28300</v>
      </c>
      <c r="E27">
        <v>49200</v>
      </c>
      <c r="F27">
        <v>9221</v>
      </c>
      <c r="G27">
        <v>3729</v>
      </c>
      <c r="H27">
        <v>0.57520325203252</v>
      </c>
      <c r="I27">
        <v>2.47278090640923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>
        <v>0</v>
      </c>
      <c r="Q27">
        <v>0</v>
      </c>
    </row>
    <row r="28" spans="1:17">
      <c r="A28" t="s">
        <v>1900</v>
      </c>
      <c r="B28" t="s">
        <v>1901</v>
      </c>
      <c r="C28" t="s">
        <v>1900</v>
      </c>
      <c r="D28">
        <v>2400</v>
      </c>
      <c r="E28">
        <v>700</v>
      </c>
      <c r="F28">
        <v>168</v>
      </c>
      <c r="G28">
        <v>200</v>
      </c>
      <c r="H28">
        <v>3.42857142857143</v>
      </c>
      <c r="I28">
        <v>0.84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>
        <v>0</v>
      </c>
      <c r="Q28">
        <v>1</v>
      </c>
    </row>
    <row r="29" spans="1:17">
      <c r="A29" t="s">
        <v>1901</v>
      </c>
      <c r="B29" t="s">
        <v>1901</v>
      </c>
      <c r="C29" t="s">
        <v>1900</v>
      </c>
      <c r="D29">
        <v>10000</v>
      </c>
      <c r="E29">
        <v>14000</v>
      </c>
      <c r="F29">
        <v>3000</v>
      </c>
      <c r="G29" t="s">
        <v>1902</v>
      </c>
      <c r="H29">
        <v>0.714285714285714</v>
      </c>
      <c r="I29" t="e">
        <v>#VALUE!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>
        <v>0</v>
      </c>
      <c r="Q29">
        <v>0</v>
      </c>
    </row>
    <row r="30" spans="1:17">
      <c r="A30" t="s">
        <v>1899</v>
      </c>
      <c r="B30" t="s">
        <v>1900</v>
      </c>
      <c r="C30" t="s">
        <v>1901</v>
      </c>
      <c r="D30" t="s">
        <v>303</v>
      </c>
      <c r="E30" t="s">
        <v>302</v>
      </c>
      <c r="F30" t="s">
        <v>1904</v>
      </c>
      <c r="G30">
        <v>198</v>
      </c>
      <c r="H30" t="e">
        <v>#VALUE!</v>
      </c>
      <c r="I30" t="e">
        <v>#VALUE!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>
        <v>0</v>
      </c>
      <c r="Q30">
        <v>0.5</v>
      </c>
    </row>
    <row r="31" spans="1:17">
      <c r="A31" t="s">
        <v>1900</v>
      </c>
      <c r="B31" t="s">
        <v>1900</v>
      </c>
      <c r="C31" t="s">
        <v>1901</v>
      </c>
      <c r="D31" t="s">
        <v>312</v>
      </c>
      <c r="E31" t="s">
        <v>311</v>
      </c>
      <c r="F31" t="s">
        <v>314</v>
      </c>
      <c r="G31" t="s">
        <v>313</v>
      </c>
      <c r="H31" t="e">
        <v>#VALUE!</v>
      </c>
      <c r="I31" t="e">
        <v>#VALUE!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>
        <v>0</v>
      </c>
      <c r="Q31">
        <v>1</v>
      </c>
    </row>
    <row r="32" spans="1:17">
      <c r="A32" t="s">
        <v>1900</v>
      </c>
      <c r="B32" t="s">
        <v>1900</v>
      </c>
      <c r="C32" t="s">
        <v>1901</v>
      </c>
      <c r="D32">
        <v>5000</v>
      </c>
      <c r="E32">
        <v>2500</v>
      </c>
      <c r="F32">
        <v>1612</v>
      </c>
      <c r="G32">
        <v>116</v>
      </c>
      <c r="H32">
        <v>2</v>
      </c>
      <c r="I32">
        <v>13.8965517241379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>
        <v>0</v>
      </c>
      <c r="Q32">
        <v>1</v>
      </c>
    </row>
    <row r="33" spans="1:17">
      <c r="A33" t="s">
        <v>1900</v>
      </c>
      <c r="B33" t="s">
        <v>1900</v>
      </c>
      <c r="C33" t="s">
        <v>1901</v>
      </c>
      <c r="D33">
        <v>7000</v>
      </c>
      <c r="E33">
        <v>4500</v>
      </c>
      <c r="F33">
        <v>1000</v>
      </c>
      <c r="G33">
        <v>230</v>
      </c>
      <c r="H33">
        <v>1.55555555555556</v>
      </c>
      <c r="I33">
        <v>4.34782608695652</v>
      </c>
      <c r="J33" s="2">
        <v>0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>
        <v>0</v>
      </c>
      <c r="Q33">
        <v>1</v>
      </c>
    </row>
    <row r="34" spans="1:17">
      <c r="A34" t="s">
        <v>1901</v>
      </c>
      <c r="B34" t="s">
        <v>1901</v>
      </c>
      <c r="C34" t="s">
        <v>1900</v>
      </c>
      <c r="D34">
        <v>4600</v>
      </c>
      <c r="E34">
        <v>7000</v>
      </c>
      <c r="F34">
        <v>155</v>
      </c>
      <c r="G34">
        <v>55</v>
      </c>
      <c r="H34">
        <v>0.657142857142857</v>
      </c>
      <c r="I34">
        <v>2.81818181818182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>
        <v>0</v>
      </c>
      <c r="Q34">
        <v>0</v>
      </c>
    </row>
    <row r="35" spans="1:17">
      <c r="A35" t="s">
        <v>1900</v>
      </c>
      <c r="B35" t="s">
        <v>1901</v>
      </c>
      <c r="C35" t="s">
        <v>1900</v>
      </c>
      <c r="D35">
        <v>13200</v>
      </c>
      <c r="E35">
        <v>18200</v>
      </c>
      <c r="F35">
        <v>701</v>
      </c>
      <c r="G35">
        <v>1600</v>
      </c>
      <c r="H35">
        <v>0.725274725274725</v>
      </c>
      <c r="I35">
        <v>0.438125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>
        <v>0</v>
      </c>
      <c r="Q35">
        <v>1</v>
      </c>
    </row>
    <row r="36" spans="1:17">
      <c r="A36" t="s">
        <v>1900</v>
      </c>
      <c r="B36" t="s">
        <v>1900</v>
      </c>
      <c r="C36" t="s">
        <v>1901</v>
      </c>
      <c r="D36">
        <v>1900</v>
      </c>
      <c r="E36">
        <v>2000</v>
      </c>
      <c r="F36">
        <v>606</v>
      </c>
      <c r="G36">
        <v>15</v>
      </c>
      <c r="H36">
        <v>0.95</v>
      </c>
      <c r="I36">
        <v>40.4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>
        <v>0</v>
      </c>
      <c r="Q36">
        <v>1</v>
      </c>
    </row>
    <row r="37" spans="1:17">
      <c r="A37" t="s">
        <v>1900</v>
      </c>
      <c r="B37" t="s">
        <v>1901</v>
      </c>
      <c r="C37" t="s">
        <v>1900</v>
      </c>
      <c r="D37">
        <v>500</v>
      </c>
      <c r="E37">
        <v>0</v>
      </c>
      <c r="F37">
        <v>0</v>
      </c>
      <c r="G37">
        <v>390</v>
      </c>
      <c r="H37" t="e">
        <v>#DIV/0!</v>
      </c>
      <c r="I37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>
        <v>0</v>
      </c>
      <c r="Q37">
        <v>1</v>
      </c>
    </row>
    <row r="38" spans="1:17">
      <c r="A38" t="s">
        <v>1900</v>
      </c>
      <c r="B38" t="s">
        <v>1900</v>
      </c>
      <c r="C38" t="s">
        <v>1901</v>
      </c>
      <c r="D38">
        <v>3000</v>
      </c>
      <c r="E38">
        <v>600</v>
      </c>
      <c r="F38">
        <v>250</v>
      </c>
      <c r="G38">
        <v>50</v>
      </c>
      <c r="H38">
        <v>5</v>
      </c>
      <c r="I38">
        <v>5</v>
      </c>
      <c r="J38" s="2">
        <v>0</v>
      </c>
      <c r="K38" s="2">
        <v>0</v>
      </c>
      <c r="L38" s="2">
        <v>1</v>
      </c>
      <c r="M38" s="2">
        <v>0</v>
      </c>
      <c r="N38" s="2">
        <v>0</v>
      </c>
      <c r="O38" s="2">
        <v>0</v>
      </c>
      <c r="P38">
        <v>0</v>
      </c>
      <c r="Q38">
        <v>1</v>
      </c>
    </row>
    <row r="39" spans="1:17">
      <c r="A39" t="s">
        <v>1901</v>
      </c>
      <c r="B39" t="s">
        <v>1901</v>
      </c>
      <c r="C39" t="s">
        <v>1900</v>
      </c>
      <c r="D39">
        <v>15000</v>
      </c>
      <c r="E39">
        <v>3700</v>
      </c>
      <c r="F39">
        <v>2400</v>
      </c>
      <c r="G39">
        <v>600</v>
      </c>
      <c r="H39">
        <v>4.05405405405405</v>
      </c>
      <c r="I39">
        <v>4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>
        <v>0</v>
      </c>
      <c r="Q39">
        <v>0</v>
      </c>
    </row>
    <row r="40" spans="1:17">
      <c r="A40" t="s">
        <v>1900</v>
      </c>
      <c r="B40" t="s">
        <v>1900</v>
      </c>
      <c r="C40" t="s">
        <v>1901</v>
      </c>
      <c r="D40">
        <v>14000</v>
      </c>
      <c r="E40">
        <v>11000</v>
      </c>
      <c r="F40">
        <v>1200</v>
      </c>
      <c r="G40">
        <v>400</v>
      </c>
      <c r="H40">
        <v>1.27272727272727</v>
      </c>
      <c r="I40">
        <v>3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>
        <v>0</v>
      </c>
      <c r="Q40">
        <v>1</v>
      </c>
    </row>
    <row r="41" spans="1:17">
      <c r="A41" t="s">
        <v>1901</v>
      </c>
      <c r="B41" t="s">
        <v>1901</v>
      </c>
      <c r="C41" t="s">
        <v>1900</v>
      </c>
      <c r="D41">
        <v>20000</v>
      </c>
      <c r="E41">
        <v>30000</v>
      </c>
      <c r="F41">
        <v>3000</v>
      </c>
      <c r="G41">
        <v>600</v>
      </c>
      <c r="H41">
        <v>0.666666666666667</v>
      </c>
      <c r="I41">
        <v>5</v>
      </c>
      <c r="J41" s="2">
        <v>1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>
        <v>0</v>
      </c>
      <c r="Q41">
        <v>0</v>
      </c>
    </row>
    <row r="42" spans="1:17">
      <c r="A42" t="s">
        <v>1901</v>
      </c>
      <c r="B42" t="s">
        <v>1901</v>
      </c>
      <c r="C42" t="s">
        <v>1900</v>
      </c>
      <c r="D42">
        <v>12000</v>
      </c>
      <c r="E42">
        <v>19000</v>
      </c>
      <c r="F42">
        <v>2000</v>
      </c>
      <c r="G42" t="s">
        <v>1902</v>
      </c>
      <c r="H42">
        <v>0.631578947368421</v>
      </c>
      <c r="I42" t="e">
        <v>#VALUE!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>
        <v>0</v>
      </c>
      <c r="Q42">
        <v>0</v>
      </c>
    </row>
    <row r="43" spans="1:17">
      <c r="A43" t="s">
        <v>1900</v>
      </c>
      <c r="B43" t="s">
        <v>1900</v>
      </c>
      <c r="C43" t="s">
        <v>1901</v>
      </c>
      <c r="D43">
        <v>16000</v>
      </c>
      <c r="E43">
        <v>16000</v>
      </c>
      <c r="F43">
        <v>900</v>
      </c>
      <c r="G43">
        <v>1200</v>
      </c>
      <c r="H43">
        <v>1</v>
      </c>
      <c r="I43">
        <v>0.75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>
        <v>0</v>
      </c>
      <c r="Q43">
        <v>1</v>
      </c>
    </row>
    <row r="44" spans="1:17">
      <c r="A44" t="s">
        <v>1901</v>
      </c>
      <c r="B44" t="s">
        <v>1901</v>
      </c>
      <c r="C44" t="s">
        <v>1900</v>
      </c>
      <c r="D44">
        <v>37000</v>
      </c>
      <c r="E44">
        <v>16300</v>
      </c>
      <c r="F44">
        <v>5000</v>
      </c>
      <c r="G44">
        <v>6700</v>
      </c>
      <c r="H44">
        <v>2.26993865030675</v>
      </c>
      <c r="I44">
        <v>0.746268656716418</v>
      </c>
      <c r="J44" s="2">
        <v>1</v>
      </c>
      <c r="K44" s="2">
        <v>1</v>
      </c>
      <c r="L44" s="2">
        <v>0</v>
      </c>
      <c r="M44" s="2">
        <v>0</v>
      </c>
      <c r="N44" s="2">
        <v>0</v>
      </c>
      <c r="O44" s="2">
        <v>0</v>
      </c>
      <c r="P44">
        <v>0</v>
      </c>
      <c r="Q44">
        <v>0</v>
      </c>
    </row>
    <row r="45" spans="1:17">
      <c r="A45" t="s">
        <v>1901</v>
      </c>
      <c r="B45" t="s">
        <v>1901</v>
      </c>
      <c r="C45" t="s">
        <v>1900</v>
      </c>
      <c r="D45">
        <v>15600</v>
      </c>
      <c r="E45">
        <v>5000</v>
      </c>
      <c r="F45">
        <v>2692</v>
      </c>
      <c r="G45">
        <v>1862</v>
      </c>
      <c r="H45">
        <v>3.12</v>
      </c>
      <c r="I45">
        <v>1.44575725026853</v>
      </c>
      <c r="J45" s="2">
        <v>1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>
        <v>0</v>
      </c>
      <c r="Q45">
        <v>0</v>
      </c>
    </row>
    <row r="46" spans="1:17">
      <c r="A46" t="s">
        <v>1900</v>
      </c>
      <c r="B46" t="s">
        <v>1901</v>
      </c>
      <c r="C46" t="s">
        <v>1900</v>
      </c>
      <c r="D46">
        <v>58000</v>
      </c>
      <c r="E46">
        <v>100000</v>
      </c>
      <c r="F46">
        <v>8500</v>
      </c>
      <c r="G46">
        <v>21000</v>
      </c>
      <c r="H46">
        <v>0.58</v>
      </c>
      <c r="I46">
        <v>0.404761904761905</v>
      </c>
      <c r="J46" s="2">
        <v>0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  <c r="P46">
        <v>0</v>
      </c>
      <c r="Q46">
        <v>1</v>
      </c>
    </row>
    <row r="47" spans="1:17">
      <c r="A47" t="s">
        <v>1901</v>
      </c>
      <c r="B47" t="s">
        <v>1900</v>
      </c>
      <c r="C47" t="s">
        <v>1901</v>
      </c>
      <c r="D47" t="s">
        <v>445</v>
      </c>
      <c r="E47" t="s">
        <v>444</v>
      </c>
      <c r="F47" t="s">
        <v>447</v>
      </c>
      <c r="G47" t="s">
        <v>446</v>
      </c>
      <c r="H47" t="e">
        <v>#VALUE!</v>
      </c>
      <c r="I47" t="e">
        <v>#VALUE!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>
        <v>0</v>
      </c>
      <c r="Q47">
        <v>0</v>
      </c>
    </row>
    <row r="48" spans="1:17">
      <c r="A48" t="s">
        <v>1901</v>
      </c>
      <c r="B48" t="s">
        <v>1901</v>
      </c>
      <c r="C48" t="s">
        <v>1900</v>
      </c>
      <c r="D48">
        <v>135000</v>
      </c>
      <c r="E48">
        <v>214000</v>
      </c>
      <c r="F48">
        <v>38000</v>
      </c>
      <c r="G48">
        <v>10000</v>
      </c>
      <c r="H48">
        <v>0.630841121495327</v>
      </c>
      <c r="I48">
        <v>3.8</v>
      </c>
      <c r="J48" s="2">
        <v>1</v>
      </c>
      <c r="K48" s="2">
        <v>1</v>
      </c>
      <c r="L48" s="2">
        <v>1</v>
      </c>
      <c r="M48" s="2">
        <v>0</v>
      </c>
      <c r="N48" s="2">
        <v>0</v>
      </c>
      <c r="O48" s="2">
        <v>0</v>
      </c>
      <c r="P48">
        <v>0</v>
      </c>
      <c r="Q48">
        <v>0</v>
      </c>
    </row>
    <row r="49" spans="1:17">
      <c r="A49" t="s">
        <v>1899</v>
      </c>
      <c r="B49" t="s">
        <v>1901</v>
      </c>
      <c r="C49" t="s">
        <v>1900</v>
      </c>
      <c r="D49">
        <v>9000</v>
      </c>
      <c r="E49">
        <v>24000</v>
      </c>
      <c r="F49">
        <v>4000</v>
      </c>
      <c r="G49">
        <v>4942</v>
      </c>
      <c r="H49">
        <v>0.375</v>
      </c>
      <c r="I49">
        <v>0.809388911371914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>
        <v>0</v>
      </c>
      <c r="Q49">
        <v>0.5</v>
      </c>
    </row>
    <row r="50" spans="1:17">
      <c r="A50" t="s">
        <v>1901</v>
      </c>
      <c r="B50" t="s">
        <v>1900</v>
      </c>
      <c r="C50" t="s">
        <v>1901</v>
      </c>
      <c r="D50">
        <v>22100</v>
      </c>
      <c r="E50">
        <v>40000</v>
      </c>
      <c r="F50">
        <v>8000</v>
      </c>
      <c r="G50">
        <v>6000</v>
      </c>
      <c r="H50">
        <v>0.5525</v>
      </c>
      <c r="I50">
        <v>1.33333333333333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>
        <v>0</v>
      </c>
      <c r="Q50">
        <v>0</v>
      </c>
    </row>
    <row r="51" spans="1:17">
      <c r="A51" t="s">
        <v>1901</v>
      </c>
      <c r="B51" t="s">
        <v>1900</v>
      </c>
      <c r="C51" t="s">
        <v>1901</v>
      </c>
      <c r="D51">
        <v>45000</v>
      </c>
      <c r="E51">
        <v>35000</v>
      </c>
      <c r="F51">
        <v>6000</v>
      </c>
      <c r="G51">
        <v>12000</v>
      </c>
      <c r="H51">
        <v>1.28571428571429</v>
      </c>
      <c r="I51">
        <v>0.5</v>
      </c>
      <c r="J51" s="2">
        <v>1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>
        <v>0</v>
      </c>
      <c r="Q51">
        <v>0</v>
      </c>
    </row>
    <row r="52" spans="1:17">
      <c r="A52" t="s">
        <v>1901</v>
      </c>
      <c r="B52" t="s">
        <v>1901</v>
      </c>
      <c r="C52" t="s">
        <v>1900</v>
      </c>
      <c r="D52">
        <v>17000</v>
      </c>
      <c r="E52">
        <v>16000</v>
      </c>
      <c r="F52">
        <v>6000</v>
      </c>
      <c r="G52">
        <v>854</v>
      </c>
      <c r="H52">
        <v>1.0625</v>
      </c>
      <c r="I52">
        <v>7.02576112412178</v>
      </c>
      <c r="J52" s="2">
        <v>0</v>
      </c>
      <c r="K52" s="2">
        <v>1</v>
      </c>
      <c r="L52" s="2">
        <v>0</v>
      </c>
      <c r="M52" s="2">
        <v>0</v>
      </c>
      <c r="N52" s="2">
        <v>0</v>
      </c>
      <c r="O52" s="2">
        <v>0</v>
      </c>
      <c r="P52">
        <v>0</v>
      </c>
      <c r="Q52">
        <v>0</v>
      </c>
    </row>
    <row r="53" spans="1:17">
      <c r="A53" t="s">
        <v>1901</v>
      </c>
      <c r="B53" t="s">
        <v>1901</v>
      </c>
      <c r="C53" t="s">
        <v>1900</v>
      </c>
      <c r="D53">
        <v>22000</v>
      </c>
      <c r="E53">
        <v>23000</v>
      </c>
      <c r="F53">
        <v>3000</v>
      </c>
      <c r="G53">
        <v>1200</v>
      </c>
      <c r="H53">
        <v>0.956521739130435</v>
      </c>
      <c r="I53">
        <v>2.5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>
        <v>0</v>
      </c>
      <c r="Q53">
        <v>0</v>
      </c>
    </row>
    <row r="54" spans="1:17">
      <c r="A54" t="s">
        <v>1901</v>
      </c>
      <c r="B54" t="s">
        <v>1901</v>
      </c>
      <c r="C54" t="s">
        <v>1900</v>
      </c>
      <c r="D54">
        <v>75000</v>
      </c>
      <c r="E54">
        <v>76000</v>
      </c>
      <c r="F54">
        <v>26000</v>
      </c>
      <c r="G54">
        <v>17500</v>
      </c>
      <c r="H54">
        <v>0.986842105263158</v>
      </c>
      <c r="I54">
        <v>1.48571428571429</v>
      </c>
      <c r="J54" s="2">
        <v>1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>
        <v>0</v>
      </c>
      <c r="Q54">
        <v>0</v>
      </c>
    </row>
    <row r="55" spans="1:17">
      <c r="A55" t="s">
        <v>1901</v>
      </c>
      <c r="B55" t="s">
        <v>1901</v>
      </c>
      <c r="C55" t="s">
        <v>1900</v>
      </c>
      <c r="D55">
        <v>60000</v>
      </c>
      <c r="E55">
        <v>80000</v>
      </c>
      <c r="F55">
        <v>30000</v>
      </c>
      <c r="G55">
        <v>8000</v>
      </c>
      <c r="H55">
        <v>0.75</v>
      </c>
      <c r="I55">
        <v>3.75</v>
      </c>
      <c r="J55" s="2">
        <v>1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>
        <v>0</v>
      </c>
      <c r="Q55">
        <v>0</v>
      </c>
    </row>
    <row r="56" spans="1:17">
      <c r="A56" t="s">
        <v>1900</v>
      </c>
      <c r="B56" t="s">
        <v>1900</v>
      </c>
      <c r="C56" t="s">
        <v>1901</v>
      </c>
      <c r="D56">
        <v>46500</v>
      </c>
      <c r="E56">
        <v>37850</v>
      </c>
      <c r="F56">
        <v>2844</v>
      </c>
      <c r="G56">
        <v>1800</v>
      </c>
      <c r="H56">
        <v>1.22853368560106</v>
      </c>
      <c r="I56">
        <v>1.58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  <c r="P56">
        <v>1</v>
      </c>
      <c r="Q56">
        <v>1</v>
      </c>
    </row>
    <row r="57" spans="1:17">
      <c r="A57" t="s">
        <v>1900</v>
      </c>
      <c r="B57" t="s">
        <v>1901</v>
      </c>
      <c r="C57" t="s">
        <v>1900</v>
      </c>
      <c r="D57">
        <v>16700</v>
      </c>
      <c r="E57">
        <v>12000</v>
      </c>
      <c r="F57">
        <v>2000</v>
      </c>
      <c r="G57">
        <v>5000</v>
      </c>
      <c r="H57">
        <v>1.39166666666667</v>
      </c>
      <c r="I57">
        <v>0.4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>
        <v>0</v>
      </c>
      <c r="Q57">
        <v>1</v>
      </c>
    </row>
    <row r="58" spans="1:17">
      <c r="A58" t="s">
        <v>1900</v>
      </c>
      <c r="B58" t="s">
        <v>1901</v>
      </c>
      <c r="C58" t="s">
        <v>1900</v>
      </c>
      <c r="D58">
        <v>4000</v>
      </c>
      <c r="E58">
        <v>1770</v>
      </c>
      <c r="F58">
        <v>122</v>
      </c>
      <c r="G58">
        <v>1350</v>
      </c>
      <c r="H58">
        <v>2.25988700564972</v>
      </c>
      <c r="I58">
        <v>0.0903703703703704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>
        <v>0</v>
      </c>
      <c r="Q58">
        <v>1</v>
      </c>
    </row>
    <row r="59" spans="1:17">
      <c r="A59" t="s">
        <v>1900</v>
      </c>
      <c r="B59" t="s">
        <v>1901</v>
      </c>
      <c r="C59" t="s">
        <v>1900</v>
      </c>
      <c r="D59">
        <v>7000</v>
      </c>
      <c r="E59">
        <v>11000</v>
      </c>
      <c r="F59">
        <v>170</v>
      </c>
      <c r="G59">
        <v>500</v>
      </c>
      <c r="H59">
        <v>0.636363636363636</v>
      </c>
      <c r="I59">
        <v>0.34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</v>
      </c>
      <c r="P59">
        <v>1</v>
      </c>
      <c r="Q59">
        <v>1</v>
      </c>
    </row>
    <row r="60" spans="1:17">
      <c r="A60" t="s">
        <v>1900</v>
      </c>
      <c r="B60" t="s">
        <v>1900</v>
      </c>
      <c r="C60" t="s">
        <v>1901</v>
      </c>
      <c r="D60">
        <v>27500</v>
      </c>
      <c r="E60">
        <v>21000</v>
      </c>
      <c r="F60">
        <v>2000</v>
      </c>
      <c r="G60">
        <v>400</v>
      </c>
      <c r="H60">
        <v>1.30952380952381</v>
      </c>
      <c r="I60">
        <v>5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>
        <v>0</v>
      </c>
      <c r="Q60">
        <v>1</v>
      </c>
    </row>
    <row r="61" spans="1:17">
      <c r="A61" t="s">
        <v>1901</v>
      </c>
      <c r="B61" t="s">
        <v>1901</v>
      </c>
      <c r="C61" t="s">
        <v>1900</v>
      </c>
      <c r="D61">
        <v>38000</v>
      </c>
      <c r="E61">
        <v>17000</v>
      </c>
      <c r="F61">
        <v>750</v>
      </c>
      <c r="G61">
        <v>700</v>
      </c>
      <c r="H61">
        <v>2.23529411764706</v>
      </c>
      <c r="I61">
        <v>1.07142857142857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>
        <v>0</v>
      </c>
      <c r="Q61">
        <v>0</v>
      </c>
    </row>
    <row r="62" spans="1:17">
      <c r="A62" t="s">
        <v>1901</v>
      </c>
      <c r="B62" t="s">
        <v>1900</v>
      </c>
      <c r="C62" t="s">
        <v>1901</v>
      </c>
      <c r="D62">
        <v>16700</v>
      </c>
      <c r="E62">
        <v>17500</v>
      </c>
      <c r="F62">
        <v>581</v>
      </c>
      <c r="G62">
        <v>1490</v>
      </c>
      <c r="H62">
        <v>0.954285714285714</v>
      </c>
      <c r="I62">
        <v>0.38993288590604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>
        <v>0</v>
      </c>
      <c r="Q62">
        <v>0</v>
      </c>
    </row>
    <row r="63" spans="1:17">
      <c r="A63" t="s">
        <v>1900</v>
      </c>
      <c r="B63" t="s">
        <v>1900</v>
      </c>
      <c r="C63" t="s">
        <v>1901</v>
      </c>
      <c r="D63">
        <v>5400</v>
      </c>
      <c r="E63">
        <v>8500</v>
      </c>
      <c r="F63">
        <v>250</v>
      </c>
      <c r="G63">
        <v>106</v>
      </c>
      <c r="H63">
        <v>0.635294117647059</v>
      </c>
      <c r="I63">
        <v>2.35849056603774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>
        <v>1</v>
      </c>
      <c r="Q63">
        <v>1</v>
      </c>
    </row>
    <row r="64" spans="1:17">
      <c r="A64" t="s">
        <v>1900</v>
      </c>
      <c r="B64" t="s">
        <v>1901</v>
      </c>
      <c r="C64" t="s">
        <v>1900</v>
      </c>
      <c r="D64">
        <v>60000</v>
      </c>
      <c r="E64">
        <v>80000</v>
      </c>
      <c r="F64">
        <v>1000</v>
      </c>
      <c r="G64">
        <v>4500</v>
      </c>
      <c r="H64">
        <v>0.75</v>
      </c>
      <c r="I64">
        <v>0.222222222222222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>
        <v>0</v>
      </c>
      <c r="Q64">
        <v>1</v>
      </c>
    </row>
    <row r="65" spans="1:17">
      <c r="A65" t="s">
        <v>1900</v>
      </c>
      <c r="B65" t="s">
        <v>1901</v>
      </c>
      <c r="C65" t="s">
        <v>1900</v>
      </c>
      <c r="D65">
        <v>23000</v>
      </c>
      <c r="E65">
        <v>75000</v>
      </c>
      <c r="F65">
        <v>5050</v>
      </c>
      <c r="G65">
        <v>3227</v>
      </c>
      <c r="H65">
        <v>0.306666666666667</v>
      </c>
      <c r="I65">
        <v>1.56492097923768</v>
      </c>
      <c r="J65" s="2">
        <v>0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  <c r="P65">
        <v>0</v>
      </c>
      <c r="Q65">
        <v>1</v>
      </c>
    </row>
    <row r="66" spans="1:17">
      <c r="A66" t="s">
        <v>1901</v>
      </c>
      <c r="B66" t="s">
        <v>1901</v>
      </c>
      <c r="C66" t="s">
        <v>1900</v>
      </c>
      <c r="D66">
        <v>8000</v>
      </c>
      <c r="E66">
        <v>7000</v>
      </c>
      <c r="F66">
        <v>2000</v>
      </c>
      <c r="G66">
        <v>700</v>
      </c>
      <c r="H66">
        <v>1.14285714285714</v>
      </c>
      <c r="I66">
        <v>2.85714285714286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>
        <v>0</v>
      </c>
      <c r="Q66">
        <v>0</v>
      </c>
    </row>
    <row r="67" spans="1:17">
      <c r="A67" t="s">
        <v>1901</v>
      </c>
      <c r="B67" t="s">
        <v>1901</v>
      </c>
      <c r="C67" t="s">
        <v>1900</v>
      </c>
      <c r="D67">
        <v>20594</v>
      </c>
      <c r="E67">
        <v>16000</v>
      </c>
      <c r="F67">
        <v>5000</v>
      </c>
      <c r="G67">
        <v>800</v>
      </c>
      <c r="H67">
        <v>1.287125</v>
      </c>
      <c r="I67">
        <v>6.25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>
        <v>0</v>
      </c>
      <c r="Q67">
        <v>0</v>
      </c>
    </row>
    <row r="68" spans="1:17">
      <c r="A68" t="s">
        <v>1901</v>
      </c>
      <c r="B68" t="s">
        <v>1901</v>
      </c>
      <c r="C68" t="s">
        <v>1900</v>
      </c>
      <c r="D68">
        <v>20000</v>
      </c>
      <c r="E68">
        <v>43000</v>
      </c>
      <c r="F68">
        <v>9000</v>
      </c>
      <c r="G68">
        <v>4500</v>
      </c>
      <c r="H68">
        <v>0.465116279069767</v>
      </c>
      <c r="I68">
        <v>2</v>
      </c>
      <c r="J68" s="2">
        <v>1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>
        <v>0</v>
      </c>
      <c r="Q68">
        <v>0</v>
      </c>
    </row>
    <row r="69" spans="1:17">
      <c r="A69" t="s">
        <v>1901</v>
      </c>
      <c r="B69" t="s">
        <v>1901</v>
      </c>
      <c r="C69" t="s">
        <v>1900</v>
      </c>
      <c r="D69">
        <v>5000</v>
      </c>
      <c r="E69">
        <v>35000</v>
      </c>
      <c r="F69">
        <v>7100</v>
      </c>
      <c r="G69">
        <v>1000</v>
      </c>
      <c r="H69">
        <v>0.142857142857143</v>
      </c>
      <c r="I69">
        <v>7.1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>
        <v>0</v>
      </c>
      <c r="Q69">
        <v>0</v>
      </c>
    </row>
    <row r="70" spans="1:17">
      <c r="A70" t="s">
        <v>1900</v>
      </c>
      <c r="B70" t="s">
        <v>1901</v>
      </c>
      <c r="C70" t="s">
        <v>1900</v>
      </c>
      <c r="D70">
        <v>50000</v>
      </c>
      <c r="E70">
        <v>90000</v>
      </c>
      <c r="F70">
        <v>8500</v>
      </c>
      <c r="G70">
        <v>12621</v>
      </c>
      <c r="H70">
        <v>0.555555555555556</v>
      </c>
      <c r="I70">
        <v>0.673480706758577</v>
      </c>
      <c r="J70" s="2">
        <v>0</v>
      </c>
      <c r="K70" s="2">
        <v>0</v>
      </c>
      <c r="L70" s="2">
        <v>1</v>
      </c>
      <c r="M70" s="2">
        <v>0</v>
      </c>
      <c r="N70" s="2">
        <v>0</v>
      </c>
      <c r="O70" s="2">
        <v>0</v>
      </c>
      <c r="P70">
        <v>0</v>
      </c>
      <c r="Q70">
        <v>1</v>
      </c>
    </row>
    <row r="71" spans="1:17">
      <c r="A71" t="s">
        <v>1900</v>
      </c>
      <c r="B71" t="s">
        <v>1901</v>
      </c>
      <c r="C71" t="s">
        <v>1900</v>
      </c>
      <c r="D71">
        <v>11000</v>
      </c>
      <c r="E71">
        <v>17000</v>
      </c>
      <c r="F71" t="s">
        <v>1902</v>
      </c>
      <c r="G71" t="s">
        <v>1902</v>
      </c>
      <c r="H71">
        <v>0.647058823529412</v>
      </c>
      <c r="I71" t="e">
        <v>#VALUE!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>
        <v>0</v>
      </c>
      <c r="Q71">
        <v>1</v>
      </c>
    </row>
    <row r="72" spans="1:17">
      <c r="A72" t="s">
        <v>1900</v>
      </c>
      <c r="B72" t="s">
        <v>1900</v>
      </c>
      <c r="C72" t="s">
        <v>1901</v>
      </c>
      <c r="D72">
        <v>0</v>
      </c>
      <c r="E72">
        <v>0</v>
      </c>
      <c r="F72">
        <v>3000</v>
      </c>
      <c r="G72">
        <v>0</v>
      </c>
      <c r="H72" t="e">
        <v>#DIV/0!</v>
      </c>
      <c r="I72" t="e">
        <v>#DIV/0!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>
        <v>0</v>
      </c>
      <c r="Q72">
        <v>1</v>
      </c>
    </row>
    <row r="73" spans="1:17">
      <c r="A73" t="s">
        <v>1901</v>
      </c>
      <c r="B73" t="s">
        <v>1901</v>
      </c>
      <c r="C73" t="s">
        <v>1900</v>
      </c>
      <c r="D73">
        <v>67000</v>
      </c>
      <c r="E73">
        <v>120500</v>
      </c>
      <c r="F73">
        <v>66000</v>
      </c>
      <c r="G73">
        <v>14920</v>
      </c>
      <c r="H73">
        <v>0.556016597510373</v>
      </c>
      <c r="I73">
        <v>4.42359249329759</v>
      </c>
      <c r="J73" s="2">
        <v>1</v>
      </c>
      <c r="K73" s="2">
        <v>1</v>
      </c>
      <c r="L73" s="2">
        <v>0</v>
      </c>
      <c r="M73" s="2">
        <v>0</v>
      </c>
      <c r="N73" s="2">
        <v>0</v>
      </c>
      <c r="O73" s="2">
        <v>0</v>
      </c>
      <c r="P73">
        <v>0</v>
      </c>
      <c r="Q73">
        <v>0</v>
      </c>
    </row>
    <row r="74" spans="1:17">
      <c r="A74" t="s">
        <v>1900</v>
      </c>
      <c r="B74" t="s">
        <v>1901</v>
      </c>
      <c r="C74" t="s">
        <v>1900</v>
      </c>
      <c r="D74">
        <v>35000</v>
      </c>
      <c r="E74">
        <v>86000</v>
      </c>
      <c r="F74">
        <v>4000</v>
      </c>
      <c r="G74">
        <v>33000</v>
      </c>
      <c r="H74">
        <v>0.406976744186047</v>
      </c>
      <c r="I74">
        <v>0.121212121212121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>
        <v>0</v>
      </c>
      <c r="Q74">
        <v>1</v>
      </c>
    </row>
    <row r="75" spans="1:17">
      <c r="A75" t="s">
        <v>1899</v>
      </c>
      <c r="B75" t="s">
        <v>1900</v>
      </c>
      <c r="C75" t="s">
        <v>1901</v>
      </c>
      <c r="D75">
        <v>25500</v>
      </c>
      <c r="E75">
        <v>19500</v>
      </c>
      <c r="F75">
        <v>6500</v>
      </c>
      <c r="G75">
        <v>4000</v>
      </c>
      <c r="H75">
        <v>1.30769230769231</v>
      </c>
      <c r="I75">
        <v>1.625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>
        <v>0</v>
      </c>
      <c r="Q75">
        <v>0.5</v>
      </c>
    </row>
    <row r="76" spans="1:17">
      <c r="A76" t="s">
        <v>1899</v>
      </c>
      <c r="B76" t="s">
        <v>1901</v>
      </c>
      <c r="C76" t="s">
        <v>1900</v>
      </c>
      <c r="D76">
        <v>81000</v>
      </c>
      <c r="E76">
        <v>70000</v>
      </c>
      <c r="F76">
        <v>3500</v>
      </c>
      <c r="G76">
        <v>32500</v>
      </c>
      <c r="H76">
        <v>1.15714285714286</v>
      </c>
      <c r="I76">
        <v>0.107692307692308</v>
      </c>
      <c r="J76" s="2">
        <v>1</v>
      </c>
      <c r="K76" s="2">
        <v>1</v>
      </c>
      <c r="L76" s="2">
        <v>0</v>
      </c>
      <c r="M76" s="2">
        <v>0</v>
      </c>
      <c r="N76" s="2">
        <v>0</v>
      </c>
      <c r="O76" s="2">
        <v>0</v>
      </c>
      <c r="P76">
        <v>0</v>
      </c>
      <c r="Q76">
        <v>0.5</v>
      </c>
    </row>
    <row r="77" spans="1:17">
      <c r="A77" t="s">
        <v>1900</v>
      </c>
      <c r="B77" t="s">
        <v>1901</v>
      </c>
      <c r="C77" t="s">
        <v>1900</v>
      </c>
      <c r="D77">
        <v>34000</v>
      </c>
      <c r="E77">
        <v>60000</v>
      </c>
      <c r="F77">
        <v>11000</v>
      </c>
      <c r="G77">
        <v>15000</v>
      </c>
      <c r="H77">
        <v>0.566666666666667</v>
      </c>
      <c r="I77">
        <v>0.733333333333333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>
        <v>0</v>
      </c>
      <c r="Q77">
        <v>1</v>
      </c>
    </row>
    <row r="78" spans="1:17">
      <c r="A78" t="s">
        <v>1900</v>
      </c>
      <c r="B78" t="s">
        <v>1901</v>
      </c>
      <c r="C78" t="s">
        <v>1900</v>
      </c>
      <c r="D78">
        <v>45000</v>
      </c>
      <c r="E78">
        <v>120000</v>
      </c>
      <c r="F78">
        <v>6500</v>
      </c>
      <c r="G78">
        <v>5600</v>
      </c>
      <c r="H78">
        <v>0.375</v>
      </c>
      <c r="I78">
        <v>1.16071428571429</v>
      </c>
      <c r="J78" s="2">
        <v>1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>
        <v>0</v>
      </c>
      <c r="Q78">
        <v>1</v>
      </c>
    </row>
    <row r="79" spans="1:17">
      <c r="A79" t="s">
        <v>1901</v>
      </c>
      <c r="B79" t="s">
        <v>1901</v>
      </c>
      <c r="C79" t="s">
        <v>1900</v>
      </c>
      <c r="D79">
        <v>20000</v>
      </c>
      <c r="E79">
        <v>40000</v>
      </c>
      <c r="F79">
        <v>2125</v>
      </c>
      <c r="G79">
        <v>3000</v>
      </c>
      <c r="H79">
        <v>0.5</v>
      </c>
      <c r="I79">
        <v>0.708333333333333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>
        <v>0</v>
      </c>
      <c r="Q79">
        <v>0</v>
      </c>
    </row>
    <row r="80" spans="1:17">
      <c r="A80" t="s">
        <v>1901</v>
      </c>
      <c r="B80" t="s">
        <v>1900</v>
      </c>
      <c r="C80" t="s">
        <v>1901</v>
      </c>
      <c r="D80">
        <v>77000</v>
      </c>
      <c r="E80">
        <v>36000</v>
      </c>
      <c r="F80">
        <v>3000</v>
      </c>
      <c r="G80">
        <v>9500</v>
      </c>
      <c r="H80">
        <v>2.13888888888889</v>
      </c>
      <c r="I80">
        <v>0.315789473684211</v>
      </c>
      <c r="J80" s="2">
        <v>1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>
        <v>0</v>
      </c>
      <c r="Q80">
        <v>0</v>
      </c>
    </row>
    <row r="81" spans="1:17">
      <c r="A81" t="s">
        <v>1900</v>
      </c>
      <c r="B81" t="s">
        <v>1901</v>
      </c>
      <c r="C81" t="s">
        <v>1900</v>
      </c>
      <c r="D81">
        <v>37000</v>
      </c>
      <c r="E81">
        <v>90000</v>
      </c>
      <c r="F81">
        <v>4000</v>
      </c>
      <c r="G81">
        <v>6500</v>
      </c>
      <c r="H81">
        <v>0.411111111111111</v>
      </c>
      <c r="I81">
        <v>0.615384615384615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>
        <v>0</v>
      </c>
      <c r="Q81">
        <v>1</v>
      </c>
    </row>
    <row r="82" spans="1:17">
      <c r="A82" t="s">
        <v>1900</v>
      </c>
      <c r="B82" t="s">
        <v>1901</v>
      </c>
      <c r="C82" t="s">
        <v>1900</v>
      </c>
      <c r="D82">
        <v>225000</v>
      </c>
      <c r="E82">
        <v>430000</v>
      </c>
      <c r="F82">
        <v>54000</v>
      </c>
      <c r="G82">
        <v>60000</v>
      </c>
      <c r="H82">
        <v>0.523255813953488</v>
      </c>
      <c r="I82">
        <v>0.9</v>
      </c>
      <c r="J82" s="2">
        <v>1</v>
      </c>
      <c r="K82" s="2">
        <v>1</v>
      </c>
      <c r="L82" s="2">
        <v>1</v>
      </c>
      <c r="M82" s="2">
        <v>0</v>
      </c>
      <c r="N82" s="2">
        <v>0</v>
      </c>
      <c r="O82" s="2">
        <v>0</v>
      </c>
      <c r="P82">
        <v>0</v>
      </c>
      <c r="Q82">
        <v>1</v>
      </c>
    </row>
    <row r="83" spans="1:17">
      <c r="A83" t="s">
        <v>1901</v>
      </c>
      <c r="B83" t="s">
        <v>1901</v>
      </c>
      <c r="C83" t="s">
        <v>1900</v>
      </c>
      <c r="D83">
        <v>68000</v>
      </c>
      <c r="E83">
        <v>84000</v>
      </c>
      <c r="F83">
        <v>20000</v>
      </c>
      <c r="G83">
        <v>10000</v>
      </c>
      <c r="H83">
        <v>0.80952380952381</v>
      </c>
      <c r="I83">
        <v>2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>
        <v>0</v>
      </c>
      <c r="Q83">
        <v>0</v>
      </c>
    </row>
    <row r="84" spans="1:17">
      <c r="A84" t="s">
        <v>1899</v>
      </c>
      <c r="B84" t="s">
        <v>1901</v>
      </c>
      <c r="C84" t="s">
        <v>1900</v>
      </c>
      <c r="D84">
        <v>590</v>
      </c>
      <c r="E84">
        <v>5000</v>
      </c>
      <c r="F84">
        <v>0</v>
      </c>
      <c r="G84" t="s">
        <v>1902</v>
      </c>
      <c r="H84">
        <v>0.118</v>
      </c>
      <c r="I84" t="e">
        <v>#VALUE!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>
        <v>0</v>
      </c>
      <c r="Q84">
        <v>0.5</v>
      </c>
    </row>
    <row r="85" spans="1:17">
      <c r="A85" t="s">
        <v>1900</v>
      </c>
      <c r="B85" t="s">
        <v>1901</v>
      </c>
      <c r="C85" t="s">
        <v>1900</v>
      </c>
      <c r="D85">
        <v>20000</v>
      </c>
      <c r="E85">
        <v>15800</v>
      </c>
      <c r="F85">
        <v>800</v>
      </c>
      <c r="G85">
        <v>2200</v>
      </c>
      <c r="H85">
        <v>1.26582278481013</v>
      </c>
      <c r="I85">
        <v>0.363636363636364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>
        <v>0</v>
      </c>
      <c r="Q85">
        <v>1</v>
      </c>
    </row>
    <row r="86" spans="1:17">
      <c r="A86" t="s">
        <v>1901</v>
      </c>
      <c r="B86" t="s">
        <v>1901</v>
      </c>
      <c r="C86" t="s">
        <v>1900</v>
      </c>
      <c r="D86">
        <v>35000</v>
      </c>
      <c r="E86">
        <v>18800</v>
      </c>
      <c r="F86">
        <v>16310</v>
      </c>
      <c r="G86" t="s">
        <v>1902</v>
      </c>
      <c r="H86">
        <v>1.86170212765957</v>
      </c>
      <c r="I86" t="e">
        <v>#VALUE!</v>
      </c>
      <c r="J86" s="2">
        <v>0</v>
      </c>
      <c r="K86" s="2">
        <v>0</v>
      </c>
      <c r="L86" s="2">
        <v>1</v>
      </c>
      <c r="M86" s="2">
        <v>0</v>
      </c>
      <c r="N86" s="2">
        <v>0</v>
      </c>
      <c r="O86" s="2">
        <v>0</v>
      </c>
      <c r="P86">
        <v>0</v>
      </c>
      <c r="Q86">
        <v>0</v>
      </c>
    </row>
    <row r="87" spans="1:17">
      <c r="A87" t="s">
        <v>1901</v>
      </c>
      <c r="B87" t="s">
        <v>1901</v>
      </c>
      <c r="C87" t="s">
        <v>1900</v>
      </c>
      <c r="D87">
        <v>78000</v>
      </c>
      <c r="E87">
        <v>93000</v>
      </c>
      <c r="F87">
        <v>11500</v>
      </c>
      <c r="G87">
        <v>20750</v>
      </c>
      <c r="H87">
        <v>0.838709677419355</v>
      </c>
      <c r="I87">
        <v>0.55421686746988</v>
      </c>
      <c r="J87" s="2">
        <v>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>
        <v>0</v>
      </c>
      <c r="Q87">
        <v>0</v>
      </c>
    </row>
    <row r="88" spans="1:17">
      <c r="A88" t="s">
        <v>1901</v>
      </c>
      <c r="B88" t="s">
        <v>1901</v>
      </c>
      <c r="C88" t="s">
        <v>1900</v>
      </c>
      <c r="D88">
        <v>700</v>
      </c>
      <c r="E88">
        <v>700</v>
      </c>
      <c r="F88">
        <v>158</v>
      </c>
      <c r="G88">
        <v>51</v>
      </c>
      <c r="H88">
        <v>1</v>
      </c>
      <c r="I88">
        <v>3.09803921568627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>
        <v>0</v>
      </c>
      <c r="Q88">
        <v>0</v>
      </c>
    </row>
    <row r="89" spans="1:17">
      <c r="A89" t="s">
        <v>1900</v>
      </c>
      <c r="B89" t="s">
        <v>1900</v>
      </c>
      <c r="C89" t="s">
        <v>1901</v>
      </c>
      <c r="D89">
        <v>5400</v>
      </c>
      <c r="E89">
        <v>5236</v>
      </c>
      <c r="F89">
        <v>2804</v>
      </c>
      <c r="G89">
        <v>327</v>
      </c>
      <c r="H89">
        <v>1.03132161955691</v>
      </c>
      <c r="I89">
        <v>8.57492354740061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>
        <v>0</v>
      </c>
      <c r="Q89">
        <v>1</v>
      </c>
    </row>
    <row r="90" spans="1:17">
      <c r="A90" t="s">
        <v>1901</v>
      </c>
      <c r="B90" t="s">
        <v>1901</v>
      </c>
      <c r="C90" t="s">
        <v>1900</v>
      </c>
      <c r="D90">
        <v>2000</v>
      </c>
      <c r="E90">
        <v>2300</v>
      </c>
      <c r="F90">
        <v>188</v>
      </c>
      <c r="G90">
        <v>200</v>
      </c>
      <c r="H90">
        <v>0.869565217391304</v>
      </c>
      <c r="I90">
        <v>0.94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>
        <v>0</v>
      </c>
      <c r="Q90">
        <v>0</v>
      </c>
    </row>
    <row r="91" spans="1:17">
      <c r="A91" t="s">
        <v>1901</v>
      </c>
      <c r="B91" t="s">
        <v>1901</v>
      </c>
      <c r="C91" t="s">
        <v>1900</v>
      </c>
      <c r="D91">
        <v>20000</v>
      </c>
      <c r="E91">
        <v>25000</v>
      </c>
      <c r="F91">
        <v>6000</v>
      </c>
      <c r="G91">
        <v>5000</v>
      </c>
      <c r="H91">
        <v>0.8</v>
      </c>
      <c r="I91">
        <v>1.2</v>
      </c>
      <c r="J91" s="2">
        <v>1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>
        <v>0</v>
      </c>
      <c r="Q91">
        <v>0</v>
      </c>
    </row>
    <row r="92" spans="1:17">
      <c r="A92" t="s">
        <v>1901</v>
      </c>
      <c r="B92" t="s">
        <v>1901</v>
      </c>
      <c r="C92" t="s">
        <v>1900</v>
      </c>
      <c r="D92">
        <v>13000</v>
      </c>
      <c r="E92">
        <v>14230</v>
      </c>
      <c r="F92">
        <v>4500</v>
      </c>
      <c r="G92">
        <v>750</v>
      </c>
      <c r="H92">
        <v>0.913562895291637</v>
      </c>
      <c r="I92">
        <v>6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>
        <v>0</v>
      </c>
      <c r="Q92">
        <v>0</v>
      </c>
    </row>
    <row r="93" spans="1:17">
      <c r="A93" t="s">
        <v>1901</v>
      </c>
      <c r="B93" t="s">
        <v>1901</v>
      </c>
      <c r="C93" t="s">
        <v>1900</v>
      </c>
      <c r="D93">
        <v>17500</v>
      </c>
      <c r="E93">
        <v>27500</v>
      </c>
      <c r="F93">
        <v>14000</v>
      </c>
      <c r="G93">
        <v>1000</v>
      </c>
      <c r="H93">
        <v>0.636363636363636</v>
      </c>
      <c r="I93">
        <v>14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>
        <v>0</v>
      </c>
      <c r="Q93">
        <v>0</v>
      </c>
    </row>
    <row r="94" spans="1:17">
      <c r="A94" t="s">
        <v>1901</v>
      </c>
      <c r="B94" t="s">
        <v>1901</v>
      </c>
      <c r="C94" t="s">
        <v>1900</v>
      </c>
      <c r="D94">
        <v>13625</v>
      </c>
      <c r="E94">
        <v>22200</v>
      </c>
      <c r="F94">
        <v>2200</v>
      </c>
      <c r="G94">
        <v>450</v>
      </c>
      <c r="H94">
        <v>0.613738738738739</v>
      </c>
      <c r="I94">
        <v>4.88888888888889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>
        <v>0</v>
      </c>
      <c r="Q94">
        <v>0</v>
      </c>
    </row>
    <row r="95" spans="1:17">
      <c r="A95" t="s">
        <v>1900</v>
      </c>
      <c r="B95" t="s">
        <v>1900</v>
      </c>
      <c r="C95" t="s">
        <v>1901</v>
      </c>
      <c r="D95">
        <v>2000</v>
      </c>
      <c r="E95">
        <v>2000</v>
      </c>
      <c r="F95" t="s">
        <v>1902</v>
      </c>
      <c r="G95" t="s">
        <v>1902</v>
      </c>
      <c r="H95">
        <v>1</v>
      </c>
      <c r="I95" t="e">
        <v>#VALUE!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>
        <v>0</v>
      </c>
      <c r="Q95">
        <v>1</v>
      </c>
    </row>
    <row r="96" spans="1:17">
      <c r="A96" t="s">
        <v>1901</v>
      </c>
      <c r="B96" t="s">
        <v>1901</v>
      </c>
      <c r="C96" t="s">
        <v>1900</v>
      </c>
      <c r="D96">
        <v>5000</v>
      </c>
      <c r="E96">
        <v>4000</v>
      </c>
      <c r="F96">
        <v>500</v>
      </c>
      <c r="G96">
        <v>0</v>
      </c>
      <c r="H96">
        <v>1.25</v>
      </c>
      <c r="I96" t="e">
        <v>#DIV/0!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>
        <v>0</v>
      </c>
      <c r="Q96">
        <v>0</v>
      </c>
    </row>
    <row r="97" spans="1:17">
      <c r="A97" t="s">
        <v>1900</v>
      </c>
      <c r="B97" t="s">
        <v>1901</v>
      </c>
      <c r="C97" t="s">
        <v>1900</v>
      </c>
      <c r="D97">
        <v>3000</v>
      </c>
      <c r="E97">
        <v>9000</v>
      </c>
      <c r="F97">
        <v>180</v>
      </c>
      <c r="G97">
        <v>948</v>
      </c>
      <c r="H97">
        <v>0.333333333333333</v>
      </c>
      <c r="I97">
        <v>0.189873417721519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>
        <v>0</v>
      </c>
      <c r="Q97">
        <v>1</v>
      </c>
    </row>
    <row r="98" spans="1:17">
      <c r="A98" t="s">
        <v>1901</v>
      </c>
      <c r="B98" t="s">
        <v>1901</v>
      </c>
      <c r="C98" t="s">
        <v>1900</v>
      </c>
      <c r="D98">
        <v>12000</v>
      </c>
      <c r="E98">
        <v>12500</v>
      </c>
      <c r="F98">
        <v>1700</v>
      </c>
      <c r="G98">
        <v>1548</v>
      </c>
      <c r="H98">
        <v>0.96</v>
      </c>
      <c r="I98">
        <v>1.09819121447028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>
        <v>0</v>
      </c>
      <c r="Q98">
        <v>0</v>
      </c>
    </row>
    <row r="99" spans="1:17">
      <c r="A99" t="s">
        <v>1901</v>
      </c>
      <c r="B99" t="s">
        <v>1901</v>
      </c>
      <c r="C99" t="s">
        <v>1900</v>
      </c>
      <c r="D99">
        <v>30000</v>
      </c>
      <c r="E99">
        <v>18000</v>
      </c>
      <c r="F99">
        <v>6000</v>
      </c>
      <c r="G99">
        <v>2500</v>
      </c>
      <c r="H99">
        <v>1.66666666666667</v>
      </c>
      <c r="I99">
        <v>2.4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>
        <v>0</v>
      </c>
      <c r="Q99">
        <v>0</v>
      </c>
    </row>
    <row r="100" spans="1:17">
      <c r="A100" t="s">
        <v>1900</v>
      </c>
      <c r="B100" t="s">
        <v>1901</v>
      </c>
      <c r="C100" t="s">
        <v>1900</v>
      </c>
      <c r="D100">
        <v>26000</v>
      </c>
      <c r="E100">
        <v>155000</v>
      </c>
      <c r="F100">
        <v>18000</v>
      </c>
      <c r="G100">
        <v>5000</v>
      </c>
      <c r="H100">
        <v>0.167741935483871</v>
      </c>
      <c r="I100">
        <v>3.6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>
        <v>0</v>
      </c>
      <c r="Q100">
        <v>1</v>
      </c>
    </row>
    <row r="101" spans="1:17">
      <c r="A101" t="s">
        <v>1901</v>
      </c>
      <c r="B101" t="s">
        <v>1901</v>
      </c>
      <c r="C101" t="s">
        <v>1900</v>
      </c>
      <c r="D101">
        <v>20000</v>
      </c>
      <c r="E101">
        <v>36000</v>
      </c>
      <c r="F101">
        <v>4000</v>
      </c>
      <c r="G101">
        <v>2000</v>
      </c>
      <c r="H101">
        <v>0.555555555555556</v>
      </c>
      <c r="I101">
        <v>2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>
        <v>0</v>
      </c>
      <c r="Q101">
        <v>0</v>
      </c>
    </row>
    <row r="102" spans="1:17">
      <c r="A102" t="s">
        <v>1901</v>
      </c>
      <c r="B102" t="s">
        <v>1901</v>
      </c>
      <c r="C102" t="s">
        <v>1900</v>
      </c>
      <c r="D102">
        <v>19000</v>
      </c>
      <c r="E102">
        <v>4300</v>
      </c>
      <c r="F102">
        <v>3114</v>
      </c>
      <c r="G102">
        <v>600</v>
      </c>
      <c r="H102">
        <v>4.41860465116279</v>
      </c>
      <c r="I102">
        <v>5.19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>
        <v>0</v>
      </c>
      <c r="Q102">
        <v>0</v>
      </c>
    </row>
    <row r="103" spans="1:17">
      <c r="A103" t="s">
        <v>1900</v>
      </c>
      <c r="B103" t="s">
        <v>1900</v>
      </c>
      <c r="C103" t="s">
        <v>1901</v>
      </c>
      <c r="D103">
        <v>20661</v>
      </c>
      <c r="E103">
        <v>27500</v>
      </c>
      <c r="F103">
        <v>2602</v>
      </c>
      <c r="G103">
        <v>849</v>
      </c>
      <c r="H103">
        <v>0.751309090909091</v>
      </c>
      <c r="I103">
        <v>3.06478209658422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>
        <v>0</v>
      </c>
      <c r="Q103">
        <v>1</v>
      </c>
    </row>
    <row r="104" spans="1:17">
      <c r="A104" t="s">
        <v>1900</v>
      </c>
      <c r="B104" t="s">
        <v>1901</v>
      </c>
      <c r="C104" t="s">
        <v>1900</v>
      </c>
      <c r="D104">
        <v>60000</v>
      </c>
      <c r="E104">
        <v>80000</v>
      </c>
      <c r="F104">
        <v>2450</v>
      </c>
      <c r="G104">
        <v>4351</v>
      </c>
      <c r="H104">
        <v>0.75</v>
      </c>
      <c r="I104">
        <v>0.563088945070099</v>
      </c>
      <c r="J104" s="2">
        <v>0</v>
      </c>
      <c r="K104" s="2">
        <v>0</v>
      </c>
      <c r="L104" s="2">
        <v>0</v>
      </c>
      <c r="M104" s="2">
        <v>0</v>
      </c>
      <c r="N104" s="2">
        <v>1</v>
      </c>
      <c r="O104" s="2">
        <v>1</v>
      </c>
      <c r="P104">
        <v>1</v>
      </c>
      <c r="Q104">
        <v>1</v>
      </c>
    </row>
    <row r="105" spans="1:17">
      <c r="A105" t="s">
        <v>1901</v>
      </c>
      <c r="B105" t="s">
        <v>1901</v>
      </c>
      <c r="C105" t="s">
        <v>1900</v>
      </c>
      <c r="D105">
        <v>29000</v>
      </c>
      <c r="E105">
        <v>52000</v>
      </c>
      <c r="F105">
        <v>18000</v>
      </c>
      <c r="G105">
        <v>2000</v>
      </c>
      <c r="H105">
        <v>0.557692307692308</v>
      </c>
      <c r="I105">
        <v>9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>
        <v>0</v>
      </c>
      <c r="Q105">
        <v>0</v>
      </c>
    </row>
    <row r="106" spans="1:17">
      <c r="A106" t="s">
        <v>1900</v>
      </c>
      <c r="B106" t="s">
        <v>1900</v>
      </c>
      <c r="C106" t="s">
        <v>1901</v>
      </c>
      <c r="D106">
        <v>25000</v>
      </c>
      <c r="E106">
        <v>10000</v>
      </c>
      <c r="F106">
        <v>2000</v>
      </c>
      <c r="G106">
        <v>400</v>
      </c>
      <c r="H106">
        <v>2.5</v>
      </c>
      <c r="I106">
        <v>5</v>
      </c>
      <c r="J106" s="2">
        <v>0</v>
      </c>
      <c r="K106" s="2">
        <v>0</v>
      </c>
      <c r="L106" s="2">
        <v>1</v>
      </c>
      <c r="M106" s="2">
        <v>0</v>
      </c>
      <c r="N106" s="2">
        <v>0</v>
      </c>
      <c r="O106" s="2">
        <v>0</v>
      </c>
      <c r="P106">
        <v>0</v>
      </c>
      <c r="Q106">
        <v>1</v>
      </c>
    </row>
    <row r="107" spans="1:17">
      <c r="A107" t="s">
        <v>1900</v>
      </c>
      <c r="B107" t="s">
        <v>1900</v>
      </c>
      <c r="C107" t="s">
        <v>1901</v>
      </c>
      <c r="D107">
        <v>36000</v>
      </c>
      <c r="E107">
        <v>44000</v>
      </c>
      <c r="F107">
        <v>3985</v>
      </c>
      <c r="G107">
        <v>2174</v>
      </c>
      <c r="H107">
        <v>0.818181818181818</v>
      </c>
      <c r="I107">
        <v>1.83302667893284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>
        <v>0</v>
      </c>
      <c r="P107">
        <v>1</v>
      </c>
      <c r="Q107">
        <v>1</v>
      </c>
    </row>
    <row r="108" spans="1:17">
      <c r="A108" t="s">
        <v>1901</v>
      </c>
      <c r="B108" t="s">
        <v>1900</v>
      </c>
      <c r="C108" t="s">
        <v>1901</v>
      </c>
      <c r="D108">
        <v>0</v>
      </c>
      <c r="E108">
        <v>0</v>
      </c>
      <c r="F108" t="s">
        <v>1902</v>
      </c>
      <c r="G108">
        <v>2650</v>
      </c>
      <c r="H108" t="e">
        <v>#DIV/0!</v>
      </c>
      <c r="I108" t="e">
        <v>#VALUE!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>
        <v>0</v>
      </c>
      <c r="Q108">
        <v>0</v>
      </c>
    </row>
    <row r="109" spans="1:17">
      <c r="A109" t="s">
        <v>1901</v>
      </c>
      <c r="B109" t="s">
        <v>1901</v>
      </c>
      <c r="C109" t="s">
        <v>1900</v>
      </c>
      <c r="D109">
        <v>20000</v>
      </c>
      <c r="E109">
        <v>25000</v>
      </c>
      <c r="F109">
        <v>0</v>
      </c>
      <c r="G109">
        <v>0</v>
      </c>
      <c r="H109">
        <v>0.8</v>
      </c>
      <c r="I109" t="e">
        <v>#DIV/0!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>
        <v>0</v>
      </c>
      <c r="Q109">
        <v>0</v>
      </c>
    </row>
    <row r="110" spans="1:17">
      <c r="A110" t="s">
        <v>1899</v>
      </c>
      <c r="B110" t="s">
        <v>1901</v>
      </c>
      <c r="C110" t="s">
        <v>1900</v>
      </c>
      <c r="D110">
        <v>24000</v>
      </c>
      <c r="E110">
        <v>19000</v>
      </c>
      <c r="F110">
        <v>600</v>
      </c>
      <c r="G110">
        <v>200</v>
      </c>
      <c r="H110">
        <v>1.26315789473684</v>
      </c>
      <c r="I110">
        <v>3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>
        <v>0</v>
      </c>
      <c r="Q110">
        <v>0.5</v>
      </c>
    </row>
    <row r="111" spans="1:17">
      <c r="A111" t="s">
        <v>1900</v>
      </c>
      <c r="B111" t="s">
        <v>1901</v>
      </c>
      <c r="C111" t="s">
        <v>1900</v>
      </c>
      <c r="D111">
        <v>26000</v>
      </c>
      <c r="E111">
        <v>155000</v>
      </c>
      <c r="F111">
        <v>18000</v>
      </c>
      <c r="G111">
        <v>5000</v>
      </c>
      <c r="H111">
        <v>0.167741935483871</v>
      </c>
      <c r="I111">
        <v>3.6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>
        <v>0</v>
      </c>
      <c r="Q111">
        <v>1</v>
      </c>
    </row>
    <row r="112" spans="1:17">
      <c r="A112" t="s">
        <v>1900</v>
      </c>
      <c r="B112" t="s">
        <v>1900</v>
      </c>
      <c r="C112" t="s">
        <v>1901</v>
      </c>
      <c r="D112">
        <v>3000</v>
      </c>
      <c r="E112">
        <v>400</v>
      </c>
      <c r="F112">
        <v>450</v>
      </c>
      <c r="G112">
        <v>25</v>
      </c>
      <c r="H112">
        <v>7.5</v>
      </c>
      <c r="I112">
        <v>18</v>
      </c>
      <c r="J112" s="2">
        <v>0</v>
      </c>
      <c r="K112" s="2">
        <v>0</v>
      </c>
      <c r="L112" s="2">
        <v>1</v>
      </c>
      <c r="M112" s="2">
        <v>0</v>
      </c>
      <c r="N112" s="2">
        <v>0</v>
      </c>
      <c r="O112" s="2">
        <v>0</v>
      </c>
      <c r="P112">
        <v>0</v>
      </c>
      <c r="Q112">
        <v>1</v>
      </c>
    </row>
    <row r="113" spans="1:17">
      <c r="A113" t="s">
        <v>1901</v>
      </c>
      <c r="B113" t="s">
        <v>1901</v>
      </c>
      <c r="C113" t="s">
        <v>1900</v>
      </c>
      <c r="D113">
        <v>44800</v>
      </c>
      <c r="E113">
        <v>25940</v>
      </c>
      <c r="F113">
        <v>3896</v>
      </c>
      <c r="G113">
        <v>2000</v>
      </c>
      <c r="H113">
        <v>1.72706245181187</v>
      </c>
      <c r="I113">
        <v>1.948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>
        <v>0</v>
      </c>
      <c r="Q113">
        <v>0</v>
      </c>
    </row>
    <row r="114" spans="1:17">
      <c r="A114" t="s">
        <v>1901</v>
      </c>
      <c r="B114" t="s">
        <v>1901</v>
      </c>
      <c r="C114" t="s">
        <v>1900</v>
      </c>
      <c r="D114">
        <v>9340</v>
      </c>
      <c r="E114">
        <v>16000</v>
      </c>
      <c r="F114">
        <v>205</v>
      </c>
      <c r="G114">
        <v>227</v>
      </c>
      <c r="H114">
        <v>0.58375</v>
      </c>
      <c r="I114">
        <v>0.903083700440529</v>
      </c>
      <c r="J114" s="2">
        <v>0</v>
      </c>
      <c r="K114" s="2">
        <v>1</v>
      </c>
      <c r="L114" s="2">
        <v>0</v>
      </c>
      <c r="M114" s="2">
        <v>0</v>
      </c>
      <c r="N114" s="2">
        <v>0</v>
      </c>
      <c r="O114" s="2">
        <v>1</v>
      </c>
      <c r="P114">
        <v>1</v>
      </c>
      <c r="Q114">
        <v>0</v>
      </c>
    </row>
    <row r="115" spans="1:17">
      <c r="A115" t="s">
        <v>1901</v>
      </c>
      <c r="B115" t="s">
        <v>1901</v>
      </c>
      <c r="C115" t="s">
        <v>1900</v>
      </c>
      <c r="D115">
        <v>12000</v>
      </c>
      <c r="E115">
        <v>10000</v>
      </c>
      <c r="F115">
        <v>10000</v>
      </c>
      <c r="G115" t="s">
        <v>1902</v>
      </c>
      <c r="H115">
        <v>1.2</v>
      </c>
      <c r="I115" t="e">
        <v>#VALUE!</v>
      </c>
      <c r="J115" s="2">
        <v>0</v>
      </c>
      <c r="K115" s="2">
        <v>0</v>
      </c>
      <c r="L115" s="2">
        <v>1</v>
      </c>
      <c r="M115" s="2">
        <v>0</v>
      </c>
      <c r="N115" s="2">
        <v>0</v>
      </c>
      <c r="O115" s="2">
        <v>0</v>
      </c>
      <c r="P115">
        <v>0</v>
      </c>
      <c r="Q115">
        <v>0</v>
      </c>
    </row>
    <row r="116" spans="1:17">
      <c r="A116" t="s">
        <v>1901</v>
      </c>
      <c r="B116" t="s">
        <v>1901</v>
      </c>
      <c r="C116" t="s">
        <v>1900</v>
      </c>
      <c r="D116">
        <v>24000</v>
      </c>
      <c r="E116">
        <v>52500</v>
      </c>
      <c r="F116">
        <v>4250</v>
      </c>
      <c r="G116">
        <v>1200</v>
      </c>
      <c r="H116">
        <v>0.457142857142857</v>
      </c>
      <c r="I116">
        <v>3.54166666666667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>
        <v>0</v>
      </c>
      <c r="Q116">
        <v>0</v>
      </c>
    </row>
    <row r="117" spans="1:17">
      <c r="A117" t="s">
        <v>1901</v>
      </c>
      <c r="B117" t="s">
        <v>1901</v>
      </c>
      <c r="C117" t="s">
        <v>1900</v>
      </c>
      <c r="D117">
        <v>20000</v>
      </c>
      <c r="E117">
        <v>36000</v>
      </c>
      <c r="F117">
        <v>4800</v>
      </c>
      <c r="G117">
        <v>4140</v>
      </c>
      <c r="H117">
        <v>0.555555555555556</v>
      </c>
      <c r="I117">
        <v>1.15942028985507</v>
      </c>
      <c r="J117" s="2">
        <v>0</v>
      </c>
      <c r="K117" s="2">
        <v>1</v>
      </c>
      <c r="L117" s="2">
        <v>0</v>
      </c>
      <c r="M117" s="2">
        <v>0</v>
      </c>
      <c r="N117" s="2">
        <v>0</v>
      </c>
      <c r="O117" s="2">
        <v>1</v>
      </c>
      <c r="P117">
        <v>1</v>
      </c>
      <c r="Q117">
        <v>0</v>
      </c>
    </row>
    <row r="118" spans="1:17">
      <c r="A118" t="s">
        <v>1901</v>
      </c>
      <c r="B118" t="s">
        <v>1901</v>
      </c>
      <c r="C118" t="s">
        <v>1900</v>
      </c>
      <c r="D118">
        <v>39902</v>
      </c>
      <c r="E118">
        <v>35525</v>
      </c>
      <c r="F118">
        <v>6235</v>
      </c>
      <c r="G118">
        <v>4000</v>
      </c>
      <c r="H118">
        <v>1.12320900774103</v>
      </c>
      <c r="I118">
        <v>1.55875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>
        <v>0</v>
      </c>
      <c r="Q118">
        <v>0</v>
      </c>
    </row>
    <row r="119" spans="1:17">
      <c r="A119" t="s">
        <v>1901</v>
      </c>
      <c r="B119" t="s">
        <v>1900</v>
      </c>
      <c r="C119" t="s">
        <v>1901</v>
      </c>
      <c r="D119">
        <v>14000</v>
      </c>
      <c r="E119">
        <v>29000</v>
      </c>
      <c r="F119">
        <v>1390</v>
      </c>
      <c r="G119">
        <v>2300</v>
      </c>
      <c r="H119">
        <v>0.482758620689655</v>
      </c>
      <c r="I119">
        <v>0.604347826086956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>
        <v>0</v>
      </c>
      <c r="Q119">
        <v>0</v>
      </c>
    </row>
    <row r="120" spans="1:17">
      <c r="A120" t="s">
        <v>1901</v>
      </c>
      <c r="B120" t="s">
        <v>1900</v>
      </c>
      <c r="C120" t="s">
        <v>1901</v>
      </c>
      <c r="D120">
        <v>37000</v>
      </c>
      <c r="E120">
        <v>26000</v>
      </c>
      <c r="F120">
        <v>1750</v>
      </c>
      <c r="G120">
        <v>6000</v>
      </c>
      <c r="H120">
        <v>1.42307692307692</v>
      </c>
      <c r="I120">
        <v>0.291666666666667</v>
      </c>
      <c r="J120" s="2">
        <v>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>
        <v>0</v>
      </c>
      <c r="Q120">
        <v>0</v>
      </c>
    </row>
    <row r="121" spans="1:17">
      <c r="A121" t="s">
        <v>1901</v>
      </c>
      <c r="B121" t="s">
        <v>1901</v>
      </c>
      <c r="C121" t="s">
        <v>1900</v>
      </c>
      <c r="D121">
        <v>7000</v>
      </c>
      <c r="E121">
        <v>25000</v>
      </c>
      <c r="F121">
        <v>1800</v>
      </c>
      <c r="G121">
        <v>150</v>
      </c>
      <c r="H121">
        <v>0.28</v>
      </c>
      <c r="I121">
        <v>12</v>
      </c>
      <c r="J121" s="2">
        <v>0</v>
      </c>
      <c r="K121" s="2">
        <v>1</v>
      </c>
      <c r="L121" s="2">
        <v>0</v>
      </c>
      <c r="M121" s="2">
        <v>0</v>
      </c>
      <c r="N121" s="2">
        <v>0</v>
      </c>
      <c r="O121" s="2">
        <v>1</v>
      </c>
      <c r="P121">
        <v>1</v>
      </c>
      <c r="Q121">
        <v>0</v>
      </c>
    </row>
    <row r="122" spans="1:17">
      <c r="A122" t="s">
        <v>1901</v>
      </c>
      <c r="B122" t="s">
        <v>1901</v>
      </c>
      <c r="C122" t="s">
        <v>1900</v>
      </c>
      <c r="D122">
        <v>10000</v>
      </c>
      <c r="E122">
        <v>15000</v>
      </c>
      <c r="F122">
        <v>2700</v>
      </c>
      <c r="G122">
        <v>700</v>
      </c>
      <c r="H122">
        <v>0.666666666666667</v>
      </c>
      <c r="I122">
        <v>3.85714285714286</v>
      </c>
      <c r="J122" s="2">
        <v>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>
        <v>0</v>
      </c>
      <c r="Q122">
        <v>0</v>
      </c>
    </row>
    <row r="123" spans="1:17">
      <c r="A123" t="s">
        <v>1901</v>
      </c>
      <c r="B123" t="s">
        <v>1901</v>
      </c>
      <c r="C123" t="s">
        <v>1900</v>
      </c>
      <c r="D123">
        <v>6000</v>
      </c>
      <c r="E123">
        <v>8000</v>
      </c>
      <c r="F123">
        <v>600</v>
      </c>
      <c r="G123">
        <v>70</v>
      </c>
      <c r="H123">
        <v>0.75</v>
      </c>
      <c r="I123">
        <v>8.57142857142857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>
        <v>0</v>
      </c>
      <c r="Q123">
        <v>0</v>
      </c>
    </row>
    <row r="124" spans="1:17">
      <c r="A124" t="s">
        <v>1901</v>
      </c>
      <c r="B124" t="s">
        <v>1901</v>
      </c>
      <c r="C124" t="s">
        <v>1900</v>
      </c>
      <c r="D124" t="s">
        <v>1902</v>
      </c>
      <c r="E124" t="s">
        <v>1902</v>
      </c>
      <c r="F124">
        <v>460</v>
      </c>
      <c r="G124" t="s">
        <v>1902</v>
      </c>
      <c r="H124" t="e">
        <v>#VALUE!</v>
      </c>
      <c r="I124" t="e">
        <v>#VALUE!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>
        <v>0</v>
      </c>
      <c r="Q124">
        <v>0</v>
      </c>
    </row>
    <row r="125" spans="1:17">
      <c r="A125" t="s">
        <v>1900</v>
      </c>
      <c r="B125" t="s">
        <v>1900</v>
      </c>
      <c r="C125" t="s">
        <v>1901</v>
      </c>
      <c r="D125">
        <v>4465</v>
      </c>
      <c r="E125">
        <v>15200</v>
      </c>
      <c r="F125">
        <v>700</v>
      </c>
      <c r="G125">
        <v>487</v>
      </c>
      <c r="H125">
        <v>0.29375</v>
      </c>
      <c r="I125">
        <v>1.43737166324435</v>
      </c>
      <c r="J125" s="2">
        <v>0</v>
      </c>
      <c r="K125" s="2">
        <v>0</v>
      </c>
      <c r="L125" s="2">
        <v>0</v>
      </c>
      <c r="M125" s="2">
        <v>0</v>
      </c>
      <c r="N125" s="2">
        <v>1</v>
      </c>
      <c r="O125" s="2">
        <v>0</v>
      </c>
      <c r="P125">
        <v>1</v>
      </c>
      <c r="Q125">
        <v>1</v>
      </c>
    </row>
    <row r="126" spans="1:17">
      <c r="A126" t="s">
        <v>1900</v>
      </c>
      <c r="B126" t="s">
        <v>1900</v>
      </c>
      <c r="C126" t="s">
        <v>1901</v>
      </c>
      <c r="D126">
        <v>8000</v>
      </c>
      <c r="E126">
        <v>3000</v>
      </c>
      <c r="F126">
        <v>1000</v>
      </c>
      <c r="G126">
        <v>150</v>
      </c>
      <c r="H126">
        <v>2.66666666666667</v>
      </c>
      <c r="I126">
        <v>6.66666666666667</v>
      </c>
      <c r="J126" s="2">
        <v>0</v>
      </c>
      <c r="K126" s="2">
        <v>0</v>
      </c>
      <c r="L126" s="2">
        <v>1</v>
      </c>
      <c r="M126" s="2">
        <v>0</v>
      </c>
      <c r="N126" s="2">
        <v>0</v>
      </c>
      <c r="O126" s="2">
        <v>0</v>
      </c>
      <c r="P126">
        <v>0</v>
      </c>
      <c r="Q126">
        <v>1</v>
      </c>
    </row>
    <row r="127" spans="1:17">
      <c r="A127" t="s">
        <v>1901</v>
      </c>
      <c r="B127" t="s">
        <v>1901</v>
      </c>
      <c r="C127" t="s">
        <v>1900</v>
      </c>
      <c r="D127">
        <v>12800</v>
      </c>
      <c r="E127">
        <v>8300</v>
      </c>
      <c r="F127">
        <v>2700</v>
      </c>
      <c r="G127">
        <v>172</v>
      </c>
      <c r="H127">
        <v>1.5421686746988</v>
      </c>
      <c r="I127">
        <v>15.6976744186047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>
        <v>0</v>
      </c>
      <c r="Q127">
        <v>0</v>
      </c>
    </row>
    <row r="128" spans="1:17">
      <c r="A128" t="s">
        <v>1900</v>
      </c>
      <c r="B128" t="s">
        <v>1901</v>
      </c>
      <c r="C128" t="s">
        <v>1900</v>
      </c>
      <c r="D128">
        <v>8800</v>
      </c>
      <c r="E128">
        <v>8200</v>
      </c>
      <c r="F128">
        <v>179</v>
      </c>
      <c r="G128">
        <v>1540</v>
      </c>
      <c r="H128">
        <v>1.07317073170732</v>
      </c>
      <c r="I128">
        <v>0.116233766233766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  <c r="P128">
        <v>1</v>
      </c>
      <c r="Q128">
        <v>1</v>
      </c>
    </row>
    <row r="129" spans="1:17">
      <c r="A129" t="s">
        <v>1900</v>
      </c>
      <c r="B129" t="s">
        <v>1901</v>
      </c>
      <c r="C129" t="s">
        <v>1900</v>
      </c>
      <c r="D129">
        <v>37050</v>
      </c>
      <c r="E129">
        <v>39000</v>
      </c>
      <c r="F129">
        <v>4226</v>
      </c>
      <c r="G129">
        <v>9000</v>
      </c>
      <c r="H129">
        <v>0.95</v>
      </c>
      <c r="I129">
        <v>0.469555555555556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>
        <v>0</v>
      </c>
      <c r="Q129">
        <v>1</v>
      </c>
    </row>
    <row r="130" spans="1:17">
      <c r="A130" t="s">
        <v>1901</v>
      </c>
      <c r="B130" t="s">
        <v>1901</v>
      </c>
      <c r="C130" t="s">
        <v>1900</v>
      </c>
      <c r="D130">
        <v>20000</v>
      </c>
      <c r="E130">
        <v>28000</v>
      </c>
      <c r="F130">
        <v>6000</v>
      </c>
      <c r="G130">
        <v>1000</v>
      </c>
      <c r="H130">
        <v>0.714285714285714</v>
      </c>
      <c r="I130">
        <v>6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>
        <v>0</v>
      </c>
      <c r="Q130">
        <v>0</v>
      </c>
    </row>
    <row r="131" spans="1:17">
      <c r="A131" t="s">
        <v>1900</v>
      </c>
      <c r="B131" t="s">
        <v>1901</v>
      </c>
      <c r="C131" t="s">
        <v>1900</v>
      </c>
      <c r="D131">
        <v>800</v>
      </c>
      <c r="E131">
        <v>400</v>
      </c>
      <c r="F131">
        <v>25</v>
      </c>
      <c r="G131">
        <v>333</v>
      </c>
      <c r="H131">
        <v>2</v>
      </c>
      <c r="I131">
        <v>0.0750750750750751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>
        <v>0</v>
      </c>
      <c r="Q131">
        <v>1</v>
      </c>
    </row>
    <row r="132" spans="1:17">
      <c r="A132" t="s">
        <v>1901</v>
      </c>
      <c r="B132" t="s">
        <v>1901</v>
      </c>
      <c r="C132" t="s">
        <v>1900</v>
      </c>
      <c r="D132">
        <v>32000</v>
      </c>
      <c r="E132">
        <v>10000</v>
      </c>
      <c r="F132">
        <v>0</v>
      </c>
      <c r="G132">
        <v>0</v>
      </c>
      <c r="H132">
        <v>3.2</v>
      </c>
      <c r="I132" t="e">
        <v>#DIV/0!</v>
      </c>
      <c r="J132" s="2">
        <v>1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>
        <v>0</v>
      </c>
      <c r="Q132">
        <v>0</v>
      </c>
    </row>
    <row r="133" spans="1:17">
      <c r="A133" t="s">
        <v>1900</v>
      </c>
      <c r="B133" t="s">
        <v>1900</v>
      </c>
      <c r="C133" t="s">
        <v>1901</v>
      </c>
      <c r="D133">
        <v>49647</v>
      </c>
      <c r="E133">
        <v>51949</v>
      </c>
      <c r="F133">
        <v>13000</v>
      </c>
      <c r="G133">
        <v>5171</v>
      </c>
      <c r="H133">
        <v>0.955687308706616</v>
      </c>
      <c r="I133">
        <v>2.51402049893638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1</v>
      </c>
      <c r="P133">
        <v>1</v>
      </c>
      <c r="Q133">
        <v>1</v>
      </c>
    </row>
    <row r="134" spans="1:17">
      <c r="A134" t="s">
        <v>1901</v>
      </c>
      <c r="B134" t="s">
        <v>1900</v>
      </c>
      <c r="C134" t="s">
        <v>1901</v>
      </c>
      <c r="D134">
        <v>28000</v>
      </c>
      <c r="E134">
        <v>20000</v>
      </c>
      <c r="F134">
        <v>2567</v>
      </c>
      <c r="G134">
        <v>3850</v>
      </c>
      <c r="H134">
        <v>1.4</v>
      </c>
      <c r="I134">
        <v>0.666753246753247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>
        <v>0</v>
      </c>
      <c r="Q134">
        <v>0</v>
      </c>
    </row>
    <row r="135" spans="1:17">
      <c r="A135" t="s">
        <v>1900</v>
      </c>
      <c r="B135" t="s">
        <v>1900</v>
      </c>
      <c r="C135" t="s">
        <v>1901</v>
      </c>
      <c r="D135">
        <v>15000</v>
      </c>
      <c r="E135">
        <v>8000</v>
      </c>
      <c r="F135">
        <v>4500</v>
      </c>
      <c r="G135">
        <v>500</v>
      </c>
      <c r="H135">
        <v>1.875</v>
      </c>
      <c r="I135">
        <v>9</v>
      </c>
      <c r="J135" s="2">
        <v>0</v>
      </c>
      <c r="K135" s="2">
        <v>0</v>
      </c>
      <c r="L135" s="2">
        <v>1</v>
      </c>
      <c r="M135" s="2">
        <v>0</v>
      </c>
      <c r="N135" s="2">
        <v>0</v>
      </c>
      <c r="O135" s="2">
        <v>0</v>
      </c>
      <c r="P135">
        <v>0</v>
      </c>
      <c r="Q135">
        <v>1</v>
      </c>
    </row>
    <row r="136" spans="1:17">
      <c r="A136" t="s">
        <v>1900</v>
      </c>
      <c r="B136" t="s">
        <v>1901</v>
      </c>
      <c r="C136" t="s">
        <v>1900</v>
      </c>
      <c r="D136">
        <v>18000</v>
      </c>
      <c r="E136">
        <v>16000</v>
      </c>
      <c r="F136">
        <v>2500</v>
      </c>
      <c r="G136">
        <v>4000</v>
      </c>
      <c r="H136">
        <v>1.125</v>
      </c>
      <c r="I136">
        <v>0.625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>
        <v>0</v>
      </c>
      <c r="Q136">
        <v>1</v>
      </c>
    </row>
    <row r="137" spans="1:17">
      <c r="A137" t="s">
        <v>1901</v>
      </c>
      <c r="B137" t="s">
        <v>1901</v>
      </c>
      <c r="C137" t="s">
        <v>1900</v>
      </c>
      <c r="D137">
        <v>13500</v>
      </c>
      <c r="E137">
        <v>8500</v>
      </c>
      <c r="F137">
        <v>6573</v>
      </c>
      <c r="G137">
        <v>670</v>
      </c>
      <c r="H137">
        <v>1.58823529411765</v>
      </c>
      <c r="I137">
        <v>9.81044776119403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>
        <v>0</v>
      </c>
      <c r="Q137">
        <v>0</v>
      </c>
    </row>
    <row r="138" spans="1:17">
      <c r="A138" t="s">
        <v>1900</v>
      </c>
      <c r="B138" t="s">
        <v>1900</v>
      </c>
      <c r="C138" t="s">
        <v>1901</v>
      </c>
      <c r="D138">
        <v>8256</v>
      </c>
      <c r="E138">
        <v>15300</v>
      </c>
      <c r="F138" t="s">
        <v>1902</v>
      </c>
      <c r="G138" t="s">
        <v>1902</v>
      </c>
      <c r="H138">
        <v>0.539607843137255</v>
      </c>
      <c r="I138" t="e">
        <v>#VALUE!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>
        <v>0</v>
      </c>
      <c r="Q138">
        <v>1</v>
      </c>
    </row>
    <row r="139" spans="1:17">
      <c r="A139" t="s">
        <v>1901</v>
      </c>
      <c r="B139" t="s">
        <v>1901</v>
      </c>
      <c r="C139" t="s">
        <v>1900</v>
      </c>
      <c r="D139">
        <v>4000</v>
      </c>
      <c r="E139">
        <v>2600</v>
      </c>
      <c r="F139">
        <v>566</v>
      </c>
      <c r="G139" t="s">
        <v>1902</v>
      </c>
      <c r="H139">
        <v>1.53846153846154</v>
      </c>
      <c r="I139" t="e">
        <v>#VALUE!</v>
      </c>
      <c r="J139" s="2">
        <v>0</v>
      </c>
      <c r="K139" s="2">
        <v>0</v>
      </c>
      <c r="L139" s="2">
        <v>1</v>
      </c>
      <c r="M139" s="2">
        <v>0</v>
      </c>
      <c r="N139" s="2">
        <v>0</v>
      </c>
      <c r="O139" s="2">
        <v>0</v>
      </c>
      <c r="P139">
        <v>0</v>
      </c>
      <c r="Q139">
        <v>0</v>
      </c>
    </row>
    <row r="140" spans="1:17">
      <c r="A140" t="s">
        <v>1901</v>
      </c>
      <c r="B140" t="s">
        <v>1901</v>
      </c>
      <c r="C140" t="s">
        <v>1900</v>
      </c>
      <c r="D140">
        <v>20661</v>
      </c>
      <c r="E140">
        <v>7300</v>
      </c>
      <c r="F140">
        <v>2648</v>
      </c>
      <c r="G140">
        <v>1200</v>
      </c>
      <c r="H140">
        <v>2.83027397260274</v>
      </c>
      <c r="I140">
        <v>2.20666666666667</v>
      </c>
      <c r="J140" s="2">
        <v>0</v>
      </c>
      <c r="K140" s="2">
        <v>0</v>
      </c>
      <c r="L140" s="2">
        <v>1</v>
      </c>
      <c r="M140" s="2">
        <v>0</v>
      </c>
      <c r="N140" s="2">
        <v>0</v>
      </c>
      <c r="O140" s="2">
        <v>0</v>
      </c>
      <c r="P140">
        <v>0</v>
      </c>
      <c r="Q140">
        <v>0</v>
      </c>
    </row>
    <row r="141" spans="1:17">
      <c r="A141" t="s">
        <v>1901</v>
      </c>
      <c r="B141" t="s">
        <v>1901</v>
      </c>
      <c r="C141" t="s">
        <v>1900</v>
      </c>
      <c r="D141">
        <v>9500</v>
      </c>
      <c r="E141">
        <v>5000</v>
      </c>
      <c r="F141">
        <v>1220</v>
      </c>
      <c r="G141">
        <v>550</v>
      </c>
      <c r="H141">
        <v>1.9</v>
      </c>
      <c r="I141">
        <v>2.21818181818182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>
        <v>0</v>
      </c>
      <c r="Q141">
        <v>0</v>
      </c>
    </row>
    <row r="142" spans="1:17">
      <c r="A142" t="s">
        <v>1901</v>
      </c>
      <c r="B142" t="s">
        <v>1901</v>
      </c>
      <c r="C142" t="s">
        <v>1900</v>
      </c>
      <c r="D142">
        <v>50000</v>
      </c>
      <c r="E142">
        <v>30000</v>
      </c>
      <c r="F142">
        <v>10000</v>
      </c>
      <c r="G142">
        <v>7100</v>
      </c>
      <c r="H142">
        <v>1.66666666666667</v>
      </c>
      <c r="I142">
        <v>1.40845070422535</v>
      </c>
      <c r="J142" s="2">
        <v>1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>
        <v>0</v>
      </c>
      <c r="Q142">
        <v>0</v>
      </c>
    </row>
    <row r="143" spans="1:17">
      <c r="A143" t="s">
        <v>1900</v>
      </c>
      <c r="B143" t="s">
        <v>1900</v>
      </c>
      <c r="C143" t="s">
        <v>1901</v>
      </c>
      <c r="D143">
        <v>25000</v>
      </c>
      <c r="E143">
        <v>30000</v>
      </c>
      <c r="F143">
        <v>3000</v>
      </c>
      <c r="G143">
        <v>3000</v>
      </c>
      <c r="H143">
        <v>0.833333333333333</v>
      </c>
      <c r="I143">
        <v>1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>
        <v>0</v>
      </c>
      <c r="Q143">
        <v>1</v>
      </c>
    </row>
    <row r="144" spans="1:17">
      <c r="A144" t="s">
        <v>1901</v>
      </c>
      <c r="B144" t="s">
        <v>1901</v>
      </c>
      <c r="C144" t="s">
        <v>1900</v>
      </c>
      <c r="D144">
        <v>45000</v>
      </c>
      <c r="E144">
        <v>20000</v>
      </c>
      <c r="F144">
        <v>3250</v>
      </c>
      <c r="G144">
        <v>57</v>
      </c>
      <c r="H144">
        <v>2.25</v>
      </c>
      <c r="I144">
        <v>57.0175438596491</v>
      </c>
      <c r="J144" s="2">
        <v>1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>
        <v>0</v>
      </c>
      <c r="Q144">
        <v>0</v>
      </c>
    </row>
    <row r="145" spans="1:17">
      <c r="A145" t="s">
        <v>1900</v>
      </c>
      <c r="B145" t="s">
        <v>1900</v>
      </c>
      <c r="C145" t="s">
        <v>1901</v>
      </c>
      <c r="D145">
        <v>30000</v>
      </c>
      <c r="E145">
        <v>24000</v>
      </c>
      <c r="F145">
        <v>4000</v>
      </c>
      <c r="G145">
        <v>2600</v>
      </c>
      <c r="H145">
        <v>1.25</v>
      </c>
      <c r="I145">
        <v>1.53846153846154</v>
      </c>
      <c r="J145" s="2">
        <v>0</v>
      </c>
      <c r="K145" s="2">
        <v>0</v>
      </c>
      <c r="L145" s="2">
        <v>0</v>
      </c>
      <c r="M145" s="2">
        <v>0</v>
      </c>
      <c r="N145" s="2">
        <v>1</v>
      </c>
      <c r="O145" s="2">
        <v>1</v>
      </c>
      <c r="P145">
        <v>1</v>
      </c>
      <c r="Q145">
        <v>1</v>
      </c>
    </row>
    <row r="146" spans="1:17">
      <c r="A146" t="s">
        <v>1901</v>
      </c>
      <c r="B146" t="s">
        <v>1900</v>
      </c>
      <c r="C146" t="s">
        <v>1901</v>
      </c>
      <c r="D146">
        <v>6000</v>
      </c>
      <c r="E146">
        <v>2000</v>
      </c>
      <c r="F146">
        <v>0</v>
      </c>
      <c r="G146">
        <v>500</v>
      </c>
      <c r="H146">
        <v>3</v>
      </c>
      <c r="I146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>
        <v>0</v>
      </c>
      <c r="Q146">
        <v>0</v>
      </c>
    </row>
    <row r="147" spans="1:17">
      <c r="A147" t="s">
        <v>1900</v>
      </c>
      <c r="B147" t="s">
        <v>1900</v>
      </c>
      <c r="C147" t="s">
        <v>1901</v>
      </c>
      <c r="D147">
        <v>46138</v>
      </c>
      <c r="E147">
        <v>55634</v>
      </c>
      <c r="F147">
        <v>7389</v>
      </c>
      <c r="G147">
        <v>7468</v>
      </c>
      <c r="H147">
        <v>0.829313010029838</v>
      </c>
      <c r="I147">
        <v>0.989421531869309</v>
      </c>
      <c r="J147" s="2">
        <v>0</v>
      </c>
      <c r="K147" s="2">
        <v>0</v>
      </c>
      <c r="L147" s="2">
        <v>0</v>
      </c>
      <c r="M147" s="2">
        <v>0</v>
      </c>
      <c r="N147" s="2">
        <v>1</v>
      </c>
      <c r="O147" s="2">
        <v>0</v>
      </c>
      <c r="P147">
        <v>1</v>
      </c>
      <c r="Q147">
        <v>1</v>
      </c>
    </row>
    <row r="148" spans="1:17">
      <c r="A148" t="s">
        <v>1900</v>
      </c>
      <c r="B148" t="s">
        <v>1901</v>
      </c>
      <c r="C148" t="s">
        <v>1900</v>
      </c>
      <c r="D148">
        <v>9000</v>
      </c>
      <c r="E148">
        <v>21400</v>
      </c>
      <c r="F148">
        <v>672</v>
      </c>
      <c r="G148">
        <v>1300</v>
      </c>
      <c r="H148">
        <v>0.420560747663551</v>
      </c>
      <c r="I148">
        <v>0.516923076923077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>
        <v>0</v>
      </c>
      <c r="Q148">
        <v>1</v>
      </c>
    </row>
    <row r="149" spans="1:17">
      <c r="A149" t="s">
        <v>1900</v>
      </c>
      <c r="B149" t="s">
        <v>1900</v>
      </c>
      <c r="C149" t="s">
        <v>1901</v>
      </c>
      <c r="D149">
        <v>26000</v>
      </c>
      <c r="E149">
        <v>36000</v>
      </c>
      <c r="F149">
        <v>4500</v>
      </c>
      <c r="G149">
        <v>1200</v>
      </c>
      <c r="H149">
        <v>0.722222222222222</v>
      </c>
      <c r="I149">
        <v>3.75</v>
      </c>
      <c r="J149" s="2">
        <v>0</v>
      </c>
      <c r="K149" s="2">
        <v>0</v>
      </c>
      <c r="L149" s="2">
        <v>1</v>
      </c>
      <c r="M149" s="2">
        <v>0</v>
      </c>
      <c r="N149" s="2">
        <v>0</v>
      </c>
      <c r="O149" s="2">
        <v>0</v>
      </c>
      <c r="P149">
        <v>0</v>
      </c>
      <c r="Q149">
        <v>1</v>
      </c>
    </row>
    <row r="150" spans="1:17">
      <c r="A150" t="s">
        <v>1901</v>
      </c>
      <c r="B150" t="s">
        <v>1901</v>
      </c>
      <c r="C150" t="s">
        <v>1900</v>
      </c>
      <c r="D150">
        <v>47500</v>
      </c>
      <c r="E150">
        <v>6900</v>
      </c>
      <c r="F150">
        <v>2743</v>
      </c>
      <c r="G150">
        <v>910</v>
      </c>
      <c r="H150">
        <v>6.88405797101449</v>
      </c>
      <c r="I150">
        <v>3.01428571428571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>
        <v>0</v>
      </c>
      <c r="Q150">
        <v>0</v>
      </c>
    </row>
    <row r="151" spans="1:17">
      <c r="A151" t="s">
        <v>1901</v>
      </c>
      <c r="B151" t="s">
        <v>1900</v>
      </c>
      <c r="C151" t="s">
        <v>1901</v>
      </c>
      <c r="D151">
        <v>39600</v>
      </c>
      <c r="E151">
        <v>35300</v>
      </c>
      <c r="F151">
        <v>4460</v>
      </c>
      <c r="G151">
        <v>5346</v>
      </c>
      <c r="H151">
        <v>1.12181303116147</v>
      </c>
      <c r="I151">
        <v>0.83426861204639</v>
      </c>
      <c r="J151" s="2">
        <v>1</v>
      </c>
      <c r="K151" s="2">
        <v>0</v>
      </c>
      <c r="L151" s="2">
        <v>0</v>
      </c>
      <c r="M151" s="2">
        <v>1</v>
      </c>
      <c r="N151" s="2">
        <v>0</v>
      </c>
      <c r="O151" s="2">
        <v>0</v>
      </c>
      <c r="P151">
        <v>0</v>
      </c>
      <c r="Q151">
        <v>0</v>
      </c>
    </row>
    <row r="152" spans="1:17">
      <c r="A152" t="s">
        <v>1900</v>
      </c>
      <c r="B152" t="s">
        <v>1901</v>
      </c>
      <c r="C152" t="s">
        <v>1900</v>
      </c>
      <c r="D152">
        <v>62000</v>
      </c>
      <c r="E152">
        <v>89000</v>
      </c>
      <c r="F152">
        <v>1600</v>
      </c>
      <c r="G152">
        <v>1650</v>
      </c>
      <c r="H152">
        <v>0.696629213483146</v>
      </c>
      <c r="I152">
        <v>0.96969696969697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1</v>
      </c>
      <c r="P152">
        <v>1</v>
      </c>
      <c r="Q152">
        <v>1</v>
      </c>
    </row>
    <row r="153" spans="1:17">
      <c r="A153" t="s">
        <v>1901</v>
      </c>
      <c r="B153" t="s">
        <v>1901</v>
      </c>
      <c r="C153" t="s">
        <v>1900</v>
      </c>
      <c r="D153">
        <v>6000</v>
      </c>
      <c r="E153">
        <v>5000</v>
      </c>
      <c r="F153">
        <v>488</v>
      </c>
      <c r="G153">
        <v>465</v>
      </c>
      <c r="H153">
        <v>1.2</v>
      </c>
      <c r="I153">
        <v>1.0494623655914</v>
      </c>
      <c r="J153" s="2">
        <v>0</v>
      </c>
      <c r="K153" s="2">
        <v>1</v>
      </c>
      <c r="L153" s="2">
        <v>0</v>
      </c>
      <c r="M153" s="2">
        <v>0</v>
      </c>
      <c r="N153" s="2">
        <v>0</v>
      </c>
      <c r="O153" s="2">
        <v>0</v>
      </c>
      <c r="P153">
        <v>0</v>
      </c>
      <c r="Q153">
        <v>0</v>
      </c>
    </row>
    <row r="154" spans="1:17">
      <c r="A154" t="s">
        <v>1901</v>
      </c>
      <c r="B154" t="s">
        <v>1900</v>
      </c>
      <c r="C154" t="s">
        <v>1901</v>
      </c>
      <c r="D154">
        <v>7000</v>
      </c>
      <c r="E154">
        <v>12000</v>
      </c>
      <c r="F154">
        <v>400</v>
      </c>
      <c r="G154">
        <v>5000</v>
      </c>
      <c r="H154">
        <v>0.583333333333333</v>
      </c>
      <c r="I154">
        <v>0.08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>
        <v>0</v>
      </c>
      <c r="Q154">
        <v>0</v>
      </c>
    </row>
    <row r="155" spans="1:17">
      <c r="A155" t="s">
        <v>1900</v>
      </c>
      <c r="B155" t="s">
        <v>1901</v>
      </c>
      <c r="C155" t="s">
        <v>1900</v>
      </c>
      <c r="D155">
        <v>3000</v>
      </c>
      <c r="E155">
        <v>7800</v>
      </c>
      <c r="F155">
        <v>0</v>
      </c>
      <c r="G155">
        <v>1000</v>
      </c>
      <c r="H155">
        <v>0.384615384615385</v>
      </c>
      <c r="I155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>
        <v>0</v>
      </c>
      <c r="Q155">
        <v>1</v>
      </c>
    </row>
    <row r="156" spans="1:17">
      <c r="A156" t="s">
        <v>1899</v>
      </c>
      <c r="B156" t="s">
        <v>1901</v>
      </c>
      <c r="C156" t="s">
        <v>1900</v>
      </c>
      <c r="D156">
        <v>34000</v>
      </c>
      <c r="E156">
        <v>35000</v>
      </c>
      <c r="F156">
        <v>4000</v>
      </c>
      <c r="G156">
        <v>3500</v>
      </c>
      <c r="H156">
        <v>0.971428571428571</v>
      </c>
      <c r="I156">
        <v>1.14285714285714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>
        <v>0</v>
      </c>
      <c r="Q156">
        <v>0.5</v>
      </c>
    </row>
    <row r="157" spans="1:17">
      <c r="A157" t="s">
        <v>1901</v>
      </c>
      <c r="B157" t="s">
        <v>1900</v>
      </c>
      <c r="C157" t="s">
        <v>1901</v>
      </c>
      <c r="D157">
        <v>7000</v>
      </c>
      <c r="E157">
        <v>6600</v>
      </c>
      <c r="F157">
        <v>409</v>
      </c>
      <c r="G157">
        <v>461</v>
      </c>
      <c r="H157">
        <v>1.06060606060606</v>
      </c>
      <c r="I157">
        <v>0.887201735357918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>
        <v>0</v>
      </c>
      <c r="P157">
        <v>0</v>
      </c>
      <c r="Q157">
        <v>0</v>
      </c>
    </row>
    <row r="158" spans="1:17">
      <c r="A158" t="s">
        <v>1900</v>
      </c>
      <c r="B158" t="s">
        <v>1901</v>
      </c>
      <c r="C158" t="s">
        <v>1900</v>
      </c>
      <c r="D158">
        <v>79000</v>
      </c>
      <c r="E158">
        <v>62000</v>
      </c>
      <c r="F158">
        <v>7000</v>
      </c>
      <c r="G158">
        <v>12501</v>
      </c>
      <c r="H158">
        <v>1.2741935483871</v>
      </c>
      <c r="I158">
        <v>0.559955203583713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1</v>
      </c>
      <c r="P158">
        <v>1</v>
      </c>
      <c r="Q158">
        <v>1</v>
      </c>
    </row>
    <row r="159" spans="1:17">
      <c r="A159" t="s">
        <v>1900</v>
      </c>
      <c r="B159" t="s">
        <v>1900</v>
      </c>
      <c r="C159" t="s">
        <v>1901</v>
      </c>
      <c r="D159">
        <v>25588</v>
      </c>
      <c r="E159">
        <v>11938</v>
      </c>
      <c r="F159">
        <v>4120</v>
      </c>
      <c r="G159">
        <v>800</v>
      </c>
      <c r="H159">
        <v>2.14340760596415</v>
      </c>
      <c r="I159">
        <v>5.15</v>
      </c>
      <c r="J159" s="2">
        <v>0</v>
      </c>
      <c r="K159" s="2">
        <v>0</v>
      </c>
      <c r="L159" s="2">
        <v>1</v>
      </c>
      <c r="M159" s="2">
        <v>0</v>
      </c>
      <c r="N159" s="2">
        <v>0</v>
      </c>
      <c r="O159" s="2">
        <v>0</v>
      </c>
      <c r="P159">
        <v>0</v>
      </c>
      <c r="Q159">
        <v>1</v>
      </c>
    </row>
    <row r="160" spans="1:17">
      <c r="A160" t="s">
        <v>1899</v>
      </c>
      <c r="B160" t="s">
        <v>1901</v>
      </c>
      <c r="C160" t="s">
        <v>1900</v>
      </c>
      <c r="D160">
        <v>42430</v>
      </c>
      <c r="E160">
        <v>49446</v>
      </c>
      <c r="F160">
        <v>4647</v>
      </c>
      <c r="G160">
        <v>3236</v>
      </c>
      <c r="H160">
        <v>0.858107834809691</v>
      </c>
      <c r="I160">
        <v>1.43603213844252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1</v>
      </c>
      <c r="P160">
        <v>1</v>
      </c>
      <c r="Q160">
        <v>0.5</v>
      </c>
    </row>
    <row r="161" spans="1:17">
      <c r="A161" t="s">
        <v>1900</v>
      </c>
      <c r="B161" t="s">
        <v>1900</v>
      </c>
      <c r="C161" t="s">
        <v>1901</v>
      </c>
      <c r="D161" t="s">
        <v>1364</v>
      </c>
      <c r="E161" t="s">
        <v>1363</v>
      </c>
      <c r="F161" t="s">
        <v>1366</v>
      </c>
      <c r="G161">
        <v>1666</v>
      </c>
      <c r="H161" t="e">
        <v>#VALUE!</v>
      </c>
      <c r="I161" t="e">
        <v>#VALUE!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>
        <v>0</v>
      </c>
      <c r="Q161">
        <v>1</v>
      </c>
    </row>
    <row r="162" spans="1:17">
      <c r="A162" t="s">
        <v>1901</v>
      </c>
      <c r="B162" t="s">
        <v>1901</v>
      </c>
      <c r="C162" t="s">
        <v>1900</v>
      </c>
      <c r="D162">
        <v>31000</v>
      </c>
      <c r="E162">
        <v>33000</v>
      </c>
      <c r="F162">
        <v>4000</v>
      </c>
      <c r="G162">
        <v>650</v>
      </c>
      <c r="H162">
        <v>0.939393939393939</v>
      </c>
      <c r="I162">
        <v>6.15384615384615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>
        <v>0</v>
      </c>
      <c r="Q162">
        <v>0</v>
      </c>
    </row>
    <row r="163" spans="1:17">
      <c r="A163" t="s">
        <v>1901</v>
      </c>
      <c r="B163" t="s">
        <v>1901</v>
      </c>
      <c r="C163" t="s">
        <v>1900</v>
      </c>
      <c r="D163">
        <v>16300</v>
      </c>
      <c r="E163">
        <v>11980</v>
      </c>
      <c r="F163">
        <v>6887</v>
      </c>
      <c r="G163">
        <v>200</v>
      </c>
      <c r="H163">
        <v>1.36060100166945</v>
      </c>
      <c r="I163">
        <v>34.435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>
        <v>0</v>
      </c>
      <c r="Q163">
        <v>0</v>
      </c>
    </row>
    <row r="164" spans="1:17">
      <c r="A164" t="s">
        <v>1901</v>
      </c>
      <c r="B164" t="s">
        <v>1901</v>
      </c>
      <c r="C164" t="s">
        <v>1900</v>
      </c>
      <c r="D164">
        <v>80000</v>
      </c>
      <c r="E164">
        <v>40000</v>
      </c>
      <c r="F164">
        <v>31000</v>
      </c>
      <c r="G164">
        <v>1500</v>
      </c>
      <c r="H164">
        <v>2</v>
      </c>
      <c r="I164">
        <v>20.6666666666667</v>
      </c>
      <c r="J164" s="2">
        <v>1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>
        <v>0</v>
      </c>
      <c r="Q164">
        <v>0</v>
      </c>
    </row>
    <row r="165" spans="1:17">
      <c r="A165" t="s">
        <v>1900</v>
      </c>
      <c r="B165" t="s">
        <v>1901</v>
      </c>
      <c r="C165" t="s">
        <v>1900</v>
      </c>
      <c r="D165">
        <v>3500</v>
      </c>
      <c r="E165">
        <v>2300</v>
      </c>
      <c r="F165">
        <v>20</v>
      </c>
      <c r="G165">
        <v>250</v>
      </c>
      <c r="H165">
        <v>1.52173913043478</v>
      </c>
      <c r="I165">
        <v>0.08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>
        <v>0</v>
      </c>
      <c r="Q165">
        <v>1</v>
      </c>
    </row>
    <row r="166" spans="1:17">
      <c r="A166" t="s">
        <v>1900</v>
      </c>
      <c r="B166" t="s">
        <v>1900</v>
      </c>
      <c r="C166" t="s">
        <v>1901</v>
      </c>
      <c r="D166">
        <v>9000</v>
      </c>
      <c r="E166">
        <v>19000</v>
      </c>
      <c r="F166">
        <v>1100</v>
      </c>
      <c r="G166">
        <v>0</v>
      </c>
      <c r="H166">
        <v>0.473684210526316</v>
      </c>
      <c r="I166" t="e">
        <v>#DIV/0!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>
        <v>0</v>
      </c>
      <c r="Q166">
        <v>1</v>
      </c>
    </row>
    <row r="167" spans="1:17">
      <c r="A167" t="s">
        <v>1901</v>
      </c>
      <c r="B167" t="s">
        <v>1901</v>
      </c>
      <c r="C167" t="s">
        <v>1900</v>
      </c>
      <c r="D167">
        <v>13350</v>
      </c>
      <c r="E167">
        <v>11240</v>
      </c>
      <c r="F167">
        <v>3000</v>
      </c>
      <c r="G167">
        <v>1000</v>
      </c>
      <c r="H167">
        <v>1.18772241992883</v>
      </c>
      <c r="I167">
        <v>3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>
        <v>0</v>
      </c>
      <c r="Q167">
        <v>0</v>
      </c>
    </row>
    <row r="168" spans="1:17">
      <c r="A168" t="s">
        <v>1900</v>
      </c>
      <c r="B168" t="s">
        <v>1901</v>
      </c>
      <c r="C168" t="s">
        <v>1900</v>
      </c>
      <c r="D168">
        <v>13000</v>
      </c>
      <c r="E168">
        <v>24000</v>
      </c>
      <c r="F168">
        <v>50</v>
      </c>
      <c r="G168">
        <v>600</v>
      </c>
      <c r="H168">
        <v>0.541666666666667</v>
      </c>
      <c r="I168">
        <v>0.0833333333333333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>
        <v>0</v>
      </c>
      <c r="Q168">
        <v>1</v>
      </c>
    </row>
    <row r="169" spans="1:17">
      <c r="A169" t="s">
        <v>1901</v>
      </c>
      <c r="B169" t="s">
        <v>1901</v>
      </c>
      <c r="C169" t="s">
        <v>1900</v>
      </c>
      <c r="D169">
        <v>30000</v>
      </c>
      <c r="E169">
        <v>40000</v>
      </c>
      <c r="F169">
        <v>6000</v>
      </c>
      <c r="G169">
        <v>7000</v>
      </c>
      <c r="H169">
        <v>0.75</v>
      </c>
      <c r="I169">
        <v>0.857142857142857</v>
      </c>
      <c r="J169" s="2">
        <v>0</v>
      </c>
      <c r="K169" s="2">
        <v>1</v>
      </c>
      <c r="L169" s="2">
        <v>0</v>
      </c>
      <c r="M169" s="2">
        <v>0</v>
      </c>
      <c r="N169" s="2">
        <v>0</v>
      </c>
      <c r="O169" s="2">
        <v>0</v>
      </c>
      <c r="P169">
        <v>0</v>
      </c>
      <c r="Q169">
        <v>0</v>
      </c>
    </row>
    <row r="170" spans="1:17">
      <c r="A170" t="s">
        <v>1901</v>
      </c>
      <c r="B170" t="s">
        <v>1901</v>
      </c>
      <c r="C170" t="s">
        <v>1900</v>
      </c>
      <c r="D170">
        <v>10000</v>
      </c>
      <c r="E170">
        <v>21500</v>
      </c>
      <c r="F170">
        <v>9000</v>
      </c>
      <c r="G170">
        <v>600</v>
      </c>
      <c r="H170">
        <v>0.465116279069767</v>
      </c>
      <c r="I170">
        <v>15</v>
      </c>
      <c r="J170" s="2">
        <v>1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>
        <v>0</v>
      </c>
      <c r="Q170">
        <v>0</v>
      </c>
    </row>
    <row r="171" spans="1:17">
      <c r="A171" t="s">
        <v>1901</v>
      </c>
      <c r="B171" t="s">
        <v>1901</v>
      </c>
      <c r="C171" t="s">
        <v>1900</v>
      </c>
      <c r="D171">
        <v>3200</v>
      </c>
      <c r="E171">
        <v>2800</v>
      </c>
      <c r="F171">
        <v>230</v>
      </c>
      <c r="G171">
        <v>250</v>
      </c>
      <c r="H171">
        <v>1.14285714285714</v>
      </c>
      <c r="I171">
        <v>0.92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>
        <v>0</v>
      </c>
      <c r="Q171">
        <v>0</v>
      </c>
    </row>
    <row r="172" spans="1:17">
      <c r="A172" t="s">
        <v>1901</v>
      </c>
      <c r="B172" t="s">
        <v>1901</v>
      </c>
      <c r="C172" t="s">
        <v>1900</v>
      </c>
      <c r="D172" t="s">
        <v>1902</v>
      </c>
      <c r="E172" t="s">
        <v>1902</v>
      </c>
      <c r="F172">
        <v>1387</v>
      </c>
      <c r="G172">
        <v>386</v>
      </c>
      <c r="H172" t="e">
        <v>#VALUE!</v>
      </c>
      <c r="I172">
        <v>3.59326424870466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>
        <v>0</v>
      </c>
      <c r="Q172">
        <v>0</v>
      </c>
    </row>
    <row r="173" spans="1:17">
      <c r="A173" t="s">
        <v>1900</v>
      </c>
      <c r="B173" t="s">
        <v>1901</v>
      </c>
      <c r="C173" t="s">
        <v>1900</v>
      </c>
      <c r="D173">
        <v>1200</v>
      </c>
      <c r="E173">
        <v>4900</v>
      </c>
      <c r="F173" t="s">
        <v>1902</v>
      </c>
      <c r="G173">
        <v>1200</v>
      </c>
      <c r="H173">
        <v>0.244897959183673</v>
      </c>
      <c r="I173" t="e">
        <v>#VALUE!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>
        <v>0</v>
      </c>
      <c r="Q173">
        <v>1</v>
      </c>
    </row>
    <row r="174" spans="1:17">
      <c r="A174" t="s">
        <v>1900</v>
      </c>
      <c r="B174" t="s">
        <v>1901</v>
      </c>
      <c r="C174" t="s">
        <v>1900</v>
      </c>
      <c r="D174">
        <v>1100</v>
      </c>
      <c r="E174">
        <v>1400</v>
      </c>
      <c r="F174">
        <v>51</v>
      </c>
      <c r="G174">
        <v>189</v>
      </c>
      <c r="H174">
        <v>0.785714285714286</v>
      </c>
      <c r="I174">
        <v>0.26984126984127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>
        <v>0</v>
      </c>
      <c r="Q174">
        <v>1</v>
      </c>
    </row>
    <row r="175" spans="1:17">
      <c r="A175" t="s">
        <v>1900</v>
      </c>
      <c r="B175" t="s">
        <v>1900</v>
      </c>
      <c r="C175" t="s">
        <v>1901</v>
      </c>
      <c r="D175">
        <v>13500</v>
      </c>
      <c r="E175">
        <v>18750</v>
      </c>
      <c r="F175">
        <v>2160</v>
      </c>
      <c r="G175">
        <v>720</v>
      </c>
      <c r="H175">
        <v>0.72</v>
      </c>
      <c r="I175">
        <v>3</v>
      </c>
      <c r="J175" s="2">
        <v>0</v>
      </c>
      <c r="K175" s="2">
        <v>0</v>
      </c>
      <c r="L175" s="2">
        <v>0</v>
      </c>
      <c r="M175" s="2">
        <v>0</v>
      </c>
      <c r="N175" s="2">
        <v>1</v>
      </c>
      <c r="O175" s="2">
        <v>0</v>
      </c>
      <c r="P175">
        <v>1</v>
      </c>
      <c r="Q175">
        <v>1</v>
      </c>
    </row>
    <row r="176" spans="1:17">
      <c r="A176" t="s">
        <v>1901</v>
      </c>
      <c r="B176" t="s">
        <v>1900</v>
      </c>
      <c r="C176" t="s">
        <v>1901</v>
      </c>
      <c r="D176" t="s">
        <v>1902</v>
      </c>
      <c r="E176">
        <v>45000</v>
      </c>
      <c r="F176">
        <v>1400</v>
      </c>
      <c r="G176">
        <v>3000</v>
      </c>
      <c r="H176" t="e">
        <v>#VALUE!</v>
      </c>
      <c r="I176">
        <v>0.466666666666667</v>
      </c>
      <c r="J176" s="2">
        <v>1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>
        <v>0</v>
      </c>
      <c r="Q176">
        <v>0</v>
      </c>
    </row>
    <row r="177" spans="1:17">
      <c r="A177" t="s">
        <v>1900</v>
      </c>
      <c r="B177" t="s">
        <v>1901</v>
      </c>
      <c r="C177" t="s">
        <v>1900</v>
      </c>
      <c r="D177">
        <v>60000</v>
      </c>
      <c r="E177">
        <v>82000</v>
      </c>
      <c r="F177">
        <v>5158</v>
      </c>
      <c r="G177">
        <v>8000</v>
      </c>
      <c r="H177">
        <v>0.731707317073171</v>
      </c>
      <c r="I177">
        <v>0.64475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1</v>
      </c>
      <c r="P177">
        <v>1</v>
      </c>
      <c r="Q177">
        <v>1</v>
      </c>
    </row>
    <row r="178" spans="1:17">
      <c r="A178" t="s">
        <v>1900</v>
      </c>
      <c r="B178" t="s">
        <v>1900</v>
      </c>
      <c r="C178" t="s">
        <v>1901</v>
      </c>
      <c r="D178">
        <v>24000</v>
      </c>
      <c r="E178">
        <v>26500</v>
      </c>
      <c r="F178">
        <v>8000</v>
      </c>
      <c r="G178">
        <v>1800</v>
      </c>
      <c r="H178">
        <v>0.905660377358491</v>
      </c>
      <c r="I178">
        <v>4.44444444444444</v>
      </c>
      <c r="J178" s="2">
        <v>0</v>
      </c>
      <c r="K178" s="2">
        <v>1</v>
      </c>
      <c r="L178" s="2">
        <v>0</v>
      </c>
      <c r="M178" s="2">
        <v>0</v>
      </c>
      <c r="N178" s="2">
        <v>0</v>
      </c>
      <c r="O178" s="2">
        <v>0</v>
      </c>
      <c r="P178">
        <v>0</v>
      </c>
      <c r="Q178">
        <v>1</v>
      </c>
    </row>
    <row r="179" spans="1:17">
      <c r="A179" t="s">
        <v>1901</v>
      </c>
      <c r="B179" t="s">
        <v>1901</v>
      </c>
      <c r="C179" t="s">
        <v>1900</v>
      </c>
      <c r="D179">
        <v>154000</v>
      </c>
      <c r="E179">
        <v>158000</v>
      </c>
      <c r="F179">
        <v>35000</v>
      </c>
      <c r="G179">
        <v>31000</v>
      </c>
      <c r="H179">
        <v>0.974683544303797</v>
      </c>
      <c r="I179">
        <v>1.12903225806452</v>
      </c>
      <c r="J179" s="2">
        <v>1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>
        <v>0</v>
      </c>
      <c r="Q179">
        <v>0</v>
      </c>
    </row>
    <row r="180" spans="1:17">
      <c r="A180" t="s">
        <v>1900</v>
      </c>
      <c r="B180" t="s">
        <v>1901</v>
      </c>
      <c r="C180" t="s">
        <v>1900</v>
      </c>
      <c r="D180">
        <v>12000</v>
      </c>
      <c r="E180">
        <v>4500</v>
      </c>
      <c r="F180" t="s">
        <v>1902</v>
      </c>
      <c r="G180" t="s">
        <v>1902</v>
      </c>
      <c r="H180">
        <v>2.66666666666667</v>
      </c>
      <c r="I180" t="e">
        <v>#VALUE!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>
        <v>0</v>
      </c>
      <c r="Q180">
        <v>1</v>
      </c>
    </row>
    <row r="181" spans="1:17">
      <c r="A181" t="s">
        <v>1900</v>
      </c>
      <c r="B181" t="s">
        <v>1901</v>
      </c>
      <c r="C181" t="s">
        <v>1900</v>
      </c>
      <c r="D181">
        <v>73000</v>
      </c>
      <c r="E181">
        <v>118000</v>
      </c>
      <c r="F181">
        <v>24000</v>
      </c>
      <c r="G181">
        <v>41000</v>
      </c>
      <c r="H181">
        <v>0.61864406779661</v>
      </c>
      <c r="I181">
        <v>0.585365853658537</v>
      </c>
      <c r="J181" s="2">
        <v>1</v>
      </c>
      <c r="K181" s="2">
        <v>1</v>
      </c>
      <c r="L181" s="2">
        <v>0</v>
      </c>
      <c r="M181" s="2">
        <v>0</v>
      </c>
      <c r="N181" s="2">
        <v>0</v>
      </c>
      <c r="O181" s="2">
        <v>1</v>
      </c>
      <c r="P181">
        <v>1</v>
      </c>
      <c r="Q181">
        <v>1</v>
      </c>
    </row>
    <row r="182" spans="1:17">
      <c r="A182" t="s">
        <v>1901</v>
      </c>
      <c r="B182" t="s">
        <v>1901</v>
      </c>
      <c r="C182" t="s">
        <v>1900</v>
      </c>
      <c r="D182">
        <v>33000</v>
      </c>
      <c r="E182">
        <v>17000</v>
      </c>
      <c r="F182">
        <v>2500</v>
      </c>
      <c r="G182">
        <v>2500</v>
      </c>
      <c r="H182">
        <v>1.94117647058824</v>
      </c>
      <c r="I182">
        <v>1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>
        <v>0</v>
      </c>
      <c r="Q182">
        <v>0</v>
      </c>
    </row>
    <row r="183" spans="1:17">
      <c r="A183" t="s">
        <v>1901</v>
      </c>
      <c r="B183" t="s">
        <v>1901</v>
      </c>
      <c r="C183" t="s">
        <v>1900</v>
      </c>
      <c r="D183">
        <v>12000</v>
      </c>
      <c r="E183">
        <v>5500</v>
      </c>
      <c r="F183">
        <v>3300</v>
      </c>
      <c r="G183">
        <v>200</v>
      </c>
      <c r="H183">
        <v>2.18181818181818</v>
      </c>
      <c r="I183">
        <v>16.5</v>
      </c>
      <c r="J183" s="2">
        <v>0</v>
      </c>
      <c r="K183" s="2">
        <v>0</v>
      </c>
      <c r="L183" s="2">
        <v>1</v>
      </c>
      <c r="M183" s="2">
        <v>0</v>
      </c>
      <c r="N183" s="2">
        <v>0</v>
      </c>
      <c r="O183" s="2">
        <v>0</v>
      </c>
      <c r="P183">
        <v>0</v>
      </c>
      <c r="Q183">
        <v>0</v>
      </c>
    </row>
    <row r="184" spans="1:17">
      <c r="A184" t="s">
        <v>1901</v>
      </c>
      <c r="B184" t="s">
        <v>1900</v>
      </c>
      <c r="C184" t="s">
        <v>1901</v>
      </c>
      <c r="D184">
        <v>9450</v>
      </c>
      <c r="E184">
        <v>5000</v>
      </c>
      <c r="F184">
        <v>191</v>
      </c>
      <c r="G184">
        <v>3600</v>
      </c>
      <c r="H184">
        <v>1.89</v>
      </c>
      <c r="I184">
        <v>0.0530555555555556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>
        <v>0</v>
      </c>
      <c r="Q184">
        <v>0</v>
      </c>
    </row>
    <row r="185" spans="1:17">
      <c r="A185" t="s">
        <v>1899</v>
      </c>
      <c r="B185" t="s">
        <v>1900</v>
      </c>
      <c r="C185" t="s">
        <v>1901</v>
      </c>
      <c r="D185">
        <v>5000</v>
      </c>
      <c r="E185">
        <v>2000</v>
      </c>
      <c r="F185">
        <v>350</v>
      </c>
      <c r="G185">
        <v>65</v>
      </c>
      <c r="H185">
        <v>2.5</v>
      </c>
      <c r="I185">
        <v>5.38461538461539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>
        <v>0</v>
      </c>
      <c r="Q185">
        <v>0.5</v>
      </c>
    </row>
    <row r="186" spans="1:17">
      <c r="A186" t="s">
        <v>1901</v>
      </c>
      <c r="B186" t="s">
        <v>1900</v>
      </c>
      <c r="C186" t="s">
        <v>1901</v>
      </c>
      <c r="D186">
        <v>15000</v>
      </c>
      <c r="E186">
        <v>5000</v>
      </c>
      <c r="F186">
        <v>0</v>
      </c>
      <c r="G186">
        <v>0</v>
      </c>
      <c r="H186">
        <v>3</v>
      </c>
      <c r="I186" t="e">
        <v>#DIV/0!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>
        <v>0</v>
      </c>
      <c r="Q186">
        <v>0</v>
      </c>
    </row>
    <row r="187" spans="1:17">
      <c r="A187" t="s">
        <v>1900</v>
      </c>
      <c r="B187" t="s">
        <v>1901</v>
      </c>
      <c r="C187" t="s">
        <v>1900</v>
      </c>
      <c r="D187">
        <v>1400</v>
      </c>
      <c r="E187">
        <v>13000</v>
      </c>
      <c r="F187">
        <v>50</v>
      </c>
      <c r="G187">
        <v>360</v>
      </c>
      <c r="H187">
        <v>0.107692307692308</v>
      </c>
      <c r="I187">
        <v>0.138888888888889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>
        <v>0</v>
      </c>
      <c r="Q187">
        <v>1</v>
      </c>
    </row>
    <row r="188" spans="1:17">
      <c r="A188" t="s">
        <v>1901</v>
      </c>
      <c r="B188" t="s">
        <v>1901</v>
      </c>
      <c r="C188" t="s">
        <v>1900</v>
      </c>
      <c r="D188">
        <v>16000</v>
      </c>
      <c r="E188">
        <v>12000</v>
      </c>
      <c r="F188">
        <v>12000</v>
      </c>
      <c r="G188" t="s">
        <v>1902</v>
      </c>
      <c r="H188">
        <v>1.33333333333333</v>
      </c>
      <c r="I188" t="e">
        <v>#VALUE!</v>
      </c>
      <c r="J188" s="2">
        <v>0</v>
      </c>
      <c r="K188" s="2">
        <v>0</v>
      </c>
      <c r="L188" s="2">
        <v>1</v>
      </c>
      <c r="M188" s="2">
        <v>0</v>
      </c>
      <c r="N188" s="2">
        <v>0</v>
      </c>
      <c r="O188" s="2">
        <v>0</v>
      </c>
      <c r="P188">
        <v>0</v>
      </c>
      <c r="Q188">
        <v>0</v>
      </c>
    </row>
    <row r="189" spans="1:17">
      <c r="A189" t="s">
        <v>1901</v>
      </c>
      <c r="B189" t="s">
        <v>1901</v>
      </c>
      <c r="C189" t="s">
        <v>1900</v>
      </c>
      <c r="D189">
        <v>1500</v>
      </c>
      <c r="E189">
        <v>4200</v>
      </c>
      <c r="F189">
        <v>4200</v>
      </c>
      <c r="G189" t="s">
        <v>1902</v>
      </c>
      <c r="H189">
        <v>0.357142857142857</v>
      </c>
      <c r="I189" t="e">
        <v>#VALUE!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>
        <v>0</v>
      </c>
      <c r="Q189">
        <v>0</v>
      </c>
    </row>
    <row r="190" spans="1:17">
      <c r="A190" t="s">
        <v>1901</v>
      </c>
      <c r="B190" t="s">
        <v>1901</v>
      </c>
      <c r="C190" t="s">
        <v>1900</v>
      </c>
      <c r="D190">
        <v>800</v>
      </c>
      <c r="E190">
        <v>5300</v>
      </c>
      <c r="F190">
        <v>5300</v>
      </c>
      <c r="G190" t="s">
        <v>1902</v>
      </c>
      <c r="H190">
        <v>0.150943396226415</v>
      </c>
      <c r="I190" t="e">
        <v>#VALUE!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>
        <v>0</v>
      </c>
      <c r="Q190">
        <v>0</v>
      </c>
    </row>
    <row r="191" spans="1:17">
      <c r="A191" t="s">
        <v>1900</v>
      </c>
      <c r="B191" t="s">
        <v>1901</v>
      </c>
      <c r="C191" t="s">
        <v>1900</v>
      </c>
      <c r="D191" t="s">
        <v>1603</v>
      </c>
      <c r="E191" t="s">
        <v>1604</v>
      </c>
      <c r="F191" t="s">
        <v>1606</v>
      </c>
      <c r="G191" t="s">
        <v>1605</v>
      </c>
      <c r="H191" t="e">
        <v>#VALUE!</v>
      </c>
      <c r="I191" t="e">
        <v>#VALUE!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>
        <v>0</v>
      </c>
      <c r="Q191">
        <v>1</v>
      </c>
    </row>
    <row r="192" spans="1:17">
      <c r="A192" t="s">
        <v>1900</v>
      </c>
      <c r="B192" t="s">
        <v>1901</v>
      </c>
      <c r="C192" t="s">
        <v>1900</v>
      </c>
      <c r="D192">
        <v>235</v>
      </c>
      <c r="E192" t="s">
        <v>1902</v>
      </c>
      <c r="F192">
        <v>36</v>
      </c>
      <c r="G192">
        <v>31</v>
      </c>
      <c r="H192" t="e">
        <v>#VALUE!</v>
      </c>
      <c r="I192">
        <v>1.16129032258065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>
        <v>0</v>
      </c>
      <c r="Q192">
        <v>1</v>
      </c>
    </row>
    <row r="193" spans="1:17">
      <c r="A193" t="s">
        <v>1900</v>
      </c>
      <c r="B193" t="s">
        <v>1901</v>
      </c>
      <c r="C193" t="s">
        <v>1900</v>
      </c>
      <c r="D193">
        <v>4400</v>
      </c>
      <c r="E193">
        <v>2000</v>
      </c>
      <c r="F193">
        <v>165</v>
      </c>
      <c r="G193">
        <v>2797</v>
      </c>
      <c r="H193">
        <v>2.2</v>
      </c>
      <c r="I193">
        <v>0.0589917769038255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>
        <v>0</v>
      </c>
      <c r="Q193">
        <v>1</v>
      </c>
    </row>
    <row r="194" spans="1:17">
      <c r="A194" t="s">
        <v>1901</v>
      </c>
      <c r="B194" t="s">
        <v>1901</v>
      </c>
      <c r="C194" t="s">
        <v>1900</v>
      </c>
      <c r="D194">
        <v>13000</v>
      </c>
      <c r="E194">
        <v>18000</v>
      </c>
      <c r="F194">
        <v>300</v>
      </c>
      <c r="G194">
        <v>350</v>
      </c>
      <c r="H194">
        <v>0.722222222222222</v>
      </c>
      <c r="I194">
        <v>0.857142857142857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>
        <v>0</v>
      </c>
      <c r="Q194">
        <v>0</v>
      </c>
    </row>
    <row r="195" spans="1:17">
      <c r="A195" t="s">
        <v>1901</v>
      </c>
      <c r="B195" t="s">
        <v>1901</v>
      </c>
      <c r="C195" t="s">
        <v>1900</v>
      </c>
      <c r="D195">
        <v>11000</v>
      </c>
      <c r="E195">
        <v>6000</v>
      </c>
      <c r="F195" t="s">
        <v>1902</v>
      </c>
      <c r="G195" t="s">
        <v>1902</v>
      </c>
      <c r="H195">
        <v>1.83333333333333</v>
      </c>
      <c r="I195" t="e">
        <v>#VALUE!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>
        <v>0</v>
      </c>
      <c r="Q195">
        <v>0</v>
      </c>
    </row>
    <row r="196" spans="1:17">
      <c r="A196" t="s">
        <v>1900</v>
      </c>
      <c r="B196" t="s">
        <v>1901</v>
      </c>
      <c r="C196" t="s">
        <v>1900</v>
      </c>
      <c r="D196">
        <v>150</v>
      </c>
      <c r="E196">
        <v>1200</v>
      </c>
      <c r="F196" t="s">
        <v>1902</v>
      </c>
      <c r="G196" t="s">
        <v>1902</v>
      </c>
      <c r="H196">
        <v>0.125</v>
      </c>
      <c r="I196" t="e">
        <v>#VALUE!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>
        <v>0</v>
      </c>
      <c r="Q196">
        <v>1</v>
      </c>
    </row>
    <row r="197" spans="1:17">
      <c r="A197" t="s">
        <v>1901</v>
      </c>
      <c r="B197" t="s">
        <v>1901</v>
      </c>
      <c r="C197" t="s">
        <v>1900</v>
      </c>
      <c r="D197">
        <v>14000</v>
      </c>
      <c r="E197">
        <v>8550</v>
      </c>
      <c r="F197">
        <v>2314</v>
      </c>
      <c r="G197">
        <v>2504</v>
      </c>
      <c r="H197">
        <v>1.6374269005848</v>
      </c>
      <c r="I197">
        <v>0.924121405750799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>
        <v>0</v>
      </c>
      <c r="Q197">
        <v>0</v>
      </c>
    </row>
    <row r="198" spans="1:17">
      <c r="A198" t="s">
        <v>1899</v>
      </c>
      <c r="B198" t="s">
        <v>1900</v>
      </c>
      <c r="C198" t="s">
        <v>1901</v>
      </c>
      <c r="D198">
        <v>0</v>
      </c>
      <c r="E198">
        <v>0</v>
      </c>
      <c r="F198">
        <v>90</v>
      </c>
      <c r="G198">
        <v>350</v>
      </c>
      <c r="H198" t="e">
        <v>#DIV/0!</v>
      </c>
      <c r="I198">
        <v>0.257142857142857</v>
      </c>
      <c r="J198" s="2">
        <v>0</v>
      </c>
      <c r="K198" s="2">
        <v>0</v>
      </c>
      <c r="L198" s="2">
        <v>1</v>
      </c>
      <c r="M198" s="2">
        <v>0</v>
      </c>
      <c r="N198" s="2">
        <v>0</v>
      </c>
      <c r="O198" s="2">
        <v>0</v>
      </c>
      <c r="P198">
        <v>0</v>
      </c>
      <c r="Q198">
        <v>0.5</v>
      </c>
    </row>
    <row r="199" spans="1:17">
      <c r="A199" t="s">
        <v>1901</v>
      </c>
      <c r="B199" t="s">
        <v>1900</v>
      </c>
      <c r="C199" t="s">
        <v>1901</v>
      </c>
      <c r="D199">
        <v>18000</v>
      </c>
      <c r="E199">
        <v>22000</v>
      </c>
      <c r="F199">
        <v>6000</v>
      </c>
      <c r="G199">
        <v>5000</v>
      </c>
      <c r="H199">
        <v>0.818181818181818</v>
      </c>
      <c r="I199">
        <v>1.2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>
        <v>0</v>
      </c>
      <c r="Q199">
        <v>0</v>
      </c>
    </row>
    <row r="200" spans="1:17">
      <c r="A200" t="s">
        <v>1901</v>
      </c>
      <c r="B200" t="s">
        <v>1900</v>
      </c>
      <c r="C200" t="s">
        <v>1901</v>
      </c>
      <c r="D200">
        <v>21500</v>
      </c>
      <c r="E200">
        <v>24000</v>
      </c>
      <c r="F200">
        <v>2100</v>
      </c>
      <c r="G200">
        <v>10000</v>
      </c>
      <c r="H200">
        <v>0.895833333333333</v>
      </c>
      <c r="I200">
        <v>0.21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>
        <v>0</v>
      </c>
      <c r="Q200">
        <v>0</v>
      </c>
    </row>
    <row r="201" spans="1:17">
      <c r="A201" t="s">
        <v>1900</v>
      </c>
      <c r="B201" t="s">
        <v>1901</v>
      </c>
      <c r="C201" t="s">
        <v>1900</v>
      </c>
      <c r="D201">
        <v>9500</v>
      </c>
      <c r="E201">
        <v>6500</v>
      </c>
      <c r="F201">
        <v>5000</v>
      </c>
      <c r="G201">
        <v>3250</v>
      </c>
      <c r="H201">
        <v>1.46153846153846</v>
      </c>
      <c r="I201">
        <v>1.53846153846154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>
        <v>0</v>
      </c>
      <c r="Q201">
        <v>1</v>
      </c>
    </row>
    <row r="202" spans="1:17">
      <c r="A202" t="s">
        <v>1901</v>
      </c>
      <c r="B202" t="s">
        <v>1901</v>
      </c>
      <c r="C202" t="s">
        <v>1900</v>
      </c>
      <c r="D202" t="s">
        <v>1902</v>
      </c>
      <c r="E202">
        <v>0</v>
      </c>
      <c r="F202">
        <v>0</v>
      </c>
      <c r="G202">
        <v>0</v>
      </c>
      <c r="H202" t="e">
        <v>#VALUE!</v>
      </c>
      <c r="I202" t="e">
        <v>#DIV/0!</v>
      </c>
      <c r="J202" s="2">
        <v>1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>
        <v>0</v>
      </c>
      <c r="Q202">
        <v>0</v>
      </c>
    </row>
    <row r="203" spans="1:17">
      <c r="A203" t="s">
        <v>1901</v>
      </c>
      <c r="B203" t="s">
        <v>1901</v>
      </c>
      <c r="C203" t="s">
        <v>1900</v>
      </c>
      <c r="D203">
        <v>50418</v>
      </c>
      <c r="E203">
        <v>48396</v>
      </c>
      <c r="F203" t="s">
        <v>1902</v>
      </c>
      <c r="G203" t="s">
        <v>1902</v>
      </c>
      <c r="H203">
        <v>1.04178031242251</v>
      </c>
      <c r="I203" t="e">
        <v>#VALUE!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>
        <v>0</v>
      </c>
      <c r="Q203">
        <v>0</v>
      </c>
    </row>
    <row r="204" spans="4:17">
      <c r="D204">
        <v>0</v>
      </c>
      <c r="E204">
        <v>0</v>
      </c>
      <c r="F204">
        <v>0</v>
      </c>
      <c r="G204">
        <v>0</v>
      </c>
      <c r="H204" t="e">
        <v>#DIV/0!</v>
      </c>
      <c r="I204" t="e">
        <v>#DIV/0!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>
        <v>0</v>
      </c>
      <c r="Q204">
        <v>0.5</v>
      </c>
    </row>
    <row r="205" spans="1:17">
      <c r="A205" t="s">
        <v>1900</v>
      </c>
      <c r="B205" t="s">
        <v>1900</v>
      </c>
      <c r="C205" t="s">
        <v>1901</v>
      </c>
      <c r="D205">
        <v>25000</v>
      </c>
      <c r="E205">
        <v>49000</v>
      </c>
      <c r="F205">
        <v>8000</v>
      </c>
      <c r="G205">
        <v>10250</v>
      </c>
      <c r="H205">
        <v>0.510204081632653</v>
      </c>
      <c r="I205">
        <v>0.780487804878049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>
        <v>0</v>
      </c>
      <c r="Q205">
        <v>1</v>
      </c>
    </row>
    <row r="206" spans="1:17">
      <c r="A206" t="s">
        <v>1900</v>
      </c>
      <c r="B206" t="s">
        <v>1901</v>
      </c>
      <c r="C206" t="s">
        <v>1900</v>
      </c>
      <c r="D206">
        <v>11200</v>
      </c>
      <c r="E206">
        <v>18400</v>
      </c>
      <c r="F206">
        <v>121</v>
      </c>
      <c r="G206">
        <v>2100</v>
      </c>
      <c r="H206">
        <v>0.608695652173913</v>
      </c>
      <c r="I206">
        <v>0.0576190476190476</v>
      </c>
      <c r="J206" s="2">
        <v>0</v>
      </c>
      <c r="K206" s="2">
        <v>0</v>
      </c>
      <c r="L206" s="2">
        <v>0</v>
      </c>
      <c r="M206" s="2">
        <v>0</v>
      </c>
      <c r="N206" s="2">
        <v>1</v>
      </c>
      <c r="O206" s="2">
        <v>0</v>
      </c>
      <c r="P206">
        <v>1</v>
      </c>
      <c r="Q206">
        <v>1</v>
      </c>
    </row>
    <row r="207" spans="1:17">
      <c r="A207" t="s">
        <v>1901</v>
      </c>
      <c r="B207" t="s">
        <v>1901</v>
      </c>
      <c r="C207" t="s">
        <v>1900</v>
      </c>
      <c r="D207">
        <v>44000</v>
      </c>
      <c r="E207">
        <v>32400</v>
      </c>
      <c r="F207">
        <v>54000</v>
      </c>
      <c r="G207">
        <v>4750</v>
      </c>
      <c r="H207">
        <v>1.35802469135802</v>
      </c>
      <c r="I207">
        <v>11.3684210526316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>
        <v>0</v>
      </c>
      <c r="Q207">
        <v>0</v>
      </c>
    </row>
    <row r="208" spans="1:17">
      <c r="A208" t="s">
        <v>1901</v>
      </c>
      <c r="B208" t="s">
        <v>1901</v>
      </c>
      <c r="C208" t="s">
        <v>1900</v>
      </c>
      <c r="D208">
        <v>16000</v>
      </c>
      <c r="E208">
        <v>5000</v>
      </c>
      <c r="F208">
        <v>5000</v>
      </c>
      <c r="G208">
        <v>378</v>
      </c>
      <c r="H208">
        <v>3.2</v>
      </c>
      <c r="I208">
        <v>13.2275132275132</v>
      </c>
      <c r="J208" s="2">
        <v>0</v>
      </c>
      <c r="K208" s="2">
        <v>1</v>
      </c>
      <c r="L208" s="2">
        <v>0</v>
      </c>
      <c r="M208" s="2">
        <v>0</v>
      </c>
      <c r="N208" s="2">
        <v>0</v>
      </c>
      <c r="O208" s="2">
        <v>0</v>
      </c>
      <c r="P208">
        <v>0</v>
      </c>
      <c r="Q208">
        <v>0</v>
      </c>
    </row>
    <row r="209" spans="1:17">
      <c r="A209" t="s">
        <v>1900</v>
      </c>
      <c r="B209" t="s">
        <v>1900</v>
      </c>
      <c r="C209" t="s">
        <v>1901</v>
      </c>
      <c r="D209">
        <v>1500</v>
      </c>
      <c r="E209">
        <v>2300</v>
      </c>
      <c r="F209">
        <v>1500</v>
      </c>
      <c r="G209" t="s">
        <v>1902</v>
      </c>
      <c r="H209">
        <v>0.652173913043478</v>
      </c>
      <c r="I209" t="e">
        <v>#VALUE!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>
        <v>0</v>
      </c>
      <c r="Q209">
        <v>1</v>
      </c>
    </row>
    <row r="210" spans="1:17">
      <c r="A210" t="s">
        <v>1901</v>
      </c>
      <c r="B210" t="s">
        <v>1901</v>
      </c>
      <c r="C210" t="s">
        <v>1900</v>
      </c>
      <c r="D210">
        <v>12000</v>
      </c>
      <c r="E210">
        <v>2700</v>
      </c>
      <c r="F210">
        <v>160</v>
      </c>
      <c r="G210">
        <v>560</v>
      </c>
      <c r="H210">
        <v>4.44444444444444</v>
      </c>
      <c r="I210">
        <v>0.285714285714286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>
        <v>0</v>
      </c>
      <c r="Q210">
        <v>0</v>
      </c>
    </row>
    <row r="211" spans="1:17">
      <c r="A211" t="s">
        <v>1900</v>
      </c>
      <c r="B211" t="s">
        <v>1900</v>
      </c>
      <c r="C211" t="s">
        <v>1901</v>
      </c>
      <c r="D211">
        <v>4742</v>
      </c>
      <c r="E211">
        <v>27000</v>
      </c>
      <c r="F211">
        <v>5000</v>
      </c>
      <c r="G211">
        <v>4800</v>
      </c>
      <c r="H211">
        <v>0.17562962962963</v>
      </c>
      <c r="I211">
        <v>1.04166666666667</v>
      </c>
      <c r="J211" s="2">
        <v>0</v>
      </c>
      <c r="K211" s="2">
        <v>0</v>
      </c>
      <c r="L211" s="2">
        <v>0</v>
      </c>
      <c r="M211" s="2">
        <v>0</v>
      </c>
      <c r="N211" s="2">
        <v>1</v>
      </c>
      <c r="O211" s="2">
        <v>1</v>
      </c>
      <c r="P211">
        <v>1</v>
      </c>
      <c r="Q211">
        <v>1</v>
      </c>
    </row>
    <row r="212" spans="1:17">
      <c r="A212" t="s">
        <v>1901</v>
      </c>
      <c r="B212" t="s">
        <v>1901</v>
      </c>
      <c r="C212" t="s">
        <v>1900</v>
      </c>
      <c r="D212">
        <v>2000</v>
      </c>
      <c r="E212">
        <v>35000</v>
      </c>
      <c r="F212">
        <v>2100</v>
      </c>
      <c r="G212">
        <v>687</v>
      </c>
      <c r="H212">
        <v>0.0571428571428571</v>
      </c>
      <c r="I212">
        <v>3.05676855895196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</v>
      </c>
      <c r="P212">
        <v>1</v>
      </c>
      <c r="Q212">
        <v>0</v>
      </c>
    </row>
    <row r="213" spans="1:17">
      <c r="A213" t="s">
        <v>1901</v>
      </c>
      <c r="B213" t="s">
        <v>1901</v>
      </c>
      <c r="C213" t="s">
        <v>1900</v>
      </c>
      <c r="D213">
        <v>42000</v>
      </c>
      <c r="E213">
        <v>5500</v>
      </c>
      <c r="F213">
        <v>5445</v>
      </c>
      <c r="G213">
        <v>1180</v>
      </c>
      <c r="H213">
        <v>7.63636363636364</v>
      </c>
      <c r="I213">
        <v>4.61440677966102</v>
      </c>
      <c r="J213" s="2">
        <v>0</v>
      </c>
      <c r="K213" s="2">
        <v>1</v>
      </c>
      <c r="L213" s="2">
        <v>0</v>
      </c>
      <c r="M213" s="2">
        <v>0</v>
      </c>
      <c r="N213" s="2">
        <v>0</v>
      </c>
      <c r="O213" s="2">
        <v>0</v>
      </c>
      <c r="P213">
        <v>0</v>
      </c>
      <c r="Q213">
        <v>0</v>
      </c>
    </row>
    <row r="214" spans="1:17">
      <c r="A214" t="s">
        <v>1900</v>
      </c>
      <c r="B214" t="s">
        <v>1900</v>
      </c>
      <c r="C214" t="s">
        <v>1901</v>
      </c>
      <c r="D214">
        <v>2000</v>
      </c>
      <c r="E214">
        <v>10700</v>
      </c>
      <c r="F214">
        <v>2000</v>
      </c>
      <c r="G214">
        <v>1696</v>
      </c>
      <c r="H214">
        <v>0.186915887850467</v>
      </c>
      <c r="I214">
        <v>1.17924528301887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1</v>
      </c>
      <c r="P214">
        <v>1</v>
      </c>
      <c r="Q214">
        <v>1</v>
      </c>
    </row>
    <row r="215" spans="1:17">
      <c r="A215" t="s">
        <v>1900</v>
      </c>
      <c r="B215" t="s">
        <v>1900</v>
      </c>
      <c r="C215" t="s">
        <v>1901</v>
      </c>
      <c r="D215">
        <v>65000</v>
      </c>
      <c r="E215">
        <v>22700</v>
      </c>
      <c r="F215">
        <v>5000</v>
      </c>
      <c r="G215">
        <v>4602</v>
      </c>
      <c r="H215">
        <v>2.86343612334802</v>
      </c>
      <c r="I215">
        <v>1.08648413733159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>
        <v>0</v>
      </c>
      <c r="Q215">
        <v>1</v>
      </c>
    </row>
    <row r="216" spans="1:17">
      <c r="A216" t="s">
        <v>1901</v>
      </c>
      <c r="B216" t="s">
        <v>1901</v>
      </c>
      <c r="C216" t="s">
        <v>1900</v>
      </c>
      <c r="D216">
        <v>30000</v>
      </c>
      <c r="E216">
        <v>20000</v>
      </c>
      <c r="F216">
        <v>11000</v>
      </c>
      <c r="G216">
        <v>400</v>
      </c>
      <c r="H216">
        <v>1.5</v>
      </c>
      <c r="I216">
        <v>27.5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>
        <v>0</v>
      </c>
      <c r="Q216">
        <v>0</v>
      </c>
    </row>
    <row r="217" spans="1:17">
      <c r="A217" t="s">
        <v>1901</v>
      </c>
      <c r="B217" t="s">
        <v>1901</v>
      </c>
      <c r="C217" t="s">
        <v>1900</v>
      </c>
      <c r="D217">
        <v>12000</v>
      </c>
      <c r="E217">
        <v>7000</v>
      </c>
      <c r="F217">
        <v>7000</v>
      </c>
      <c r="G217">
        <v>1000</v>
      </c>
      <c r="H217">
        <v>1.71428571428571</v>
      </c>
      <c r="I217">
        <v>7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>
        <v>0</v>
      </c>
      <c r="Q217">
        <v>0</v>
      </c>
    </row>
    <row r="218" spans="1:17">
      <c r="A218" t="s">
        <v>1900</v>
      </c>
      <c r="B218" t="s">
        <v>1900</v>
      </c>
      <c r="C218" t="s">
        <v>1901</v>
      </c>
      <c r="D218">
        <v>2000</v>
      </c>
      <c r="E218">
        <v>2500</v>
      </c>
      <c r="F218">
        <v>2000</v>
      </c>
      <c r="G218">
        <v>277</v>
      </c>
      <c r="H218">
        <v>0.8</v>
      </c>
      <c r="I218">
        <v>7.22021660649819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>
        <v>0</v>
      </c>
      <c r="Q218">
        <v>1</v>
      </c>
    </row>
    <row r="219" spans="1:17">
      <c r="A219" t="s">
        <v>1901</v>
      </c>
      <c r="B219" t="s">
        <v>1901</v>
      </c>
      <c r="C219" t="s">
        <v>1900</v>
      </c>
      <c r="D219">
        <v>6000</v>
      </c>
      <c r="E219">
        <v>10000</v>
      </c>
      <c r="F219">
        <v>5300</v>
      </c>
      <c r="G219" t="s">
        <v>1902</v>
      </c>
      <c r="H219">
        <v>0.6</v>
      </c>
      <c r="I219" t="e">
        <v>#VALUE!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>
        <v>0</v>
      </c>
      <c r="Q219">
        <v>0</v>
      </c>
    </row>
    <row r="220" spans="1:17">
      <c r="A220" t="s">
        <v>1901</v>
      </c>
      <c r="B220" t="s">
        <v>1901</v>
      </c>
      <c r="C220" t="s">
        <v>1900</v>
      </c>
      <c r="D220">
        <v>14000</v>
      </c>
      <c r="E220">
        <v>6000</v>
      </c>
      <c r="F220">
        <v>3055</v>
      </c>
      <c r="G220">
        <v>5102</v>
      </c>
      <c r="H220">
        <v>2.33333333333333</v>
      </c>
      <c r="I220">
        <v>0.598784790278322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>
        <v>0</v>
      </c>
      <c r="Q220">
        <v>0</v>
      </c>
    </row>
    <row r="221" spans="1:17">
      <c r="A221" t="s">
        <v>1901</v>
      </c>
      <c r="B221" t="s">
        <v>1901</v>
      </c>
      <c r="C221" t="s">
        <v>1900</v>
      </c>
      <c r="D221">
        <v>21500</v>
      </c>
      <c r="E221">
        <v>24500</v>
      </c>
      <c r="F221" t="s">
        <v>1902</v>
      </c>
      <c r="G221" t="s">
        <v>1902</v>
      </c>
      <c r="H221">
        <v>0.877551020408163</v>
      </c>
      <c r="I221" t="e">
        <v>#VALUE!</v>
      </c>
      <c r="J221" s="2">
        <v>0</v>
      </c>
      <c r="K221" s="2">
        <v>1</v>
      </c>
      <c r="L221" s="2">
        <v>0</v>
      </c>
      <c r="M221" s="2">
        <v>0</v>
      </c>
      <c r="N221" s="2">
        <v>0</v>
      </c>
      <c r="O221" s="2">
        <v>0</v>
      </c>
      <c r="P221">
        <v>0</v>
      </c>
      <c r="Q221">
        <v>0</v>
      </c>
    </row>
    <row r="222" spans="1:17">
      <c r="A222" t="s">
        <v>1900</v>
      </c>
      <c r="B222" t="s">
        <v>1900</v>
      </c>
      <c r="C222" t="s">
        <v>1901</v>
      </c>
      <c r="D222">
        <v>3380</v>
      </c>
      <c r="E222">
        <v>9750</v>
      </c>
      <c r="F222">
        <v>3380</v>
      </c>
      <c r="G222">
        <v>3770</v>
      </c>
      <c r="H222">
        <v>0.346666666666667</v>
      </c>
      <c r="I222">
        <v>0.896551724137931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>
        <v>0</v>
      </c>
      <c r="Q222">
        <v>1</v>
      </c>
    </row>
    <row r="223" spans="1:17">
      <c r="A223" t="s">
        <v>1901</v>
      </c>
      <c r="B223" t="s">
        <v>1900</v>
      </c>
      <c r="C223" t="s">
        <v>1901</v>
      </c>
      <c r="D223">
        <v>40000</v>
      </c>
      <c r="E223">
        <v>15000</v>
      </c>
      <c r="F223">
        <v>998</v>
      </c>
      <c r="G223" t="s">
        <v>1902</v>
      </c>
      <c r="H223">
        <v>2.66666666666667</v>
      </c>
      <c r="I223" t="e">
        <v>#VALUE!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>
        <v>0</v>
      </c>
      <c r="Q223">
        <v>0</v>
      </c>
    </row>
    <row r="224" spans="1:17">
      <c r="A224" t="s">
        <v>1901</v>
      </c>
      <c r="B224" t="s">
        <v>1901</v>
      </c>
      <c r="C224" t="s">
        <v>1900</v>
      </c>
      <c r="D224">
        <v>21634</v>
      </c>
      <c r="E224">
        <v>6500</v>
      </c>
      <c r="F224">
        <v>15000</v>
      </c>
      <c r="G224">
        <v>4300</v>
      </c>
      <c r="H224">
        <v>3.32830769230769</v>
      </c>
      <c r="I224">
        <v>3.48837209302326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>
        <v>0</v>
      </c>
      <c r="Q224">
        <v>0</v>
      </c>
    </row>
    <row r="225" spans="1:17">
      <c r="A225" t="s">
        <v>1901</v>
      </c>
      <c r="B225" t="s">
        <v>1901</v>
      </c>
      <c r="C225" t="s">
        <v>1900</v>
      </c>
      <c r="D225">
        <v>1600</v>
      </c>
      <c r="E225">
        <v>23000</v>
      </c>
      <c r="F225">
        <v>102</v>
      </c>
      <c r="G225">
        <v>98</v>
      </c>
      <c r="H225">
        <v>0.0695652173913043</v>
      </c>
      <c r="I225">
        <v>1.04081632653061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>
        <v>0</v>
      </c>
      <c r="Q225">
        <v>0</v>
      </c>
    </row>
    <row r="226" spans="1:17">
      <c r="A226" t="s">
        <v>1901</v>
      </c>
      <c r="B226" t="s">
        <v>1901</v>
      </c>
      <c r="C226" t="s">
        <v>1900</v>
      </c>
      <c r="D226">
        <v>26797</v>
      </c>
      <c r="E226">
        <v>28044</v>
      </c>
      <c r="F226">
        <v>20281</v>
      </c>
      <c r="G226">
        <v>2000</v>
      </c>
      <c r="H226">
        <v>0.955534160604764</v>
      </c>
      <c r="I226">
        <v>10.1405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>
        <v>0</v>
      </c>
      <c r="Q226">
        <v>0</v>
      </c>
    </row>
    <row r="227" spans="1:17">
      <c r="A227" t="s">
        <v>1901</v>
      </c>
      <c r="B227" t="s">
        <v>1901</v>
      </c>
      <c r="C227" t="s">
        <v>1900</v>
      </c>
      <c r="D227">
        <v>35000</v>
      </c>
      <c r="E227">
        <v>5600</v>
      </c>
      <c r="F227">
        <v>9200</v>
      </c>
      <c r="G227">
        <v>14000</v>
      </c>
      <c r="H227">
        <v>6.25</v>
      </c>
      <c r="I227">
        <v>0.657142857142857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>
        <v>0</v>
      </c>
      <c r="Q227">
        <v>0</v>
      </c>
    </row>
    <row r="228" spans="1:17">
      <c r="A228" t="s">
        <v>1901</v>
      </c>
      <c r="B228" t="s">
        <v>1901</v>
      </c>
      <c r="C228" t="s">
        <v>1900</v>
      </c>
      <c r="D228">
        <v>25000</v>
      </c>
      <c r="E228">
        <v>80000</v>
      </c>
      <c r="F228">
        <v>12250</v>
      </c>
      <c r="G228">
        <v>5000</v>
      </c>
      <c r="H228">
        <v>0.3125</v>
      </c>
      <c r="I228">
        <v>2.45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>
        <v>0</v>
      </c>
      <c r="Q228">
        <v>0</v>
      </c>
    </row>
    <row r="229" spans="1:17">
      <c r="A229" t="s">
        <v>1901</v>
      </c>
      <c r="B229" t="s">
        <v>1901</v>
      </c>
      <c r="C229" t="s">
        <v>1900</v>
      </c>
      <c r="D229">
        <v>20000</v>
      </c>
      <c r="E229">
        <v>40000</v>
      </c>
      <c r="F229">
        <v>16000</v>
      </c>
      <c r="G229">
        <v>9000</v>
      </c>
      <c r="H229">
        <v>0.5</v>
      </c>
      <c r="I229">
        <v>1.77777777777778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>
        <v>0</v>
      </c>
      <c r="Q229">
        <v>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D26" sqref="D26"/>
    </sheetView>
  </sheetViews>
  <sheetFormatPr defaultColWidth="9" defaultRowHeight="14.25"/>
  <sheetData>
    <row r="1" spans="1:1">
      <c r="A1">
        <f>0.39/0.00000314</f>
        <v>124203.821656051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Raw</vt:lpstr>
      <vt:lpstr>Regular</vt:lpstr>
      <vt:lpstr>Exam</vt:lpstr>
      <vt:lpstr>Extend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yiyuezhuo</dc:creator>
  <cp:lastModifiedBy>yiyuezhuo</cp:lastModifiedBy>
  <dcterms:created xsi:type="dcterms:W3CDTF">2015-08-28T08:48:00Z</dcterms:created>
  <dcterms:modified xsi:type="dcterms:W3CDTF">2016-01-28T17:17:28Z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