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32D3F0C-2E33-479D-8BF1-6AE4AC95720D}" xr6:coauthVersionLast="47" xr6:coauthVersionMax="47" xr10:uidLastSave="{00000000-0000-0000-0000-000000000000}"/>
  <bookViews>
    <workbookView xWindow="44880" yWindow="340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K7" i="1"/>
  <c r="K6" i="1"/>
  <c r="K5" i="1"/>
  <c r="K4" i="1"/>
  <c r="D8" i="3"/>
  <c r="K8" i="1" l="1"/>
  <c r="K9" i="1" s="1"/>
  <c r="D9" i="3"/>
  <c r="D7" i="3"/>
  <c r="C19" i="1"/>
  <c r="B19" i="1"/>
  <c r="F18" i="1"/>
  <c r="F17" i="1"/>
  <c r="F19" i="1" l="1"/>
  <c r="F20" i="1" s="1"/>
  <c r="F21" i="1" s="1"/>
  <c r="D6" i="3"/>
  <c r="D5" i="3"/>
  <c r="D4" i="3"/>
  <c r="D3" i="3"/>
  <c r="E8" i="1" l="1"/>
  <c r="D8" i="1"/>
  <c r="C8" i="1"/>
  <c r="B8" i="1"/>
  <c r="F7" i="1"/>
  <c r="F6" i="1" l="1"/>
  <c r="F5" i="1"/>
  <c r="F4" i="1"/>
  <c r="F8" i="1" l="1"/>
  <c r="F9" i="1" s="1"/>
  <c r="F10" i="1" s="1"/>
</calcChain>
</file>

<file path=xl/sharedStrings.xml><?xml version="1.0" encoding="utf-8"?>
<sst xmlns="http://schemas.openxmlformats.org/spreadsheetml/2006/main" count="63" uniqueCount="39">
  <si>
    <t>SERVICES</t>
  </si>
  <si>
    <t>TOTAL</t>
  </si>
  <si>
    <t>Mechanical</t>
  </si>
  <si>
    <t>Electrical</t>
  </si>
  <si>
    <t>Hydraulic</t>
  </si>
  <si>
    <t>TOTAL (incl GST)</t>
  </si>
  <si>
    <t>Goods &amp; Services Tax (GST) 10%</t>
    <phoneticPr fontId="6" type="noConversion"/>
  </si>
  <si>
    <t>Schematic Design</t>
    <phoneticPr fontId="6" type="noConversion"/>
  </si>
  <si>
    <t>Design Development</t>
    <phoneticPr fontId="6" type="noConversion"/>
  </si>
  <si>
    <t>Tender Documentation</t>
    <phoneticPr fontId="6" type="noConversion"/>
  </si>
  <si>
    <t>Construction Documentation</t>
    <phoneticPr fontId="6" type="noConversion"/>
  </si>
  <si>
    <t>TOTAL (excl GST)</t>
    <phoneticPr fontId="6" type="noConversion"/>
  </si>
  <si>
    <t>ESD</t>
    <phoneticPr fontId="6" type="noConversion"/>
  </si>
  <si>
    <t>Felix Ye</t>
    <phoneticPr fontId="6" type="noConversion"/>
  </si>
  <si>
    <t>Mechanical/Project Coordinator</t>
    <phoneticPr fontId="6" type="noConversion"/>
  </si>
  <si>
    <t>premium.airc@gmial.com</t>
    <phoneticPr fontId="6" type="noConversion"/>
  </si>
  <si>
    <t>Gary Pan</t>
  </si>
  <si>
    <t>Jim Ding</t>
  </si>
  <si>
    <t>Electrical Engineer</t>
    <phoneticPr fontId="6" type="noConversion"/>
  </si>
  <si>
    <t>Hydraulic Engineer</t>
    <phoneticPr fontId="6" type="noConversion"/>
  </si>
  <si>
    <t>panyuanxing@live.cn</t>
    <phoneticPr fontId="6" type="noConversion"/>
  </si>
  <si>
    <t>hyddconsultants@gmail.com</t>
    <phoneticPr fontId="6" type="noConversion"/>
  </si>
  <si>
    <t>Lance Chen</t>
    <phoneticPr fontId="6" type="noConversion"/>
  </si>
  <si>
    <t>lchen@lcconsulting.com.au</t>
    <phoneticPr fontId="6" type="noConversion"/>
  </si>
  <si>
    <t>ESD Engineer</t>
    <phoneticPr fontId="6" type="noConversion"/>
  </si>
  <si>
    <t>Name</t>
    <phoneticPr fontId="6" type="noConversion"/>
  </si>
  <si>
    <t xml:space="preserve">Role </t>
    <phoneticPr fontId="6" type="noConversion"/>
  </si>
  <si>
    <t>Email Address</t>
    <phoneticPr fontId="6" type="noConversion"/>
  </si>
  <si>
    <t>PCE</t>
  </si>
  <si>
    <t>Subbie</t>
  </si>
  <si>
    <t>Lane Cove Fee</t>
  </si>
  <si>
    <t>Profit</t>
  </si>
  <si>
    <t>Section 73</t>
  </si>
  <si>
    <t>ASP3</t>
  </si>
  <si>
    <t>Commission</t>
  </si>
  <si>
    <t>NBN Pathway Design</t>
  </si>
  <si>
    <t>Subbie Paid</t>
  </si>
  <si>
    <t>Regulated Design - Kick off</t>
  </si>
  <si>
    <t>Regulated Design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</si>
</sst>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-\$#,##0"/>
  </numFmts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rgb="FFFFFFFF"/>
      <name val="Calibri"/>
      <family val="2"/>
    </font>
    <font>
      <b/>
      <sz val="10"/>
      <color rgb="FFFFFFFF"/>
      <name val="Calibri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164" fontId="3" fillId="0" borderId="9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7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yddconsultants@gmail.com" TargetMode="External"/><Relationship Id="rId2" Type="http://schemas.openxmlformats.org/officeDocument/2006/relationships/hyperlink" Target="mailto:panyuanxing@live.cn" TargetMode="External"/><Relationship Id="rId1" Type="http://schemas.openxmlformats.org/officeDocument/2006/relationships/hyperlink" Target="mailto:premium.airc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1" sqref="H1:K9"/>
    </sheetView>
  </sheetViews>
  <sheetFormatPr defaultRowHeight="15"/>
  <cols>
    <col min="1" max="1" width="14.7109375" customWidth="1"/>
    <col min="2" max="6" width="11.7109375" customWidth="1"/>
    <col min="8" max="8" width="14" bestFit="1" customWidth="1"/>
    <col min="9" max="10" width="14.42578125" customWidth="1"/>
    <col min="11" max="11" width="7.42578125" bestFit="1" customWidth="1"/>
  </cols>
  <sheetData>
    <row r="1" spans="1:11" ht="15" customHeight="1">
      <c r="A1" s="27" t="s">
        <v>0</v>
      </c>
      <c r="B1" s="29" t="s">
        <v>7</v>
      </c>
      <c r="C1" s="29" t="s">
        <v>8</v>
      </c>
      <c r="D1" s="30" t="s">
        <v>9</v>
      </c>
      <c r="E1" s="29" t="s">
        <v>10</v>
      </c>
      <c r="F1" s="22" t="s">
        <v>1</v>
      </c>
      <c r="G1" s="1"/>
      <c r="H1" s="19" t="s">
        <v>0</v>
      </c>
      <c r="I1" s="20" t="s">
        <v>37</v>
      </c>
      <c r="J1" s="21" t="s">
        <v>38</v>
      </c>
      <c r="K1" s="20" t="s">
        <v>1</v>
      </c>
    </row>
    <row r="2" spans="1:11" ht="15" customHeight="1">
      <c r="A2" s="28"/>
      <c r="B2" s="20"/>
      <c r="C2" s="20"/>
      <c r="D2" s="21"/>
      <c r="E2" s="20"/>
      <c r="F2" s="23"/>
      <c r="G2" s="1"/>
      <c r="H2" s="19"/>
      <c r="I2" s="20"/>
      <c r="J2" s="21"/>
      <c r="K2" s="20"/>
    </row>
    <row r="3" spans="1:11" ht="15.75" customHeight="1">
      <c r="A3" s="28"/>
      <c r="B3" s="20"/>
      <c r="C3" s="20"/>
      <c r="D3" s="21"/>
      <c r="E3" s="20"/>
      <c r="F3" s="23"/>
      <c r="G3" s="1"/>
      <c r="H3" s="19"/>
      <c r="I3" s="20"/>
      <c r="J3" s="21"/>
      <c r="K3" s="20"/>
    </row>
    <row r="4" spans="1:11">
      <c r="A4" s="2" t="s">
        <v>2</v>
      </c>
      <c r="B4" s="3">
        <v>2000</v>
      </c>
      <c r="C4" s="3">
        <v>3000</v>
      </c>
      <c r="D4" s="3">
        <v>4000</v>
      </c>
      <c r="E4" s="3">
        <v>1000</v>
      </c>
      <c r="F4" s="4">
        <f>SUM(B4:E4)</f>
        <v>10000</v>
      </c>
      <c r="G4" s="1"/>
      <c r="H4" s="17" t="s">
        <v>2</v>
      </c>
      <c r="I4" s="3">
        <v>3300</v>
      </c>
      <c r="J4" s="3">
        <v>3300</v>
      </c>
      <c r="K4" s="6">
        <f>SUM(I4:J4)</f>
        <v>6600</v>
      </c>
    </row>
    <row r="5" spans="1:11">
      <c r="A5" s="2" t="s">
        <v>3</v>
      </c>
      <c r="B5" s="3">
        <v>2000</v>
      </c>
      <c r="C5" s="3">
        <v>3000</v>
      </c>
      <c r="D5" s="3">
        <v>4000</v>
      </c>
      <c r="E5" s="3">
        <v>1000</v>
      </c>
      <c r="F5" s="4">
        <f>SUM(B5:E5)</f>
        <v>10000</v>
      </c>
      <c r="G5" s="1"/>
      <c r="H5" s="17" t="s">
        <v>3</v>
      </c>
      <c r="I5" s="3">
        <v>3300</v>
      </c>
      <c r="J5" s="3">
        <v>3300</v>
      </c>
      <c r="K5" s="6">
        <f>SUM(I5:J5)</f>
        <v>6600</v>
      </c>
    </row>
    <row r="6" spans="1:11">
      <c r="A6" s="2" t="s">
        <v>4</v>
      </c>
      <c r="B6" s="3">
        <v>2000</v>
      </c>
      <c r="C6" s="3">
        <v>3000</v>
      </c>
      <c r="D6" s="3">
        <v>4000</v>
      </c>
      <c r="E6" s="3">
        <v>1000</v>
      </c>
      <c r="F6" s="4">
        <f>SUM(B6:E6)</f>
        <v>10000</v>
      </c>
      <c r="G6" s="1"/>
      <c r="H6" s="17" t="s">
        <v>4</v>
      </c>
      <c r="I6" s="3">
        <v>3300</v>
      </c>
      <c r="J6" s="3">
        <v>3300</v>
      </c>
      <c r="K6" s="6">
        <f>SUM(I6:J6)</f>
        <v>6600</v>
      </c>
    </row>
    <row r="7" spans="1:11">
      <c r="A7" s="2" t="s">
        <v>12</v>
      </c>
      <c r="B7" s="3">
        <v>2500</v>
      </c>
      <c r="C7" s="3">
        <v>2000</v>
      </c>
      <c r="D7" s="3">
        <v>0</v>
      </c>
      <c r="E7" s="3">
        <v>0</v>
      </c>
      <c r="F7" s="4">
        <f>SUM(B7:E7)</f>
        <v>4500</v>
      </c>
      <c r="G7" s="1"/>
      <c r="H7" s="17" t="s">
        <v>11</v>
      </c>
      <c r="I7" s="6">
        <f>SUM(I4:I6)</f>
        <v>9900</v>
      </c>
      <c r="J7" s="6">
        <f>SUM(J4:J6)</f>
        <v>9900</v>
      </c>
      <c r="K7" s="6">
        <f>SUM(K4:K6)</f>
        <v>19800</v>
      </c>
    </row>
    <row r="8" spans="1:11" ht="15.75" customHeight="1">
      <c r="A8" s="2" t="s">
        <v>11</v>
      </c>
      <c r="B8" s="6">
        <f>SUM(B4:B7)</f>
        <v>8500</v>
      </c>
      <c r="C8" s="6">
        <f>SUM(C4:C7)</f>
        <v>11000</v>
      </c>
      <c r="D8" s="6">
        <f>SUM(D4:D7)</f>
        <v>12000</v>
      </c>
      <c r="E8" s="6">
        <f>SUM(E4:E7)</f>
        <v>3000</v>
      </c>
      <c r="F8" s="4">
        <f>SUM(F4:F7)</f>
        <v>34500</v>
      </c>
      <c r="G8" s="1"/>
      <c r="H8" s="18" t="s">
        <v>6</v>
      </c>
      <c r="I8" s="18"/>
      <c r="J8" s="18"/>
      <c r="K8" s="6">
        <f>K7*0.1</f>
        <v>1980</v>
      </c>
    </row>
    <row r="9" spans="1:11" ht="15.75" customHeight="1">
      <c r="A9" s="24" t="s">
        <v>6</v>
      </c>
      <c r="B9" s="18"/>
      <c r="C9" s="18"/>
      <c r="D9" s="18"/>
      <c r="E9" s="18"/>
      <c r="F9" s="4">
        <f>F8*0.1</f>
        <v>3450</v>
      </c>
      <c r="G9" s="1"/>
      <c r="H9" s="18" t="s">
        <v>5</v>
      </c>
      <c r="I9" s="18"/>
      <c r="J9" s="18"/>
      <c r="K9" s="6">
        <f>K7+K8</f>
        <v>21780</v>
      </c>
    </row>
    <row r="10" spans="1:11" ht="15.75" thickBot="1">
      <c r="A10" s="25" t="s">
        <v>5</v>
      </c>
      <c r="B10" s="26"/>
      <c r="C10" s="26"/>
      <c r="D10" s="26"/>
      <c r="E10" s="26"/>
      <c r="F10" s="5">
        <f>F8+F9</f>
        <v>37950</v>
      </c>
      <c r="G10" s="1"/>
    </row>
    <row r="13" spans="1:11" ht="15.75" thickBot="1"/>
    <row r="14" spans="1:11">
      <c r="A14" s="27" t="s">
        <v>0</v>
      </c>
      <c r="B14" s="29" t="s">
        <v>7</v>
      </c>
      <c r="C14" s="29" t="s">
        <v>8</v>
      </c>
      <c r="D14" s="30" t="s">
        <v>9</v>
      </c>
      <c r="E14" s="29" t="s">
        <v>10</v>
      </c>
      <c r="F14" s="22" t="s">
        <v>1</v>
      </c>
    </row>
    <row r="15" spans="1:11">
      <c r="A15" s="28"/>
      <c r="B15" s="20"/>
      <c r="C15" s="20"/>
      <c r="D15" s="21"/>
      <c r="E15" s="20"/>
      <c r="F15" s="23"/>
    </row>
    <row r="16" spans="1:11">
      <c r="A16" s="28"/>
      <c r="B16" s="20"/>
      <c r="C16" s="20"/>
      <c r="D16" s="21"/>
      <c r="E16" s="20"/>
      <c r="F16" s="23"/>
    </row>
    <row r="17" spans="1:6">
      <c r="A17" s="2" t="s">
        <v>32</v>
      </c>
      <c r="B17" s="3">
        <v>1500</v>
      </c>
      <c r="C17" s="3">
        <v>1000</v>
      </c>
      <c r="D17" s="3"/>
      <c r="E17" s="3"/>
      <c r="F17" s="4">
        <f>SUM(B17:E17)</f>
        <v>2500</v>
      </c>
    </row>
    <row r="18" spans="1:6">
      <c r="A18" s="2" t="s">
        <v>33</v>
      </c>
      <c r="B18" s="3">
        <v>4300</v>
      </c>
      <c r="C18" s="3">
        <v>4300</v>
      </c>
      <c r="D18" s="3"/>
      <c r="E18" s="3"/>
      <c r="F18" s="4">
        <f>SUM(B18:E18)</f>
        <v>8600</v>
      </c>
    </row>
    <row r="19" spans="1:6">
      <c r="A19" s="2" t="s">
        <v>11</v>
      </c>
      <c r="B19" s="6">
        <f>SUM(B17:B18)</f>
        <v>5800</v>
      </c>
      <c r="C19" s="6">
        <f>SUM(C17:C18)</f>
        <v>5300</v>
      </c>
      <c r="D19" s="6"/>
      <c r="E19" s="6"/>
      <c r="F19" s="4">
        <f>SUM(F17:F18)</f>
        <v>11100</v>
      </c>
    </row>
    <row r="20" spans="1:6">
      <c r="A20" s="24" t="s">
        <v>6</v>
      </c>
      <c r="B20" s="18"/>
      <c r="C20" s="18"/>
      <c r="D20" s="18"/>
      <c r="E20" s="18"/>
      <c r="F20" s="4">
        <f>F19*0.1</f>
        <v>1110</v>
      </c>
    </row>
    <row r="21" spans="1:6" ht="15.75" thickBot="1">
      <c r="A21" s="25" t="s">
        <v>5</v>
      </c>
      <c r="B21" s="26"/>
      <c r="C21" s="26"/>
      <c r="D21" s="26"/>
      <c r="E21" s="26"/>
      <c r="F21" s="5">
        <f>F19+F20</f>
        <v>12210</v>
      </c>
    </row>
  </sheetData>
  <mergeCells count="22">
    <mergeCell ref="F14:F16"/>
    <mergeCell ref="A20:E20"/>
    <mergeCell ref="A21:E21"/>
    <mergeCell ref="A14:A16"/>
    <mergeCell ref="B14:B16"/>
    <mergeCell ref="C14:C16"/>
    <mergeCell ref="D14:D16"/>
    <mergeCell ref="E14:E16"/>
    <mergeCell ref="F1:F3"/>
    <mergeCell ref="A9:E9"/>
    <mergeCell ref="A10:E10"/>
    <mergeCell ref="A1:A3"/>
    <mergeCell ref="B1:B3"/>
    <mergeCell ref="C1:C3"/>
    <mergeCell ref="D1:D3"/>
    <mergeCell ref="E1:E3"/>
    <mergeCell ref="H8:J8"/>
    <mergeCell ref="H1:H3"/>
    <mergeCell ref="K1:K3"/>
    <mergeCell ref="H9:J9"/>
    <mergeCell ref="I1:I3"/>
    <mergeCell ref="J1:J3"/>
  </mergeCells>
  <phoneticPr fontId="6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29" sqref="B29"/>
    </sheetView>
  </sheetViews>
  <sheetFormatPr defaultRowHeight="15"/>
  <cols>
    <col min="1" max="1" width="12" customWidth="1"/>
    <col min="2" max="2" width="27.85546875" customWidth="1"/>
    <col min="3" max="3" width="25.7109375" customWidth="1"/>
    <col min="4" max="4" width="21.71093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7" t="s">
        <v>13</v>
      </c>
      <c r="B2" s="7" t="s">
        <v>14</v>
      </c>
      <c r="C2" s="8" t="s">
        <v>15</v>
      </c>
    </row>
    <row r="3" spans="1:3">
      <c r="A3" s="7" t="s">
        <v>16</v>
      </c>
      <c r="B3" s="7" t="s">
        <v>18</v>
      </c>
      <c r="C3" s="8" t="s">
        <v>20</v>
      </c>
    </row>
    <row r="4" spans="1:3">
      <c r="A4" s="7" t="s">
        <v>17</v>
      </c>
      <c r="B4" s="7" t="s">
        <v>19</v>
      </c>
      <c r="C4" s="8" t="s">
        <v>21</v>
      </c>
    </row>
    <row r="5" spans="1:3">
      <c r="A5" s="7" t="s">
        <v>22</v>
      </c>
      <c r="B5" s="7" t="s">
        <v>24</v>
      </c>
      <c r="C5" s="8" t="s">
        <v>23</v>
      </c>
    </row>
  </sheetData>
  <phoneticPr fontId="6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F3" sqref="F3"/>
    </sheetView>
  </sheetViews>
  <sheetFormatPr defaultRowHeight="15"/>
  <cols>
    <col min="1" max="1" width="29.5703125" customWidth="1"/>
    <col min="2" max="2" width="23.28515625" customWidth="1"/>
    <col min="3" max="3" width="12.28515625" customWidth="1"/>
    <col min="6" max="6" width="11.85546875" customWidth="1"/>
  </cols>
  <sheetData>
    <row r="1" spans="1:6" ht="15.75" thickBot="1">
      <c r="A1" t="s">
        <v>30</v>
      </c>
    </row>
    <row r="2" spans="1:6">
      <c r="A2" s="9" t="s">
        <v>26</v>
      </c>
      <c r="B2" s="10" t="s">
        <v>28</v>
      </c>
      <c r="C2" s="10" t="s">
        <v>29</v>
      </c>
      <c r="D2" s="11" t="s">
        <v>31</v>
      </c>
      <c r="F2" t="s">
        <v>36</v>
      </c>
    </row>
    <row r="3" spans="1:6">
      <c r="A3" s="12" t="s">
        <v>14</v>
      </c>
      <c r="B3" s="7">
        <v>10000</v>
      </c>
      <c r="C3" s="7">
        <v>6000</v>
      </c>
      <c r="D3" s="13">
        <f>B3-C3</f>
        <v>4000</v>
      </c>
    </row>
    <row r="4" spans="1:6">
      <c r="A4" s="12" t="s">
        <v>18</v>
      </c>
      <c r="B4" s="7">
        <v>10000</v>
      </c>
      <c r="C4" s="7">
        <v>4000</v>
      </c>
      <c r="D4" s="13">
        <f t="shared" ref="D4:D6" si="0">B4-C4</f>
        <v>6000</v>
      </c>
      <c r="F4">
        <v>2000</v>
      </c>
    </row>
    <row r="5" spans="1:6">
      <c r="A5" s="12" t="s">
        <v>19</v>
      </c>
      <c r="B5" s="7">
        <v>10000</v>
      </c>
      <c r="C5" s="7">
        <v>3000</v>
      </c>
      <c r="D5" s="13">
        <f t="shared" si="0"/>
        <v>7000</v>
      </c>
      <c r="F5">
        <v>3000</v>
      </c>
    </row>
    <row r="6" spans="1:6" ht="15.75" thickBot="1">
      <c r="A6" s="14" t="s">
        <v>24</v>
      </c>
      <c r="B6" s="15">
        <v>4500</v>
      </c>
      <c r="C6" s="15">
        <v>2100</v>
      </c>
      <c r="D6" s="16">
        <f t="shared" si="0"/>
        <v>2400</v>
      </c>
      <c r="F6">
        <v>880</v>
      </c>
    </row>
    <row r="7" spans="1:6">
      <c r="A7" s="12" t="s">
        <v>32</v>
      </c>
      <c r="B7" s="7">
        <v>300</v>
      </c>
      <c r="C7" s="7">
        <v>300</v>
      </c>
      <c r="D7" s="13">
        <f t="shared" ref="D7:D9" si="1">B7-C7</f>
        <v>0</v>
      </c>
      <c r="F7">
        <v>1000</v>
      </c>
    </row>
    <row r="8" spans="1:6" ht="15.75" thickBot="1">
      <c r="A8" s="14" t="s">
        <v>33</v>
      </c>
      <c r="B8" s="15">
        <v>8000</v>
      </c>
      <c r="C8" s="15">
        <v>4500</v>
      </c>
      <c r="D8" s="16">
        <f t="shared" ref="D8" si="2">B8-C8</f>
        <v>3500</v>
      </c>
    </row>
    <row r="9" spans="1:6" ht="15.75" thickBot="1">
      <c r="A9" s="14" t="s">
        <v>35</v>
      </c>
      <c r="B9" s="15">
        <v>1500</v>
      </c>
      <c r="C9" s="15">
        <v>500</v>
      </c>
      <c r="D9" s="16">
        <f t="shared" si="1"/>
        <v>1000</v>
      </c>
    </row>
    <row r="10" spans="1:6">
      <c r="C10" t="s">
        <v>34</v>
      </c>
      <c r="D10">
        <v>-9000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2024-03-20T00:09:52Z</dcterms:modified>
</cp:coreProperties>
</file>