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A:\00-Bridge Database\201000AD\589-591 Elizabeth Street, Redfern Project control\"/>
    </mc:Choice>
  </mc:AlternateContent>
  <xr:revisionPtr revIDLastSave="0" documentId="13_ncr:1_{7F94BC4D-80CB-4C50-838F-6572176BCECA}" xr6:coauthVersionLast="47" xr6:coauthVersionMax="47" xr10:uidLastSave="{00000000-0000-0000-0000-000000000000}"/>
  <bookViews>
    <workbookView xWindow="44880" yWindow="3405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F54" i="1"/>
  <c r="E54" i="1"/>
  <c r="G54" i="1"/>
  <c r="G18" i="2"/>
  <c r="G17" i="2"/>
  <c r="G16" i="2"/>
  <c r="G15" i="2"/>
  <c r="G14" i="2"/>
  <c r="G13" i="2"/>
  <c r="F19" i="2"/>
  <c r="E19" i="2"/>
  <c r="G19" i="2" s="1"/>
  <c r="G9" i="1"/>
  <c r="S9" i="1" s="1"/>
  <c r="G8" i="1"/>
  <c r="S8" i="1" s="1"/>
  <c r="G7" i="1"/>
  <c r="S7" i="1" s="1"/>
  <c r="G6" i="1"/>
  <c r="S6" i="1" s="1"/>
  <c r="G5" i="1"/>
  <c r="S5" i="1" s="1"/>
  <c r="E12" i="1"/>
  <c r="D12" i="1"/>
  <c r="C12" i="1"/>
  <c r="G11" i="1"/>
  <c r="S11" i="1" s="1"/>
  <c r="G10" i="1"/>
  <c r="S10" i="1" s="1"/>
  <c r="P12" i="1"/>
  <c r="O12" i="1"/>
  <c r="N12" i="1"/>
  <c r="Q5" i="1"/>
  <c r="G39" i="1"/>
  <c r="G40" i="1" s="1"/>
  <c r="G41" i="1" s="1"/>
  <c r="E26" i="1"/>
  <c r="D26" i="1"/>
  <c r="C26" i="1"/>
  <c r="G25" i="1"/>
  <c r="G24" i="1"/>
  <c r="S23" i="1"/>
  <c r="P26" i="1"/>
  <c r="O26" i="1"/>
  <c r="N26" i="1"/>
  <c r="Q20" i="1"/>
  <c r="G23" i="1"/>
  <c r="G22" i="1"/>
  <c r="S22" i="1" s="1"/>
  <c r="G21" i="1"/>
  <c r="S21" i="1" s="1"/>
  <c r="G20" i="1"/>
  <c r="H54" i="1" l="1"/>
  <c r="H55" i="1"/>
  <c r="H56" i="1" s="1"/>
  <c r="G20" i="2"/>
  <c r="G21" i="2" s="1"/>
  <c r="Q12" i="1"/>
  <c r="Q13" i="1" s="1"/>
  <c r="Q14" i="1" s="1"/>
  <c r="S20" i="1"/>
  <c r="G12" i="1"/>
  <c r="G13" i="1" s="1"/>
  <c r="G14" i="1" s="1"/>
  <c r="Q26" i="1"/>
  <c r="Q27" i="1" s="1"/>
  <c r="Q28" i="1" s="1"/>
  <c r="G26" i="1"/>
  <c r="G27" i="1" s="1"/>
  <c r="G28" i="1" s="1"/>
  <c r="S14" i="1" l="1"/>
  <c r="S12" i="1"/>
  <c r="S28" i="1"/>
  <c r="S26" i="1"/>
</calcChain>
</file>

<file path=xl/sharedStrings.xml><?xml version="1.0" encoding="utf-8"?>
<sst xmlns="http://schemas.openxmlformats.org/spreadsheetml/2006/main" count="131" uniqueCount="53">
  <si>
    <t>SERVICES</t>
  </si>
  <si>
    <t>Design Development</t>
  </si>
  <si>
    <t>TOTAL</t>
  </si>
  <si>
    <t>Mechanical</t>
  </si>
  <si>
    <t>Electrical</t>
  </si>
  <si>
    <t>Hydraulic</t>
  </si>
  <si>
    <t>Fire Service</t>
  </si>
  <si>
    <t>TOTAL (excl GST)</t>
  </si>
  <si>
    <t>Goods &amp; Services Tax (GST) 10%</t>
  </si>
  <si>
    <t>TOTAL (incl GST)</t>
  </si>
  <si>
    <t>Preliminary Spatial Coordination</t>
  </si>
  <si>
    <t>Construction Certificate</t>
  </si>
  <si>
    <t>Stage 1 – DA Stage</t>
  </si>
  <si>
    <t>Stage 2 – Design Development</t>
  </si>
  <si>
    <t>Stage 3 – Tender Documentation</t>
  </si>
  <si>
    <t>Fire Protection</t>
  </si>
  <si>
    <t>Structural</t>
  </si>
  <si>
    <t>WGE orginal quotation</t>
  </si>
  <si>
    <t>Sub quote</t>
  </si>
  <si>
    <t>Structure</t>
  </si>
  <si>
    <t>Stormwater</t>
  </si>
  <si>
    <t>Profit</t>
  </si>
  <si>
    <t>Fire Service-Herbert</t>
  </si>
  <si>
    <t>Structure-Jack Shi</t>
  </si>
  <si>
    <t>Stormwater-Jack Shi</t>
  </si>
  <si>
    <t xml:space="preserve">sprinkler system 2500； dry fire system 1000； Fire Hydrant 1000 </t>
  </si>
  <si>
    <t xml:space="preserve">Hi Felix </t>
  </si>
  <si>
    <t xml:space="preserve">Please see below scope of work &amp; fee proposal </t>
  </si>
  <si>
    <t xml:space="preserve">Attendance 1 consultants meeting in Sydney </t>
  </si>
  <si>
    <t xml:space="preserve">Basement shoring design </t>
  </si>
  <si>
    <t xml:space="preserve">Reinforced concrete floor slab design &amp; detailing for construction ( exclude PT shop drawing) </t>
  </si>
  <si>
    <t xml:space="preserve">Structural design certificate </t>
  </si>
  <si>
    <t xml:space="preserve">PT shop drawing review </t>
  </si>
  <si>
    <t xml:space="preserve">Structural design &amp; documentation fee is $18500+GST </t>
  </si>
  <si>
    <t xml:space="preserve">Stormwater design &amp; documentation fee is $3500+GST </t>
  </si>
  <si>
    <t>Please do not hesitate to call us if you have any queries.</t>
  </si>
  <si>
    <t>                          </t>
  </si>
  <si>
    <t>Regards</t>
  </si>
  <si>
    <r>
      <t>Jack Shi</t>
    </r>
    <r>
      <rPr>
        <sz val="11"/>
        <color rgb="FF000000"/>
        <rFont val="Calibri Light"/>
        <family val="2"/>
      </rPr>
      <t xml:space="preserve"> | </t>
    </r>
    <r>
      <rPr>
        <sz val="9"/>
        <color rgb="FF000000"/>
        <rFont val="Arial"/>
        <family val="2"/>
      </rPr>
      <t>Director</t>
    </r>
  </si>
  <si>
    <t>B.E. (Civil/Struc), M.E. M.I.E (AUST), C.P.ENG., N.E.R., RPEQ</t>
  </si>
  <si>
    <t>Building Practitioner VBA</t>
  </si>
  <si>
    <t>UK ISTRUCTE MEMBER</t>
  </si>
  <si>
    <t>Refer below</t>
  </si>
  <si>
    <t>PCE Propsed quotation</t>
  </si>
  <si>
    <t>WGE Propsed quotation</t>
  </si>
  <si>
    <t>To be submitted</t>
  </si>
  <si>
    <t>Variation, approved around dec 2022</t>
  </si>
  <si>
    <t>ASP 3</t>
  </si>
  <si>
    <t>ASP3 - Murphy</t>
  </si>
  <si>
    <t>New quote</t>
  </si>
  <si>
    <t>Construction Stage Service</t>
  </si>
  <si>
    <t>Tender Documentation</t>
  </si>
  <si>
    <t>Electrical include NBN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</si>
</sst>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FFFF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 Light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4798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6" fontId="2" fillId="0" borderId="5" xfId="0" applyNumberFormat="1" applyFont="1" applyBorder="1" applyAlignment="1">
      <alignment horizontal="right" vertical="center" wrapText="1"/>
    </xf>
    <xf numFmtId="6" fontId="3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6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6" fontId="2" fillId="0" borderId="13" xfId="0" applyNumberFormat="1" applyFont="1" applyBorder="1" applyAlignment="1">
      <alignment horizontal="left" vertical="center" wrapText="1" indent="1"/>
    </xf>
    <xf numFmtId="6" fontId="3" fillId="0" borderId="13" xfId="0" applyNumberFormat="1" applyFont="1" applyBorder="1" applyAlignment="1">
      <alignment vertical="center" wrapText="1"/>
    </xf>
    <xf numFmtId="6" fontId="3" fillId="0" borderId="13" xfId="0" applyNumberFormat="1" applyFont="1" applyBorder="1" applyAlignment="1">
      <alignment horizontal="left" vertical="center" wrapText="1" indent="1"/>
    </xf>
    <xf numFmtId="6" fontId="3" fillId="0" borderId="13" xfId="0" applyNumberFormat="1" applyFont="1" applyBorder="1" applyAlignment="1">
      <alignment horizontal="right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6" fontId="3" fillId="0" borderId="18" xfId="0" applyNumberFormat="1" applyFont="1" applyBorder="1" applyAlignment="1">
      <alignment vertical="center" wrapText="1"/>
    </xf>
    <xf numFmtId="6" fontId="3" fillId="0" borderId="18" xfId="0" applyNumberFormat="1" applyFont="1" applyBorder="1" applyAlignment="1">
      <alignment horizontal="right" vertical="center" wrapText="1"/>
    </xf>
    <xf numFmtId="6" fontId="3" fillId="0" borderId="20" xfId="0" applyNumberFormat="1" applyFont="1" applyBorder="1" applyAlignment="1">
      <alignment horizontal="right" vertical="center" wrapText="1"/>
    </xf>
    <xf numFmtId="6" fontId="3" fillId="0" borderId="21" xfId="0" applyNumberFormat="1" applyFont="1" applyBorder="1" applyAlignment="1">
      <alignment horizontal="right" vertical="center" wrapText="1"/>
    </xf>
    <xf numFmtId="0" fontId="3" fillId="5" borderId="4" xfId="0" applyFont="1" applyFill="1" applyBorder="1" applyAlignment="1">
      <alignment vertical="center" wrapText="1"/>
    </xf>
    <xf numFmtId="6" fontId="2" fillId="5" borderId="5" xfId="0" applyNumberFormat="1" applyFont="1" applyFill="1" applyBorder="1" applyAlignment="1">
      <alignment horizontal="right" vertical="center" wrapText="1"/>
    </xf>
    <xf numFmtId="6" fontId="3" fillId="5" borderId="5" xfId="0" applyNumberFormat="1" applyFont="1" applyFill="1" applyBorder="1" applyAlignment="1">
      <alignment horizontal="right"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6" fontId="0" fillId="5" borderId="0" xfId="0" applyNumberFormat="1" applyFill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6" fontId="2" fillId="6" borderId="5" xfId="0" applyNumberFormat="1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6" fontId="2" fillId="0" borderId="13" xfId="0" applyNumberFormat="1" applyFont="1" applyBorder="1" applyAlignment="1">
      <alignment horizontal="right" vertical="center" wrapText="1"/>
    </xf>
    <xf numFmtId="0" fontId="13" fillId="0" borderId="0" xfId="0" applyFont="1"/>
    <xf numFmtId="0" fontId="3" fillId="0" borderId="24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6" fontId="2" fillId="0" borderId="10" xfId="0" applyNumberFormat="1" applyFont="1" applyBorder="1" applyAlignment="1">
      <alignment horizontal="center" vertical="center" wrapText="1"/>
    </xf>
    <xf numFmtId="6" fontId="2" fillId="0" borderId="11" xfId="0" applyNumberFormat="1" applyFont="1" applyBorder="1" applyAlignment="1">
      <alignment horizontal="center" vertical="center" wrapText="1"/>
    </xf>
    <xf numFmtId="6" fontId="2" fillId="0" borderId="12" xfId="0" applyNumberFormat="1" applyFont="1" applyBorder="1" applyAlignment="1">
      <alignment horizontal="center" vertical="center" wrapText="1"/>
    </xf>
    <xf numFmtId="6" fontId="2" fillId="0" borderId="7" xfId="0" applyNumberFormat="1" applyFont="1" applyBorder="1" applyAlignment="1">
      <alignment horizontal="center" vertical="center" wrapText="1"/>
    </xf>
    <xf numFmtId="6" fontId="2" fillId="0" borderId="8" xfId="0" applyNumberFormat="1" applyFont="1" applyBorder="1" applyAlignment="1">
      <alignment horizontal="center" vertical="center" wrapText="1"/>
    </xf>
    <xf numFmtId="6" fontId="2" fillId="0" borderId="9" xfId="0" applyNumberFormat="1" applyFont="1" applyBorder="1" applyAlignment="1">
      <alignment horizontal="center" vertical="center" wrapText="1"/>
    </xf>
    <xf numFmtId="6" fontId="2" fillId="5" borderId="7" xfId="0" applyNumberFormat="1" applyFont="1" applyFill="1" applyBorder="1" applyAlignment="1">
      <alignment horizontal="center" vertical="center" wrapText="1"/>
    </xf>
    <xf numFmtId="6" fontId="2" fillId="5" borderId="8" xfId="0" applyNumberFormat="1" applyFont="1" applyFill="1" applyBorder="1" applyAlignment="1">
      <alignment horizontal="center" vertical="center" wrapText="1"/>
    </xf>
    <xf numFmtId="6" fontId="2" fillId="5" borderId="9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6"/>
  <sheetViews>
    <sheetView tabSelected="1" topLeftCell="B28" workbookViewId="0">
      <selection activeCell="D45" sqref="D45:H56"/>
    </sheetView>
  </sheetViews>
  <sheetFormatPr defaultRowHeight="15" x14ac:dyDescent="0.25"/>
  <cols>
    <col min="2" max="2" width="16.140625" customWidth="1"/>
    <col min="3" max="6" width="16.28515625" customWidth="1"/>
    <col min="7" max="7" width="15.42578125" customWidth="1"/>
    <col min="13" max="13" width="26.5703125" customWidth="1"/>
    <col min="14" max="15" width="16.28515625" customWidth="1"/>
    <col min="16" max="16" width="26.85546875" customWidth="1"/>
    <col min="17" max="17" width="15.42578125" customWidth="1"/>
  </cols>
  <sheetData>
    <row r="1" spans="2:19" ht="15.75" thickBot="1" x14ac:dyDescent="0.3">
      <c r="B1" t="s">
        <v>43</v>
      </c>
      <c r="L1" t="s">
        <v>18</v>
      </c>
    </row>
    <row r="2" spans="2:19" ht="15" customHeight="1" x14ac:dyDescent="0.25">
      <c r="B2" s="51" t="s">
        <v>0</v>
      </c>
      <c r="C2" s="54" t="s">
        <v>10</v>
      </c>
      <c r="D2" s="54" t="s">
        <v>1</v>
      </c>
      <c r="E2" s="54" t="s">
        <v>11</v>
      </c>
      <c r="F2" s="54" t="s">
        <v>46</v>
      </c>
      <c r="G2" s="57" t="s">
        <v>2</v>
      </c>
      <c r="H2" s="1"/>
      <c r="M2" s="51" t="s">
        <v>0</v>
      </c>
      <c r="N2" s="54" t="s">
        <v>10</v>
      </c>
      <c r="O2" s="54" t="s">
        <v>1</v>
      </c>
      <c r="P2" s="54" t="s">
        <v>11</v>
      </c>
      <c r="Q2" s="57" t="s">
        <v>2</v>
      </c>
    </row>
    <row r="3" spans="2:19" ht="15" customHeight="1" x14ac:dyDescent="0.25">
      <c r="B3" s="52"/>
      <c r="C3" s="55"/>
      <c r="D3" s="55"/>
      <c r="E3" s="55"/>
      <c r="F3" s="55"/>
      <c r="G3" s="58"/>
      <c r="H3" s="1"/>
      <c r="M3" s="52"/>
      <c r="N3" s="55"/>
      <c r="O3" s="55"/>
      <c r="P3" s="55"/>
      <c r="Q3" s="58"/>
    </row>
    <row r="4" spans="2:19" ht="15.75" customHeight="1" thickBot="1" x14ac:dyDescent="0.3">
      <c r="B4" s="53"/>
      <c r="C4" s="56"/>
      <c r="D4" s="56"/>
      <c r="E4" s="56"/>
      <c r="F4" s="56"/>
      <c r="G4" s="59"/>
      <c r="H4" s="1"/>
      <c r="M4" s="53"/>
      <c r="N4" s="56"/>
      <c r="O4" s="56"/>
      <c r="P4" s="56"/>
      <c r="Q4" s="59"/>
      <c r="S4" t="s">
        <v>21</v>
      </c>
    </row>
    <row r="5" spans="2:19" ht="15.75" thickBot="1" x14ac:dyDescent="0.3">
      <c r="B5" s="2" t="s">
        <v>3</v>
      </c>
      <c r="C5" s="35">
        <v>3000</v>
      </c>
      <c r="D5" s="3">
        <v>6000</v>
      </c>
      <c r="E5" s="3">
        <v>7000</v>
      </c>
      <c r="F5" s="35">
        <v>2250</v>
      </c>
      <c r="G5" s="4">
        <f>SUM(C5:F5)</f>
        <v>18250</v>
      </c>
      <c r="H5" s="1"/>
      <c r="M5" s="2" t="s">
        <v>3</v>
      </c>
      <c r="N5" s="42"/>
      <c r="O5" s="43"/>
      <c r="P5" s="44"/>
      <c r="Q5" s="4">
        <f>SUM(N5:P5)</f>
        <v>0</v>
      </c>
      <c r="S5" s="6">
        <f>G5-Q5</f>
        <v>18250</v>
      </c>
    </row>
    <row r="6" spans="2:19" ht="15.75" thickBot="1" x14ac:dyDescent="0.3">
      <c r="B6" s="2" t="s">
        <v>4</v>
      </c>
      <c r="C6" s="35">
        <v>3000</v>
      </c>
      <c r="D6" s="3">
        <v>6000</v>
      </c>
      <c r="E6" s="3">
        <v>7000</v>
      </c>
      <c r="F6" s="35">
        <v>2250</v>
      </c>
      <c r="G6" s="4">
        <f>SUM(C6:F6)</f>
        <v>18250</v>
      </c>
      <c r="H6" s="1"/>
      <c r="M6" s="2" t="s">
        <v>4</v>
      </c>
      <c r="N6" s="45"/>
      <c r="O6" s="46"/>
      <c r="P6" s="47"/>
      <c r="Q6" s="4">
        <v>4000</v>
      </c>
      <c r="S6" s="6">
        <f t="shared" ref="S6:S11" si="0">G6-Q6</f>
        <v>14250</v>
      </c>
    </row>
    <row r="7" spans="2:19" ht="15.75" thickBot="1" x14ac:dyDescent="0.3">
      <c r="B7" s="2" t="s">
        <v>5</v>
      </c>
      <c r="C7" s="35">
        <v>3000</v>
      </c>
      <c r="D7" s="3">
        <v>6000</v>
      </c>
      <c r="E7" s="3">
        <v>7000</v>
      </c>
      <c r="F7" s="35">
        <v>2250</v>
      </c>
      <c r="G7" s="4">
        <f>SUM(C7:F7)</f>
        <v>18250</v>
      </c>
      <c r="H7" s="1"/>
      <c r="M7" s="2" t="s">
        <v>5</v>
      </c>
      <c r="N7" s="45"/>
      <c r="O7" s="46"/>
      <c r="P7" s="47"/>
      <c r="Q7" s="4">
        <v>5500</v>
      </c>
      <c r="S7" s="6">
        <f t="shared" si="0"/>
        <v>12750</v>
      </c>
    </row>
    <row r="8" spans="2:19" ht="15.75" thickBot="1" x14ac:dyDescent="0.3">
      <c r="B8" s="2" t="s">
        <v>6</v>
      </c>
      <c r="C8" s="35">
        <v>2000</v>
      </c>
      <c r="D8" s="3">
        <v>3000</v>
      </c>
      <c r="E8" s="3">
        <v>4000</v>
      </c>
      <c r="F8" s="35">
        <v>1500</v>
      </c>
      <c r="G8" s="4">
        <f>SUM(C8:F8)</f>
        <v>10500</v>
      </c>
      <c r="H8" s="1"/>
      <c r="M8" s="2" t="s">
        <v>22</v>
      </c>
      <c r="N8" s="45" t="s">
        <v>25</v>
      </c>
      <c r="O8" s="46"/>
      <c r="P8" s="47"/>
      <c r="Q8" s="4">
        <v>4500</v>
      </c>
      <c r="S8" s="6">
        <f t="shared" si="0"/>
        <v>6000</v>
      </c>
    </row>
    <row r="9" spans="2:19" ht="15.75" thickBot="1" x14ac:dyDescent="0.3">
      <c r="B9" s="2" t="s">
        <v>47</v>
      </c>
      <c r="C9" s="35">
        <v>7600</v>
      </c>
      <c r="D9" s="3"/>
      <c r="E9" s="3"/>
      <c r="F9" s="3"/>
      <c r="G9" s="4">
        <f>SUM(C9:F9)</f>
        <v>7600</v>
      </c>
      <c r="H9" s="1"/>
      <c r="M9" s="2" t="s">
        <v>48</v>
      </c>
      <c r="N9" s="45">
        <v>3300</v>
      </c>
      <c r="O9" s="46"/>
      <c r="P9" s="47"/>
      <c r="Q9" s="4">
        <v>3300</v>
      </c>
      <c r="S9" s="6">
        <f t="shared" si="0"/>
        <v>4300</v>
      </c>
    </row>
    <row r="10" spans="2:19" s="28" customFormat="1" ht="15.75" thickBot="1" x14ac:dyDescent="0.3">
      <c r="B10" s="24" t="s">
        <v>19</v>
      </c>
      <c r="C10" s="25">
        <v>9000</v>
      </c>
      <c r="D10" s="25">
        <v>21000</v>
      </c>
      <c r="E10" s="25">
        <v>9000</v>
      </c>
      <c r="F10" s="25"/>
      <c r="G10" s="26">
        <f t="shared" ref="G10:G12" si="1">SUM(C10:E10)</f>
        <v>39000</v>
      </c>
      <c r="H10" s="27"/>
      <c r="I10" s="28" t="s">
        <v>45</v>
      </c>
      <c r="M10" s="24" t="s">
        <v>23</v>
      </c>
      <c r="N10" s="48" t="s">
        <v>42</v>
      </c>
      <c r="O10" s="49"/>
      <c r="P10" s="50"/>
      <c r="Q10" s="26">
        <v>18500</v>
      </c>
      <c r="S10" s="29">
        <f t="shared" si="0"/>
        <v>20500</v>
      </c>
    </row>
    <row r="11" spans="2:19" s="28" customFormat="1" ht="15.75" thickBot="1" x14ac:dyDescent="0.3">
      <c r="B11" s="24" t="s">
        <v>20</v>
      </c>
      <c r="C11" s="25">
        <v>3000</v>
      </c>
      <c r="D11" s="26">
        <v>3000</v>
      </c>
      <c r="E11" s="26">
        <v>2000</v>
      </c>
      <c r="F11" s="26"/>
      <c r="G11" s="26">
        <f t="shared" si="1"/>
        <v>8000</v>
      </c>
      <c r="H11" s="27"/>
      <c r="I11" s="28" t="s">
        <v>45</v>
      </c>
      <c r="M11" s="24" t="s">
        <v>24</v>
      </c>
      <c r="N11" s="48" t="s">
        <v>42</v>
      </c>
      <c r="O11" s="49"/>
      <c r="P11" s="50"/>
      <c r="Q11" s="26">
        <v>3500</v>
      </c>
      <c r="S11" s="29">
        <f t="shared" si="0"/>
        <v>4500</v>
      </c>
    </row>
    <row r="12" spans="2:19" ht="15.75" thickBot="1" x14ac:dyDescent="0.3">
      <c r="B12" s="2" t="s">
        <v>7</v>
      </c>
      <c r="C12" s="4">
        <f>SUM(C5:C11)</f>
        <v>30600</v>
      </c>
      <c r="D12" s="4">
        <f>SUM(D5:D11)</f>
        <v>45000</v>
      </c>
      <c r="E12" s="4">
        <f>SUM(E5:E11)</f>
        <v>36000</v>
      </c>
      <c r="F12" s="4"/>
      <c r="G12" s="4">
        <f t="shared" si="1"/>
        <v>111600</v>
      </c>
      <c r="H12" s="1"/>
      <c r="M12" s="2" t="s">
        <v>7</v>
      </c>
      <c r="N12" s="4">
        <f>SUM(N5:N8)</f>
        <v>0</v>
      </c>
      <c r="O12" s="4">
        <f>SUM(O5:O8)</f>
        <v>0</v>
      </c>
      <c r="P12" s="4">
        <f>SUM(P5:P8)</f>
        <v>0</v>
      </c>
      <c r="Q12" s="4">
        <f>SUM(Q5:Q11)</f>
        <v>39300</v>
      </c>
      <c r="S12" s="6">
        <f>G12-Q12</f>
        <v>72300</v>
      </c>
    </row>
    <row r="13" spans="2:19" ht="15.75" thickBot="1" x14ac:dyDescent="0.3">
      <c r="B13" s="40" t="s">
        <v>8</v>
      </c>
      <c r="C13" s="41"/>
      <c r="D13" s="41"/>
      <c r="E13" s="5"/>
      <c r="F13" s="5"/>
      <c r="G13" s="4">
        <f>G12*0.1</f>
        <v>11160</v>
      </c>
      <c r="H13" s="1"/>
      <c r="M13" s="40" t="s">
        <v>8</v>
      </c>
      <c r="N13" s="41"/>
      <c r="O13" s="41"/>
      <c r="P13" s="5"/>
      <c r="Q13" s="4">
        <f>Q12*0.1</f>
        <v>3930</v>
      </c>
    </row>
    <row r="14" spans="2:19" ht="15.75" thickBot="1" x14ac:dyDescent="0.3">
      <c r="B14" s="40" t="s">
        <v>9</v>
      </c>
      <c r="C14" s="41"/>
      <c r="D14" s="41"/>
      <c r="E14" s="5"/>
      <c r="F14" s="5"/>
      <c r="G14" s="4">
        <f>G12+G13</f>
        <v>122760</v>
      </c>
      <c r="H14" s="1"/>
      <c r="M14" s="40" t="s">
        <v>9</v>
      </c>
      <c r="N14" s="41"/>
      <c r="O14" s="41"/>
      <c r="P14" s="5"/>
      <c r="Q14" s="4">
        <f>Q12+Q13</f>
        <v>43230</v>
      </c>
      <c r="S14" s="6">
        <f>G14-Q14</f>
        <v>79530</v>
      </c>
    </row>
    <row r="16" spans="2:19" ht="15.75" thickBot="1" x14ac:dyDescent="0.3">
      <c r="B16" t="s">
        <v>44</v>
      </c>
      <c r="L16" t="s">
        <v>18</v>
      </c>
    </row>
    <row r="17" spans="2:19" ht="15" customHeight="1" x14ac:dyDescent="0.25">
      <c r="B17" s="51" t="s">
        <v>0</v>
      </c>
      <c r="C17" s="54" t="s">
        <v>10</v>
      </c>
      <c r="D17" s="54" t="s">
        <v>1</v>
      </c>
      <c r="E17" s="54" t="s">
        <v>11</v>
      </c>
      <c r="F17" s="30"/>
      <c r="G17" s="57" t="s">
        <v>2</v>
      </c>
      <c r="H17" s="1"/>
      <c r="M17" s="51" t="s">
        <v>0</v>
      </c>
      <c r="N17" s="54" t="s">
        <v>10</v>
      </c>
      <c r="O17" s="54" t="s">
        <v>1</v>
      </c>
      <c r="P17" s="54" t="s">
        <v>11</v>
      </c>
      <c r="Q17" s="57" t="s">
        <v>2</v>
      </c>
    </row>
    <row r="18" spans="2:19" ht="15" customHeight="1" x14ac:dyDescent="0.25">
      <c r="B18" s="52"/>
      <c r="C18" s="55"/>
      <c r="D18" s="55"/>
      <c r="E18" s="55"/>
      <c r="F18" s="31"/>
      <c r="G18" s="58"/>
      <c r="H18" s="1"/>
      <c r="M18" s="52"/>
      <c r="N18" s="55"/>
      <c r="O18" s="55"/>
      <c r="P18" s="55"/>
      <c r="Q18" s="58"/>
    </row>
    <row r="19" spans="2:19" ht="15.75" customHeight="1" thickBot="1" x14ac:dyDescent="0.3">
      <c r="B19" s="53"/>
      <c r="C19" s="56"/>
      <c r="D19" s="56"/>
      <c r="E19" s="56"/>
      <c r="F19" s="32"/>
      <c r="G19" s="59"/>
      <c r="H19" s="1"/>
      <c r="M19" s="53"/>
      <c r="N19" s="56"/>
      <c r="O19" s="56"/>
      <c r="P19" s="56"/>
      <c r="Q19" s="59"/>
      <c r="S19" t="s">
        <v>21</v>
      </c>
    </row>
    <row r="20" spans="2:19" ht="15.75" hidden="1" thickBot="1" x14ac:dyDescent="0.3">
      <c r="B20" s="2" t="s">
        <v>3</v>
      </c>
      <c r="C20" s="3">
        <v>4500</v>
      </c>
      <c r="D20" s="3">
        <v>6500</v>
      </c>
      <c r="E20" s="3">
        <v>7500</v>
      </c>
      <c r="F20" s="3"/>
      <c r="G20" s="4">
        <f>SUM(C20:E20)</f>
        <v>18500</v>
      </c>
      <c r="H20" s="1"/>
      <c r="M20" s="2" t="s">
        <v>3</v>
      </c>
      <c r="N20" s="42"/>
      <c r="O20" s="43"/>
      <c r="P20" s="44"/>
      <c r="Q20" s="4">
        <f>SUM(N20:P20)</f>
        <v>0</v>
      </c>
      <c r="S20" s="6">
        <f>G20-Q20</f>
        <v>18500</v>
      </c>
    </row>
    <row r="21" spans="2:19" ht="15.75" hidden="1" thickBot="1" x14ac:dyDescent="0.3">
      <c r="B21" s="2" t="s">
        <v>4</v>
      </c>
      <c r="C21" s="3">
        <v>4500</v>
      </c>
      <c r="D21" s="3">
        <v>6500</v>
      </c>
      <c r="E21" s="3">
        <v>7500</v>
      </c>
      <c r="F21" s="3"/>
      <c r="G21" s="4">
        <f t="shared" ref="G21:G26" si="2">SUM(C21:E21)</f>
        <v>18500</v>
      </c>
      <c r="H21" s="1"/>
      <c r="M21" s="2" t="s">
        <v>4</v>
      </c>
      <c r="N21" s="45"/>
      <c r="O21" s="46"/>
      <c r="P21" s="47"/>
      <c r="Q21" s="4">
        <v>4000</v>
      </c>
      <c r="S21" s="6">
        <f t="shared" ref="S21:S23" si="3">G21-Q21</f>
        <v>14500</v>
      </c>
    </row>
    <row r="22" spans="2:19" ht="15.75" hidden="1" thickBot="1" x14ac:dyDescent="0.3">
      <c r="B22" s="2" t="s">
        <v>5</v>
      </c>
      <c r="C22" s="3">
        <v>3500</v>
      </c>
      <c r="D22" s="3">
        <v>6500</v>
      </c>
      <c r="E22" s="3">
        <v>7500</v>
      </c>
      <c r="F22" s="3"/>
      <c r="G22" s="4">
        <f t="shared" si="2"/>
        <v>17500</v>
      </c>
      <c r="H22" s="1"/>
      <c r="M22" s="2" t="s">
        <v>5</v>
      </c>
      <c r="N22" s="45"/>
      <c r="O22" s="46"/>
      <c r="P22" s="47"/>
      <c r="Q22" s="4">
        <v>5500</v>
      </c>
      <c r="S22" s="6">
        <f t="shared" si="3"/>
        <v>12000</v>
      </c>
    </row>
    <row r="23" spans="2:19" ht="15.75" hidden="1" thickBot="1" x14ac:dyDescent="0.3">
      <c r="B23" s="2" t="s">
        <v>6</v>
      </c>
      <c r="C23" s="3">
        <v>2000</v>
      </c>
      <c r="D23" s="3">
        <v>3000</v>
      </c>
      <c r="E23" s="3">
        <v>4500</v>
      </c>
      <c r="F23" s="3"/>
      <c r="G23" s="4">
        <f t="shared" ref="G23:G25" si="4">SUM(C23:E23)</f>
        <v>9500</v>
      </c>
      <c r="H23" s="1"/>
      <c r="M23" s="2" t="s">
        <v>22</v>
      </c>
      <c r="N23" s="45" t="s">
        <v>25</v>
      </c>
      <c r="O23" s="46"/>
      <c r="P23" s="47"/>
      <c r="Q23" s="4">
        <v>5500</v>
      </c>
      <c r="S23" s="6">
        <f t="shared" si="3"/>
        <v>4000</v>
      </c>
    </row>
    <row r="24" spans="2:19" ht="15.75" thickBot="1" x14ac:dyDescent="0.3">
      <c r="B24" s="2" t="s">
        <v>19</v>
      </c>
      <c r="C24" s="3">
        <v>8000</v>
      </c>
      <c r="D24" s="3">
        <v>22000</v>
      </c>
      <c r="E24" s="3">
        <v>15000</v>
      </c>
      <c r="F24" s="3"/>
      <c r="G24" s="4">
        <f t="shared" si="4"/>
        <v>45000</v>
      </c>
      <c r="H24" s="1"/>
      <c r="M24" s="2" t="s">
        <v>23</v>
      </c>
      <c r="N24" s="45" t="s">
        <v>42</v>
      </c>
      <c r="O24" s="46"/>
      <c r="P24" s="47"/>
      <c r="Q24" s="4">
        <v>18500</v>
      </c>
    </row>
    <row r="25" spans="2:19" ht="15.75" thickBot="1" x14ac:dyDescent="0.3">
      <c r="B25" s="2" t="s">
        <v>20</v>
      </c>
      <c r="C25" s="3">
        <v>5000</v>
      </c>
      <c r="D25" s="4">
        <v>4500</v>
      </c>
      <c r="E25" s="4">
        <v>2000</v>
      </c>
      <c r="F25" s="4"/>
      <c r="G25" s="4">
        <f t="shared" si="4"/>
        <v>11500</v>
      </c>
      <c r="H25" s="1"/>
      <c r="M25" s="2" t="s">
        <v>24</v>
      </c>
      <c r="N25" s="45" t="s">
        <v>42</v>
      </c>
      <c r="O25" s="46"/>
      <c r="P25" s="47"/>
      <c r="Q25" s="4">
        <v>3500</v>
      </c>
    </row>
    <row r="26" spans="2:19" ht="15.75" thickBot="1" x14ac:dyDescent="0.3">
      <c r="B26" s="2" t="s">
        <v>7</v>
      </c>
      <c r="C26" s="4">
        <f>SUM(C20:C25)</f>
        <v>27500</v>
      </c>
      <c r="D26" s="4">
        <f t="shared" ref="D26:E26" si="5">SUM(D20:D25)</f>
        <v>49000</v>
      </c>
      <c r="E26" s="4">
        <f t="shared" si="5"/>
        <v>44000</v>
      </c>
      <c r="F26" s="4"/>
      <c r="G26" s="4">
        <f t="shared" si="2"/>
        <v>120500</v>
      </c>
      <c r="H26" s="1"/>
      <c r="M26" s="2" t="s">
        <v>7</v>
      </c>
      <c r="N26" s="4">
        <f>SUM(N20:N23)</f>
        <v>0</v>
      </c>
      <c r="O26" s="4">
        <f t="shared" ref="O26:P26" si="6">SUM(O20:O23)</f>
        <v>0</v>
      </c>
      <c r="P26" s="4">
        <f t="shared" si="6"/>
        <v>0</v>
      </c>
      <c r="Q26" s="4">
        <f>SUM(Q20:Q25)</f>
        <v>37000</v>
      </c>
      <c r="S26" s="6">
        <f>G26-Q26</f>
        <v>83500</v>
      </c>
    </row>
    <row r="27" spans="2:19" ht="15.75" thickBot="1" x14ac:dyDescent="0.3">
      <c r="B27" s="40" t="s">
        <v>8</v>
      </c>
      <c r="C27" s="41"/>
      <c r="D27" s="41"/>
      <c r="E27" s="5"/>
      <c r="F27" s="5"/>
      <c r="G27" s="4">
        <f>G26*0.1</f>
        <v>12050</v>
      </c>
      <c r="H27" s="1"/>
      <c r="M27" s="40" t="s">
        <v>8</v>
      </c>
      <c r="N27" s="41"/>
      <c r="O27" s="41"/>
      <c r="P27" s="5"/>
      <c r="Q27" s="4">
        <f>Q26*0.1</f>
        <v>3700</v>
      </c>
    </row>
    <row r="28" spans="2:19" ht="15.75" thickBot="1" x14ac:dyDescent="0.3">
      <c r="B28" s="40" t="s">
        <v>9</v>
      </c>
      <c r="C28" s="41"/>
      <c r="D28" s="41"/>
      <c r="E28" s="5"/>
      <c r="F28" s="5"/>
      <c r="G28" s="4">
        <f>G26+G27</f>
        <v>132550</v>
      </c>
      <c r="H28" s="1"/>
      <c r="M28" s="40" t="s">
        <v>9</v>
      </c>
      <c r="N28" s="41"/>
      <c r="O28" s="41"/>
      <c r="P28" s="5"/>
      <c r="Q28" s="4">
        <f>Q26+Q27</f>
        <v>40700</v>
      </c>
      <c r="S28" s="6">
        <f>G28-Q28</f>
        <v>91850</v>
      </c>
    </row>
    <row r="31" spans="2:19" ht="15.75" thickBot="1" x14ac:dyDescent="0.3">
      <c r="B31" t="s">
        <v>17</v>
      </c>
    </row>
    <row r="32" spans="2:19" ht="25.5" x14ac:dyDescent="0.25">
      <c r="B32" s="17"/>
      <c r="C32" s="18" t="s">
        <v>12</v>
      </c>
      <c r="D32" s="18" t="s">
        <v>13</v>
      </c>
      <c r="E32" s="18" t="s">
        <v>14</v>
      </c>
      <c r="F32" s="18"/>
      <c r="G32" s="64" t="s">
        <v>2</v>
      </c>
      <c r="H32" s="65"/>
      <c r="M32" s="7" t="s">
        <v>26</v>
      </c>
    </row>
    <row r="33" spans="2:13" x14ac:dyDescent="0.25">
      <c r="B33" s="19" t="s">
        <v>4</v>
      </c>
      <c r="C33" s="13">
        <v>4500</v>
      </c>
      <c r="D33" s="13">
        <v>6750</v>
      </c>
      <c r="E33" s="13">
        <v>7750</v>
      </c>
      <c r="F33" s="13"/>
      <c r="G33" s="14">
        <v>19000</v>
      </c>
      <c r="H33" s="20"/>
      <c r="M33" s="7" t="s">
        <v>27</v>
      </c>
    </row>
    <row r="34" spans="2:13" x14ac:dyDescent="0.25">
      <c r="B34" s="19" t="s">
        <v>15</v>
      </c>
      <c r="C34" s="13">
        <v>1000</v>
      </c>
      <c r="D34" s="13">
        <v>2000</v>
      </c>
      <c r="E34" s="13">
        <v>2500</v>
      </c>
      <c r="F34" s="13"/>
      <c r="G34" s="14">
        <v>5500</v>
      </c>
      <c r="H34" s="20"/>
      <c r="M34" s="7"/>
    </row>
    <row r="35" spans="2:13" x14ac:dyDescent="0.25">
      <c r="B35" s="19" t="s">
        <v>5</v>
      </c>
      <c r="C35" s="13">
        <v>4500</v>
      </c>
      <c r="D35" s="13">
        <v>6750</v>
      </c>
      <c r="E35" s="13">
        <v>7750</v>
      </c>
      <c r="F35" s="13"/>
      <c r="G35" s="14">
        <v>19000</v>
      </c>
      <c r="H35" s="20"/>
      <c r="M35" s="7" t="s">
        <v>28</v>
      </c>
    </row>
    <row r="36" spans="2:13" x14ac:dyDescent="0.25">
      <c r="B36" s="19" t="s">
        <v>3</v>
      </c>
      <c r="C36" s="13">
        <v>5400</v>
      </c>
      <c r="D36" s="13">
        <v>7100</v>
      </c>
      <c r="E36" s="13">
        <v>8400</v>
      </c>
      <c r="F36" s="13"/>
      <c r="G36" s="14">
        <v>20900</v>
      </c>
      <c r="H36" s="20"/>
      <c r="M36" s="7" t="s">
        <v>29</v>
      </c>
    </row>
    <row r="37" spans="2:13" x14ac:dyDescent="0.25">
      <c r="B37" s="19" t="s">
        <v>16</v>
      </c>
      <c r="C37" s="13">
        <v>12250</v>
      </c>
      <c r="D37" s="13">
        <v>26600</v>
      </c>
      <c r="E37" s="13">
        <v>14800</v>
      </c>
      <c r="F37" s="13"/>
      <c r="G37" s="14">
        <v>53650</v>
      </c>
      <c r="H37" s="20"/>
      <c r="M37" s="7" t="s">
        <v>30</v>
      </c>
    </row>
    <row r="38" spans="2:13" x14ac:dyDescent="0.25">
      <c r="B38" s="19" t="s">
        <v>20</v>
      </c>
      <c r="C38" s="13">
        <v>8000</v>
      </c>
      <c r="D38" s="13">
        <v>5000</v>
      </c>
      <c r="E38" s="13">
        <v>2000</v>
      </c>
      <c r="F38" s="13"/>
      <c r="G38" s="14">
        <v>15000</v>
      </c>
      <c r="H38" s="20"/>
      <c r="M38" s="7" t="s">
        <v>31</v>
      </c>
    </row>
    <row r="39" spans="2:13" ht="26.25" customHeight="1" x14ac:dyDescent="0.25">
      <c r="B39" s="19" t="s">
        <v>7</v>
      </c>
      <c r="C39" s="15">
        <v>37150</v>
      </c>
      <c r="D39" s="15">
        <v>55700</v>
      </c>
      <c r="E39" s="15">
        <v>43700</v>
      </c>
      <c r="F39" s="15"/>
      <c r="G39" s="16">
        <f t="shared" ref="G39" si="7">SUM(C39:E39)</f>
        <v>136550</v>
      </c>
      <c r="H39" s="20"/>
      <c r="M39" s="7" t="s">
        <v>32</v>
      </c>
    </row>
    <row r="40" spans="2:13" ht="15.75" customHeight="1" x14ac:dyDescent="0.25">
      <c r="B40" s="60" t="s">
        <v>8</v>
      </c>
      <c r="C40" s="61"/>
      <c r="D40" s="61"/>
      <c r="E40" s="61"/>
      <c r="F40" s="33"/>
      <c r="G40" s="16">
        <f t="shared" ref="G40" si="8">G39*0.1</f>
        <v>13655</v>
      </c>
      <c r="H40" s="21"/>
      <c r="M40" s="7"/>
    </row>
    <row r="41" spans="2:13" ht="15.75" thickBot="1" x14ac:dyDescent="0.3">
      <c r="B41" s="62" t="s">
        <v>9</v>
      </c>
      <c r="C41" s="63"/>
      <c r="D41" s="63"/>
      <c r="E41" s="63"/>
      <c r="F41" s="34"/>
      <c r="G41" s="22">
        <f t="shared" ref="G41" si="9">G39+G40</f>
        <v>150205</v>
      </c>
      <c r="H41" s="23"/>
      <c r="M41" s="7" t="s">
        <v>33</v>
      </c>
    </row>
    <row r="42" spans="2:13" x14ac:dyDescent="0.25">
      <c r="M42" s="7" t="s">
        <v>34</v>
      </c>
    </row>
    <row r="43" spans="2:13" x14ac:dyDescent="0.25">
      <c r="M43" s="7"/>
    </row>
    <row r="44" spans="2:13" ht="36" x14ac:dyDescent="0.55000000000000004">
      <c r="B44" s="38" t="s">
        <v>49</v>
      </c>
      <c r="M44" s="8" t="s">
        <v>35</v>
      </c>
    </row>
    <row r="45" spans="2:13" ht="15" customHeight="1" x14ac:dyDescent="0.25">
      <c r="D45" s="66" t="s">
        <v>0</v>
      </c>
      <c r="E45" s="70" t="s">
        <v>1</v>
      </c>
      <c r="F45" s="70" t="s">
        <v>51</v>
      </c>
      <c r="G45" s="70" t="s">
        <v>50</v>
      </c>
      <c r="H45" s="71" t="s">
        <v>2</v>
      </c>
      <c r="M45" s="8" t="s">
        <v>36</v>
      </c>
    </row>
    <row r="46" spans="2:13" ht="15" customHeight="1" x14ac:dyDescent="0.25">
      <c r="D46" s="66"/>
      <c r="E46" s="70"/>
      <c r="F46" s="70"/>
      <c r="G46" s="70"/>
      <c r="H46" s="71"/>
      <c r="M46" s="9" t="s">
        <v>37</v>
      </c>
    </row>
    <row r="47" spans="2:13" ht="15" customHeight="1" x14ac:dyDescent="0.25">
      <c r="D47" s="66"/>
      <c r="E47" s="70"/>
      <c r="F47" s="70"/>
      <c r="G47" s="70"/>
      <c r="H47" s="71"/>
      <c r="M47" s="8"/>
    </row>
    <row r="48" spans="2:13" ht="15" customHeight="1" x14ac:dyDescent="0.25">
      <c r="D48" s="36" t="s">
        <v>3</v>
      </c>
      <c r="E48" s="37">
        <v>12000</v>
      </c>
      <c r="F48" s="37">
        <v>9000</v>
      </c>
      <c r="G48" s="37">
        <v>3000</v>
      </c>
      <c r="H48" s="16">
        <f t="shared" ref="H48:H53" si="10">SUM(E48:G48)</f>
        <v>24000</v>
      </c>
      <c r="M48" s="10" t="s">
        <v>38</v>
      </c>
    </row>
    <row r="49" spans="4:13" ht="15.75" customHeight="1" x14ac:dyDescent="0.25">
      <c r="D49" s="36" t="s">
        <v>52</v>
      </c>
      <c r="E49" s="37">
        <v>15000</v>
      </c>
      <c r="F49" s="37">
        <v>9000</v>
      </c>
      <c r="G49" s="37">
        <v>3000</v>
      </c>
      <c r="H49" s="16">
        <f t="shared" si="10"/>
        <v>27000</v>
      </c>
      <c r="M49" s="11" t="s">
        <v>39</v>
      </c>
    </row>
    <row r="50" spans="4:13" x14ac:dyDescent="0.25">
      <c r="D50" s="36" t="s">
        <v>5</v>
      </c>
      <c r="E50" s="37">
        <v>12000</v>
      </c>
      <c r="F50" s="37">
        <v>9000</v>
      </c>
      <c r="G50" s="37">
        <v>3000</v>
      </c>
      <c r="H50" s="16">
        <f t="shared" si="10"/>
        <v>24000</v>
      </c>
      <c r="M50" s="12" t="s">
        <v>40</v>
      </c>
    </row>
    <row r="51" spans="4:13" x14ac:dyDescent="0.25">
      <c r="D51" s="36" t="s">
        <v>6</v>
      </c>
      <c r="E51" s="37">
        <v>15000</v>
      </c>
      <c r="F51" s="37">
        <v>9000</v>
      </c>
      <c r="G51" s="37">
        <v>3000</v>
      </c>
      <c r="H51" s="16">
        <f t="shared" si="10"/>
        <v>27000</v>
      </c>
      <c r="M51" s="12" t="s">
        <v>41</v>
      </c>
    </row>
    <row r="52" spans="4:13" x14ac:dyDescent="0.25">
      <c r="D52" s="36" t="s">
        <v>19</v>
      </c>
      <c r="E52" s="37">
        <v>28000</v>
      </c>
      <c r="F52" s="37">
        <v>28000</v>
      </c>
      <c r="G52" s="37">
        <v>4500</v>
      </c>
      <c r="H52" s="16">
        <f t="shared" si="10"/>
        <v>60500</v>
      </c>
    </row>
    <row r="53" spans="4:13" x14ac:dyDescent="0.25">
      <c r="D53" s="36" t="s">
        <v>20</v>
      </c>
      <c r="E53" s="37">
        <v>6000</v>
      </c>
      <c r="F53" s="37">
        <v>6000</v>
      </c>
      <c r="G53" s="37">
        <v>3000</v>
      </c>
      <c r="H53" s="16">
        <f t="shared" si="10"/>
        <v>15000</v>
      </c>
    </row>
    <row r="54" spans="4:13" x14ac:dyDescent="0.25">
      <c r="D54" s="36" t="s">
        <v>7</v>
      </c>
      <c r="E54" s="16">
        <f>SUM(E48:E53)</f>
        <v>88000</v>
      </c>
      <c r="F54" s="16">
        <f>SUM(F48:F53)</f>
        <v>70000</v>
      </c>
      <c r="G54" s="16">
        <f>SUM(G48:G53)</f>
        <v>19500</v>
      </c>
      <c r="H54" s="16">
        <f>SUM(E54:G54)</f>
        <v>177500</v>
      </c>
    </row>
    <row r="55" spans="4:13" ht="15.75" customHeight="1" x14ac:dyDescent="0.25">
      <c r="D55" s="67" t="s">
        <v>8</v>
      </c>
      <c r="E55" s="68"/>
      <c r="F55" s="69"/>
      <c r="G55" s="39"/>
      <c r="H55" s="16">
        <f>H54*0.1</f>
        <v>17750</v>
      </c>
    </row>
    <row r="56" spans="4:13" ht="15" customHeight="1" x14ac:dyDescent="0.25">
      <c r="D56" s="67" t="s">
        <v>9</v>
      </c>
      <c r="E56" s="68"/>
      <c r="F56" s="69"/>
      <c r="G56" s="39"/>
      <c r="H56" s="16">
        <f>H54+H55</f>
        <v>195250</v>
      </c>
    </row>
  </sheetData>
  <mergeCells count="52">
    <mergeCell ref="G45:G47"/>
    <mergeCell ref="H45:H47"/>
    <mergeCell ref="D45:D47"/>
    <mergeCell ref="D55:F55"/>
    <mergeCell ref="D56:F56"/>
    <mergeCell ref="E45:E47"/>
    <mergeCell ref="F45:F47"/>
    <mergeCell ref="B17:B19"/>
    <mergeCell ref="C17:C19"/>
    <mergeCell ref="D17:D19"/>
    <mergeCell ref="E17:E19"/>
    <mergeCell ref="G17:G19"/>
    <mergeCell ref="P17:P19"/>
    <mergeCell ref="M17:M19"/>
    <mergeCell ref="N17:N19"/>
    <mergeCell ref="O17:O19"/>
    <mergeCell ref="Q17:Q19"/>
    <mergeCell ref="N22:P22"/>
    <mergeCell ref="N21:P21"/>
    <mergeCell ref="N20:P20"/>
    <mergeCell ref="B40:E40"/>
    <mergeCell ref="B41:E41"/>
    <mergeCell ref="M27:O27"/>
    <mergeCell ref="M28:O28"/>
    <mergeCell ref="N23:P23"/>
    <mergeCell ref="N24:P24"/>
    <mergeCell ref="N25:P25"/>
    <mergeCell ref="B27:D27"/>
    <mergeCell ref="B28:D28"/>
    <mergeCell ref="G32:H32"/>
    <mergeCell ref="B2:B4"/>
    <mergeCell ref="C2:C4"/>
    <mergeCell ref="D2:D4"/>
    <mergeCell ref="E2:E4"/>
    <mergeCell ref="G2:G4"/>
    <mergeCell ref="F2:F4"/>
    <mergeCell ref="M2:M4"/>
    <mergeCell ref="N2:N4"/>
    <mergeCell ref="O2:O4"/>
    <mergeCell ref="P2:P4"/>
    <mergeCell ref="Q2:Q4"/>
    <mergeCell ref="B13:D13"/>
    <mergeCell ref="M13:O13"/>
    <mergeCell ref="B14:D14"/>
    <mergeCell ref="M14:O14"/>
    <mergeCell ref="N5:P5"/>
    <mergeCell ref="N6:P6"/>
    <mergeCell ref="N7:P7"/>
    <mergeCell ref="N8:P8"/>
    <mergeCell ref="N10:P10"/>
    <mergeCell ref="N11:P11"/>
    <mergeCell ref="N9:P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908E-68BB-4FC4-A8FE-3F6B68D95A43}">
  <dimension ref="D10:G21"/>
  <sheetViews>
    <sheetView workbookViewId="0">
      <selection activeCell="E10" sqref="E10:E12"/>
    </sheetView>
  </sheetViews>
  <sheetFormatPr defaultRowHeight="15" x14ac:dyDescent="0.25"/>
  <cols>
    <col min="4" max="7" width="18.140625" customWidth="1"/>
  </cols>
  <sheetData>
    <row r="10" spans="4:7" ht="15" customHeight="1" x14ac:dyDescent="0.25">
      <c r="D10" s="66" t="s">
        <v>0</v>
      </c>
      <c r="E10" s="70" t="s">
        <v>1</v>
      </c>
      <c r="F10" s="70" t="s">
        <v>11</v>
      </c>
      <c r="G10" s="71" t="s">
        <v>2</v>
      </c>
    </row>
    <row r="11" spans="4:7" x14ac:dyDescent="0.25">
      <c r="D11" s="66"/>
      <c r="E11" s="70"/>
      <c r="F11" s="70"/>
      <c r="G11" s="71"/>
    </row>
    <row r="12" spans="4:7" x14ac:dyDescent="0.25">
      <c r="D12" s="66"/>
      <c r="E12" s="70"/>
      <c r="F12" s="70"/>
      <c r="G12" s="71"/>
    </row>
    <row r="13" spans="4:7" x14ac:dyDescent="0.25">
      <c r="D13" s="36" t="s">
        <v>3</v>
      </c>
      <c r="E13" s="37">
        <v>6000</v>
      </c>
      <c r="F13" s="37">
        <v>7000</v>
      </c>
      <c r="G13" s="16">
        <f>SUM(D13:F13)</f>
        <v>13000</v>
      </c>
    </row>
    <row r="14" spans="4:7" x14ac:dyDescent="0.25">
      <c r="D14" s="36" t="s">
        <v>4</v>
      </c>
      <c r="E14" s="37">
        <v>6000</v>
      </c>
      <c r="F14" s="37">
        <v>7000</v>
      </c>
      <c r="G14" s="16">
        <f>SUM(D14:F14)</f>
        <v>13000</v>
      </c>
    </row>
    <row r="15" spans="4:7" x14ac:dyDescent="0.25">
      <c r="D15" s="36" t="s">
        <v>5</v>
      </c>
      <c r="E15" s="37">
        <v>6000</v>
      </c>
      <c r="F15" s="37">
        <v>7000</v>
      </c>
      <c r="G15" s="16">
        <f>SUM(D15:F15)</f>
        <v>13000</v>
      </c>
    </row>
    <row r="16" spans="4:7" x14ac:dyDescent="0.25">
      <c r="D16" s="36" t="s">
        <v>6</v>
      </c>
      <c r="E16" s="37">
        <v>3000</v>
      </c>
      <c r="F16" s="37">
        <v>4000</v>
      </c>
      <c r="G16" s="16">
        <f>SUM(D16:F16)</f>
        <v>7000</v>
      </c>
    </row>
    <row r="17" spans="4:7" x14ac:dyDescent="0.25">
      <c r="D17" s="36" t="s">
        <v>19</v>
      </c>
      <c r="E17" s="37">
        <v>21000</v>
      </c>
      <c r="F17" s="37">
        <v>9000</v>
      </c>
      <c r="G17" s="16">
        <f>SUM(D17:E17)</f>
        <v>21000</v>
      </c>
    </row>
    <row r="18" spans="4:7" x14ac:dyDescent="0.25">
      <c r="D18" s="36" t="s">
        <v>20</v>
      </c>
      <c r="E18" s="16">
        <v>3000</v>
      </c>
      <c r="F18" s="16">
        <v>2000</v>
      </c>
      <c r="G18" s="16">
        <f>SUM(D18:E18)</f>
        <v>3000</v>
      </c>
    </row>
    <row r="19" spans="4:7" x14ac:dyDescent="0.25">
      <c r="D19" s="36" t="s">
        <v>7</v>
      </c>
      <c r="E19" s="16">
        <f>SUM(E13:E18)</f>
        <v>45000</v>
      </c>
      <c r="F19" s="16">
        <f>SUM(F13:F18)</f>
        <v>36000</v>
      </c>
      <c r="G19" s="16">
        <f>SUM(D19:E19)</f>
        <v>45000</v>
      </c>
    </row>
    <row r="20" spans="4:7" ht="15.75" customHeight="1" x14ac:dyDescent="0.25">
      <c r="D20" s="67" t="s">
        <v>8</v>
      </c>
      <c r="E20" s="68"/>
      <c r="F20" s="69"/>
      <c r="G20" s="16">
        <f>G19*0.1</f>
        <v>4500</v>
      </c>
    </row>
    <row r="21" spans="4:7" x14ac:dyDescent="0.25">
      <c r="D21" s="67" t="s">
        <v>9</v>
      </c>
      <c r="E21" s="68"/>
      <c r="F21" s="69"/>
      <c r="G21" s="16">
        <f>G19+G20</f>
        <v>49500</v>
      </c>
    </row>
  </sheetData>
  <mergeCells count="6">
    <mergeCell ref="G10:G12"/>
    <mergeCell ref="D21:F21"/>
    <mergeCell ref="D20:F20"/>
    <mergeCell ref="D10:D12"/>
    <mergeCell ref="E10:E12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Ye</dc:creator>
  <cp:lastModifiedBy>No.1936</cp:lastModifiedBy>
  <dcterms:created xsi:type="dcterms:W3CDTF">2015-06-05T18:17:20Z</dcterms:created>
  <dcterms:modified xsi:type="dcterms:W3CDTF">2024-03-06T22:48:29Z</dcterms:modified>
</cp:coreProperties>
</file>