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00-Major project project control folder\589-591 Elizabeth Street, Redfern Project control\"/>
    </mc:Choice>
  </mc:AlternateContent>
  <xr:revisionPtr revIDLastSave="0" documentId="13_ncr:1_{D8146149-ED58-402D-804A-2061CB2A2C77}" xr6:coauthVersionLast="47" xr6:coauthVersionMax="47" xr10:uidLastSave="{00000000-0000-0000-0000-000000000000}"/>
  <bookViews>
    <workbookView xWindow="-57720" yWindow="51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1" l="1"/>
  <c r="R9" i="1"/>
  <c r="F10" i="1"/>
  <c r="F9" i="1"/>
  <c r="O11" i="1"/>
  <c r="N11" i="1"/>
  <c r="M11" i="1"/>
  <c r="E11" i="1"/>
  <c r="D11" i="1"/>
  <c r="C11" i="1"/>
  <c r="F8" i="1"/>
  <c r="R8" i="1" s="1"/>
  <c r="F7" i="1"/>
  <c r="R7" i="1" s="1"/>
  <c r="F6" i="1"/>
  <c r="R6" i="1" s="1"/>
  <c r="P5" i="1"/>
  <c r="P11" i="1" s="1"/>
  <c r="F5" i="1"/>
  <c r="R5" i="1" s="1"/>
  <c r="F38" i="1"/>
  <c r="F39" i="1" s="1"/>
  <c r="F40" i="1" s="1"/>
  <c r="E25" i="1"/>
  <c r="D25" i="1"/>
  <c r="C25" i="1"/>
  <c r="F24" i="1"/>
  <c r="F23" i="1"/>
  <c r="R22" i="1"/>
  <c r="O25" i="1"/>
  <c r="N25" i="1"/>
  <c r="M25" i="1"/>
  <c r="P19" i="1"/>
  <c r="F22" i="1"/>
  <c r="F21" i="1"/>
  <c r="R21" i="1" s="1"/>
  <c r="F20" i="1"/>
  <c r="R20" i="1" s="1"/>
  <c r="F19" i="1"/>
  <c r="R19" i="1" l="1"/>
  <c r="F11" i="1"/>
  <c r="F12" i="1" s="1"/>
  <c r="F13" i="1" s="1"/>
  <c r="P12" i="1"/>
  <c r="P13" i="1" s="1"/>
  <c r="P25" i="1"/>
  <c r="P26" i="1" s="1"/>
  <c r="P27" i="1" s="1"/>
  <c r="F25" i="1"/>
  <c r="F26" i="1" s="1"/>
  <c r="F27" i="1" s="1"/>
  <c r="R13" i="1" l="1"/>
  <c r="R11" i="1"/>
  <c r="R27" i="1"/>
  <c r="R25" i="1"/>
</calcChain>
</file>

<file path=xl/sharedStrings.xml><?xml version="1.0" encoding="utf-8"?>
<sst xmlns="http://schemas.openxmlformats.org/spreadsheetml/2006/main" count="100" uniqueCount="46">
  <si>
    <t>SERVICES</t>
  </si>
  <si>
    <t>Design Development</t>
  </si>
  <si>
    <t>TOTAL</t>
  </si>
  <si>
    <t>Mechanical</t>
  </si>
  <si>
    <t>Electrical</t>
  </si>
  <si>
    <t>Hydraulic</t>
  </si>
  <si>
    <t>Fire Service</t>
  </si>
  <si>
    <t>TOTAL (excl GST)</t>
  </si>
  <si>
    <t>Goods &amp; Services Tax (GST) 10%</t>
  </si>
  <si>
    <t>TOTAL (incl GST)</t>
  </si>
  <si>
    <t>Preliminary Spatial Coordination</t>
  </si>
  <si>
    <t>Construction Certificate</t>
  </si>
  <si>
    <t>Stage 1 – DA Stage</t>
  </si>
  <si>
    <t>Stage 2 – Design Development</t>
  </si>
  <si>
    <t>Stage 3 – Tender Documentation</t>
  </si>
  <si>
    <t>Fire Protection</t>
  </si>
  <si>
    <t>Structural</t>
  </si>
  <si>
    <t>WGE orginal quotation</t>
  </si>
  <si>
    <t>Sub quote</t>
  </si>
  <si>
    <t>Structure</t>
  </si>
  <si>
    <t>Stormwater</t>
  </si>
  <si>
    <t>Profit</t>
  </si>
  <si>
    <t>Fire Service-Herbert</t>
  </si>
  <si>
    <t>Structure-Jack Shi</t>
  </si>
  <si>
    <t>Stormwater-Jack Shi</t>
  </si>
  <si>
    <t xml:space="preserve">sprinkler system 2500； dry fire system 1000； Fire Hydrant 1000 </t>
  </si>
  <si>
    <t xml:space="preserve">Hi Felix </t>
  </si>
  <si>
    <t xml:space="preserve">Please see below scope of work &amp; fee proposal </t>
  </si>
  <si>
    <t xml:space="preserve">Attendance 1 consultants meeting in Sydney </t>
  </si>
  <si>
    <t xml:space="preserve">Basement shoring design </t>
  </si>
  <si>
    <t xml:space="preserve">Reinforced concrete floor slab design &amp; detailing for construction ( exclude PT shop drawing) </t>
  </si>
  <si>
    <t xml:space="preserve">Structural design certificate </t>
  </si>
  <si>
    <t xml:space="preserve">PT shop drawing review </t>
  </si>
  <si>
    <t xml:space="preserve">Structural design &amp; documentation fee is $18500+GST </t>
  </si>
  <si>
    <t xml:space="preserve">Stormwater design &amp; documentation fee is $3500+GST </t>
  </si>
  <si>
    <t>Please do not hesitate to call us if you have any queries.</t>
  </si>
  <si>
    <t>                          </t>
  </si>
  <si>
    <t>Regards</t>
  </si>
  <si>
    <r>
      <t>Jack Shi</t>
    </r>
    <r>
      <rPr>
        <sz val="11"/>
        <color rgb="FF000000"/>
        <rFont val="Calibri Light"/>
        <family val="2"/>
      </rPr>
      <t xml:space="preserve"> | </t>
    </r>
    <r>
      <rPr>
        <sz val="9"/>
        <color rgb="FF000000"/>
        <rFont val="Arial"/>
        <family val="2"/>
      </rPr>
      <t>Director</t>
    </r>
  </si>
  <si>
    <t>B.E. (Civil/Struc), M.E. M.I.E (AUST), C.P.ENG., N.E.R., RPEQ</t>
  </si>
  <si>
    <t>Building Practitioner VBA</t>
  </si>
  <si>
    <t>UK ISTRUCTE MEMBER</t>
  </si>
  <si>
    <t>Refer below</t>
  </si>
  <si>
    <t>PCE Propsed quotation</t>
  </si>
  <si>
    <t>WGE Propsed quotation</t>
  </si>
  <si>
    <t>To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</si>
</sst>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rgb="FFFFFFFF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 Light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4798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6" fontId="2" fillId="0" borderId="5" xfId="0" applyNumberFormat="1" applyFont="1" applyBorder="1" applyAlignment="1">
      <alignment horizontal="right" vertical="center" wrapText="1"/>
    </xf>
    <xf numFmtId="6" fontId="3" fillId="0" borderId="5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6" fontId="0" fillId="0" borderId="0" xfId="0" applyNumberForma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6" fontId="2" fillId="0" borderId="13" xfId="0" applyNumberFormat="1" applyFont="1" applyFill="1" applyBorder="1" applyAlignment="1">
      <alignment horizontal="left" vertical="center" wrapText="1" indent="1"/>
    </xf>
    <xf numFmtId="6" fontId="3" fillId="0" borderId="13" xfId="0" applyNumberFormat="1" applyFont="1" applyFill="1" applyBorder="1" applyAlignment="1">
      <alignment vertical="center" wrapText="1"/>
    </xf>
    <xf numFmtId="6" fontId="2" fillId="0" borderId="13" xfId="0" applyNumberFormat="1" applyFont="1" applyBorder="1" applyAlignment="1">
      <alignment horizontal="left" vertical="center" wrapText="1" indent="1"/>
    </xf>
    <xf numFmtId="6" fontId="3" fillId="0" borderId="13" xfId="0" applyNumberFormat="1" applyFont="1" applyBorder="1" applyAlignment="1">
      <alignment vertical="center" wrapText="1"/>
    </xf>
    <xf numFmtId="6" fontId="3" fillId="0" borderId="13" xfId="0" applyNumberFormat="1" applyFont="1" applyBorder="1" applyAlignment="1">
      <alignment horizontal="left" vertical="center" wrapText="1" indent="1"/>
    </xf>
    <xf numFmtId="6" fontId="3" fillId="0" borderId="13" xfId="0" applyNumberFormat="1" applyFont="1" applyBorder="1" applyAlignment="1">
      <alignment horizontal="right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6" fontId="3" fillId="0" borderId="18" xfId="0" applyNumberFormat="1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6" fontId="3" fillId="0" borderId="18" xfId="0" applyNumberFormat="1" applyFont="1" applyBorder="1" applyAlignment="1">
      <alignment vertical="center" wrapText="1"/>
    </xf>
    <xf numFmtId="6" fontId="3" fillId="0" borderId="18" xfId="0" applyNumberFormat="1" applyFont="1" applyBorder="1" applyAlignment="1">
      <alignment horizontal="right" vertical="center" wrapText="1"/>
    </xf>
    <xf numFmtId="6" fontId="3" fillId="0" borderId="20" xfId="0" applyNumberFormat="1" applyFont="1" applyBorder="1" applyAlignment="1">
      <alignment horizontal="right" vertical="center" wrapText="1"/>
    </xf>
    <xf numFmtId="6" fontId="3" fillId="0" borderId="21" xfId="0" applyNumberFormat="1" applyFont="1" applyBorder="1" applyAlignment="1">
      <alignment horizontal="right" vertical="center" wrapText="1"/>
    </xf>
    <xf numFmtId="0" fontId="3" fillId="5" borderId="4" xfId="0" applyFont="1" applyFill="1" applyBorder="1" applyAlignment="1">
      <alignment vertical="center" wrapText="1"/>
    </xf>
    <xf numFmtId="6" fontId="2" fillId="5" borderId="5" xfId="0" applyNumberFormat="1" applyFont="1" applyFill="1" applyBorder="1" applyAlignment="1">
      <alignment horizontal="right" vertical="center" wrapText="1"/>
    </xf>
    <xf numFmtId="6" fontId="3" fillId="5" borderId="5" xfId="0" applyNumberFormat="1" applyFont="1" applyFill="1" applyBorder="1" applyAlignment="1">
      <alignment horizontal="right" vertical="center" wrapText="1"/>
    </xf>
    <xf numFmtId="0" fontId="1" fillId="5" borderId="0" xfId="0" applyFont="1" applyFill="1" applyAlignment="1">
      <alignment vertical="center" wrapText="1"/>
    </xf>
    <xf numFmtId="0" fontId="0" fillId="5" borderId="0" xfId="0" applyFill="1"/>
    <xf numFmtId="6" fontId="0" fillId="5" borderId="0" xfId="0" applyNumberFormat="1" applyFill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6" fontId="2" fillId="0" borderId="10" xfId="0" applyNumberFormat="1" applyFont="1" applyBorder="1" applyAlignment="1">
      <alignment horizontal="center" vertical="center" wrapText="1"/>
    </xf>
    <xf numFmtId="6" fontId="2" fillId="0" borderId="11" xfId="0" applyNumberFormat="1" applyFont="1" applyBorder="1" applyAlignment="1">
      <alignment horizontal="center" vertical="center" wrapText="1"/>
    </xf>
    <xf numFmtId="6" fontId="2" fillId="0" borderId="12" xfId="0" applyNumberFormat="1" applyFont="1" applyBorder="1" applyAlignment="1">
      <alignment horizontal="center" vertical="center" wrapText="1"/>
    </xf>
    <xf numFmtId="6" fontId="2" fillId="0" borderId="7" xfId="0" applyNumberFormat="1" applyFont="1" applyBorder="1" applyAlignment="1">
      <alignment horizontal="center" vertical="center" wrapText="1"/>
    </xf>
    <xf numFmtId="6" fontId="2" fillId="0" borderId="8" xfId="0" applyNumberFormat="1" applyFont="1" applyBorder="1" applyAlignment="1">
      <alignment horizontal="center" vertical="center" wrapText="1"/>
    </xf>
    <xf numFmtId="6" fontId="2" fillId="0" borderId="9" xfId="0" applyNumberFormat="1" applyFont="1" applyBorder="1" applyAlignment="1">
      <alignment horizontal="center" vertical="center" wrapText="1"/>
    </xf>
    <xf numFmtId="6" fontId="2" fillId="5" borderId="7" xfId="0" applyNumberFormat="1" applyFont="1" applyFill="1" applyBorder="1" applyAlignment="1">
      <alignment horizontal="center" vertical="center" wrapText="1"/>
    </xf>
    <xf numFmtId="6" fontId="2" fillId="5" borderId="8" xfId="0" applyNumberFormat="1" applyFont="1" applyFill="1" applyBorder="1" applyAlignment="1">
      <alignment horizontal="center" vertical="center" wrapText="1"/>
    </xf>
    <xf numFmtId="6" fontId="2" fillId="5" borderId="9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0"/>
  <sheetViews>
    <sheetView tabSelected="1" topLeftCell="A7" workbookViewId="0">
      <selection activeCell="D28" sqref="D28"/>
    </sheetView>
  </sheetViews>
  <sheetFormatPr defaultRowHeight="15" x14ac:dyDescent="0.25"/>
  <cols>
    <col min="2" max="2" width="16.140625" customWidth="1"/>
    <col min="3" max="5" width="16.28515625" customWidth="1"/>
    <col min="6" max="6" width="15.42578125" customWidth="1"/>
    <col min="12" max="12" width="26.5703125" customWidth="1"/>
    <col min="13" max="14" width="16.28515625" customWidth="1"/>
    <col min="15" max="15" width="26.85546875" customWidth="1"/>
    <col min="16" max="16" width="15.42578125" customWidth="1"/>
  </cols>
  <sheetData>
    <row r="1" spans="2:18" ht="15.75" thickBot="1" x14ac:dyDescent="0.3">
      <c r="B1" t="s">
        <v>43</v>
      </c>
      <c r="K1" t="s">
        <v>18</v>
      </c>
    </row>
    <row r="2" spans="2:18" ht="15" customHeight="1" x14ac:dyDescent="0.25">
      <c r="B2" s="45" t="s">
        <v>0</v>
      </c>
      <c r="C2" s="48" t="s">
        <v>10</v>
      </c>
      <c r="D2" s="48" t="s">
        <v>1</v>
      </c>
      <c r="E2" s="48" t="s">
        <v>11</v>
      </c>
      <c r="F2" s="51" t="s">
        <v>2</v>
      </c>
      <c r="G2" s="1"/>
      <c r="L2" s="45" t="s">
        <v>0</v>
      </c>
      <c r="M2" s="48" t="s">
        <v>10</v>
      </c>
      <c r="N2" s="48" t="s">
        <v>1</v>
      </c>
      <c r="O2" s="48" t="s">
        <v>11</v>
      </c>
      <c r="P2" s="51" t="s">
        <v>2</v>
      </c>
    </row>
    <row r="3" spans="2:18" ht="15" customHeight="1" x14ac:dyDescent="0.25">
      <c r="B3" s="46"/>
      <c r="C3" s="49"/>
      <c r="D3" s="49"/>
      <c r="E3" s="49"/>
      <c r="F3" s="52"/>
      <c r="G3" s="1"/>
      <c r="L3" s="46"/>
      <c r="M3" s="49"/>
      <c r="N3" s="49"/>
      <c r="O3" s="49"/>
      <c r="P3" s="52"/>
    </row>
    <row r="4" spans="2:18" ht="15.75" customHeight="1" thickBot="1" x14ac:dyDescent="0.3">
      <c r="B4" s="47"/>
      <c r="C4" s="50"/>
      <c r="D4" s="50"/>
      <c r="E4" s="50"/>
      <c r="F4" s="53"/>
      <c r="G4" s="1"/>
      <c r="L4" s="47"/>
      <c r="M4" s="50"/>
      <c r="N4" s="50"/>
      <c r="O4" s="50"/>
      <c r="P4" s="53"/>
      <c r="R4" t="s">
        <v>21</v>
      </c>
    </row>
    <row r="5" spans="2:18" ht="15.75" thickBot="1" x14ac:dyDescent="0.3">
      <c r="B5" s="2" t="s">
        <v>3</v>
      </c>
      <c r="C5" s="3">
        <v>3000</v>
      </c>
      <c r="D5" s="3">
        <v>6000</v>
      </c>
      <c r="E5" s="3">
        <v>7000</v>
      </c>
      <c r="F5" s="4">
        <f>SUM(C5:E5)</f>
        <v>16000</v>
      </c>
      <c r="G5" s="1"/>
      <c r="L5" s="2" t="s">
        <v>3</v>
      </c>
      <c r="M5" s="36"/>
      <c r="N5" s="37"/>
      <c r="O5" s="38"/>
      <c r="P5" s="4">
        <f>SUM(M5:O5)</f>
        <v>0</v>
      </c>
      <c r="R5" s="6">
        <f>F5-P5</f>
        <v>16000</v>
      </c>
    </row>
    <row r="6" spans="2:18" ht="15.75" thickBot="1" x14ac:dyDescent="0.3">
      <c r="B6" s="2" t="s">
        <v>4</v>
      </c>
      <c r="C6" s="3">
        <v>3000</v>
      </c>
      <c r="D6" s="3">
        <v>6000</v>
      </c>
      <c r="E6" s="3">
        <v>7000</v>
      </c>
      <c r="F6" s="4">
        <f t="shared" ref="F6:F11" si="0">SUM(C6:E6)</f>
        <v>16000</v>
      </c>
      <c r="G6" s="1"/>
      <c r="L6" s="2" t="s">
        <v>4</v>
      </c>
      <c r="M6" s="39"/>
      <c r="N6" s="40"/>
      <c r="O6" s="41"/>
      <c r="P6" s="4">
        <v>4000</v>
      </c>
      <c r="R6" s="6">
        <f t="shared" ref="R6:R10" si="1">F6-P6</f>
        <v>12000</v>
      </c>
    </row>
    <row r="7" spans="2:18" ht="15.75" thickBot="1" x14ac:dyDescent="0.3">
      <c r="B7" s="2" t="s">
        <v>5</v>
      </c>
      <c r="C7" s="3">
        <v>3000</v>
      </c>
      <c r="D7" s="3">
        <v>6000</v>
      </c>
      <c r="E7" s="3">
        <v>7000</v>
      </c>
      <c r="F7" s="4">
        <f t="shared" si="0"/>
        <v>16000</v>
      </c>
      <c r="G7" s="1"/>
      <c r="L7" s="2" t="s">
        <v>5</v>
      </c>
      <c r="M7" s="39"/>
      <c r="N7" s="40"/>
      <c r="O7" s="41"/>
      <c r="P7" s="4">
        <v>5500</v>
      </c>
      <c r="R7" s="6">
        <f t="shared" si="1"/>
        <v>10500</v>
      </c>
    </row>
    <row r="8" spans="2:18" ht="15.75" thickBot="1" x14ac:dyDescent="0.3">
      <c r="B8" s="2" t="s">
        <v>6</v>
      </c>
      <c r="C8" s="3">
        <v>2000</v>
      </c>
      <c r="D8" s="3">
        <v>3000</v>
      </c>
      <c r="E8" s="3">
        <v>4000</v>
      </c>
      <c r="F8" s="4">
        <f t="shared" si="0"/>
        <v>9000</v>
      </c>
      <c r="G8" s="1"/>
      <c r="L8" s="2" t="s">
        <v>22</v>
      </c>
      <c r="M8" s="39" t="s">
        <v>25</v>
      </c>
      <c r="N8" s="40"/>
      <c r="O8" s="41"/>
      <c r="P8" s="4">
        <v>4500</v>
      </c>
      <c r="R8" s="6">
        <f t="shared" si="1"/>
        <v>4500</v>
      </c>
    </row>
    <row r="9" spans="2:18" s="32" customFormat="1" ht="15.75" thickBot="1" x14ac:dyDescent="0.3">
      <c r="B9" s="28" t="s">
        <v>19</v>
      </c>
      <c r="C9" s="29">
        <v>9000</v>
      </c>
      <c r="D9" s="29">
        <v>21000</v>
      </c>
      <c r="E9" s="29">
        <v>9000</v>
      </c>
      <c r="F9" s="30">
        <f t="shared" si="0"/>
        <v>39000</v>
      </c>
      <c r="G9" s="31"/>
      <c r="H9" s="32" t="s">
        <v>45</v>
      </c>
      <c r="L9" s="28" t="s">
        <v>23</v>
      </c>
      <c r="M9" s="42" t="s">
        <v>42</v>
      </c>
      <c r="N9" s="43"/>
      <c r="O9" s="44"/>
      <c r="P9" s="30">
        <v>18500</v>
      </c>
      <c r="R9" s="33">
        <f t="shared" si="1"/>
        <v>20500</v>
      </c>
    </row>
    <row r="10" spans="2:18" s="32" customFormat="1" ht="15.75" thickBot="1" x14ac:dyDescent="0.3">
      <c r="B10" s="28" t="s">
        <v>20</v>
      </c>
      <c r="C10" s="29">
        <v>3000</v>
      </c>
      <c r="D10" s="30">
        <v>3000</v>
      </c>
      <c r="E10" s="30">
        <v>2000</v>
      </c>
      <c r="F10" s="30">
        <f t="shared" si="0"/>
        <v>8000</v>
      </c>
      <c r="G10" s="31"/>
      <c r="H10" s="32" t="s">
        <v>45</v>
      </c>
      <c r="L10" s="28" t="s">
        <v>24</v>
      </c>
      <c r="M10" s="42" t="s">
        <v>42</v>
      </c>
      <c r="N10" s="43"/>
      <c r="O10" s="44"/>
      <c r="P10" s="30">
        <v>3500</v>
      </c>
      <c r="R10" s="33">
        <f t="shared" si="1"/>
        <v>4500</v>
      </c>
    </row>
    <row r="11" spans="2:18" ht="15.75" thickBot="1" x14ac:dyDescent="0.3">
      <c r="B11" s="2" t="s">
        <v>7</v>
      </c>
      <c r="C11" s="4">
        <f>SUM(C5:C8)</f>
        <v>11000</v>
      </c>
      <c r="D11" s="4">
        <f>SUM(D5:D8)</f>
        <v>21000</v>
      </c>
      <c r="E11" s="4">
        <f>SUM(E5:E8)</f>
        <v>25000</v>
      </c>
      <c r="F11" s="4">
        <f t="shared" si="0"/>
        <v>57000</v>
      </c>
      <c r="G11" s="1"/>
      <c r="L11" s="2" t="s">
        <v>7</v>
      </c>
      <c r="M11" s="4">
        <f>SUM(M5:M8)</f>
        <v>0</v>
      </c>
      <c r="N11" s="4">
        <f>SUM(N5:N8)</f>
        <v>0</v>
      </c>
      <c r="O11" s="4">
        <f>SUM(O5:O8)</f>
        <v>0</v>
      </c>
      <c r="P11" s="4">
        <f>SUM(P5:P8)</f>
        <v>14000</v>
      </c>
      <c r="R11" s="6">
        <f>F11-P11</f>
        <v>43000</v>
      </c>
    </row>
    <row r="12" spans="2:18" ht="15.75" thickBot="1" x14ac:dyDescent="0.3">
      <c r="B12" s="34" t="s">
        <v>8</v>
      </c>
      <c r="C12" s="35"/>
      <c r="D12" s="35"/>
      <c r="E12" s="5"/>
      <c r="F12" s="4">
        <f>F11*0.1</f>
        <v>5700</v>
      </c>
      <c r="G12" s="1"/>
      <c r="L12" s="34" t="s">
        <v>8</v>
      </c>
      <c r="M12" s="35"/>
      <c r="N12" s="35"/>
      <c r="O12" s="5"/>
      <c r="P12" s="4">
        <f>P11*0.1</f>
        <v>1400</v>
      </c>
    </row>
    <row r="13" spans="2:18" ht="15.75" thickBot="1" x14ac:dyDescent="0.3">
      <c r="B13" s="34" t="s">
        <v>9</v>
      </c>
      <c r="C13" s="35"/>
      <c r="D13" s="35"/>
      <c r="E13" s="5"/>
      <c r="F13" s="4">
        <f>F11+F12</f>
        <v>62700</v>
      </c>
      <c r="G13" s="1"/>
      <c r="L13" s="34" t="s">
        <v>9</v>
      </c>
      <c r="M13" s="35"/>
      <c r="N13" s="35"/>
      <c r="O13" s="5"/>
      <c r="P13" s="4">
        <f>P11+P12</f>
        <v>15400</v>
      </c>
      <c r="R13" s="6">
        <f>F13-P13</f>
        <v>47300</v>
      </c>
    </row>
    <row r="15" spans="2:18" ht="15.75" thickBot="1" x14ac:dyDescent="0.3">
      <c r="B15" t="s">
        <v>44</v>
      </c>
      <c r="K15" t="s">
        <v>18</v>
      </c>
    </row>
    <row r="16" spans="2:18" ht="15" customHeight="1" x14ac:dyDescent="0.25">
      <c r="B16" s="45" t="s">
        <v>0</v>
      </c>
      <c r="C16" s="48" t="s">
        <v>10</v>
      </c>
      <c r="D16" s="48" t="s">
        <v>1</v>
      </c>
      <c r="E16" s="48" t="s">
        <v>11</v>
      </c>
      <c r="F16" s="51" t="s">
        <v>2</v>
      </c>
      <c r="G16" s="1"/>
      <c r="L16" s="45" t="s">
        <v>0</v>
      </c>
      <c r="M16" s="48" t="s">
        <v>10</v>
      </c>
      <c r="N16" s="48" t="s">
        <v>1</v>
      </c>
      <c r="O16" s="48" t="s">
        <v>11</v>
      </c>
      <c r="P16" s="51" t="s">
        <v>2</v>
      </c>
    </row>
    <row r="17" spans="2:18" ht="15" customHeight="1" x14ac:dyDescent="0.25">
      <c r="B17" s="46"/>
      <c r="C17" s="49"/>
      <c r="D17" s="49"/>
      <c r="E17" s="49"/>
      <c r="F17" s="52"/>
      <c r="G17" s="1"/>
      <c r="L17" s="46"/>
      <c r="M17" s="49"/>
      <c r="N17" s="49"/>
      <c r="O17" s="49"/>
      <c r="P17" s="52"/>
    </row>
    <row r="18" spans="2:18" ht="15.75" customHeight="1" thickBot="1" x14ac:dyDescent="0.3">
      <c r="B18" s="47"/>
      <c r="C18" s="50"/>
      <c r="D18" s="50"/>
      <c r="E18" s="50"/>
      <c r="F18" s="53"/>
      <c r="G18" s="1"/>
      <c r="L18" s="47"/>
      <c r="M18" s="50"/>
      <c r="N18" s="50"/>
      <c r="O18" s="50"/>
      <c r="P18" s="53"/>
      <c r="R18" t="s">
        <v>21</v>
      </c>
    </row>
    <row r="19" spans="2:18" ht="15.75" hidden="1" thickBot="1" x14ac:dyDescent="0.3">
      <c r="B19" s="2" t="s">
        <v>3</v>
      </c>
      <c r="C19" s="3">
        <v>4500</v>
      </c>
      <c r="D19" s="3">
        <v>6500</v>
      </c>
      <c r="E19" s="3">
        <v>7500</v>
      </c>
      <c r="F19" s="4">
        <f>SUM(C19:E19)</f>
        <v>18500</v>
      </c>
      <c r="G19" s="1"/>
      <c r="L19" s="2" t="s">
        <v>3</v>
      </c>
      <c r="M19" s="36"/>
      <c r="N19" s="37"/>
      <c r="O19" s="38"/>
      <c r="P19" s="4">
        <f>SUM(M19:O19)</f>
        <v>0</v>
      </c>
      <c r="R19" s="6">
        <f>F19-P19</f>
        <v>18500</v>
      </c>
    </row>
    <row r="20" spans="2:18" ht="15.75" hidden="1" thickBot="1" x14ac:dyDescent="0.3">
      <c r="B20" s="2" t="s">
        <v>4</v>
      </c>
      <c r="C20" s="3">
        <v>4500</v>
      </c>
      <c r="D20" s="3">
        <v>6500</v>
      </c>
      <c r="E20" s="3">
        <v>7500</v>
      </c>
      <c r="F20" s="4">
        <f t="shared" ref="F20:F25" si="2">SUM(C20:E20)</f>
        <v>18500</v>
      </c>
      <c r="G20" s="1"/>
      <c r="L20" s="2" t="s">
        <v>4</v>
      </c>
      <c r="M20" s="39"/>
      <c r="N20" s="40"/>
      <c r="O20" s="41"/>
      <c r="P20" s="4">
        <v>4000</v>
      </c>
      <c r="R20" s="6">
        <f t="shared" ref="R20:R22" si="3">F20-P20</f>
        <v>14500</v>
      </c>
    </row>
    <row r="21" spans="2:18" ht="15.75" hidden="1" thickBot="1" x14ac:dyDescent="0.3">
      <c r="B21" s="2" t="s">
        <v>5</v>
      </c>
      <c r="C21" s="3">
        <v>3500</v>
      </c>
      <c r="D21" s="3">
        <v>6500</v>
      </c>
      <c r="E21" s="3">
        <v>7500</v>
      </c>
      <c r="F21" s="4">
        <f t="shared" si="2"/>
        <v>17500</v>
      </c>
      <c r="G21" s="1"/>
      <c r="L21" s="2" t="s">
        <v>5</v>
      </c>
      <c r="M21" s="39"/>
      <c r="N21" s="40"/>
      <c r="O21" s="41"/>
      <c r="P21" s="4">
        <v>5500</v>
      </c>
      <c r="R21" s="6">
        <f t="shared" si="3"/>
        <v>12000</v>
      </c>
    </row>
    <row r="22" spans="2:18" ht="15.75" hidden="1" thickBot="1" x14ac:dyDescent="0.3">
      <c r="B22" s="2" t="s">
        <v>6</v>
      </c>
      <c r="C22" s="3">
        <v>2000</v>
      </c>
      <c r="D22" s="3">
        <v>3000</v>
      </c>
      <c r="E22" s="3">
        <v>4500</v>
      </c>
      <c r="F22" s="4">
        <f t="shared" ref="F22:F24" si="4">SUM(C22:E22)</f>
        <v>9500</v>
      </c>
      <c r="G22" s="1"/>
      <c r="L22" s="2" t="s">
        <v>22</v>
      </c>
      <c r="M22" s="39" t="s">
        <v>25</v>
      </c>
      <c r="N22" s="40"/>
      <c r="O22" s="41"/>
      <c r="P22" s="4">
        <v>5500</v>
      </c>
      <c r="R22" s="6">
        <f t="shared" si="3"/>
        <v>4000</v>
      </c>
    </row>
    <row r="23" spans="2:18" ht="15.75" thickBot="1" x14ac:dyDescent="0.3">
      <c r="B23" s="2" t="s">
        <v>19</v>
      </c>
      <c r="C23" s="3">
        <v>8000</v>
      </c>
      <c r="D23" s="3">
        <v>22000</v>
      </c>
      <c r="E23" s="3">
        <v>15000</v>
      </c>
      <c r="F23" s="4">
        <f t="shared" si="4"/>
        <v>45000</v>
      </c>
      <c r="G23" s="1"/>
      <c r="L23" s="2" t="s">
        <v>23</v>
      </c>
      <c r="M23" s="39" t="s">
        <v>42</v>
      </c>
      <c r="N23" s="40"/>
      <c r="O23" s="41"/>
      <c r="P23" s="4">
        <v>18500</v>
      </c>
    </row>
    <row r="24" spans="2:18" ht="15.75" thickBot="1" x14ac:dyDescent="0.3">
      <c r="B24" s="2" t="s">
        <v>20</v>
      </c>
      <c r="C24" s="3">
        <v>5000</v>
      </c>
      <c r="D24" s="4">
        <v>4500</v>
      </c>
      <c r="E24" s="4">
        <v>2000</v>
      </c>
      <c r="F24" s="4">
        <f t="shared" si="4"/>
        <v>11500</v>
      </c>
      <c r="G24" s="1"/>
      <c r="L24" s="2" t="s">
        <v>24</v>
      </c>
      <c r="M24" s="39" t="s">
        <v>42</v>
      </c>
      <c r="N24" s="40"/>
      <c r="O24" s="41"/>
      <c r="P24" s="4">
        <v>3500</v>
      </c>
    </row>
    <row r="25" spans="2:18" ht="15.75" thickBot="1" x14ac:dyDescent="0.3">
      <c r="B25" s="2" t="s">
        <v>7</v>
      </c>
      <c r="C25" s="4">
        <f>SUM(C19:C24)</f>
        <v>27500</v>
      </c>
      <c r="D25" s="4">
        <f t="shared" ref="D25:E25" si="5">SUM(D19:D24)</f>
        <v>49000</v>
      </c>
      <c r="E25" s="4">
        <f t="shared" si="5"/>
        <v>44000</v>
      </c>
      <c r="F25" s="4">
        <f t="shared" si="2"/>
        <v>120500</v>
      </c>
      <c r="G25" s="1"/>
      <c r="L25" s="2" t="s">
        <v>7</v>
      </c>
      <c r="M25" s="4">
        <f>SUM(M19:M22)</f>
        <v>0</v>
      </c>
      <c r="N25" s="4">
        <f t="shared" ref="N25:O25" si="6">SUM(N19:N22)</f>
        <v>0</v>
      </c>
      <c r="O25" s="4">
        <f t="shared" si="6"/>
        <v>0</v>
      </c>
      <c r="P25" s="4">
        <f>SUM(P19:P24)</f>
        <v>37000</v>
      </c>
      <c r="R25" s="6">
        <f>F25-P25</f>
        <v>83500</v>
      </c>
    </row>
    <row r="26" spans="2:18" ht="15.75" thickBot="1" x14ac:dyDescent="0.3">
      <c r="B26" s="34" t="s">
        <v>8</v>
      </c>
      <c r="C26" s="35"/>
      <c r="D26" s="35"/>
      <c r="E26" s="5"/>
      <c r="F26" s="4">
        <f>F25*0.1</f>
        <v>12050</v>
      </c>
      <c r="G26" s="1"/>
      <c r="L26" s="34" t="s">
        <v>8</v>
      </c>
      <c r="M26" s="35"/>
      <c r="N26" s="35"/>
      <c r="O26" s="5"/>
      <c r="P26" s="4">
        <f>P25*0.1</f>
        <v>3700</v>
      </c>
    </row>
    <row r="27" spans="2:18" ht="15.75" thickBot="1" x14ac:dyDescent="0.3">
      <c r="B27" s="34" t="s">
        <v>9</v>
      </c>
      <c r="C27" s="35"/>
      <c r="D27" s="35"/>
      <c r="E27" s="5"/>
      <c r="F27" s="4">
        <f>F25+F26</f>
        <v>132550</v>
      </c>
      <c r="G27" s="1"/>
      <c r="L27" s="34" t="s">
        <v>9</v>
      </c>
      <c r="M27" s="35"/>
      <c r="N27" s="35"/>
      <c r="O27" s="5"/>
      <c r="P27" s="4">
        <f>P25+P26</f>
        <v>40700</v>
      </c>
      <c r="R27" s="6">
        <f>F27-P27</f>
        <v>91850</v>
      </c>
    </row>
    <row r="30" spans="2:18" ht="15.75" thickBot="1" x14ac:dyDescent="0.3">
      <c r="B30" t="s">
        <v>17</v>
      </c>
    </row>
    <row r="31" spans="2:18" ht="25.5" x14ac:dyDescent="0.25">
      <c r="B31" s="19"/>
      <c r="C31" s="20" t="s">
        <v>12</v>
      </c>
      <c r="D31" s="20" t="s">
        <v>13</v>
      </c>
      <c r="E31" s="20" t="s">
        <v>14</v>
      </c>
      <c r="F31" s="58" t="s">
        <v>2</v>
      </c>
      <c r="G31" s="59"/>
      <c r="L31" s="7" t="s">
        <v>26</v>
      </c>
    </row>
    <row r="32" spans="2:18" x14ac:dyDescent="0.25">
      <c r="B32" s="21" t="s">
        <v>4</v>
      </c>
      <c r="C32" s="13">
        <v>4500</v>
      </c>
      <c r="D32" s="13">
        <v>6750</v>
      </c>
      <c r="E32" s="13">
        <v>7750</v>
      </c>
      <c r="F32" s="14">
        <v>19000</v>
      </c>
      <c r="G32" s="22"/>
      <c r="L32" s="7" t="s">
        <v>27</v>
      </c>
    </row>
    <row r="33" spans="2:12" x14ac:dyDescent="0.25">
      <c r="B33" s="21" t="s">
        <v>15</v>
      </c>
      <c r="C33" s="13">
        <v>1000</v>
      </c>
      <c r="D33" s="13">
        <v>2000</v>
      </c>
      <c r="E33" s="13">
        <v>2500</v>
      </c>
      <c r="F33" s="14">
        <v>5500</v>
      </c>
      <c r="G33" s="22"/>
      <c r="L33" s="7"/>
    </row>
    <row r="34" spans="2:12" x14ac:dyDescent="0.25">
      <c r="B34" s="21" t="s">
        <v>5</v>
      </c>
      <c r="C34" s="13">
        <v>4500</v>
      </c>
      <c r="D34" s="13">
        <v>6750</v>
      </c>
      <c r="E34" s="13">
        <v>7750</v>
      </c>
      <c r="F34" s="14">
        <v>19000</v>
      </c>
      <c r="G34" s="22"/>
      <c r="L34" s="7" t="s">
        <v>28</v>
      </c>
    </row>
    <row r="35" spans="2:12" x14ac:dyDescent="0.25">
      <c r="B35" s="21" t="s">
        <v>3</v>
      </c>
      <c r="C35" s="13">
        <v>5400</v>
      </c>
      <c r="D35" s="13">
        <v>7100</v>
      </c>
      <c r="E35" s="13">
        <v>8400</v>
      </c>
      <c r="F35" s="14">
        <v>20900</v>
      </c>
      <c r="G35" s="22"/>
      <c r="L35" s="7" t="s">
        <v>29</v>
      </c>
    </row>
    <row r="36" spans="2:12" x14ac:dyDescent="0.25">
      <c r="B36" s="23" t="s">
        <v>16</v>
      </c>
      <c r="C36" s="15">
        <v>12250</v>
      </c>
      <c r="D36" s="15">
        <v>26600</v>
      </c>
      <c r="E36" s="15">
        <v>14800</v>
      </c>
      <c r="F36" s="16">
        <v>53650</v>
      </c>
      <c r="G36" s="24"/>
      <c r="L36" s="7" t="s">
        <v>30</v>
      </c>
    </row>
    <row r="37" spans="2:12" x14ac:dyDescent="0.25">
      <c r="B37" s="23" t="s">
        <v>20</v>
      </c>
      <c r="C37" s="15">
        <v>8000</v>
      </c>
      <c r="D37" s="15">
        <v>5000</v>
      </c>
      <c r="E37" s="15">
        <v>2000</v>
      </c>
      <c r="F37" s="16">
        <v>15000</v>
      </c>
      <c r="G37" s="24"/>
      <c r="L37" s="7" t="s">
        <v>31</v>
      </c>
    </row>
    <row r="38" spans="2:12" ht="26.25" customHeight="1" x14ac:dyDescent="0.25">
      <c r="B38" s="23" t="s">
        <v>7</v>
      </c>
      <c r="C38" s="17">
        <v>37150</v>
      </c>
      <c r="D38" s="17">
        <v>55700</v>
      </c>
      <c r="E38" s="17">
        <v>43700</v>
      </c>
      <c r="F38" s="18">
        <f t="shared" ref="F38" si="7">SUM(C38:E38)</f>
        <v>136550</v>
      </c>
      <c r="G38" s="24"/>
      <c r="L38" s="7" t="s">
        <v>32</v>
      </c>
    </row>
    <row r="39" spans="2:12" ht="15.75" customHeight="1" x14ac:dyDescent="0.25">
      <c r="B39" s="54" t="s">
        <v>8</v>
      </c>
      <c r="C39" s="55"/>
      <c r="D39" s="55"/>
      <c r="E39" s="55"/>
      <c r="F39" s="18">
        <f t="shared" ref="F39" si="8">F38*0.1</f>
        <v>13655</v>
      </c>
      <c r="G39" s="25"/>
      <c r="L39" s="7"/>
    </row>
    <row r="40" spans="2:12" ht="15.75" thickBot="1" x14ac:dyDescent="0.3">
      <c r="B40" s="56" t="s">
        <v>9</v>
      </c>
      <c r="C40" s="57"/>
      <c r="D40" s="57"/>
      <c r="E40" s="57"/>
      <c r="F40" s="26">
        <f t="shared" ref="F40" si="9">F38+F39</f>
        <v>150205</v>
      </c>
      <c r="G40" s="27"/>
      <c r="L40" s="7" t="s">
        <v>33</v>
      </c>
    </row>
    <row r="41" spans="2:12" x14ac:dyDescent="0.25">
      <c r="L41" s="7" t="s">
        <v>34</v>
      </c>
    </row>
    <row r="42" spans="2:12" x14ac:dyDescent="0.25">
      <c r="L42" s="7"/>
    </row>
    <row r="43" spans="2:12" x14ac:dyDescent="0.25">
      <c r="L43" s="8" t="s">
        <v>35</v>
      </c>
    </row>
    <row r="44" spans="2:12" x14ac:dyDescent="0.25">
      <c r="L44" s="8" t="s">
        <v>36</v>
      </c>
    </row>
    <row r="45" spans="2:12" x14ac:dyDescent="0.25">
      <c r="L45" s="9" t="s">
        <v>37</v>
      </c>
    </row>
    <row r="46" spans="2:12" x14ac:dyDescent="0.25">
      <c r="L46" s="8"/>
    </row>
    <row r="47" spans="2:12" x14ac:dyDescent="0.25">
      <c r="L47" s="10" t="s">
        <v>38</v>
      </c>
    </row>
    <row r="48" spans="2:12" x14ac:dyDescent="0.25">
      <c r="L48" s="11" t="s">
        <v>39</v>
      </c>
    </row>
    <row r="49" spans="12:12" x14ac:dyDescent="0.25">
      <c r="L49" s="12" t="s">
        <v>40</v>
      </c>
    </row>
    <row r="50" spans="12:12" x14ac:dyDescent="0.25">
      <c r="L50" s="12" t="s">
        <v>41</v>
      </c>
    </row>
  </sheetData>
  <mergeCells count="43">
    <mergeCell ref="B16:B18"/>
    <mergeCell ref="C16:C18"/>
    <mergeCell ref="D16:D18"/>
    <mergeCell ref="E16:E18"/>
    <mergeCell ref="F16:F18"/>
    <mergeCell ref="O16:O18"/>
    <mergeCell ref="L16:L18"/>
    <mergeCell ref="M16:M18"/>
    <mergeCell ref="N16:N18"/>
    <mergeCell ref="P16:P18"/>
    <mergeCell ref="M21:O21"/>
    <mergeCell ref="M20:O20"/>
    <mergeCell ref="M19:O19"/>
    <mergeCell ref="B39:E39"/>
    <mergeCell ref="B40:E40"/>
    <mergeCell ref="L26:N26"/>
    <mergeCell ref="L27:N27"/>
    <mergeCell ref="M22:O22"/>
    <mergeCell ref="M23:O23"/>
    <mergeCell ref="M24:O24"/>
    <mergeCell ref="B26:D26"/>
    <mergeCell ref="B27:D27"/>
    <mergeCell ref="F31:G31"/>
    <mergeCell ref="B2:B4"/>
    <mergeCell ref="C2:C4"/>
    <mergeCell ref="D2:D4"/>
    <mergeCell ref="E2:E4"/>
    <mergeCell ref="F2:F4"/>
    <mergeCell ref="L2:L4"/>
    <mergeCell ref="M2:M4"/>
    <mergeCell ref="N2:N4"/>
    <mergeCell ref="O2:O4"/>
    <mergeCell ref="P2:P4"/>
    <mergeCell ref="B12:D12"/>
    <mergeCell ref="L12:N12"/>
    <mergeCell ref="B13:D13"/>
    <mergeCell ref="L13:N13"/>
    <mergeCell ref="M5:O5"/>
    <mergeCell ref="M6:O6"/>
    <mergeCell ref="M7:O7"/>
    <mergeCell ref="M8:O8"/>
    <mergeCell ref="M9:O9"/>
    <mergeCell ref="M10:O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Ye</dc:creator>
  <cp:lastModifiedBy>Felix Ye</cp:lastModifiedBy>
  <dcterms:created xsi:type="dcterms:W3CDTF">2015-06-05T18:17:20Z</dcterms:created>
  <dcterms:modified xsi:type="dcterms:W3CDTF">2022-03-15T01:08:24Z</dcterms:modified>
</cp:coreProperties>
</file>