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sheet4.xml" ContentType="application/vnd.openxmlformats-officedocument.spreadsheetml.worksheet+xml"/>
  <Override PartName="/xl/comments2.xml" ContentType="application/vnd.openxmlformats-officedocument.spreadsheetml.comments+xml"/>
  <Override PartName="/xl/worksheets/sheet5.xml" ContentType="application/vnd.openxmlformats-officedocument.spreadsheetml.worksheet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9.103.97.45139"/>
  <workbookPr/>
  <bookViews>
    <workbookView xWindow="360" yWindow="30" windowWidth="25755" windowHeight="11595" activeTab="0"/>
  </bookViews>
  <sheets>
    <sheet name="데미지 계산기" sheetId="4" r:id="rId1"/>
    <sheet name="PC 능력치 세부" sheetId="1" r:id="rId2"/>
    <sheet name="PC 능력치" sheetId="2" r:id="rId3"/>
    <sheet name="일반 몬스터" sheetId="6" r:id="rId4"/>
    <sheet name="몬스터 ID 규칙" sheetId="7" r:id="rId5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<sst xmlns="http://schemas.openxmlformats.org/spreadsheetml/2006/main" count="279" uniqueCount="279">
  <si>
    <t>경지</t>
  </si>
  <si>
    <t>Class</t>
  </si>
  <si>
    <t>현재 레벨</t>
  </si>
  <si>
    <t>LV</t>
  </si>
  <si>
    <t>내공 한계</t>
  </si>
  <si>
    <t>IpQ_LIT</t>
  </si>
  <si>
    <t>외공 한계</t>
  </si>
  <si>
    <t>OpQ_lit</t>
  </si>
  <si>
    <t>순수 공격력 한계</t>
  </si>
  <si>
    <t>1~10</t>
  </si>
  <si>
    <t>11~20</t>
  </si>
  <si>
    <t>21~30</t>
  </si>
  <si>
    <t>31~40</t>
  </si>
  <si>
    <t>41~50</t>
  </si>
  <si>
    <t>51~60</t>
  </si>
  <si>
    <t>81~100</t>
  </si>
  <si>
    <t>61~80</t>
  </si>
  <si>
    <t>레벨</t>
  </si>
  <si>
    <t>순수 공격력 최대치</t>
  </si>
  <si>
    <t>체력 한계</t>
  </si>
  <si>
    <t>HP_LIT</t>
  </si>
  <si>
    <t>지구력 한계</t>
  </si>
  <si>
    <t>EP_LIT</t>
  </si>
  <si>
    <t>초반</t>
  </si>
  <si>
    <t>중반</t>
  </si>
  <si>
    <t>후반</t>
  </si>
  <si>
    <t>후일담</t>
  </si>
  <si>
    <t>게임 단계</t>
  </si>
  <si>
    <t>내공</t>
  </si>
  <si>
    <t>IpQ</t>
  </si>
  <si>
    <t>외공</t>
  </si>
  <si>
    <t>OpQ</t>
  </si>
  <si>
    <t>공격력</t>
  </si>
  <si>
    <t>HP</t>
  </si>
  <si>
    <t>체력</t>
  </si>
  <si>
    <t>PC 종합 공격력</t>
  </si>
  <si>
    <t>치명타 미발생 실제 데미지 =</t>
  </si>
  <si>
    <t>치명타 발생 최소 데미지 =</t>
  </si>
  <si>
    <t>치명타 발생 최대 데미지 =</t>
  </si>
  <si>
    <t>현재 치명타 발생 확률</t>
  </si>
  <si>
    <t>현재 치명타 최소 데미지</t>
  </si>
  <si>
    <t>현재 치명타 최대 데미지</t>
  </si>
  <si>
    <t>PC 외공 (수정 가능)</t>
  </si>
  <si>
    <t>PC 내공 (수정 가능)</t>
  </si>
  <si>
    <t>장비 아이템 공격력 총합 (수정 가능)</t>
  </si>
  <si>
    <t>공격력 % 상승치 (수정 가능)</t>
  </si>
  <si>
    <t>대상 방어력 (수정 가능)</t>
  </si>
  <si>
    <t>스킬 데미지 계수 (수정 가능)</t>
  </si>
  <si>
    <t>스킬 발생 횟수 (수정 가능)</t>
  </si>
  <si>
    <t>추가 치명타 발생 확률 (수정 가능)</t>
  </si>
  <si>
    <t>추가 치명타 데미지 상승률 (수정 가능)</t>
  </si>
  <si>
    <t>ATK</t>
  </si>
  <si>
    <t>몬스터_ID</t>
  </si>
  <si>
    <t>경지</t>
  </si>
  <si>
    <t>레벨</t>
  </si>
  <si>
    <t>체력</t>
  </si>
  <si>
    <t>공격력</t>
  </si>
  <si>
    <t>방어력</t>
  </si>
  <si>
    <t>회피력</t>
  </si>
  <si>
    <t>설정</t>
  </si>
  <si>
    <t>Class</t>
  </si>
  <si>
    <t>LV</t>
  </si>
  <si>
    <t>HP</t>
  </si>
  <si>
    <t>ATK</t>
  </si>
  <si>
    <t>Def</t>
  </si>
  <si>
    <t>Dod</t>
  </si>
  <si>
    <t>Story</t>
  </si>
  <si>
    <t>-</t>
  </si>
  <si>
    <t>몬스터 이름</t>
  </si>
  <si>
    <t>Mob_Name</t>
  </si>
  <si>
    <t>Mob_ID</t>
  </si>
  <si>
    <t>하급 혼령</t>
  </si>
  <si>
    <t>중급 혼령</t>
  </si>
  <si>
    <t>상급 혼령</t>
  </si>
  <si>
    <t>ID 분류</t>
  </si>
  <si>
    <t>몬스터 타입</t>
  </si>
  <si>
    <t>생성 순서</t>
  </si>
  <si>
    <r>
      <t>(</t>
    </r>
    <r>
      <rPr>
        <sz val="11"/>
        <color rgb="FFFF0000"/>
        <rFont val="맑은 고딕"/>
      </rPr>
      <t>00</t>
    </r>
    <r>
      <rPr>
        <sz val="11"/>
        <color theme="1"/>
        <rFont val="맑은 고딕"/>
      </rPr>
      <t>000000)</t>
    </r>
  </si>
  <si>
    <r>
      <t>(</t>
    </r>
    <r>
      <rPr>
        <sz val="11"/>
        <color rgb="FF000000"/>
        <rFont val="맑은 고딕"/>
      </rPr>
      <t>0</t>
    </r>
    <r>
      <rPr>
        <sz val="11"/>
        <color theme="1"/>
        <rFont val="맑은 고딕"/>
      </rPr>
      <t>0</t>
    </r>
    <r>
      <rPr>
        <sz val="11"/>
        <color rgb="FFFF0000"/>
        <rFont val="맑은 고딕"/>
      </rPr>
      <t>00</t>
    </r>
    <r>
      <rPr>
        <sz val="11"/>
        <color theme="1"/>
        <rFont val="맑은 고딕"/>
      </rPr>
      <t>0000)</t>
    </r>
  </si>
  <si>
    <r>
      <t>(0000</t>
    </r>
    <r>
      <rPr>
        <sz val="11"/>
        <color rgb="FFFF0000"/>
        <rFont val="맑은 고딕"/>
      </rPr>
      <t>0000</t>
    </r>
    <r>
      <rPr>
        <sz val="11"/>
        <color rgb="FF000000"/>
        <rFont val="맑은 고딕"/>
      </rPr>
      <t>)</t>
    </r>
  </si>
  <si>
    <t>mb=Mobs</t>
  </si>
  <si>
    <t>sr=Spirit</t>
  </si>
  <si>
    <t>ou=Outer</t>
  </si>
  <si>
    <t>재생력</t>
  </si>
  <si>
    <t>Reg</t>
  </si>
  <si>
    <t>mbsp0001</t>
  </si>
  <si>
    <t>mbsp0002</t>
  </si>
  <si>
    <t>mbsp0003</t>
  </si>
  <si>
    <t>지박령</t>
  </si>
  <si>
    <t>mbsp0004</t>
  </si>
  <si>
    <t>지박신</t>
  </si>
  <si>
    <t>mbsp0010</t>
  </si>
  <si>
    <t>몽달</t>
  </si>
  <si>
    <t>저퀴</t>
  </si>
  <si>
    <t>아귀</t>
  </si>
  <si>
    <t>객귀</t>
  </si>
  <si>
    <t>걸귀</t>
  </si>
  <si>
    <t>창귀</t>
  </si>
  <si>
    <t>mbsp0005</t>
  </si>
  <si>
    <t>mbsp0006</t>
  </si>
  <si>
    <t>mbsp0007</t>
  </si>
  <si>
    <t>mbsp0008</t>
  </si>
  <si>
    <t>mbsp0009</t>
  </si>
  <si>
    <t>mbsp0011</t>
  </si>
  <si>
    <t>요력</t>
  </si>
  <si>
    <t>지구력</t>
  </si>
  <si>
    <t>MoP</t>
  </si>
  <si>
    <t>Ep</t>
  </si>
  <si>
    <t>하급 악귀</t>
  </si>
  <si>
    <t>중급 악귀</t>
  </si>
  <si>
    <t>상급 악귀</t>
  </si>
  <si>
    <t>mbsp0012</t>
  </si>
  <si>
    <t>mbsp0013</t>
  </si>
  <si>
    <t>mbsp0014</t>
  </si>
  <si>
    <t>기타 특징</t>
  </si>
  <si>
    <t>원귀</t>
  </si>
  <si>
    <t>빙의령</t>
  </si>
  <si>
    <t>괴신</t>
  </si>
  <si>
    <t>안개령</t>
  </si>
  <si>
    <t>mbsp0015</t>
  </si>
  <si>
    <t>mbsp0016</t>
  </si>
  <si>
    <t>mbsp0017</t>
  </si>
  <si>
    <t>mbsp0018</t>
  </si>
  <si>
    <t>bs=Beast</t>
  </si>
  <si>
    <t>mbbs0019</t>
  </si>
  <si>
    <t>괴범</t>
  </si>
  <si>
    <t>삼미호</t>
  </si>
  <si>
    <t>구미호</t>
  </si>
  <si>
    <t>장두사</t>
  </si>
  <si>
    <t>육안귀</t>
  </si>
  <si>
    <t>불여우</t>
  </si>
  <si>
    <t>호인</t>
  </si>
  <si>
    <t>삼두계</t>
  </si>
  <si>
    <t>시랑</t>
  </si>
  <si>
    <t>짐새</t>
  </si>
  <si>
    <t>치조</t>
  </si>
  <si>
    <t>환</t>
  </si>
  <si>
    <t>화사</t>
  </si>
  <si>
    <t>우귀</t>
  </si>
  <si>
    <t>누에</t>
  </si>
  <si>
    <t>mbbs0020</t>
  </si>
  <si>
    <t>mbbs0021</t>
  </si>
  <si>
    <t>mbbs0022</t>
  </si>
  <si>
    <t>mbbs0023</t>
  </si>
  <si>
    <t>mbbs0024</t>
  </si>
  <si>
    <t>mbbs0025</t>
  </si>
  <si>
    <t>mbbs0026</t>
  </si>
  <si>
    <t>mbbs0027</t>
  </si>
  <si>
    <t>mbbs0028</t>
  </si>
  <si>
    <t>mbbs0029</t>
  </si>
  <si>
    <t>mbbs0030</t>
  </si>
  <si>
    <t>mbbs0031</t>
  </si>
  <si>
    <t>mbbs0032</t>
  </si>
  <si>
    <t>mbbs0033</t>
  </si>
  <si>
    <t>PC 레벨</t>
  </si>
  <si>
    <t>PC 경지</t>
  </si>
  <si>
    <t>3~20</t>
  </si>
  <si>
    <t>22~30</t>
  </si>
  <si>
    <t>32~40</t>
  </si>
  <si>
    <t>42~50</t>
  </si>
  <si>
    <t>52~60</t>
  </si>
  <si>
    <t>62~80</t>
  </si>
  <si>
    <t>82~100</t>
  </si>
  <si>
    <t>=IF(J1&lt;=10,55,IF(J1&lt;=20,70,IF(J1&lt;=30,85,IF(J1&lt;=40,100,IF(J1&lt;=50,100,IF(J1&lt;=60,150,IF(J1&lt;=80,300,IF(J1&lt;=100,400,IF(J1&gt;=101,5000)))))))))</t>
  </si>
  <si>
    <t>=10+(J1-1)*1</t>
  </si>
  <si>
    <t>기본 체력</t>
  </si>
  <si>
    <t>기본 지구력</t>
  </si>
  <si>
    <t>기본 외공</t>
  </si>
  <si>
    <t>기본 내공</t>
  </si>
  <si>
    <t>경지 상승 체력</t>
  </si>
  <si>
    <t>경지 상승 지구력</t>
  </si>
  <si>
    <t>경지 상승 외공</t>
  </si>
  <si>
    <t>경지 상승 내공</t>
  </si>
  <si>
    <t>=IF(J2&lt;=4,0,IF(J2&gt;=5,(J2-4)*10))</t>
  </si>
  <si>
    <t>초기 체력</t>
  </si>
  <si>
    <t>초기 지구력</t>
  </si>
  <si>
    <t>초기 외공</t>
  </si>
  <si>
    <t>초기 내공</t>
  </si>
  <si>
    <t>외겅</t>
  </si>
  <si>
    <t>레벨당 상승 체력</t>
  </si>
  <si>
    <t xml:space="preserve">레벨당 상승 </t>
  </si>
  <si>
    <t>레벨당 상승 지구력</t>
  </si>
  <si>
    <t>레벨당 상승 외공</t>
  </si>
  <si>
    <t>레벨당 상승 내공</t>
  </si>
  <si>
    <t>총 경지 상승 체력</t>
  </si>
  <si>
    <t>경지 상승 체력 총량</t>
  </si>
  <si>
    <t>경지 상승 지구력 총량</t>
  </si>
  <si>
    <t>경지 상승 외공 총량</t>
  </si>
  <si>
    <t>경지 상승 내공 총량</t>
  </si>
  <si>
    <t>경지 달성 상승 체력</t>
  </si>
  <si>
    <t>경지 달성 상승 지구력</t>
  </si>
  <si>
    <t xml:space="preserve">경지 달성 상승 </t>
  </si>
  <si>
    <t>경지 달성 상승 외공</t>
  </si>
  <si>
    <t>경지 달성 상승 내공</t>
  </si>
  <si>
    <t>순수 체력</t>
  </si>
  <si>
    <t>순수 지구력</t>
  </si>
  <si>
    <t>순수 외공</t>
  </si>
  <si>
    <t>순수 내공</t>
  </si>
  <si>
    <t>수련장 상승 능력치</t>
  </si>
  <si>
    <t>초급</t>
  </si>
  <si>
    <t>중급</t>
  </si>
  <si>
    <t>상급</t>
  </si>
  <si>
    <t>이전 단계 한계 체력</t>
  </si>
  <si>
    <t xml:space="preserve">이전 단계 한계 </t>
  </si>
  <si>
    <t xml:space="preserve"> 이전 단계 한계 지구력</t>
  </si>
  <si>
    <t>이전 단계 한계 지구력</t>
  </si>
  <si>
    <t>이전 단계 한계 외공</t>
  </si>
  <si>
    <t>이전 단계 한계 내공</t>
  </si>
  <si>
    <t>일반 수련장 상승 능력치</t>
  </si>
  <si>
    <t>폐관 수련장 상승 능력치</t>
  </si>
  <si>
    <t>폐관 수련장 이용 시간</t>
  </si>
  <si>
    <t>수련장 이용 횟수</t>
  </si>
  <si>
    <t>중그</t>
  </si>
  <si>
    <t>수련 상승 능력치</t>
  </si>
  <si>
    <t>수련 상승 능력치 총합</t>
  </si>
  <si>
    <t>초급 이용 횟수</t>
  </si>
  <si>
    <t>중급 이용 횟수</t>
  </si>
  <si>
    <t>상급 이용 횟수</t>
  </si>
  <si>
    <t>초급 일반 수련장 이용 횟수</t>
  </si>
  <si>
    <t>중급 일반 수련장 이용 횟수</t>
  </si>
  <si>
    <t>상급 일반 수련장 이용 횟수</t>
  </si>
  <si>
    <t>폐관 수련장 이용 시간()</t>
  </si>
  <si>
    <t>폐관 수련장 이용 시간(시간)</t>
  </si>
  <si>
    <t>체력 총합</t>
  </si>
  <si>
    <t>지구력 총합</t>
  </si>
  <si>
    <t>외공 총합</t>
  </si>
  <si>
    <t>내공 총함</t>
  </si>
  <si>
    <t>내공 총합</t>
  </si>
  <si>
    <t>수련 상승 체력 총합</t>
  </si>
  <si>
    <t>수련 상승 지구력 총합</t>
  </si>
  <si>
    <t>수련 상승 외공 총합</t>
  </si>
  <si>
    <t>수련 상승 내공 총합</t>
  </si>
  <si>
    <t>영약 상승 체력</t>
  </si>
  <si>
    <t>영약 상승 지구력</t>
  </si>
  <si>
    <t>영약 상승 외공</t>
  </si>
  <si>
    <t>영약 상승 내공</t>
  </si>
  <si>
    <t>실제 적용 능력치</t>
  </si>
  <si>
    <t>실제 적용 체력</t>
  </si>
  <si>
    <t>실제 적용 지구력</t>
  </si>
  <si>
    <t>실제 적용 외공</t>
  </si>
  <si>
    <t>실제 적용 내공</t>
  </si>
  <si>
    <t>PC 외공</t>
  </si>
  <si>
    <t>PC 현재 내공</t>
  </si>
  <si>
    <t>PC 현재 외공</t>
  </si>
  <si>
    <t>추가 상승 체력</t>
  </si>
  <si>
    <t>추가 상승 지구력</t>
  </si>
  <si>
    <t>추가 상승 외공</t>
  </si>
  <si>
    <t>추가 상승 내공</t>
  </si>
  <si>
    <t>장비 및 스킬 상승 체력</t>
  </si>
  <si>
    <t>장비 및 스킬 상승 지구력</t>
  </si>
  <si>
    <t>장비 및 스킬 상승 외공</t>
  </si>
  <si>
    <t>장비 및 스킬 상승 내공</t>
  </si>
  <si>
    <t>PC 현재 종합 공격력</t>
  </si>
  <si>
    <t>PC 현재 체력</t>
  </si>
  <si>
    <t>PC 현재 지구력</t>
  </si>
  <si>
    <t>장비 및 스킬지구력</t>
  </si>
  <si>
    <t>장비 및 스킬 공격력</t>
  </si>
  <si>
    <t>장비 및 스킬 공격력 (수정 가능)</t>
  </si>
  <si>
    <t>추가 치명타 데미지 % 상승치 (수정 가능)</t>
  </si>
  <si>
    <t>PC 레벨 (수정 가능)</t>
  </si>
  <si>
    <t>체력 (수정 가능)</t>
  </si>
  <si>
    <t>지구력 (수정 가능)</t>
  </si>
  <si>
    <t>외공 (수정 가능)</t>
  </si>
  <si>
    <t>내공 (수정 가능)</t>
  </si>
  <si>
    <t>초급 일반 수련장 이용 횟수 (수정 가능)</t>
  </si>
  <si>
    <t>중급 일반 수련장 이용 횟수 (수정 가능)</t>
  </si>
  <si>
    <t>상급 일반 수련장 이용 횟수 (수정 가능)</t>
  </si>
  <si>
    <t>폐관 수련장 이용 시간(시간) (수정 가능)</t>
  </si>
  <si>
    <t>영약 상승 체력 (수정 가능)</t>
  </si>
  <si>
    <t>영약 상승 지구력 (수정 가능)</t>
  </si>
  <si>
    <t>영약 상승 외공 (수정 가능)</t>
  </si>
  <si>
    <t>영약 상승 내공 (수정 가능)</t>
  </si>
  <si>
    <t>폐관 수련장 이용 시간 (수정 가능)</t>
  </si>
  <si>
    <t>폐관 수련장 상승 능력치 체력</t>
  </si>
  <si>
    <t>폐관 수련장 상승 지구력</t>
  </si>
  <si>
    <t>폐관 수련장 상승 체력</t>
  </si>
  <si>
    <t>폐관 수련장 상승 외공</t>
  </si>
  <si>
    <t>폐관 수련장 상승 내공</t>
  </si>
  <si>
    <t>PC 현재 종합 공격력 (반올림)</t>
  </si>
</sst>
</file>

<file path=xl/styles.xml><?xml version="1.0" encoding="utf-8"?>
<styleSheet xmlns="http://schemas.openxmlformats.org/spreadsheetml/2006/main">
  <numFmts count="7">
    <numFmt numFmtId="64" formatCode="0_ "/>
    <numFmt numFmtId="65" formatCode="General"/>
    <numFmt numFmtId="66" formatCode="[$₩-412]#,##0"/>
    <numFmt numFmtId="67" formatCode="_-[$₩-412]* #,##0_-;\-[$₩-412]* #,##0_-;_-[$₩-412]* &quot;-&quot;_-;_-@_-"/>
    <numFmt numFmtId="176" formatCode="0_);[Red]\(0\)"/>
    <numFmt numFmtId="177" formatCode="0_ "/>
    <numFmt numFmtId="402" formatCode="General"/>
  </numFmts>
  <fonts count="33">
    <font>
      <sz val="11.0"/>
      <name val="맑은 고딕"/>
      <color theme="1"/>
    </font>
    <font>
      <sz val="8.0"/>
      <name val="맑은 고딕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8.0"/>
      <name val="돋움"/>
      <color rgb="FF000000"/>
    </font>
    <font>
      <sz val="10.5"/>
      <name val="맑은 고딕"/>
      <color theme="1"/>
    </font>
    <font>
      <sz val="11.0"/>
      <name val="맑은 고딕"/>
      <color rgb="FFFF0000"/>
    </font>
    <font>
      <sz val="11.0"/>
      <name val="맑은 고딕"/>
      <color rgb="FF00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sz val="11.0"/>
      <name val="맑은 고딕"/>
      <color theme="1"/>
    </font>
    <font>
      <i/>
      <sz val="11.0"/>
      <name val="맑은 고딕"/>
      <color rgb="FF7F7F7F"/>
    </font>
    <font>
      <sz val="14.0"/>
      <name val="맑은 고딕"/>
      <color rgb="FF333333"/>
    </font>
    <font>
      <sz val="10.0"/>
      <name val="맑은 고딕"/>
      <color rgb="FF000000"/>
    </font>
    <font>
      <sz val="10.0"/>
      <name val="맑은 고딕"/>
      <color rgb="FF333333"/>
    </font>
    <font>
      <sz val="11.0"/>
      <name val="맑은 고딕"/>
      <color rgb="FF9C5700"/>
    </font>
    <font>
      <b/>
      <sz val="11.0"/>
      <name val="맑은 고딕"/>
      <color theme="0"/>
    </font>
    <font>
      <sz val="11.0"/>
      <name val="맑은 고딕"/>
      <color rgb="FFFF0000"/>
    </font>
    <font>
      <b/>
      <sz val="11.0"/>
      <name val="맑은 고딕"/>
      <color rgb="FFFF0000"/>
    </font>
    <font>
      <sz val="10.0"/>
      <name val="맑은 고딕"/>
      <color theme="1"/>
    </font>
    <font>
      <sz val="10.0"/>
      <name val="맑은 고딕"/>
      <color theme="1"/>
    </font>
  </fonts>
  <fills count="43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theme="0" tint="-0.04999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theme="4" tint="0.799950"/>
        <bgColor rgb="FF000000"/>
      </patternFill>
    </fill>
    <fill>
      <patternFill patternType="solid">
        <fgColor theme="9" tint="0.59996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049990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0" tint="-0.249980"/>
        <bgColor rgb="FF000000"/>
      </patternFill>
    </fill>
  </fills>
  <borders count="168"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7F7F7F"/>
      </right>
      <top style="thin">
        <color rgb="FF000000"/>
      </top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000000"/>
      </top>
      <bottom style="thin">
        <color rgb="FF000000"/>
      </bottom>
    </border>
    <border>
      <left style="double">
        <color rgb="FF3F3F3F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theme="0" tint="-0.049990"/>
      </left>
      <right style="thin">
        <color rgb="FF000000"/>
      </right>
      <top style="thin">
        <color theme="0" tint="-0.04999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theme="0" tint="-0.049990"/>
      </top>
      <bottom style="thin">
        <color rgb="FF000000"/>
      </bottom>
    </border>
    <border>
      <left/>
      <right/>
      <top style="thin">
        <color theme="0" tint="-0.049990"/>
      </top>
      <bottom/>
    </border>
    <border>
      <left/>
      <right style="thin">
        <color theme="0" tint="-0.049990"/>
      </right>
      <top style="thin">
        <color theme="0" tint="-0.049990"/>
      </top>
      <bottom/>
    </border>
    <border>
      <left style="thin">
        <color theme="0" tint="-0.04999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theme="0" tint="-0.049990"/>
      </right>
      <top/>
      <bottom/>
    </border>
    <border>
      <left style="thin">
        <color theme="0" tint="-0.049990"/>
      </left>
      <right/>
      <top/>
      <bottom/>
    </border>
    <border>
      <left style="thin">
        <color theme="0" tint="-0.049990"/>
      </left>
      <right/>
      <top/>
      <bottom style="thin">
        <color theme="0" tint="-0.049990"/>
      </bottom>
    </border>
    <border>
      <left/>
      <right/>
      <top/>
      <bottom style="thin">
        <color theme="0" tint="-0.049990"/>
      </bottom>
    </border>
    <border>
      <left/>
      <right style="thin">
        <color theme="0" tint="-0.049990"/>
      </right>
      <top/>
      <bottom style="thin">
        <color theme="0" tint="-0.049990"/>
      </bottom>
    </border>
    <border>
      <left style="thin">
        <color theme="0" tint="-0.049990"/>
      </left>
      <right/>
      <top style="thin">
        <color theme="0" tint="-0.049990"/>
      </top>
      <bottom/>
    </border>
    <border>
      <left style="thin">
        <color rgb="FF000000"/>
      </left>
      <right style="thin">
        <color theme="0" tint="-0.049990"/>
      </right>
      <top style="thin">
        <color theme="0" tint="-0.049990"/>
      </top>
      <bottom style="thin">
        <color rgb="FF000000"/>
      </bottom>
    </border>
    <border>
      <left style="thin">
        <color rgb="FF000000"/>
      </left>
      <right style="thin">
        <color theme="0" tint="-0.049990"/>
      </right>
      <top style="thin">
        <color rgb="FF000000"/>
      </top>
      <bottom style="thin">
        <color rgb="FF000000"/>
      </bottom>
    </border>
    <border>
      <left style="thin">
        <color theme="0" tint="-0.049990"/>
      </left>
      <right style="thin">
        <color rgb="FF000000"/>
      </right>
      <top style="thin">
        <color rgb="FF000000"/>
      </top>
      <bottom style="thin">
        <color theme="0" tint="-0.04999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 tint="-0.049990"/>
      </bottom>
    </border>
    <border>
      <left style="thin">
        <color rgb="FF000000"/>
      </left>
      <right style="thin">
        <color theme="0" tint="-0.049990"/>
      </right>
      <top style="thin">
        <color rgb="FF000000"/>
      </top>
      <bottom style="thin">
        <color theme="0" tint="-0.049990"/>
      </bottom>
    </border>
    <border>
      <left style="thin">
        <color theme="0" tint="-0.049990"/>
      </left>
      <right style="thin">
        <color rgb="FF000000"/>
      </right>
      <top style="thin">
        <color theme="0" tint="-0.049990"/>
      </top>
      <bottom style="thin">
        <color theme="0" tint="-0.049990"/>
      </bottom>
    </border>
    <border>
      <left style="thin">
        <color rgb="FF000000"/>
      </left>
      <right style="thin">
        <color rgb="FF000000"/>
      </right>
      <top style="thin">
        <color theme="0" tint="-0.049990"/>
      </top>
      <bottom style="thin">
        <color theme="0" tint="-0.049990"/>
      </bottom>
    </border>
    <border>
      <left style="thin">
        <color rgb="FF000000"/>
      </left>
      <right style="thin">
        <color theme="0" tint="-0.049990"/>
      </right>
      <top style="thin">
        <color theme="0" tint="-0.049990"/>
      </top>
      <bottom style="thin">
        <color theme="0" tint="-0.049990"/>
      </bottom>
    </border>
    <border>
      <left style="thin">
        <color theme="0" tint="-0.04999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theme="0" tint="-0.049990"/>
      </right>
      <top/>
      <bottom style="thin">
        <color rgb="FF000000"/>
      </bottom>
    </border>
    <border>
      <left style="thin">
        <color theme="0" tint="-0.049990"/>
      </left>
      <right style="thin">
        <color theme="0" tint="-0.049990"/>
      </right>
      <top style="thin">
        <color theme="0" tint="-0.049990"/>
      </top>
      <bottom style="thin">
        <color theme="0" tint="-0.049990"/>
      </bottom>
    </border>
    <border>
      <left style="thin">
        <color theme="0" tint="-0.049990"/>
      </left>
      <right style="thin">
        <color theme="0" tint="-0.049990"/>
      </right>
      <top/>
      <bottom style="thin">
        <color rgb="FF000000"/>
      </bottom>
    </border>
    <border>
      <left style="thin">
        <color theme="0" tint="-0.049990"/>
      </left>
      <right style="thin">
        <color theme="0" tint="-0.049990"/>
      </right>
      <top style="thin">
        <color rgb="FF000000"/>
      </top>
      <bottom style="thin">
        <color rgb="FF000000"/>
      </bottom>
    </border>
    <border>
      <left style="thin">
        <color theme="0" tint="-0.049990"/>
      </left>
      <right style="thin">
        <color theme="0" tint="-0.049990"/>
      </right>
      <top style="thin">
        <color rgb="FF000000"/>
      </top>
      <bottom style="thin">
        <color theme="0" tint="-0.049990"/>
      </bottom>
    </border>
    <border>
      <left style="thin">
        <color theme="0" tint="-0.049990"/>
      </left>
      <right style="thin">
        <color theme="0" tint="-0.049990"/>
      </right>
      <top/>
      <bottom/>
    </border>
    <border>
      <left style="thin">
        <color theme="0" tint="-0.049990"/>
      </left>
      <right style="thin">
        <color theme="0" tint="-0.049990"/>
      </right>
      <top/>
      <bottom style="thin">
        <color theme="0" tint="-0.049990"/>
      </bottom>
    </border>
    <border>
      <left style="thin">
        <color rgb="FF000000"/>
      </left>
      <right/>
      <top style="thin">
        <color theme="0" tint="-0.049990"/>
      </top>
      <bottom style="thin">
        <color theme="0" tint="-0.04999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theme="0" tint="-0.049990"/>
      </bottom>
    </border>
    <border>
      <left style="thin">
        <color rgb="FF000000"/>
      </left>
      <right style="thin">
        <color rgb="FF000000"/>
      </right>
      <top/>
      <bottom style="thin">
        <color theme="0" tint="-0.049990"/>
      </bottom>
    </border>
    <border>
      <left style="thin">
        <color rgb="FF000000"/>
      </left>
      <right/>
      <top/>
      <bottom style="thin">
        <color theme="0" tint="-0.049990"/>
      </bottom>
    </border>
    <border>
      <left style="thin">
        <color theme="0" tint="-0.049990"/>
      </left>
      <right style="thin">
        <color rgb="FF000000"/>
      </right>
      <top/>
      <bottom style="thin">
        <color theme="0" tint="-0.049990"/>
      </bottom>
    </border>
    <border>
      <left/>
      <right style="thin">
        <color rgb="FF000000"/>
      </right>
      <top style="thin">
        <color theme="0" tint="-0.049990"/>
      </top>
      <bottom style="thin">
        <color theme="0" tint="-0.04999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theme="0" tint="-0.049990"/>
      </left>
      <right style="thin">
        <color rgb="FFCDCDCD"/>
      </right>
      <top style="thin">
        <color theme="0" tint="-0.049990"/>
      </top>
      <bottom style="thin">
        <color theme="0" tint="-0.049990"/>
      </bottom>
    </border>
    <border>
      <left/>
      <right/>
      <top/>
      <bottom style="thin">
        <color rgb="FFCDCDCD"/>
      </bottom>
    </border>
    <border>
      <left style="thin">
        <color theme="0" tint="-0.049990"/>
      </left>
      <right/>
      <top/>
      <bottom/>
    </border>
    <border>
      <left style="thin">
        <color theme="0" tint="-0.049990"/>
      </left>
      <right/>
      <top/>
      <bottom style="thin">
        <color rgb="FFCDCDCD"/>
      </bottom>
    </border>
    <border>
      <left style="thin">
        <color theme="0" tint="-0.049990"/>
      </left>
      <right style="thin">
        <color rgb="FFCDCDCD"/>
      </right>
      <top/>
      <bottom style="thin">
        <color theme="0" tint="-0.049990"/>
      </bottom>
    </border>
    <border>
      <left style="thin">
        <color theme="0" tint="-0.049990"/>
      </left>
      <right style="thin">
        <color rgb="FFCDCDCD"/>
      </right>
      <top/>
      <bottom style="thin">
        <color rgb="FFCDCDCD"/>
      </bottom>
    </border>
    <border>
      <left style="thin">
        <color theme="0" tint="-0.049990"/>
      </left>
      <right style="thin">
        <color theme="0" tint="-0.049990"/>
      </right>
      <top/>
      <bottom style="thin">
        <color rgb="FFCDCDCD"/>
      </bottom>
    </border>
    <border>
      <left/>
      <right style="thin">
        <color rgb="FF000000"/>
      </right>
      <top/>
      <bottom style="thin">
        <color rgb="FFCDCDCD"/>
      </bottom>
    </border>
    <border>
      <left style="thin">
        <color rgb="FFCDCDCD"/>
      </left>
      <right/>
      <top style="thin">
        <color rgb="FFCDCDCD"/>
      </top>
      <bottom style="thin">
        <color rgb="FFCDCDCD"/>
      </bottom>
    </border>
    <border>
      <left/>
      <right/>
      <top style="thin">
        <color rgb="FFCDCDCD"/>
      </top>
      <bottom/>
    </border>
    <border>
      <left/>
      <right style="thin">
        <color rgb="FFCDCDCD"/>
      </right>
      <top style="thin">
        <color rgb="FFCDCDCD"/>
      </top>
      <bottom/>
    </border>
    <border>
      <left style="thin">
        <color rgb="FFCDCDCD"/>
      </left>
      <right style="thin">
        <color rgb="FFCDCDCD"/>
      </right>
      <top/>
      <bottom style="thin">
        <color rgb="FFCDCDCD"/>
      </bottom>
    </border>
    <border>
      <left style="thin">
        <color rgb="FF000000"/>
      </left>
      <right style="thin">
        <color rgb="FFCDCDCD"/>
      </right>
      <top style="thin">
        <color theme="0" tint="-0.049990"/>
      </top>
      <bottom style="thin">
        <color theme="0" tint="-0.049990"/>
      </bottom>
    </border>
    <border>
      <left style="thin">
        <color rgb="FFCDCDCD"/>
      </left>
      <right style="thin">
        <color theme="0" tint="-0.049990"/>
      </right>
      <top/>
      <bottom style="thin">
        <color rgb="FFCDCDCD"/>
      </bottom>
    </border>
    <border>
      <left style="thin">
        <color rgb="FF000000"/>
      </left>
      <right style="thin">
        <color rgb="FFCDCDCD"/>
      </right>
      <top/>
      <bottom style="thin">
        <color rgb="FF000000"/>
      </bottom>
    </border>
    <border>
      <left style="thin">
        <color rgb="FFCDCDCD"/>
      </left>
      <right style="thin">
        <color theme="0" tint="-0.049990"/>
      </right>
      <top/>
      <bottom style="thin">
        <color theme="0" tint="-0.049990"/>
      </bottom>
    </border>
    <border>
      <left style="thin">
        <color rgb="FF000000"/>
      </left>
      <right style="thin">
        <color rgb="FFCDCDCD"/>
      </right>
      <top style="thin">
        <color rgb="FF000000"/>
      </top>
      <bottom style="thin">
        <color theme="0" tint="-0.049990"/>
      </bottom>
    </border>
    <border>
      <left style="thin">
        <color rgb="FFCDCDCD"/>
      </left>
      <right style="thin">
        <color rgb="FF000000"/>
      </right>
      <top/>
      <bottom style="thin">
        <color theme="0" tint="-0.049990"/>
      </bottom>
    </border>
    <border>
      <left style="thin">
        <color rgb="FF000000"/>
      </left>
      <right style="thin">
        <color rgb="FFCDCDCD"/>
      </right>
      <top/>
      <bottom style="thin">
        <color theme="0" tint="-0.049990"/>
      </bottom>
    </border>
    <border>
      <left style="thin">
        <color rgb="FFCDCDCD"/>
      </left>
      <right/>
      <top/>
      <bottom/>
    </border>
    <border>
      <left/>
      <right style="thin">
        <color rgb="FFCDCDCD"/>
      </right>
      <top/>
      <bottom/>
    </border>
    <border>
      <left style="thin">
        <color rgb="FFCDCDCD"/>
      </left>
      <right/>
      <top/>
      <bottom style="thin">
        <color rgb="FFCDCDCD"/>
      </bottom>
    </border>
    <border>
      <left/>
      <right style="thin">
        <color rgb="FFCDCDCD"/>
      </right>
      <top/>
      <bottom style="thin">
        <color rgb="FFCDCDCD"/>
      </bottom>
    </border>
    <border>
      <left/>
      <right style="thin">
        <color theme="0" tint="-0.049990"/>
      </right>
      <top style="thin">
        <color theme="0" tint="-0.049990"/>
      </top>
      <bottom style="thin">
        <color theme="0" tint="-0.049990"/>
      </bottom>
    </border>
    <border>
      <left/>
      <right style="thin">
        <color theme="0" tint="-0.049990"/>
      </right>
      <top/>
      <bottom style="thin">
        <color rgb="FF000000"/>
      </bottom>
    </border>
    <border>
      <left/>
      <right style="thin">
        <color theme="0" tint="-0.049990"/>
      </right>
      <top style="thin">
        <color rgb="FF000000"/>
      </top>
      <bottom style="thin">
        <color theme="0" tint="-0.049990"/>
      </bottom>
    </border>
    <border>
      <left/>
      <right style="thin">
        <color theme="0" tint="-0.049990"/>
      </right>
      <top/>
      <bottom style="thin">
        <color theme="0" tint="-0.049990"/>
      </bottom>
    </border>
    <border>
      <left/>
      <right style="thin">
        <color theme="0" tint="-0.049990"/>
      </right>
      <top/>
      <bottom/>
    </border>
    <border>
      <left style="thin">
        <color rgb="FF000000"/>
      </left>
      <right style="thin">
        <color rgb="FFCDCDCD"/>
      </right>
      <top/>
      <bottom style="thin">
        <color rgb="FFCDCDCD"/>
      </bottom>
    </border>
    <border>
      <left/>
      <right style="thin">
        <color theme="0" tint="-0.049990"/>
      </right>
      <top/>
      <bottom style="thin">
        <color rgb="FFCDCDCD"/>
      </bottom>
    </border>
    <border>
      <left/>
      <right style="thin">
        <color theme="0" tint="-0.049990"/>
      </right>
      <top style="thin">
        <color theme="0" tint="-0.049990"/>
      </top>
      <bottom style="thin">
        <color rgb="FFCDCDCD"/>
      </bottom>
    </border>
    <border>
      <left/>
      <right style="thin">
        <color theme="0" tint="-0.049990"/>
      </right>
      <top style="thin">
        <color theme="0" tint="-0.049990"/>
      </top>
      <bottom style="thin">
        <color rgb="FFCDCDCD"/>
      </bottom>
    </border>
    <border>
      <left/>
      <right style="thin">
        <color theme="0" tint="-0.049990"/>
      </right>
      <top/>
      <bottom style="thin">
        <color rgb="FFCDCDCD"/>
      </bottom>
    </border>
    <border>
      <left/>
      <right style="thin">
        <color theme="0" tint="-0.049990"/>
      </right>
      <top/>
      <bottom style="thin">
        <color rgb="FFCDCDCD"/>
      </bottom>
    </border>
    <border>
      <left/>
      <right style="thin">
        <color rgb="FFCDCDCD"/>
      </right>
      <top style="thin">
        <color rgb="FFCDCDCD"/>
      </top>
      <bottom style="thin">
        <color rgb="FFCDCDCD"/>
      </bottom>
    </border>
    <border>
      <left style="thin">
        <color rgb="FF000000"/>
      </left>
      <right style="thin">
        <color rgb="FFCDCDCD"/>
      </right>
      <top/>
      <bottom style="thin">
        <color theme="0" tint="-0.049990"/>
      </bottom>
    </border>
    <border>
      <left/>
      <right/>
      <top style="thin">
        <color rgb="FFCDCDCD"/>
      </top>
      <bottom style="thin">
        <color rgb="FFCDCDCD"/>
      </bottom>
    </border>
    <border>
      <left style="thin">
        <color rgb="FF000000"/>
      </left>
      <right style="thin">
        <color rgb="FF000000"/>
      </right>
      <top/>
      <bottom style="thin">
        <color theme="0" tint="-0.049990"/>
      </bottom>
    </border>
    <border>
      <left/>
      <right style="thin">
        <color rgb="FFCDCDCD"/>
      </right>
      <top/>
      <bottom style="thin">
        <color theme="0" tint="-0.049990"/>
      </bottom>
    </border>
    <border>
      <left/>
      <right style="thin">
        <color rgb="FFCDCDCD"/>
      </right>
      <top/>
      <bottom style="thin">
        <color theme="0" tint="-0.049990"/>
      </bottom>
    </border>
    <border>
      <left/>
      <right style="thin">
        <color rgb="FFCDCDCD"/>
      </right>
      <top/>
      <bottom style="thin">
        <color rgb="FF000000"/>
      </bottom>
    </border>
    <border>
      <left/>
      <right style="thin">
        <color rgb="FFCDCDCD"/>
      </right>
      <top style="thin">
        <color rgb="FF000000"/>
      </top>
      <bottom style="thin">
        <color theme="0" tint="-0.049990"/>
      </bottom>
    </border>
    <border>
      <left/>
      <right style="thin">
        <color rgb="FFCDCDCD"/>
      </right>
      <top style="thin">
        <color theme="0" tint="-0.049990"/>
      </top>
      <bottom style="thin">
        <color theme="0" tint="-0.049990"/>
      </bottom>
    </border>
    <border>
      <left style="thin">
        <color theme="0" tint="-0.049990"/>
      </left>
      <right style="thin">
        <color rgb="FFCDCDCD"/>
      </right>
      <top/>
      <bottom style="thin">
        <color theme="0" tint="-0.049990"/>
      </bottom>
    </border>
    <border>
      <left style="thin">
        <color rgb="FF000000"/>
      </left>
      <right style="thin">
        <color rgb="FFCDCDCD"/>
      </right>
      <top style="thin">
        <color rgb="FF000000"/>
      </top>
      <bottom style="thin">
        <color rgb="FF000000"/>
      </bottom>
    </border>
    <border>
      <left/>
      <right style="thin">
        <color rgb="FFCDCDCD"/>
      </right>
      <top style="thin">
        <color theme="0" tint="-0.049990"/>
      </top>
      <bottom style="thin">
        <color theme="0" tint="-0.049990"/>
      </bottom>
    </border>
    <border>
      <left/>
      <right style="thin">
        <color rgb="FFCDCDCD"/>
      </right>
      <top/>
      <bottom style="thin">
        <color theme="0" tint="-0.049990"/>
      </bottom>
    </border>
    <border>
      <left/>
      <right style="thin">
        <color rgb="FFCDCDCD"/>
      </right>
      <top style="thin">
        <color rgb="FF000000"/>
      </top>
      <bottom style="thin">
        <color rgb="FF000000"/>
      </bottom>
    </border>
    <border>
      <left style="thin">
        <color rgb="FFCDCDCD"/>
      </left>
      <right style="thin">
        <color rgb="FFCDCDCD"/>
      </right>
      <top/>
      <bottom style="thin">
        <color theme="0" tint="-0.049990"/>
      </bottom>
    </border>
    <border>
      <left style="thin">
        <color rgb="FFCDCDCD"/>
      </left>
      <right style="thin">
        <color rgb="FFCDCDCD"/>
      </right>
      <top/>
      <bottom/>
    </border>
    <border>
      <left/>
      <right style="thin">
        <color rgb="FFCDCDCD"/>
      </right>
      <top style="thin">
        <color rgb="FF000000"/>
      </top>
      <bottom style="thin">
        <color rgb="FFCDCDCD"/>
      </bottom>
    </border>
    <border>
      <left/>
      <right style="thin">
        <color rgb="FFCDCDCD"/>
      </right>
      <top/>
      <bottom style="thin">
        <color rgb="FFCDCDCD"/>
      </bottom>
    </border>
    <border>
      <left/>
      <right style="thin">
        <color rgb="FFCDCDCD"/>
      </right>
      <top style="thin">
        <color theme="0" tint="-0.049990"/>
      </top>
      <bottom style="thin">
        <color rgb="FFCDCDCD"/>
      </bottom>
    </border>
    <border>
      <left/>
      <right style="thin">
        <color rgb="FFCDCDCD"/>
      </right>
      <top style="thin">
        <color theme="0" tint="-0.049990"/>
      </top>
      <bottom style="thin">
        <color rgb="FFCDCDCD"/>
      </bottom>
    </border>
    <border>
      <left/>
      <right style="thin">
        <color rgb="FFCDCDCD"/>
      </right>
      <top/>
      <bottom style="thin">
        <color rgb="FFCDCDCD"/>
      </bottom>
    </border>
    <border>
      <left/>
      <right/>
      <top style="thin">
        <color theme="0" tint="-0.049990"/>
      </top>
      <bottom style="thin">
        <color rgb="FFCDCDCD"/>
      </bottom>
    </border>
    <border>
      <left/>
      <right style="thin">
        <color rgb="FFCDCDCD"/>
      </right>
      <top/>
      <bottom style="thin">
        <color rgb="FFCDCDCD"/>
      </bottom>
    </border>
    <border>
      <left/>
      <right/>
      <top/>
      <bottom style="thin">
        <color rgb="FFCDCDCD"/>
      </bottom>
    </border>
    <border>
      <left/>
      <right style="thin">
        <color theme="0" tint="-0.049990"/>
      </right>
      <top/>
      <bottom/>
    </border>
    <border>
      <left/>
      <right style="thin">
        <color rgb="FFCDCDCD"/>
      </right>
      <top/>
      <bottom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</border>
    <border>
      <left/>
      <right style="thin">
        <color rgb="FFCDCDCD"/>
      </right>
      <top style="thin">
        <color rgb="FFCDCDCD"/>
      </top>
      <bottom style="thin">
        <color rgb="FFCDCDCD"/>
      </bottom>
    </border>
    <border>
      <left/>
      <right style="thin">
        <color rgb="FFCDCDCD"/>
      </right>
      <top style="thin">
        <color rgb="FFCDCDCD"/>
      </top>
      <bottom style="thin">
        <color theme="0" tint="-0.049990"/>
      </bottom>
    </border>
    <border>
      <left style="thin">
        <color rgb="FFCDCDCD"/>
      </left>
      <right style="thin">
        <color rgb="FFCDCDCD"/>
      </right>
      <top/>
      <bottom style="thin">
        <color rgb="FFCDCDCD"/>
      </bottom>
    </border>
    <border>
      <left style="thin">
        <color rgb="FFCDCDCD"/>
      </left>
      <right/>
      <top/>
      <bottom style="thin">
        <color rgb="FFCDCDCD"/>
      </bottom>
    </border>
    <border>
      <left style="thin">
        <color rgb="FFCDCDCD"/>
      </left>
      <right/>
      <top style="thin">
        <color rgb="FFCDCDCD"/>
      </top>
      <bottom style="thin">
        <color rgb="FFCDCDCD"/>
      </bottom>
    </border>
    <border>
      <left style="thin">
        <color theme="0" tint="-0.049990"/>
      </left>
      <right/>
      <top style="thin">
        <color rgb="FFCDCDCD"/>
      </top>
      <bottom style="thin">
        <color rgb="FFCDCDCD"/>
      </bottom>
    </border>
    <border>
      <left/>
      <right style="thin">
        <color rgb="FFCDCDCD"/>
      </right>
      <top/>
      <bottom/>
    </border>
    <border>
      <left/>
      <right/>
      <top style="medium">
        <color rgb="FF000000"/>
      </top>
      <bottom style="medium">
        <color rgb="FF000000"/>
      </bottom>
    </border>
    <border>
      <left style="thin">
        <color auto="1"/>
      </left>
      <right style="thin">
        <color rgb="FFCDCDCD"/>
      </right>
      <top style="thin">
        <color auto="1"/>
      </top>
      <bottom style="thin">
        <color rgb="FFCDCDCD"/>
      </bottom>
    </border>
    <border>
      <left style="thin">
        <color rgb="FFCDCDCD"/>
      </left>
      <right style="thin">
        <color rgb="FFCDCDCD"/>
      </right>
      <top style="thin">
        <color auto="1"/>
      </top>
      <bottom style="thin">
        <color rgb="FFCDCDCD"/>
      </bottom>
    </border>
    <border>
      <left style="thin">
        <color rgb="FFCDCDCD"/>
      </left>
      <right style="thin">
        <color auto="1"/>
      </right>
      <top style="thin">
        <color auto="1"/>
      </top>
      <bottom style="thin">
        <color rgb="FFCDCDCD"/>
      </bottom>
    </border>
    <border>
      <left style="thin">
        <color auto="1"/>
      </left>
      <right style="thin">
        <color rgb="FFCDCDCD"/>
      </right>
      <top style="thin">
        <color rgb="FFCDCDCD"/>
      </top>
      <bottom style="thin">
        <color rgb="FFCDCDCD"/>
      </bottom>
    </border>
    <border>
      <left style="thin">
        <color rgb="FFCDCDCD"/>
      </left>
      <right style="thin">
        <color auto="1"/>
      </right>
      <top style="thin">
        <color rgb="FFCDCDCD"/>
      </top>
      <bottom style="thin">
        <color rgb="FFCDCDCD"/>
      </bottom>
    </border>
    <border>
      <left style="thin">
        <color auto="1"/>
      </left>
      <right style="thin">
        <color rgb="FFCDCDCD"/>
      </right>
      <top style="thin">
        <color rgb="FFCDCDCD"/>
      </top>
      <bottom style="thin">
        <color auto="1"/>
      </bottom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auto="1"/>
      </bottom>
    </border>
    <border>
      <left style="thin">
        <color rgb="FFCDCDCD"/>
      </left>
      <right style="thin">
        <color auto="1"/>
      </right>
      <top style="thin">
        <color rgb="FFCDCDCD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medium">
        <color auto="1"/>
      </left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thin">
        <color auto="1"/>
      </left>
      <right/>
      <top/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/>
      <top style="thin">
        <color auto="1"/>
      </top>
      <bottom/>
    </border>
    <border>
      <left style="thin">
        <color auto="1"/>
      </left>
      <right style="thin">
        <color rgb="FFCDCDCD"/>
      </right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rgb="FFCDCDCD"/>
      </bottom>
    </border>
    <border>
      <left/>
      <right style="thin">
        <color auto="1"/>
      </right>
      <top style="thin">
        <color rgb="FFCDCDCD"/>
      </top>
      <bottom style="thin">
        <color auto="1"/>
      </bottom>
    </border>
    <border>
      <left/>
      <right/>
      <top style="thin">
        <color rgb="FFCDCDCD"/>
      </top>
      <bottom style="thin">
        <color rgb="FFCDCDCD"/>
      </bottom>
    </border>
    <border>
      <left/>
      <right/>
      <top/>
      <bottom style="thin">
        <color rgb="FFCDCDCD"/>
      </bottom>
    </border>
    <border>
      <left/>
      <right/>
      <top/>
      <bottom/>
    </border>
    <border>
      <left/>
      <right/>
      <top/>
      <bottom style="thin">
        <color rgb="FFCDCDCD"/>
      </bottom>
    </border>
    <border>
      <left/>
      <right/>
      <top/>
      <bottom style="thin">
        <color rgb="FFCDCDCD"/>
      </bottom>
    </border>
    <border>
      <left/>
      <right style="thin">
        <color rgb="FFCDCDCD"/>
      </right>
      <top/>
      <bottom style="thin">
        <color rgb="FFCDCDCD"/>
      </bottom>
    </border>
    <border>
      <left/>
      <right style="thin">
        <color rgb="FFCDCDCD"/>
      </right>
      <top/>
      <bottom/>
    </border>
    <border>
      <left/>
      <right/>
      <top/>
      <bottom/>
      <diagonal/>
    </border>
  </borders>
  <cellStyleXfs count="49">
    <xf numFmtId="0" fontId="0" fillId="0" borderId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6" borderId="7" applyAlignment="0" applyFont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8" applyAlignment="0" applyFill="0" applyNumberFormat="0" applyProtection="0">
      <alignment vertical="center"/>
    </xf>
    <xf numFmtId="0" fontId="10" fillId="0" borderId="9" applyAlignment="0" applyFill="0" applyNumberFormat="0" applyProtection="0">
      <alignment vertical="center"/>
    </xf>
    <xf numFmtId="0" fontId="11" fillId="0" borderId="10" applyAlignment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7" borderId="11" applyAlignment="0" applyNumberFormat="0" applyProtection="0">
      <alignment vertical="center"/>
    </xf>
    <xf numFmtId="0" fontId="13" fillId="8" borderId="12" applyAlignment="0" applyNumberFormat="0" applyProtection="0">
      <alignment vertical="center"/>
    </xf>
    <xf numFmtId="0" fontId="14" fillId="8" borderId="11" applyAlignment="0" applyNumberFormat="0" applyProtection="0">
      <alignment vertical="center"/>
    </xf>
    <xf numFmtId="0" fontId="15" fillId="9" borderId="13" applyAlignment="0" applyNumberFormat="0" applyProtection="0">
      <alignment vertical="center"/>
    </xf>
    <xf numFmtId="0" fontId="16" fillId="0" borderId="14" applyAlignment="0" applyFill="0" applyNumberFormat="0" applyProtection="0">
      <alignment vertical="center"/>
    </xf>
    <xf numFmtId="0" fontId="17" fillId="0" borderId="15" applyAlignment="0" applyFill="0" applyNumberFormat="0" applyProtection="0">
      <alignment vertical="center"/>
    </xf>
    <xf numFmtId="0" fontId="18" fillId="10" borderId="0" applyAlignment="0" applyBorder="0" applyNumberFormat="0" applyProtection="0">
      <alignment vertical="center"/>
    </xf>
    <xf numFmtId="0" fontId="19" fillId="11" borderId="0" applyAlignment="0" applyBorder="0" applyNumberFormat="0" applyProtection="0">
      <alignment vertical="center"/>
    </xf>
    <xf numFmtId="0" fontId="20" fillId="12" borderId="0" applyAlignment="0" applyBorder="0" applyNumberFormat="0" applyProtection="0">
      <alignment vertical="center"/>
    </xf>
    <xf numFmtId="0" fontId="21" fillId="13" borderId="0" applyAlignment="0" applyBorder="0" applyNumberFormat="0" applyProtection="0">
      <alignment vertical="center"/>
    </xf>
    <xf numFmtId="0" fontId="22" fillId="14" borderId="0" applyAlignment="0" applyBorder="0" applyNumberFormat="0" applyProtection="0">
      <alignment vertical="center"/>
    </xf>
    <xf numFmtId="0" fontId="22" fillId="15" borderId="0" applyAlignment="0" applyBorder="0" applyNumberFormat="0" applyProtection="0">
      <alignment vertical="center"/>
    </xf>
    <xf numFmtId="0" fontId="21" fillId="16" borderId="0" applyAlignment="0" applyBorder="0" applyNumberFormat="0" applyProtection="0">
      <alignment vertical="center"/>
    </xf>
    <xf numFmtId="0" fontId="21" fillId="17" borderId="0" applyAlignment="0" applyBorder="0" applyNumberFormat="0" applyProtection="0">
      <alignment vertical="center"/>
    </xf>
    <xf numFmtId="0" fontId="22" fillId="18" borderId="0" applyAlignment="0" applyBorder="0" applyNumberFormat="0" applyProtection="0">
      <alignment vertical="center"/>
    </xf>
    <xf numFmtId="0" fontId="22" fillId="19" borderId="0" applyAlignment="0" applyBorder="0" applyNumberFormat="0" applyProtection="0">
      <alignment vertical="center"/>
    </xf>
    <xf numFmtId="0" fontId="21" fillId="20" borderId="0" applyAlignment="0" applyBorder="0" applyNumberFormat="0" applyProtection="0">
      <alignment vertical="center"/>
    </xf>
    <xf numFmtId="0" fontId="21" fillId="21" borderId="0" applyAlignment="0" applyBorder="0" applyNumberFormat="0" applyProtection="0">
      <alignment vertical="center"/>
    </xf>
    <xf numFmtId="0" fontId="22" fillId="22" borderId="0" applyAlignment="0" applyBorder="0" applyNumberFormat="0" applyProtection="0">
      <alignment vertical="center"/>
    </xf>
    <xf numFmtId="0" fontId="22" fillId="23" borderId="0" applyAlignment="0" applyBorder="0" applyNumberFormat="0" applyProtection="0">
      <alignment vertical="center"/>
    </xf>
    <xf numFmtId="0" fontId="21" fillId="24" borderId="0" applyAlignment="0" applyBorder="0" applyNumberFormat="0" applyProtection="0">
      <alignment vertical="center"/>
    </xf>
    <xf numFmtId="0" fontId="21" fillId="25" borderId="0" applyAlignment="0" applyBorder="0" applyNumberFormat="0" applyProtection="0">
      <alignment vertical="center"/>
    </xf>
    <xf numFmtId="0" fontId="22" fillId="26" borderId="0" applyAlignment="0" applyBorder="0" applyNumberFormat="0" applyProtection="0">
      <alignment vertical="center"/>
    </xf>
    <xf numFmtId="0" fontId="22" fillId="27" borderId="0" applyAlignment="0" applyBorder="0" applyNumberFormat="0" applyProtection="0">
      <alignment vertical="center"/>
    </xf>
    <xf numFmtId="0" fontId="21" fillId="28" borderId="0" applyAlignment="0" applyBorder="0" applyNumberFormat="0" applyProtection="0">
      <alignment vertical="center"/>
    </xf>
    <xf numFmtId="0" fontId="21" fillId="29" borderId="0" applyAlignment="0" applyBorder="0" applyNumberFormat="0" applyProtection="0">
      <alignment vertical="center"/>
    </xf>
    <xf numFmtId="0" fontId="22" fillId="30" borderId="0" applyAlignment="0" applyBorder="0" applyNumberFormat="0" applyProtection="0">
      <alignment vertical="center"/>
    </xf>
    <xf numFmtId="0" fontId="22" fillId="31" borderId="0" applyAlignment="0" applyBorder="0" applyNumberFormat="0" applyProtection="0">
      <alignment vertical="center"/>
    </xf>
    <xf numFmtId="0" fontId="21" fillId="32" borderId="0" applyAlignment="0" applyBorder="0" applyNumberFormat="0" applyProtection="0">
      <alignment vertical="center"/>
    </xf>
    <xf numFmtId="0" fontId="21" fillId="33" borderId="0" applyAlignment="0" applyBorder="0" applyNumberFormat="0" applyProtection="0">
      <alignment vertical="center"/>
    </xf>
    <xf numFmtId="0" fontId="22" fillId="34" borderId="0" applyAlignment="0" applyBorder="0" applyNumberFormat="0" applyProtection="0">
      <alignment vertical="center"/>
    </xf>
    <xf numFmtId="0" fontId="22" fillId="35" borderId="0" applyAlignment="0" applyBorder="0" applyNumberFormat="0" applyProtection="0">
      <alignment vertical="center"/>
    </xf>
    <xf numFmtId="0" fontId="21" fillId="36" borderId="0" applyAlignment="0" applyBorder="0" applyNumberFormat="0" applyProtection="0">
      <alignment vertical="center"/>
    </xf>
    <xf numFmtId="0" fontId="23" fillId="0" borderId="0" applyAlignment="0" applyBorder="0" applyFill="0" applyNumberFormat="0" applyProtection="0">
      <alignment vertical="center"/>
    </xf>
  </cellStyleXfs>
  <cellXfs count="425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3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6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2" xfId="0" applyFill="1" applyBorder="1" applyAlignment="1">
      <alignment horizontal="right"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0" fillId="0" borderId="1" xfId="0" applyFill="1" applyBorder="1">
      <alignment vertical="center"/>
    </xf>
    <xf numFmtId="0" fontId="0" fillId="5" borderId="2" xfId="0" applyFill="1" applyBorder="1" applyAlignment="1">
      <alignment horizontal="right" vertical="center"/>
    </xf>
    <xf numFmtId="0" fontId="0" fillId="5" borderId="3" xfId="0" applyFill="1" applyBorder="1">
      <alignment vertical="center"/>
    </xf>
    <xf numFmtId="0" fontId="0" fillId="5" borderId="4" xfId="0" applyFill="1" applyBorder="1" applyAlignment="1">
      <alignment horizontal="right" vertical="center"/>
    </xf>
    <xf numFmtId="0" fontId="0" fillId="5" borderId="5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177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5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7" fillId="0" borderId="0" xfId="0" applyNumberFormat="1">
      <alignment vertical="center"/>
    </xf>
    <xf numFmtId="0" fontId="19" fillId="11" borderId="16" xfId="22" applyBorder="1" applyAlignment="1">
      <alignment horizontal="right" vertical="center"/>
    </xf>
    <xf numFmtId="0" fontId="27" fillId="12" borderId="16" xfId="23" applyBorder="1" applyAlignment="1">
      <alignment horizontal="right" vertical="center"/>
    </xf>
    <xf numFmtId="0" fontId="18" fillId="10" borderId="16" xfId="21" applyBorder="1" applyAlignment="1">
      <alignment horizontal="right" vertical="center"/>
    </xf>
    <xf numFmtId="0" fontId="14" fillId="8" borderId="17" xfId="17" applyBorder="1" applyAlignment="1">
      <alignment horizontal="right" vertical="center"/>
    </xf>
    <xf numFmtId="0" fontId="0" fillId="6" borderId="18" xfId="8" applyBorder="1" applyAlignment="1">
      <alignment horizontal="right" vertical="center"/>
    </xf>
    <xf numFmtId="0" fontId="0" fillId="37" borderId="16" xfId="25" applyBorder="1" applyAlignment="1">
      <alignment horizontal="right" vertical="center"/>
    </xf>
    <xf numFmtId="0" fontId="0" fillId="38" borderId="16" xfId="46" applyBorder="1" applyAlignment="1">
      <alignment horizontal="right" vertical="center"/>
    </xf>
    <xf numFmtId="0" fontId="28" fillId="9" borderId="19" xfId="18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19" fillId="11" borderId="16" xfId="22" applyBorder="1" applyAlignment="1">
      <alignment horizontal="right" vertical="center"/>
    </xf>
    <xf numFmtId="0" fontId="27" fillId="12" borderId="16" xfId="23" applyBorder="1" applyAlignment="1">
      <alignment horizontal="right" vertical="center"/>
    </xf>
    <xf numFmtId="0" fontId="18" fillId="10" borderId="16" xfId="21" applyBorder="1" applyAlignment="1">
      <alignment horizontal="right" vertical="center"/>
    </xf>
    <xf numFmtId="0" fontId="14" fillId="8" borderId="17" xfId="17" applyBorder="1" applyAlignment="1">
      <alignment horizontal="right" vertical="center"/>
    </xf>
    <xf numFmtId="0" fontId="0" fillId="6" borderId="18" xfId="8" applyBorder="1" applyAlignment="1">
      <alignment horizontal="right" vertical="center"/>
    </xf>
    <xf numFmtId="0" fontId="0" fillId="37" borderId="16" xfId="25" applyBorder="1" applyAlignment="1">
      <alignment horizontal="right" vertical="center"/>
    </xf>
    <xf numFmtId="0" fontId="0" fillId="38" borderId="16" xfId="46" applyBorder="1" applyAlignment="1">
      <alignment horizontal="right" vertical="center"/>
    </xf>
    <xf numFmtId="0" fontId="28" fillId="9" borderId="19" xfId="18" applyBorder="1" applyAlignment="1">
      <alignment horizontal="right" vertical="center"/>
    </xf>
    <xf numFmtId="0" fontId="19" fillId="11" borderId="0" xfId="22" applyBorder="1" applyAlignment="1">
      <alignment horizontal="right" vertical="center"/>
    </xf>
    <xf numFmtId="0" fontId="27" fillId="12" borderId="0" xfId="23" applyBorder="1" applyAlignment="1">
      <alignment horizontal="right" vertical="center"/>
    </xf>
    <xf numFmtId="0" fontId="18" fillId="10" borderId="0" xfId="21" applyBorder="1" applyAlignment="1">
      <alignment horizontal="right" vertical="center"/>
    </xf>
    <xf numFmtId="0" fontId="14" fillId="8" borderId="0" xfId="17" applyBorder="1" applyAlignment="1">
      <alignment horizontal="right" vertical="center"/>
    </xf>
    <xf numFmtId="0" fontId="0" fillId="6" borderId="0" xfId="8" applyBorder="1" applyAlignment="1">
      <alignment horizontal="right" vertical="center"/>
    </xf>
    <xf numFmtId="0" fontId="0" fillId="37" borderId="0" xfId="25" applyBorder="1" applyAlignment="1">
      <alignment horizontal="right" vertical="center"/>
    </xf>
    <xf numFmtId="0" fontId="0" fillId="38" borderId="0" xfId="46" applyBorder="1" applyAlignment="1">
      <alignment horizontal="right" vertical="center"/>
    </xf>
    <xf numFmtId="0" fontId="28" fillId="9" borderId="0" xfId="18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19" fillId="0" borderId="0" xfId="22" applyFill="1" applyBorder="1" applyAlignment="1">
      <alignment horizontal="right" vertical="center"/>
    </xf>
    <xf numFmtId="0" fontId="27" fillId="0" borderId="0" xfId="23" applyFill="1" applyBorder="1" applyAlignment="1">
      <alignment horizontal="right" vertical="center"/>
    </xf>
    <xf numFmtId="0" fontId="18" fillId="0" borderId="0" xfId="21" applyFill="1" applyBorder="1" applyAlignment="1">
      <alignment horizontal="right" vertical="center"/>
    </xf>
    <xf numFmtId="0" fontId="14" fillId="0" borderId="0" xfId="17" applyFill="1" applyBorder="1" applyAlignment="1">
      <alignment horizontal="right" vertical="center"/>
    </xf>
    <xf numFmtId="0" fontId="0" fillId="0" borderId="0" xfId="8" applyFill="1" applyBorder="1" applyAlignment="1">
      <alignment horizontal="right" vertical="center"/>
    </xf>
    <xf numFmtId="0" fontId="0" fillId="0" borderId="0" xfId="25" applyFill="1" applyBorder="1" applyAlignment="1">
      <alignment horizontal="right" vertical="center"/>
    </xf>
    <xf numFmtId="0" fontId="0" fillId="0" borderId="0" xfId="46" applyFill="1" applyBorder="1" applyAlignment="1">
      <alignment horizontal="right" vertical="center"/>
    </xf>
    <xf numFmtId="0" fontId="28" fillId="0" borderId="0" xfId="18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19" fillId="0" borderId="0" xfId="22" applyFill="1" applyBorder="1" applyAlignment="1">
      <alignment vertical="center"/>
    </xf>
    <xf numFmtId="0" fontId="27" fillId="0" borderId="0" xfId="23" applyFill="1" applyBorder="1" applyAlignment="1">
      <alignment vertical="center"/>
    </xf>
    <xf numFmtId="0" fontId="18" fillId="0" borderId="0" xfId="21" applyFill="1" applyBorder="1" applyAlignment="1">
      <alignment vertical="center"/>
    </xf>
    <xf numFmtId="0" fontId="14" fillId="0" borderId="0" xfId="17" applyFill="1" applyBorder="1" applyAlignment="1">
      <alignment vertical="center"/>
    </xf>
    <xf numFmtId="0" fontId="0" fillId="0" borderId="0" xfId="8" applyFill="1" applyBorder="1" applyAlignment="1">
      <alignment vertical="center"/>
    </xf>
    <xf numFmtId="0" fontId="0" fillId="0" borderId="0" xfId="25" applyFill="1" applyBorder="1" applyAlignment="1">
      <alignment vertical="center"/>
    </xf>
    <xf numFmtId="0" fontId="0" fillId="0" borderId="0" xfId="46" applyFill="1" applyBorder="1" applyAlignment="1">
      <alignment vertical="center"/>
    </xf>
    <xf numFmtId="0" fontId="0" fillId="39" borderId="0" xfId="46" applyFill="1" applyBorder="1" applyAlignment="1">
      <alignment vertical="center"/>
    </xf>
    <xf numFmtId="0" fontId="0" fillId="39" borderId="0" xfId="25" applyFill="1" applyBorder="1" applyAlignment="1">
      <alignment vertical="center"/>
    </xf>
    <xf numFmtId="0" fontId="0" fillId="39" borderId="0" xfId="8" applyFill="1" applyBorder="1" applyAlignment="1">
      <alignment vertical="center"/>
    </xf>
    <xf numFmtId="0" fontId="14" fillId="39" borderId="0" xfId="17" applyFill="1" applyBorder="1" applyAlignment="1">
      <alignment vertical="center"/>
    </xf>
    <xf numFmtId="0" fontId="18" fillId="39" borderId="0" xfId="21" applyFill="1" applyBorder="1" applyAlignment="1">
      <alignment vertical="center"/>
    </xf>
    <xf numFmtId="0" fontId="27" fillId="39" borderId="0" xfId="23" applyFill="1" applyBorder="1" applyAlignment="1">
      <alignment vertical="center"/>
    </xf>
    <xf numFmtId="0" fontId="19" fillId="39" borderId="0" xfId="22" applyFill="1" applyBorder="1" applyAlignment="1">
      <alignment vertical="center"/>
    </xf>
    <xf numFmtId="0" fontId="19" fillId="39" borderId="0" xfId="22" applyFill="1" applyBorder="1" applyAlignment="1">
      <alignment horizontal="center" vertical="center"/>
    </xf>
    <xf numFmtId="0" fontId="27" fillId="39" borderId="0" xfId="23" applyFill="1" applyBorder="1" applyAlignment="1">
      <alignment horizontal="center" vertical="center"/>
    </xf>
    <xf numFmtId="0" fontId="18" fillId="39" borderId="0" xfId="21" applyFill="1" applyBorder="1" applyAlignment="1">
      <alignment horizontal="center" vertical="center"/>
    </xf>
    <xf numFmtId="0" fontId="14" fillId="39" borderId="0" xfId="17" applyFill="1" applyBorder="1" applyAlignment="1">
      <alignment horizontal="center" vertical="center"/>
    </xf>
    <xf numFmtId="0" fontId="0" fillId="39" borderId="0" xfId="8" applyFill="1" applyBorder="1" applyAlignment="1">
      <alignment horizontal="center" vertical="center"/>
    </xf>
    <xf numFmtId="0" fontId="0" fillId="39" borderId="0" xfId="25" applyFill="1" applyBorder="1" applyAlignment="1">
      <alignment horizontal="center" vertical="center"/>
    </xf>
    <xf numFmtId="0" fontId="0" fillId="39" borderId="0" xfId="46" applyFill="1" applyBorder="1" applyAlignment="1">
      <alignment horizontal="center" vertical="center"/>
    </xf>
    <xf numFmtId="0" fontId="28" fillId="0" borderId="0" xfId="18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8" fillId="0" borderId="0" xfId="18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39" borderId="0" xfId="0" applyFill="1" applyBorder="1" applyAlignment="1">
      <alignment vertical="center"/>
    </xf>
    <xf numFmtId="0" fontId="28" fillId="39" borderId="0" xfId="18" applyFill="1" applyBorder="1" applyAlignment="1">
      <alignment vertical="center"/>
    </xf>
    <xf numFmtId="0" fontId="0" fillId="39" borderId="0" xfId="0" applyFill="1" applyBorder="1" applyAlignment="1">
      <alignment horizontal="center" vertical="center"/>
    </xf>
    <xf numFmtId="0" fontId="28" fillId="39" borderId="0" xfId="18" applyFill="1" applyBorder="1" applyAlignment="1">
      <alignment horizontal="center" vertical="center"/>
    </xf>
    <xf numFmtId="0" fontId="0" fillId="39" borderId="21" xfId="0" applyFill="1" applyBorder="1" applyAlignment="1">
      <alignment vertical="center"/>
    </xf>
    <xf numFmtId="0" fontId="19" fillId="39" borderId="21" xfId="22" applyFill="1" applyBorder="1" applyAlignment="1">
      <alignment vertical="center"/>
    </xf>
    <xf numFmtId="0" fontId="27" fillId="39" borderId="21" xfId="23" applyFill="1" applyBorder="1" applyAlignment="1">
      <alignment vertical="center"/>
    </xf>
    <xf numFmtId="0" fontId="18" fillId="39" borderId="21" xfId="21" applyFill="1" applyBorder="1" applyAlignment="1">
      <alignment vertical="center"/>
    </xf>
    <xf numFmtId="0" fontId="14" fillId="39" borderId="21" xfId="17" applyFill="1" applyBorder="1" applyAlignment="1">
      <alignment vertical="center"/>
    </xf>
    <xf numFmtId="0" fontId="0" fillId="39" borderId="21" xfId="8" applyFill="1" applyBorder="1" applyAlignment="1">
      <alignment vertical="center"/>
    </xf>
    <xf numFmtId="0" fontId="0" fillId="39" borderId="21" xfId="25" applyFill="1" applyBorder="1" applyAlignment="1">
      <alignment vertical="center"/>
    </xf>
    <xf numFmtId="0" fontId="0" fillId="39" borderId="21" xfId="46" applyFill="1" applyBorder="1" applyAlignment="1">
      <alignment vertical="center"/>
    </xf>
    <xf numFmtId="0" fontId="28" fillId="39" borderId="21" xfId="18" applyFill="1" applyBorder="1" applyAlignment="1">
      <alignment vertical="center"/>
    </xf>
    <xf numFmtId="0" fontId="0" fillId="40" borderId="21" xfId="0" applyFill="1" applyBorder="1" applyAlignment="1">
      <alignment vertical="center"/>
    </xf>
    <xf numFmtId="0" fontId="19" fillId="40" borderId="21" xfId="22" applyFill="1" applyBorder="1" applyAlignment="1">
      <alignment vertical="center"/>
    </xf>
    <xf numFmtId="0" fontId="27" fillId="40" borderId="21" xfId="23" applyFill="1" applyBorder="1" applyAlignment="1">
      <alignment vertical="center"/>
    </xf>
    <xf numFmtId="0" fontId="18" fillId="40" borderId="21" xfId="21" applyFill="1" applyBorder="1" applyAlignment="1">
      <alignment vertical="center"/>
    </xf>
    <xf numFmtId="0" fontId="14" fillId="40" borderId="21" xfId="17" applyFill="1" applyBorder="1" applyAlignment="1">
      <alignment vertical="center"/>
    </xf>
    <xf numFmtId="0" fontId="0" fillId="40" borderId="21" xfId="8" applyFill="1" applyBorder="1" applyAlignment="1">
      <alignment vertical="center"/>
    </xf>
    <xf numFmtId="0" fontId="0" fillId="40" borderId="21" xfId="25" applyFill="1" applyBorder="1" applyAlignment="1">
      <alignment vertical="center"/>
    </xf>
    <xf numFmtId="0" fontId="0" fillId="40" borderId="21" xfId="46" applyFill="1" applyBorder="1" applyAlignment="1">
      <alignment vertical="center"/>
    </xf>
    <xf numFmtId="0" fontId="28" fillId="40" borderId="21" xfId="18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19" fillId="0" borderId="21" xfId="22" applyFill="1" applyBorder="1" applyAlignment="1">
      <alignment vertical="center"/>
    </xf>
    <xf numFmtId="0" fontId="27" fillId="0" borderId="21" xfId="23" applyFill="1" applyBorder="1" applyAlignment="1">
      <alignment vertical="center"/>
    </xf>
    <xf numFmtId="0" fontId="18" fillId="0" borderId="21" xfId="21" applyFill="1" applyBorder="1" applyAlignment="1">
      <alignment vertical="center"/>
    </xf>
    <xf numFmtId="0" fontId="14" fillId="0" borderId="21" xfId="17" applyFill="1" applyBorder="1" applyAlignment="1">
      <alignment vertical="center"/>
    </xf>
    <xf numFmtId="0" fontId="0" fillId="0" borderId="21" xfId="8" applyFill="1" applyBorder="1" applyAlignment="1">
      <alignment vertical="center"/>
    </xf>
    <xf numFmtId="0" fontId="0" fillId="0" borderId="21" xfId="25" applyFill="1" applyBorder="1" applyAlignment="1">
      <alignment vertical="center"/>
    </xf>
    <xf numFmtId="0" fontId="0" fillId="0" borderId="21" xfId="46" applyFill="1" applyBorder="1" applyAlignment="1">
      <alignment vertical="center"/>
    </xf>
    <xf numFmtId="0" fontId="28" fillId="0" borderId="21" xfId="18" applyFill="1" applyBorder="1" applyAlignment="1">
      <alignment vertical="center"/>
    </xf>
    <xf numFmtId="0" fontId="0" fillId="0" borderId="22" xfId="0" applyFill="1" applyBorder="1" applyAlignment="1">
      <alignment vertical="center"/>
    </xf>
    <xf numFmtId="0" fontId="0" fillId="0" borderId="23" xfId="0" applyFill="1" applyBorder="1" applyAlignment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19" fillId="0" borderId="26" xfId="22" applyFill="1" applyBorder="1" applyAlignment="1">
      <alignment vertical="center"/>
    </xf>
    <xf numFmtId="0" fontId="0" fillId="0" borderId="27" xfId="0" applyFill="1" applyBorder="1">
      <alignment vertical="center"/>
    </xf>
    <xf numFmtId="0" fontId="0" fillId="0" borderId="26" xfId="0" applyFill="1" applyBorder="1" applyAlignment="1">
      <alignment vertical="center"/>
    </xf>
    <xf numFmtId="0" fontId="0" fillId="0" borderId="28" xfId="0" applyBorder="1">
      <alignment vertical="center"/>
    </xf>
    <xf numFmtId="0" fontId="0" fillId="0" borderId="27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Fill="1" applyBorder="1" applyAlignment="1">
      <alignment vertical="center"/>
    </xf>
    <xf numFmtId="0" fontId="0" fillId="0" borderId="34" xfId="0" applyFill="1" applyBorder="1" applyAlignment="1">
      <alignment vertical="center"/>
    </xf>
    <xf numFmtId="0" fontId="0" fillId="0" borderId="35" xfId="0" applyFill="1" applyBorder="1" applyAlignment="1">
      <alignment vertical="center"/>
    </xf>
    <xf numFmtId="0" fontId="0" fillId="0" borderId="36" xfId="0" applyFill="1" applyBorder="1" applyAlignment="1">
      <alignment vertical="center"/>
    </xf>
    <xf numFmtId="0" fontId="0" fillId="0" borderId="37" xfId="0" applyFill="1" applyBorder="1" applyAlignment="1">
      <alignment vertical="center"/>
    </xf>
    <xf numFmtId="0" fontId="0" fillId="0" borderId="38" xfId="0" applyFill="1" applyBorder="1" applyAlignment="1">
      <alignment vertical="center"/>
    </xf>
    <xf numFmtId="0" fontId="0" fillId="0" borderId="39" xfId="0" applyFill="1" applyBorder="1" applyAlignment="1">
      <alignment vertical="center"/>
    </xf>
    <xf numFmtId="0" fontId="0" fillId="0" borderId="40" xfId="0" applyFill="1" applyBorder="1" applyAlignment="1">
      <alignment vertical="center"/>
    </xf>
    <xf numFmtId="0" fontId="19" fillId="0" borderId="41" xfId="22" applyFill="1" applyBorder="1" applyAlignment="1">
      <alignment vertical="center"/>
    </xf>
    <xf numFmtId="0" fontId="19" fillId="0" borderId="42" xfId="22" applyFill="1" applyBorder="1" applyAlignment="1">
      <alignment vertical="center"/>
    </xf>
    <xf numFmtId="0" fontId="27" fillId="0" borderId="42" xfId="23" applyFill="1" applyBorder="1" applyAlignment="1">
      <alignment vertical="center"/>
    </xf>
    <xf numFmtId="0" fontId="18" fillId="0" borderId="42" xfId="21" applyFill="1" applyBorder="1" applyAlignment="1">
      <alignment vertical="center"/>
    </xf>
    <xf numFmtId="0" fontId="14" fillId="0" borderId="42" xfId="17" applyFill="1" applyBorder="1" applyAlignment="1">
      <alignment vertical="center"/>
    </xf>
    <xf numFmtId="0" fontId="0" fillId="0" borderId="42" xfId="8" applyFill="1" applyBorder="1" applyAlignment="1">
      <alignment vertical="center"/>
    </xf>
    <xf numFmtId="0" fontId="0" fillId="0" borderId="42" xfId="25" applyFill="1" applyBorder="1" applyAlignment="1">
      <alignment vertical="center"/>
    </xf>
    <xf numFmtId="0" fontId="0" fillId="0" borderId="42" xfId="46" applyFill="1" applyBorder="1" applyAlignment="1">
      <alignment vertical="center"/>
    </xf>
    <xf numFmtId="0" fontId="28" fillId="0" borderId="42" xfId="18" applyFill="1" applyBorder="1" applyAlignment="1">
      <alignment vertical="center"/>
    </xf>
    <xf numFmtId="0" fontId="0" fillId="0" borderId="43" xfId="0" applyFill="1" applyBorder="1" applyAlignment="1">
      <alignment vertical="center"/>
    </xf>
    <xf numFmtId="0" fontId="0" fillId="0" borderId="44" xfId="0" applyFill="1" applyBorder="1" applyAlignment="1">
      <alignment vertical="center"/>
    </xf>
    <xf numFmtId="0" fontId="0" fillId="0" borderId="45" xfId="0" applyFill="1" applyBorder="1" applyAlignment="1">
      <alignment vertical="center"/>
    </xf>
    <xf numFmtId="0" fontId="0" fillId="0" borderId="46" xfId="0" applyFill="1" applyBorder="1" applyAlignment="1">
      <alignment vertical="center"/>
    </xf>
    <xf numFmtId="0" fontId="0" fillId="0" borderId="47" xfId="0" applyFill="1" applyBorder="1" applyAlignment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0" borderId="50" xfId="0" applyFill="1" applyBorder="1" applyAlignment="1">
      <alignment vertical="center"/>
    </xf>
    <xf numFmtId="0" fontId="28" fillId="0" borderId="51" xfId="18" applyFill="1" applyBorder="1" applyAlignment="1">
      <alignment vertical="center"/>
    </xf>
    <xf numFmtId="0" fontId="0" fillId="0" borderId="52" xfId="0" applyFill="1" applyBorder="1" applyAlignment="1">
      <alignment vertical="center"/>
    </xf>
    <xf numFmtId="0" fontId="0" fillId="0" borderId="53" xfId="0" applyFill="1" applyBorder="1" applyAlignment="1">
      <alignment vertical="center"/>
    </xf>
    <xf numFmtId="0" fontId="14" fillId="0" borderId="41" xfId="17" applyFill="1" applyBorder="1" applyAlignment="1">
      <alignment vertical="center"/>
    </xf>
    <xf numFmtId="0" fontId="18" fillId="0" borderId="51" xfId="21" applyFill="1" applyBorder="1" applyAlignment="1">
      <alignment vertical="center"/>
    </xf>
    <xf numFmtId="0" fontId="0" fillId="0" borderId="54" xfId="0" applyFill="1" applyBorder="1" applyAlignment="1">
      <alignment vertical="center"/>
    </xf>
    <xf numFmtId="0" fontId="0" fillId="0" borderId="55" xfId="0" applyFill="1" applyBorder="1" applyAlignment="1">
      <alignment vertical="center"/>
    </xf>
    <xf numFmtId="0" fontId="0" fillId="0" borderId="49" xfId="0" applyFill="1" applyBorder="1" applyAlignment="1">
      <alignment vertical="center"/>
    </xf>
    <xf numFmtId="0" fontId="14" fillId="0" borderId="56" xfId="17" applyFill="1" applyBorder="1" applyAlignment="1">
      <alignment vertical="center"/>
    </xf>
    <xf numFmtId="0" fontId="0" fillId="0" borderId="56" xfId="0" applyFill="1" applyBorder="1" applyAlignment="1">
      <alignment vertical="center"/>
    </xf>
    <xf numFmtId="0" fontId="19" fillId="0" borderId="45" xfId="22" applyFill="1" applyBorder="1" applyAlignment="1">
      <alignment vertical="center"/>
    </xf>
    <xf numFmtId="0" fontId="0" fillId="0" borderId="57" xfId="0" applyFill="1" applyBorder="1" applyAlignment="1">
      <alignment vertical="center"/>
    </xf>
    <xf numFmtId="0" fontId="19" fillId="0" borderId="58" xfId="22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19" fillId="0" borderId="49" xfId="22" applyFill="1" applyBorder="1" applyAlignment="1">
      <alignment vertical="center"/>
    </xf>
    <xf numFmtId="0" fontId="29" fillId="0" borderId="44" xfId="0" applyFill="1" applyBorder="1" applyAlignment="1">
      <alignment vertical="center"/>
    </xf>
    <xf numFmtId="0" fontId="29" fillId="0" borderId="57" xfId="0" applyFill="1" applyBorder="1" applyAlignment="1">
      <alignment vertical="center"/>
    </xf>
    <xf numFmtId="0" fontId="29" fillId="0" borderId="39" xfId="0" applyFill="1" applyBorder="1" applyAlignment="1">
      <alignment vertical="center"/>
    </xf>
    <xf numFmtId="0" fontId="29" fillId="0" borderId="50" xfId="0" applyFill="1" applyBorder="1" applyAlignment="1">
      <alignment vertical="center"/>
    </xf>
    <xf numFmtId="0" fontId="29" fillId="0" borderId="38" xfId="0" applyFill="1" applyBorder="1" applyAlignment="1">
      <alignment vertical="center"/>
    </xf>
    <xf numFmtId="0" fontId="29" fillId="0" borderId="49" xfId="22" applyFill="1" applyBorder="1" applyAlignment="1">
      <alignment vertical="center"/>
    </xf>
    <xf numFmtId="0" fontId="29" fillId="0" borderId="58" xfId="22" applyFill="1" applyBorder="1" applyAlignment="1">
      <alignment vertical="center"/>
    </xf>
    <xf numFmtId="0" fontId="29" fillId="0" borderId="42" xfId="22" applyFill="1" applyBorder="1" applyAlignment="1">
      <alignment vertical="center"/>
    </xf>
    <xf numFmtId="0" fontId="29" fillId="0" borderId="42" xfId="23" applyFill="1" applyBorder="1" applyAlignment="1">
      <alignment vertical="center"/>
    </xf>
    <xf numFmtId="0" fontId="29" fillId="0" borderId="42" xfId="21" applyFill="1" applyBorder="1" applyAlignment="1">
      <alignment vertical="center"/>
    </xf>
    <xf numFmtId="0" fontId="29" fillId="0" borderId="51" xfId="21" applyFill="1" applyBorder="1" applyAlignment="1">
      <alignment vertical="center"/>
    </xf>
    <xf numFmtId="0" fontId="30" fillId="0" borderId="56" xfId="17" applyFill="1" applyBorder="1" applyAlignment="1">
      <alignment vertical="center"/>
    </xf>
    <xf numFmtId="0" fontId="30" fillId="0" borderId="42" xfId="17" applyFill="1" applyBorder="1" applyAlignment="1">
      <alignment vertical="center"/>
    </xf>
    <xf numFmtId="0" fontId="29" fillId="0" borderId="42" xfId="8" applyFill="1" applyBorder="1" applyAlignment="1">
      <alignment vertical="center"/>
    </xf>
    <xf numFmtId="0" fontId="29" fillId="0" borderId="42" xfId="25" applyFill="1" applyBorder="1" applyAlignment="1">
      <alignment vertical="center"/>
    </xf>
    <xf numFmtId="0" fontId="29" fillId="0" borderId="42" xfId="46" applyFill="1" applyBorder="1" applyAlignment="1">
      <alignment vertical="center"/>
    </xf>
    <xf numFmtId="0" fontId="30" fillId="0" borderId="51" xfId="18" applyFill="1" applyBorder="1" applyAlignment="1">
      <alignment vertical="center"/>
    </xf>
    <xf numFmtId="0" fontId="29" fillId="0" borderId="45" xfId="0" applyFill="1" applyBorder="1" applyAlignment="1">
      <alignment vertical="center"/>
    </xf>
    <xf numFmtId="0" fontId="29" fillId="0" borderId="49" xfId="0" applyFill="1" applyBorder="1" applyAlignment="1">
      <alignment vertical="center"/>
    </xf>
    <xf numFmtId="0" fontId="29" fillId="0" borderId="20" xfId="0" applyFill="1" applyBorder="1" applyAlignment="1">
      <alignment vertical="center"/>
    </xf>
    <xf numFmtId="0" fontId="29" fillId="0" borderId="21" xfId="0" applyFill="1" applyBorder="1" applyAlignment="1">
      <alignment vertical="center"/>
    </xf>
    <xf numFmtId="0" fontId="29" fillId="0" borderId="52" xfId="0" applyFill="1" applyBorder="1" applyAlignment="1">
      <alignment vertical="center"/>
    </xf>
    <xf numFmtId="0" fontId="29" fillId="0" borderId="56" xfId="0" applyFill="1" applyBorder="1" applyAlignment="1">
      <alignment vertical="center"/>
    </xf>
    <xf numFmtId="0" fontId="29" fillId="0" borderId="36" xfId="0" applyFill="1" applyBorder="1" applyAlignment="1">
      <alignment vertical="center"/>
    </xf>
    <xf numFmtId="0" fontId="29" fillId="0" borderId="53" xfId="0" applyFill="1" applyBorder="1" applyAlignment="1">
      <alignment vertical="center"/>
    </xf>
    <xf numFmtId="0" fontId="29" fillId="0" borderId="47" xfId="0" applyFill="1" applyBorder="1" applyAlignment="1">
      <alignment vertical="center"/>
    </xf>
    <xf numFmtId="0" fontId="29" fillId="0" borderId="54" xfId="0" applyFill="1" applyBorder="1" applyAlignment="1">
      <alignment vertical="center"/>
    </xf>
    <xf numFmtId="0" fontId="29" fillId="0" borderId="55" xfId="0" applyFill="1" applyBorder="1" applyAlignment="1">
      <alignment vertical="center"/>
    </xf>
    <xf numFmtId="0" fontId="29" fillId="0" borderId="59" xfId="0" applyFill="1" applyBorder="1" applyAlignment="1">
      <alignment vertical="center"/>
    </xf>
    <xf numFmtId="0" fontId="0" fillId="0" borderId="60" xfId="0" applyBorder="1">
      <alignment vertical="center"/>
    </xf>
    <xf numFmtId="0" fontId="0" fillId="0" borderId="61" xfId="0" applyBorder="1">
      <alignment vertical="center"/>
    </xf>
    <xf numFmtId="0" fontId="0" fillId="0" borderId="62" xfId="0" applyBorder="1">
      <alignment vertical="center"/>
    </xf>
    <xf numFmtId="0" fontId="29" fillId="0" borderId="63" xfId="0" applyFill="1" applyBorder="1" applyAlignment="1">
      <alignment vertical="center"/>
    </xf>
    <xf numFmtId="0" fontId="29" fillId="0" borderId="64" xfId="0" applyFill="1" applyBorder="1" applyAlignment="1">
      <alignment vertical="center"/>
    </xf>
    <xf numFmtId="0" fontId="29" fillId="0" borderId="65" xfId="22" applyFill="1" applyBorder="1" applyAlignment="1">
      <alignment vertical="center"/>
    </xf>
    <xf numFmtId="0" fontId="29" fillId="0" borderId="66" xfId="22" applyFill="1" applyBorder="1" applyAlignment="1">
      <alignment vertical="center"/>
    </xf>
    <xf numFmtId="0" fontId="29" fillId="0" borderId="58" xfId="0" applyFill="1" applyBorder="1" applyAlignment="1">
      <alignment vertical="center"/>
    </xf>
    <xf numFmtId="0" fontId="0" fillId="0" borderId="67" xfId="0" applyBorder="1">
      <alignment vertical="center"/>
    </xf>
    <xf numFmtId="0" fontId="0" fillId="0" borderId="68" xfId="0" applyBorder="1">
      <alignment vertical="center"/>
    </xf>
    <xf numFmtId="0" fontId="0" fillId="0" borderId="69" xfId="0" applyBorder="1">
      <alignment vertical="center"/>
    </xf>
    <xf numFmtId="0" fontId="29" fillId="0" borderId="70" xfId="0" applyFill="1" applyBorder="1" applyAlignment="1">
      <alignment vertical="center"/>
    </xf>
    <xf numFmtId="0" fontId="29" fillId="0" borderId="71" xfId="0" applyFill="1" applyBorder="1" applyAlignment="1">
      <alignment vertical="center"/>
    </xf>
    <xf numFmtId="0" fontId="29" fillId="0" borderId="72" xfId="22" applyFill="1" applyBorder="1" applyAlignment="1">
      <alignment vertical="center"/>
    </xf>
    <xf numFmtId="0" fontId="30" fillId="0" borderId="73" xfId="18" applyFill="1" applyBorder="1" applyAlignment="1">
      <alignment vertical="center"/>
    </xf>
    <xf numFmtId="0" fontId="29" fillId="0" borderId="74" xfId="0" applyFill="1" applyBorder="1" applyAlignment="1">
      <alignment vertical="center"/>
    </xf>
    <xf numFmtId="0" fontId="29" fillId="0" borderId="75" xfId="0" applyFill="1" applyBorder="1" applyAlignment="1">
      <alignment vertical="center"/>
    </xf>
    <xf numFmtId="0" fontId="29" fillId="0" borderId="76" xfId="0" applyFill="1" applyBorder="1" applyAlignment="1">
      <alignment vertical="center"/>
    </xf>
    <xf numFmtId="0" fontId="29" fillId="0" borderId="77" xfId="0" applyFill="1" applyBorder="1" applyAlignment="1">
      <alignment vertical="center"/>
    </xf>
    <xf numFmtId="0" fontId="0" fillId="0" borderId="78" xfId="0" applyBorder="1">
      <alignment vertical="center"/>
    </xf>
    <xf numFmtId="0" fontId="0" fillId="0" borderId="79" xfId="0" applyBorder="1">
      <alignment vertical="center"/>
    </xf>
    <xf numFmtId="0" fontId="0" fillId="0" borderId="80" xfId="0" applyBorder="1">
      <alignment vertical="center"/>
    </xf>
    <xf numFmtId="0" fontId="0" fillId="0" borderId="81" xfId="0" applyBorder="1">
      <alignment vertical="center"/>
    </xf>
    <xf numFmtId="0" fontId="29" fillId="0" borderId="82" xfId="0" applyFill="1" applyBorder="1" applyAlignment="1">
      <alignment vertical="center"/>
    </xf>
    <xf numFmtId="0" fontId="29" fillId="0" borderId="83" xfId="0" applyFill="1" applyBorder="1" applyAlignment="1">
      <alignment vertical="center"/>
    </xf>
    <xf numFmtId="0" fontId="29" fillId="0" borderId="84" xfId="0" applyFill="1" applyBorder="1" applyAlignment="1">
      <alignment vertical="center"/>
    </xf>
    <xf numFmtId="0" fontId="29" fillId="0" borderId="85" xfId="0" applyFill="1" applyBorder="1" applyAlignment="1">
      <alignment vertical="center"/>
    </xf>
    <xf numFmtId="0" fontId="0" fillId="0" borderId="86" xfId="0" applyBorder="1">
      <alignment vertical="center"/>
    </xf>
    <xf numFmtId="0" fontId="30" fillId="0" borderId="87" xfId="18" applyFill="1" applyBorder="1" applyAlignment="1">
      <alignment vertical="center"/>
    </xf>
    <xf numFmtId="0" fontId="29" fillId="0" borderId="88" xfId="0" applyFill="1" applyBorder="1" applyAlignment="1">
      <alignment vertical="center"/>
    </xf>
    <xf numFmtId="0" fontId="29" fillId="0" borderId="89" xfId="0" applyFill="1" applyBorder="1" applyAlignment="1">
      <alignment vertical="center"/>
    </xf>
    <xf numFmtId="0" fontId="0" fillId="0" borderId="90" xfId="0" applyBorder="1">
      <alignment vertical="center"/>
    </xf>
    <xf numFmtId="0" fontId="29" fillId="0" borderId="91" xfId="0" applyFill="1" applyBorder="1" applyAlignment="1">
      <alignment vertical="center"/>
    </xf>
    <xf numFmtId="0" fontId="0" fillId="0" borderId="92" xfId="0" applyBorder="1">
      <alignment vertical="center"/>
    </xf>
    <xf numFmtId="0" fontId="0" fillId="0" borderId="93" xfId="0" applyBorder="1">
      <alignment vertical="center"/>
    </xf>
    <xf numFmtId="0" fontId="29" fillId="0" borderId="94" xfId="0" applyFill="1" applyBorder="1" applyAlignment="1">
      <alignment vertical="center"/>
    </xf>
    <xf numFmtId="0" fontId="0" fillId="0" borderId="95" xfId="0" applyBorder="1">
      <alignment vertical="center"/>
    </xf>
    <xf numFmtId="0" fontId="29" fillId="0" borderId="96" xfId="0" applyFill="1" applyBorder="1" applyAlignment="1">
      <alignment vertical="center"/>
    </xf>
    <xf numFmtId="0" fontId="29" fillId="0" borderId="73" xfId="46" applyFill="1" applyBorder="1" applyAlignment="1">
      <alignment vertical="center"/>
    </xf>
    <xf numFmtId="0" fontId="30" fillId="0" borderId="81" xfId="18" applyFill="1" applyBorder="1" applyAlignment="1">
      <alignment vertical="center"/>
    </xf>
    <xf numFmtId="0" fontId="29" fillId="0" borderId="97" xfId="0" applyFill="1" applyBorder="1" applyAlignment="1">
      <alignment vertical="center"/>
    </xf>
    <xf numFmtId="0" fontId="29" fillId="0" borderId="98" xfId="0" applyFill="1" applyBorder="1" applyAlignment="1">
      <alignment vertical="center"/>
    </xf>
    <xf numFmtId="0" fontId="0" fillId="0" borderId="97" xfId="0" applyBorder="1">
      <alignment vertical="center"/>
    </xf>
    <xf numFmtId="0" fontId="29" fillId="0" borderId="99" xfId="46" applyFill="1" applyBorder="1" applyAlignment="1">
      <alignment vertical="center"/>
    </xf>
    <xf numFmtId="0" fontId="29" fillId="0" borderId="100" xfId="0" applyFill="1" applyBorder="1" applyAlignment="1">
      <alignment vertical="center"/>
    </xf>
    <xf numFmtId="0" fontId="29" fillId="0" borderId="73" xfId="25" applyFill="1" applyBorder="1" applyAlignment="1">
      <alignment vertical="center"/>
    </xf>
    <xf numFmtId="0" fontId="29" fillId="0" borderId="101" xfId="0" applyFill="1" applyBorder="1" applyAlignment="1">
      <alignment vertical="center"/>
    </xf>
    <xf numFmtId="0" fontId="29" fillId="0" borderId="99" xfId="25" applyFill="1" applyBorder="1" applyAlignment="1">
      <alignment vertical="center"/>
    </xf>
    <xf numFmtId="0" fontId="29" fillId="0" borderId="73" xfId="8" applyFill="1" applyBorder="1" applyAlignment="1">
      <alignment vertical="center"/>
    </xf>
    <xf numFmtId="0" fontId="29" fillId="0" borderId="99" xfId="8" applyFill="1" applyBorder="1" applyAlignment="1">
      <alignment vertical="center"/>
    </xf>
    <xf numFmtId="0" fontId="30" fillId="0" borderId="73" xfId="17" applyFill="1" applyBorder="1" applyAlignment="1">
      <alignment vertical="center"/>
    </xf>
    <xf numFmtId="0" fontId="30" fillId="0" borderId="102" xfId="17" applyFill="1" applyBorder="1" applyAlignment="1">
      <alignment vertical="center"/>
    </xf>
    <xf numFmtId="0" fontId="29" fillId="0" borderId="102" xfId="0" applyFill="1" applyBorder="1" applyAlignment="1">
      <alignment vertical="center"/>
    </xf>
    <xf numFmtId="0" fontId="30" fillId="0" borderId="99" xfId="17" applyFill="1" applyBorder="1" applyAlignment="1">
      <alignment vertical="center"/>
    </xf>
    <xf numFmtId="0" fontId="29" fillId="0" borderId="73" xfId="21" applyFill="1" applyBorder="1" applyAlignment="1">
      <alignment vertical="center"/>
    </xf>
    <xf numFmtId="0" fontId="29" fillId="0" borderId="103" xfId="0" applyFill="1" applyBorder="1" applyAlignment="1">
      <alignment vertical="center"/>
    </xf>
    <xf numFmtId="0" fontId="29" fillId="0" borderId="104" xfId="0" applyFill="1" applyBorder="1" applyAlignment="1">
      <alignment vertical="center"/>
    </xf>
    <xf numFmtId="0" fontId="30" fillId="0" borderId="105" xfId="17" applyFill="1" applyBorder="1" applyAlignment="1">
      <alignment vertical="center"/>
    </xf>
    <xf numFmtId="0" fontId="29" fillId="0" borderId="105" xfId="0" applyFill="1" applyBorder="1" applyAlignment="1">
      <alignment vertical="center"/>
    </xf>
    <xf numFmtId="0" fontId="29" fillId="0" borderId="99" xfId="21" applyFill="1" applyBorder="1" applyAlignment="1">
      <alignment vertical="center"/>
    </xf>
    <xf numFmtId="0" fontId="29" fillId="0" borderId="106" xfId="0" applyFill="1" applyBorder="1" applyAlignment="1">
      <alignment vertical="center"/>
    </xf>
    <xf numFmtId="0" fontId="29" fillId="0" borderId="73" xfId="23" applyFill="1" applyBorder="1" applyAlignment="1">
      <alignment vertical="center"/>
    </xf>
    <xf numFmtId="0" fontId="29" fillId="0" borderId="99" xfId="23" applyFill="1" applyBorder="1" applyAlignment="1">
      <alignment vertical="center"/>
    </xf>
    <xf numFmtId="0" fontId="29" fillId="0" borderId="73" xfId="22" applyFill="1" applyBorder="1" applyAlignment="1">
      <alignment vertical="center"/>
    </xf>
    <xf numFmtId="0" fontId="29" fillId="0" borderId="81" xfId="22" applyFill="1" applyBorder="1" applyAlignment="1">
      <alignment vertical="center"/>
    </xf>
    <xf numFmtId="0" fontId="29" fillId="0" borderId="99" xfId="0" applyFill="1" applyBorder="1" applyAlignment="1">
      <alignment vertical="center"/>
    </xf>
    <xf numFmtId="0" fontId="29" fillId="0" borderId="99" xfId="22" applyFill="1" applyBorder="1" applyAlignment="1">
      <alignment vertical="center"/>
    </xf>
    <xf numFmtId="0" fontId="29" fillId="0" borderId="107" xfId="0" applyFill="1" applyBorder="1" applyAlignment="1">
      <alignment vertical="center"/>
    </xf>
    <xf numFmtId="0" fontId="0" fillId="0" borderId="108" xfId="0" applyBorder="1">
      <alignment vertical="center"/>
    </xf>
    <xf numFmtId="0" fontId="0" fillId="0" borderId="60" xfId="0" applyFill="1" applyBorder="1">
      <alignment vertical="center"/>
    </xf>
    <xf numFmtId="0" fontId="29" fillId="0" borderId="72" xfId="0" applyFill="1" applyBorder="1" applyAlignment="1">
      <alignment vertical="center"/>
    </xf>
    <xf numFmtId="0" fontId="29" fillId="0" borderId="81" xfId="0" applyFill="1" applyBorder="1" applyAlignment="1">
      <alignment vertical="center"/>
    </xf>
    <xf numFmtId="0" fontId="29" fillId="0" borderId="109" xfId="0" applyFill="1" applyBorder="1" applyAlignment="1">
      <alignment vertical="center"/>
    </xf>
    <xf numFmtId="0" fontId="29" fillId="0" borderId="110" xfId="0" applyFill="1" applyBorder="1" applyAlignment="1">
      <alignment vertical="center"/>
    </xf>
    <xf numFmtId="0" fontId="29" fillId="0" borderId="81" xfId="23" applyFill="1" applyBorder="1" applyAlignment="1">
      <alignment vertical="center"/>
    </xf>
    <xf numFmtId="0" fontId="29" fillId="0" borderId="81" xfId="21" applyFill="1" applyBorder="1" applyAlignment="1">
      <alignment vertical="center"/>
    </xf>
    <xf numFmtId="0" fontId="30" fillId="0" borderId="110" xfId="17" applyFill="1" applyBorder="1" applyAlignment="1">
      <alignment vertical="center"/>
    </xf>
    <xf numFmtId="0" fontId="30" fillId="0" borderId="81" xfId="17" applyFill="1" applyBorder="1" applyAlignment="1">
      <alignment vertical="center"/>
    </xf>
    <xf numFmtId="0" fontId="29" fillId="0" borderId="81" xfId="8" applyFill="1" applyBorder="1" applyAlignment="1">
      <alignment vertical="center"/>
    </xf>
    <xf numFmtId="0" fontId="29" fillId="0" borderId="81" xfId="25" applyFill="1" applyBorder="1" applyAlignment="1">
      <alignment vertical="center"/>
    </xf>
    <xf numFmtId="0" fontId="29" fillId="0" borderId="81" xfId="46" applyFill="1" applyBorder="1" applyAlignment="1">
      <alignment vertical="center"/>
    </xf>
    <xf numFmtId="0" fontId="29" fillId="0" borderId="111" xfId="0" applyFill="1" applyBorder="1" applyAlignment="1">
      <alignment vertical="center"/>
    </xf>
    <xf numFmtId="0" fontId="29" fillId="0" borderId="112" xfId="0" applyFill="1" applyBorder="1" applyAlignment="1">
      <alignment vertical="center"/>
    </xf>
    <xf numFmtId="0" fontId="29" fillId="0" borderId="113" xfId="0" applyFill="1" applyBorder="1" applyAlignment="1">
      <alignment vertical="center"/>
    </xf>
    <xf numFmtId="0" fontId="0" fillId="0" borderId="114" xfId="0" applyBorder="1">
      <alignment vertical="center"/>
    </xf>
    <xf numFmtId="0" fontId="29" fillId="0" borderId="115" xfId="0" applyFill="1" applyBorder="1" applyAlignment="1">
      <alignment vertical="center"/>
    </xf>
    <xf numFmtId="0" fontId="0" fillId="0" borderId="116" xfId="0" applyBorder="1">
      <alignment vertical="center"/>
    </xf>
    <xf numFmtId="0" fontId="0" fillId="0" borderId="117" xfId="0" applyBorder="1">
      <alignment vertical="center"/>
    </xf>
    <xf numFmtId="0" fontId="0" fillId="0" borderId="113" xfId="0" applyBorder="1">
      <alignment vertical="center"/>
    </xf>
    <xf numFmtId="0" fontId="0" fillId="0" borderId="118" xfId="0" applyBorder="1">
      <alignment vertical="center"/>
    </xf>
    <xf numFmtId="0" fontId="0" fillId="0" borderId="102" xfId="0" applyBorder="1">
      <alignment vertical="center"/>
    </xf>
    <xf numFmtId="0" fontId="0" fillId="0" borderId="105" xfId="0" applyBorder="1">
      <alignment vertical="center"/>
    </xf>
    <xf numFmtId="0" fontId="29" fillId="0" borderId="119" xfId="0" applyFill="1" applyBorder="1" applyAlignment="1">
      <alignment vertical="center"/>
    </xf>
    <xf numFmtId="0" fontId="29" fillId="0" borderId="93" xfId="0" applyFill="1" applyBorder="1" applyAlignment="1">
      <alignment vertical="center"/>
    </xf>
    <xf numFmtId="0" fontId="29" fillId="0" borderId="120" xfId="0" applyFill="1" applyBorder="1" applyAlignment="1">
      <alignment vertical="center"/>
    </xf>
    <xf numFmtId="0" fontId="29" fillId="0" borderId="121" xfId="0" applyFill="1" applyBorder="1" applyAlignment="1">
      <alignment vertical="center"/>
    </xf>
    <xf numFmtId="0" fontId="0" fillId="0" borderId="69" xfId="0" applyFill="1" applyBorder="1">
      <alignment vertical="center"/>
    </xf>
    <xf numFmtId="0" fontId="29" fillId="0" borderId="122" xfId="0" applyFill="1" applyBorder="1" applyAlignment="1">
      <alignment vertical="center"/>
    </xf>
    <xf numFmtId="0" fontId="0" fillId="0" borderId="81" xfId="0" applyFill="1" applyBorder="1">
      <alignment vertical="center"/>
    </xf>
    <xf numFmtId="0" fontId="29" fillId="0" borderId="123" xfId="0" applyFill="1" applyBorder="1" applyAlignment="1">
      <alignment vertical="center"/>
    </xf>
    <xf numFmtId="0" fontId="0" fillId="0" borderId="67" xfId="0" applyFill="1" applyBorder="1">
      <alignment vertical="center"/>
    </xf>
    <xf numFmtId="0" fontId="29" fillId="0" borderId="124" xfId="0" applyFill="1" applyBorder="1" applyAlignment="1">
      <alignment vertical="center"/>
    </xf>
    <xf numFmtId="0" fontId="0" fillId="0" borderId="80" xfId="0" applyFill="1" applyBorder="1">
      <alignment vertical="center"/>
    </xf>
    <xf numFmtId="0" fontId="0" fillId="0" borderId="125" xfId="0" applyBorder="1">
      <alignment vertical="center"/>
    </xf>
    <xf numFmtId="0" fontId="0" fillId="0" borderId="126" xfId="0" applyBorder="1">
      <alignment vertical="center"/>
    </xf>
    <xf numFmtId="0" fontId="0" fillId="3" borderId="127" xfId="0" applyFill="1" applyBorder="1">
      <alignment vertical="center"/>
    </xf>
    <xf numFmtId="0" fontId="0" fillId="0" borderId="119" xfId="0" applyBorder="1">
      <alignment vertical="center"/>
    </xf>
    <xf numFmtId="0" fontId="0" fillId="0" borderId="93" xfId="0" applyFill="1" applyBorder="1">
      <alignment vertical="center"/>
    </xf>
    <xf numFmtId="0" fontId="29" fillId="0" borderId="122" xfId="22" applyFill="1" applyBorder="1" applyAlignment="1">
      <alignment vertical="center"/>
    </xf>
    <xf numFmtId="0" fontId="0" fillId="0" borderId="122" xfId="0" applyBorder="1">
      <alignment vertical="center"/>
    </xf>
    <xf numFmtId="0" fontId="22" fillId="0" borderId="0" xfId="0" applyBorder="1">
      <alignment vertical="center"/>
    </xf>
    <xf numFmtId="0" fontId="22" fillId="0" borderId="81" xfId="0" applyFill="1" applyBorder="1" applyAlignment="1">
      <alignment vertical="center"/>
    </xf>
    <xf numFmtId="0" fontId="22" fillId="0" borderId="0" xfId="0">
      <alignment vertical="center"/>
    </xf>
    <xf numFmtId="0" fontId="22" fillId="0" borderId="0" xfId="0" applyFill="1">
      <alignment vertical="center"/>
    </xf>
    <xf numFmtId="0" fontId="22" fillId="0" borderId="95" xfId="0" applyBorder="1">
      <alignment vertical="center"/>
    </xf>
    <xf numFmtId="0" fontId="22" fillId="0" borderId="113" xfId="0" applyFill="1" applyBorder="1" applyAlignment="1">
      <alignment vertical="center"/>
    </xf>
    <xf numFmtId="0" fontId="22" fillId="0" borderId="81" xfId="21" applyFill="1" applyBorder="1" applyAlignment="1">
      <alignment vertical="center"/>
    </xf>
    <xf numFmtId="0" fontId="22" fillId="0" borderId="93" xfId="0" applyFill="1" applyBorder="1" applyAlignment="1">
      <alignment vertical="center"/>
    </xf>
    <xf numFmtId="0" fontId="22" fillId="0" borderId="60" xfId="0" applyBorder="1">
      <alignment vertical="center"/>
    </xf>
    <xf numFmtId="0" fontId="22" fillId="0" borderId="93" xfId="0" applyBorder="1">
      <alignment vertical="center"/>
    </xf>
    <xf numFmtId="0" fontId="22" fillId="0" borderId="81" xfId="8" applyFill="1" applyBorder="1" applyAlignment="1">
      <alignment vertical="center"/>
    </xf>
    <xf numFmtId="0" fontId="22" fillId="0" borderId="79" xfId="0" applyBorder="1">
      <alignment vertical="center"/>
    </xf>
    <xf numFmtId="0" fontId="22" fillId="0" borderId="81" xfId="0" applyBorder="1">
      <alignment vertical="center"/>
    </xf>
    <xf numFmtId="0" fontId="22" fillId="0" borderId="119" xfId="0" applyBorder="1">
      <alignment vertical="center"/>
    </xf>
    <xf numFmtId="0" fontId="22" fillId="0" borderId="128" xfId="0" applyBorder="1">
      <alignment vertical="center"/>
    </xf>
    <xf numFmtId="0" fontId="22" fillId="0" borderId="129" xfId="0" applyBorder="1">
      <alignment vertical="center"/>
    </xf>
    <xf numFmtId="0" fontId="0" fillId="0" borderId="129" xfId="0" applyBorder="1">
      <alignment vertical="center"/>
    </xf>
    <xf numFmtId="0" fontId="0" fillId="0" borderId="130" xfId="0" applyBorder="1">
      <alignment vertical="center"/>
    </xf>
    <xf numFmtId="0" fontId="22" fillId="0" borderId="131" xfId="0" applyBorder="1">
      <alignment vertical="center"/>
    </xf>
    <xf numFmtId="0" fontId="0" fillId="0" borderId="132" xfId="0" applyBorder="1">
      <alignment vertical="center"/>
    </xf>
    <xf numFmtId="0" fontId="22" fillId="0" borderId="133" xfId="0" applyBorder="1">
      <alignment vertical="center"/>
    </xf>
    <xf numFmtId="0" fontId="22" fillId="0" borderId="134" xfId="0" applyBorder="1">
      <alignment vertical="center"/>
    </xf>
    <xf numFmtId="0" fontId="0" fillId="0" borderId="134" xfId="0" applyBorder="1">
      <alignment vertical="center"/>
    </xf>
    <xf numFmtId="0" fontId="0" fillId="0" borderId="135" xfId="0" applyBorder="1">
      <alignment vertical="center"/>
    </xf>
    <xf numFmtId="0" fontId="22" fillId="0" borderId="136" xfId="0" applyBorder="1">
      <alignment vertical="center"/>
    </xf>
    <xf numFmtId="0" fontId="0" fillId="0" borderId="136" xfId="0" applyBorder="1">
      <alignment vertical="center"/>
    </xf>
    <xf numFmtId="0" fontId="22" fillId="0" borderId="137" xfId="0" applyBorder="1">
      <alignment vertical="center"/>
    </xf>
    <xf numFmtId="0" fontId="22" fillId="0" borderId="138" xfId="0" applyBorder="1">
      <alignment vertical="center"/>
    </xf>
    <xf numFmtId="0" fontId="0" fillId="0" borderId="138" xfId="0" applyBorder="1">
      <alignment vertical="center"/>
    </xf>
    <xf numFmtId="0" fontId="0" fillId="0" borderId="139" xfId="0" applyBorder="1">
      <alignment vertical="center"/>
    </xf>
    <xf numFmtId="0" fontId="22" fillId="0" borderId="140" xfId="0" applyBorder="1">
      <alignment vertical="center"/>
    </xf>
    <xf numFmtId="0" fontId="0" fillId="0" borderId="141" xfId="0" applyBorder="1">
      <alignment vertical="center"/>
    </xf>
    <xf numFmtId="0" fontId="22" fillId="0" borderId="142" xfId="0" applyBorder="1">
      <alignment vertical="center"/>
    </xf>
    <xf numFmtId="0" fontId="22" fillId="0" borderId="143" xfId="0" applyBorder="1">
      <alignment vertical="center"/>
    </xf>
    <xf numFmtId="0" fontId="0" fillId="0" borderId="143" xfId="0" applyBorder="1">
      <alignment vertical="center"/>
    </xf>
    <xf numFmtId="0" fontId="0" fillId="0" borderId="144" xfId="0" applyBorder="1">
      <alignment vertical="center"/>
    </xf>
    <xf numFmtId="0" fontId="22" fillId="0" borderId="145" xfId="0" applyBorder="1">
      <alignment vertical="center"/>
    </xf>
    <xf numFmtId="0" fontId="22" fillId="0" borderId="146" xfId="0" applyBorder="1">
      <alignment vertical="center"/>
    </xf>
    <xf numFmtId="0" fontId="22" fillId="0" borderId="147" xfId="0" applyBorder="1">
      <alignment vertical="center"/>
    </xf>
    <xf numFmtId="0" fontId="22" fillId="0" borderId="148" xfId="0" applyBorder="1">
      <alignment vertical="center"/>
    </xf>
    <xf numFmtId="0" fontId="22" fillId="0" borderId="149" xfId="0" applyBorder="1">
      <alignment vertical="center"/>
    </xf>
    <xf numFmtId="0" fontId="22" fillId="0" borderId="150" xfId="0" applyBorder="1">
      <alignment vertical="center"/>
    </xf>
    <xf numFmtId="0" fontId="22" fillId="0" borderId="139" xfId="0" applyBorder="1">
      <alignment vertical="center"/>
    </xf>
    <xf numFmtId="0" fontId="22" fillId="0" borderId="141" xfId="0" applyBorder="1">
      <alignment vertical="center"/>
    </xf>
    <xf numFmtId="0" fontId="22" fillId="0" borderId="144" xfId="0" applyBorder="1">
      <alignment vertical="center"/>
    </xf>
    <xf numFmtId="0" fontId="22" fillId="0" borderId="151" xfId="0" applyBorder="1">
      <alignment vertical="center"/>
    </xf>
    <xf numFmtId="0" fontId="22" fillId="0" borderId="152" xfId="0" applyBorder="1">
      <alignment vertical="center"/>
    </xf>
    <xf numFmtId="0" fontId="22" fillId="0" borderId="153" xfId="0" applyBorder="1">
      <alignment vertical="center"/>
    </xf>
    <xf numFmtId="0" fontId="22" fillId="0" borderId="154" xfId="0" applyBorder="1">
      <alignment vertical="center"/>
    </xf>
    <xf numFmtId="0" fontId="22" fillId="0" borderId="155" xfId="0" applyBorder="1">
      <alignment vertical="center"/>
    </xf>
    <xf numFmtId="0" fontId="22" fillId="0" borderId="156" xfId="0" applyBorder="1">
      <alignment vertical="center"/>
    </xf>
    <xf numFmtId="0" fontId="0" fillId="0" borderId="154" xfId="0" applyBorder="1">
      <alignment vertical="center"/>
    </xf>
    <xf numFmtId="0" fontId="0" fillId="0" borderId="151" xfId="0" applyBorder="1">
      <alignment vertical="center"/>
    </xf>
    <xf numFmtId="0" fontId="0" fillId="0" borderId="152" xfId="0" applyBorder="1">
      <alignment vertical="center"/>
    </xf>
    <xf numFmtId="0" fontId="0" fillId="0" borderId="153" xfId="0" applyBorder="1">
      <alignment vertical="center"/>
    </xf>
    <xf numFmtId="0" fontId="0" fillId="0" borderId="155" xfId="0" applyBorder="1">
      <alignment vertical="center"/>
    </xf>
    <xf numFmtId="0" fontId="0" fillId="0" borderId="156" xfId="0" applyBorder="1">
      <alignment vertical="center"/>
    </xf>
    <xf numFmtId="0" fontId="0" fillId="0" borderId="137" xfId="0" applyBorder="1">
      <alignment vertical="center"/>
    </xf>
    <xf numFmtId="0" fontId="0" fillId="0" borderId="140" xfId="0" applyBorder="1">
      <alignment vertical="center"/>
    </xf>
    <xf numFmtId="0" fontId="0" fillId="0" borderId="142" xfId="0" applyBorder="1">
      <alignment vertical="center"/>
    </xf>
    <xf numFmtId="0" fontId="0" fillId="0" borderId="155" xfId="0" applyFill="1" applyBorder="1">
      <alignment vertical="center"/>
    </xf>
    <xf numFmtId="0" fontId="22" fillId="0" borderId="157" xfId="0" applyBorder="1">
      <alignment vertical="center"/>
    </xf>
    <xf numFmtId="0" fontId="22" fillId="0" borderId="158" xfId="0" applyFill="1" applyBorder="1" applyAlignment="1">
      <alignment vertical="center"/>
    </xf>
    <xf numFmtId="0" fontId="22" fillId="0" borderId="128" xfId="0" applyFill="1" applyBorder="1" applyAlignment="1">
      <alignment vertical="center"/>
    </xf>
    <xf numFmtId="0" fontId="0" fillId="0" borderId="151" xfId="0" applyFill="1" applyBorder="1">
      <alignment vertical="center"/>
    </xf>
    <xf numFmtId="0" fontId="0" fillId="0" borderId="152" xfId="0" applyFill="1" applyBorder="1">
      <alignment vertical="center"/>
    </xf>
    <xf numFmtId="0" fontId="22" fillId="0" borderId="159" xfId="0" applyFill="1" applyBorder="1" applyAlignment="1">
      <alignment vertical="center"/>
    </xf>
    <xf numFmtId="0" fontId="22" fillId="0" borderId="133" xfId="0" applyFill="1" applyBorder="1" applyAlignment="1">
      <alignment vertical="center"/>
    </xf>
    <xf numFmtId="0" fontId="22" fillId="0" borderId="157" xfId="0" applyFill="1" applyBorder="1" applyAlignment="1">
      <alignment vertical="center"/>
    </xf>
    <xf numFmtId="0" fontId="0" fillId="0" borderId="142" xfId="0" applyFill="1" applyBorder="1">
      <alignment vertical="center"/>
    </xf>
    <xf numFmtId="0" fontId="22" fillId="0" borderId="142" xfId="0" applyFill="1" applyBorder="1" applyAlignment="1">
      <alignment vertical="center"/>
    </xf>
    <xf numFmtId="0" fontId="22" fillId="0" borderId="144" xfId="0" applyFill="1" applyBorder="1" applyAlignment="1">
      <alignment vertical="center"/>
    </xf>
    <xf numFmtId="0" fontId="0" fillId="0" borderId="160" xfId="0" applyBorder="1">
      <alignment vertical="center"/>
    </xf>
    <xf numFmtId="0" fontId="0" fillId="0" borderId="137" xfId="0" applyFill="1" applyBorder="1">
      <alignment vertical="center"/>
    </xf>
    <xf numFmtId="0" fontId="0" fillId="0" borderId="139" xfId="0" applyFill="1" applyBorder="1">
      <alignment vertical="center"/>
    </xf>
    <xf numFmtId="0" fontId="29" fillId="0" borderId="161" xfId="23" applyFill="1" applyBorder="1" applyAlignment="1">
      <alignment vertical="center"/>
    </xf>
    <xf numFmtId="0" fontId="29" fillId="0" borderId="160" xfId="0" applyFill="1" applyBorder="1" applyAlignment="1">
      <alignment vertical="center"/>
    </xf>
    <xf numFmtId="0" fontId="29" fillId="0" borderId="161" xfId="0" applyFill="1" applyBorder="1" applyAlignment="1">
      <alignment vertical="center"/>
    </xf>
    <xf numFmtId="0" fontId="0" fillId="0" borderId="162" xfId="0" applyBorder="1">
      <alignment vertical="center"/>
    </xf>
    <xf numFmtId="0" fontId="22" fillId="0" borderId="137" xfId="0" applyFill="1" applyBorder="1" applyAlignment="1">
      <alignment vertical="center"/>
    </xf>
    <xf numFmtId="0" fontId="22" fillId="0" borderId="139" xfId="0" applyFill="1" applyBorder="1" applyAlignment="1">
      <alignment vertical="center"/>
    </xf>
    <xf numFmtId="0" fontId="22" fillId="0" borderId="141" xfId="0" applyFill="1" applyBorder="1" applyAlignment="1">
      <alignment vertical="center"/>
    </xf>
    <xf numFmtId="0" fontId="29" fillId="0" borderId="163" xfId="0" applyFill="1" applyBorder="1" applyAlignment="1">
      <alignment vertical="center"/>
    </xf>
    <xf numFmtId="0" fontId="30" fillId="0" borderId="164" xfId="17" applyFill="1" applyBorder="1" applyAlignment="1">
      <alignment vertical="center"/>
    </xf>
    <xf numFmtId="0" fontId="29" fillId="0" borderId="165" xfId="0" applyFill="1" applyBorder="1" applyAlignment="1">
      <alignment vertical="center"/>
    </xf>
    <xf numFmtId="0" fontId="22" fillId="0" borderId="166" xfId="0" applyFill="1" applyBorder="1" applyAlignment="1">
      <alignment vertical="center"/>
    </xf>
    <xf numFmtId="64" fontId="0" fillId="3" borderId="3" xfId="0" applyNumberFormat="1" applyFill="1" applyBorder="1">
      <alignment vertical="center"/>
    </xf>
    <xf numFmtId="65" fontId="0" fillId="3" borderId="3" xfId="0" applyNumberFormat="1" applyFill="1" applyBorder="1">
      <alignment vertical="center"/>
    </xf>
    <xf numFmtId="402" fontId="31" fillId="41" borderId="167" xfId="0" applyNumberFormat="1" applyFill="1" applyBorder="1" applyAlignment="1">
      <alignment vertical="center"/>
    </xf>
    <xf numFmtId="402" fontId="32" fillId="41" borderId="167" xfId="0" applyNumberFormat="1" applyFill="1" applyBorder="1" applyAlignment="1">
      <alignment horizontal="center" vertical="center"/>
    </xf>
    <xf numFmtId="66" fontId="0" fillId="3" borderId="3" xfId="0" applyNumberFormat="1" applyFill="1" applyBorder="1">
      <alignment vertical="center"/>
    </xf>
    <xf numFmtId="67" fontId="0" fillId="3" borderId="3" xfId="0" applyNumberFormat="1" applyFill="1" applyBorder="1">
      <alignment vertical="center"/>
    </xf>
    <xf numFmtId="0" fontId="22" fillId="40" borderId="137" xfId="0" applyFill="1" applyBorder="1">
      <alignment vertical="center"/>
    </xf>
    <xf numFmtId="0" fontId="22" fillId="40" borderId="139" xfId="0" applyFill="1" applyBorder="1">
      <alignment vertical="center"/>
    </xf>
    <xf numFmtId="0" fontId="22" fillId="40" borderId="140" xfId="0" applyFill="1" applyBorder="1">
      <alignment vertical="center"/>
    </xf>
    <xf numFmtId="0" fontId="22" fillId="40" borderId="141" xfId="0" applyFill="1" applyBorder="1">
      <alignment vertical="center"/>
    </xf>
    <xf numFmtId="0" fontId="22" fillId="40" borderId="142" xfId="0" applyFill="1" applyBorder="1">
      <alignment vertical="center"/>
    </xf>
    <xf numFmtId="0" fontId="22" fillId="40" borderId="144" xfId="0" applyFill="1" applyBorder="1">
      <alignment vertical="center"/>
    </xf>
    <xf numFmtId="0" fontId="22" fillId="42" borderId="137" xfId="0" applyFill="1" applyBorder="1">
      <alignment vertical="center"/>
    </xf>
    <xf numFmtId="0" fontId="22" fillId="42" borderId="139" xfId="0" applyFill="1" applyBorder="1">
      <alignment vertical="center"/>
    </xf>
    <xf numFmtId="0" fontId="22" fillId="42" borderId="140" xfId="0" applyFill="1" applyBorder="1">
      <alignment vertical="center"/>
    </xf>
    <xf numFmtId="0" fontId="22" fillId="42" borderId="141" xfId="0" applyFill="1" applyBorder="1">
      <alignment vertical="center"/>
    </xf>
    <xf numFmtId="0" fontId="22" fillId="42" borderId="142" xfId="0" applyFill="1" applyBorder="1">
      <alignment vertical="center"/>
    </xf>
    <xf numFmtId="0" fontId="22" fillId="42" borderId="144" xfId="0" applyFill="1" applyBorder="1">
      <alignment vertical="center"/>
    </xf>
    <xf numFmtId="0" fontId="22" fillId="26" borderId="137" xfId="0" applyFill="1" applyBorder="1">
      <alignment vertical="center"/>
    </xf>
    <xf numFmtId="0" fontId="22" fillId="26" borderId="139" xfId="0" applyFill="1" applyBorder="1">
      <alignment vertical="center"/>
    </xf>
    <xf numFmtId="0" fontId="22" fillId="26" borderId="140" xfId="0" applyFill="1" applyBorder="1">
      <alignment vertical="center"/>
    </xf>
    <xf numFmtId="0" fontId="22" fillId="26" borderId="141" xfId="0" applyFill="1" applyBorder="1">
      <alignment vertical="center"/>
    </xf>
    <xf numFmtId="0" fontId="22" fillId="26" borderId="142" xfId="0" applyFill="1" applyBorder="1">
      <alignment vertical="center"/>
    </xf>
    <xf numFmtId="0" fontId="22" fillId="26" borderId="144" xfId="0" applyFill="1" applyBorder="1">
      <alignment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5" builtinId="5"/>
    <cellStyle name="보통" xfId="23" builtinId="28"/>
    <cellStyle name="설명텍스트" xfId="48" builtinId="53"/>
    <cellStyle name="셀 확인" xfId="18" builtinId="23"/>
    <cellStyle name="쉼표" xfId="3" builtinId="3"/>
    <cellStyle name="쉼표[0]" xfId="6" builtinId="6"/>
    <cellStyle name="연결된 셀" xfId="19" builtinId="24"/>
    <cellStyle name="열어 본 하이퍼링크" xfId="2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4" builtinId="4"/>
    <cellStyle name="통화[0]" xfId="7" builtinId="7"/>
    <cellStyle name="표준" xfId="0" builtinId="0"/>
    <cellStyle name="하이퍼링크" xfId="1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theme" Target="theme/theme1.xml"></Relationship><Relationship Id="rId7" Type="http://schemas.openxmlformats.org/officeDocument/2006/relationships/styles" Target="styles.xml"></Relationship><Relationship Id="rId8" Type="http://schemas.openxmlformats.org/officeDocument/2006/relationships/sharedStrings" Target="sharedStrings.xml"></Relationship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roundedCorners val="0"/>
  <c:chart>
    <c:title>
      <c:tx>
        <c:rich>
          <a:bodyPr anchor="ctr" anchorCtr="1" rot="0" vert="horz"/>
          <a:lstStyle/>
          <a:p>
            <a:pPr algn="ctr">
              <a:defRPr sz="1400" b="0" i="0" u="none" baseline="0">
                <a:solidFill>
                  <a:srgbClr val="000000"/>
                </a:solidFill>
                <a:latin typeface="맑은 고딕"/>
                <a:ea typeface="맑은 고딕"/>
              </a:defRPr>
            </a:pPr>
            <a:r>
              <a:rPr lang="ko-KR" altLang="en-US" sz="1400" b="0" i="0" u="none" baseline="0">
                <a:solidFill>
                  <a:srgbClr val="333333"/>
                </a:solidFill>
                <a:latin typeface="맑은 고딕"/>
                <a:ea typeface="맑은 고딕"/>
              </a:rPr>
              <a:t>순수 공격력 최대치
초반~중반</a:t>
            </a:r>
          </a:p>
        </c:rich>
      </c:tx>
      <c:layout/>
      <c:overlay val="0"/>
      <c:spPr>
        <a:noFill/>
        <a:ln>
          <a:noFill/>
          <a:round/>
        </a:ln>
      </c:spPr>
    </c:title>
    <c:plotArea>
      <c:layout/>
      <c:lineChart>
        <c:grouping val="standard"/>
        <c:varyColors val="0"/>
        <c:ser>
          <c:idx val="0"/>
          <c:order val="0"/>
          <c:tx>
            <c:strRef>
              <c:f>'PC 능력치'!$D$1</c:f>
              <c:strCache>
                <c:ptCount val="1"/>
                <c:pt idx="0">
                  <c:v>순수 공격력 최대치</c:v>
                </c:pt>
              </c:strCache>
            </c:strRef>
          </c:tx>
          <c:marker>
            <c:symbol val="none"/>
          </c:marker>
          <c:cat>
            <c:numLit>
              <c:formatCode/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numLit>
          </c:cat>
          <c:val>
            <c:numRef>
              <c:f>'PC 능력치'!$D$2:$D$6</c:f>
              <c:numCache>
                <c:formatCode>General</c:formatCode>
                <c:ptCount val="5"/>
                <c:pt idx="0">
                  <c:v>110</c:v>
                </c:pt>
                <c:pt idx="1">
                  <c:v>140</c:v>
                </c:pt>
                <c:pt idx="2">
                  <c:v>170</c:v>
                </c:pt>
                <c:pt idx="3">
                  <c:v>200</c:v>
                </c:pt>
                <c:pt idx="4">
                  <c:v>200</c:v>
                </c:pt>
              </c:numCache>
            </c:numRef>
          </c:val>
          <c:smooth val="0"/>
        </c:ser>
        <c:marker val="1"/>
        <c:axId val="1111"/>
        <c:axId val="2222"/>
        <c:smooth val="0"/>
      </c:lineChart>
      <c:catAx>
        <c:axId val="1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round/>
          </a:ln>
        </c:spPr>
        <c:txPr>
          <a:bodyPr/>
          <a:lstStyle/>
          <a:p>
            <a:pPr>
              <a:defRPr sz="1000" b="0" i="0" u="none" baseline="0">
                <a:solidFill>
                  <a:srgbClr val="333333"/>
                </a:solidFill>
                <a:latin typeface="맑은 고딕"/>
                <a:ea typeface="맑은 고딕"/>
              </a:defRPr>
            </a:pPr>
            <a:endParaRPr lang="ko-KR"/>
          </a:p>
        </c:txPr>
        <c:crossAx val="2222"/>
        <c:crosses val="autoZero"/>
        <c:auto val="1"/>
        <c:lblAlgn val="ctr"/>
        <c:lblOffset val="100"/>
      </c:catAx>
      <c:valAx>
        <c:axId val="2222"/>
        <c:scaling>
          <c:orientation val="minMax"/>
        </c:scaling>
        <c:delete val="0"/>
        <c:axPos val="l"/>
        <c:majorGridlines>
          <c:spPr>
            <a:ln w="635" cap="flat">
              <a:solidFill>
                <a:srgbClr val="D9D9D9">
                  <a:alpha val="99607"/>
                </a:srgbClr>
              </a:solidFill>
              <a:round/>
              <a:alpha val="99607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round/>
          </a:ln>
        </c:spPr>
        <c:txPr>
          <a:bodyPr anchor="ctr" anchorCtr="1" rot="0" vert="horz"/>
          <a:lstStyle/>
          <a:p>
            <a:pPr>
              <a:defRPr sz="1000" b="0" i="0" u="none" baseline="0">
                <a:solidFill>
                  <a:srgbClr val="333333"/>
                </a:solidFill>
                <a:latin typeface="맑은 고딕"/>
                <a:ea typeface="맑은 고딕"/>
              </a:defRPr>
            </a:pPr>
            <a:endParaRPr lang="ko-KR"/>
          </a:p>
        </c:txPr>
        <c:crossAx val="1111"/>
        <c:crosses val="autoZero"/>
        <c:crossBetween val="between"/>
      </c:valAx>
      <c:spPr>
        <a:noFill/>
        <a:ln>
          <a:noFill/>
          <a:round/>
        </a:ln>
      </c:spPr>
    </c:plotArea>
    <c:legend>
      <c:legendPos val="b"/>
      <c:layout/>
      <c:spPr>
        <a:noFill/>
        <a:ln>
          <a:noFill/>
          <a:round/>
        </a:ln>
      </c:spPr>
      <c:txPr>
        <a:bodyPr anchor="t" anchorCtr="1" rot="0" vert="horz"/>
        <a:lstStyle/>
        <a:p>
          <a:pPr>
            <a:defRPr sz="1000" b="0" i="0" u="none" baseline="0">
              <a:solidFill>
                <a:srgbClr val="333333"/>
              </a:solidFill>
              <a:latin typeface="맑은 고딕"/>
              <a:ea typeface="맑은 고딕"/>
            </a:defRPr>
          </a:pPr>
          <a:endParaRPr lang="ko-KR"/>
        </a:p>
      </c:txPr>
      <c:overlay val="0"/>
    </c:legend>
    <c:plotVisOnly val="1"/>
    <c:dispBlanksAs val="zero"/>
  </c:chart>
  <c:spPr>
    <a:ln w="3175" cap="flat">
      <a:solidFill>
        <a:srgbClr val="D9D9D9">
          <a:alpha val="99607"/>
        </a:srgbClr>
      </a:solidFill>
      <a:round/>
      <a:alpha val="99607"/>
    </a:ln>
  </c:spPr>
  <c:txPr>
    <a:bodyPr/>
    <a:lstStyle/>
    <a:p>
      <a:pPr>
        <a:defRPr sz="1000" b="0" i="0" u="none" baseline="0">
          <a:solidFill>
            <a:srgbClr val="333333"/>
          </a:solidFill>
          <a:latin typeface="맑은 고딕"/>
          <a:ea typeface="맑은 고딕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roundedCorners val="0"/>
  <c:chart>
    <c:title>
      <c:tx>
        <c:rich>
          <a:bodyPr anchor="ctr" anchorCtr="1" rot="0" vert="horz"/>
          <a:lstStyle/>
          <a:p>
            <a:pPr algn="ctr">
              <a:defRPr sz="1400" b="0" i="0" u="none" baseline="0">
                <a:solidFill>
                  <a:srgbClr val="000000"/>
                </a:solidFill>
                <a:latin typeface="맑은 고딕"/>
                <a:ea typeface="맑은 고딕"/>
              </a:defRPr>
            </a:pPr>
            <a:r>
              <a:rPr lang="ko-KR" altLang="en-US" sz="1400" b="0" i="0" u="none" baseline="0">
                <a:solidFill>
                  <a:srgbClr val="333333"/>
                </a:solidFill>
                <a:latin typeface="맑은 고딕"/>
                <a:ea typeface="맑은 고딕"/>
              </a:rPr>
              <a:t>순수 공격력 최대치
후반~후일담</a:t>
            </a:r>
          </a:p>
        </c:rich>
      </c:tx>
      <c:layout/>
      <c:overlay val="0"/>
      <c:spPr>
        <a:noFill/>
        <a:ln>
          <a:noFill/>
          <a:round/>
        </a:ln>
      </c:spPr>
    </c:title>
    <c:plotArea>
      <c:layout/>
      <c:lineChart>
        <c:grouping val="standard"/>
        <c:varyColors val="0"/>
        <c:ser>
          <c:idx val="0"/>
          <c:order val="0"/>
          <c:tx>
            <c:strRef>
              <c:f>'PC 능력치'!$D$1</c:f>
              <c:strCache>
                <c:ptCount val="1"/>
                <c:pt idx="0">
                  <c:v>순수 공격력 최대치</c:v>
                </c:pt>
              </c:strCache>
            </c:strRef>
          </c:tx>
          <c:marker>
            <c:symbol val="none"/>
          </c:marker>
          <c:cat>
            <c:numLit>
              <c:formatCode/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cat>
          <c:val>
            <c:numRef>
              <c:f>'PC 능력치'!$D$7:$D$10</c:f>
              <c:numCache>
                <c:formatCode>General</c:formatCode>
                <c:ptCount val="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</c:numCache>
            </c:numRef>
          </c:val>
          <c:smooth val="0"/>
        </c:ser>
        <c:marker val="1"/>
        <c:axId val="1111"/>
        <c:axId val="2222"/>
        <c:smooth val="0"/>
      </c:lineChart>
      <c:catAx>
        <c:axId val="1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round/>
          </a:ln>
        </c:spPr>
        <c:txPr>
          <a:bodyPr/>
          <a:lstStyle/>
          <a:p>
            <a:pPr>
              <a:defRPr sz="1000" b="0" i="0" u="none" baseline="0">
                <a:solidFill>
                  <a:srgbClr val="333333"/>
                </a:solidFill>
                <a:latin typeface="맑은 고딕"/>
                <a:ea typeface="맑은 고딕"/>
              </a:defRPr>
            </a:pPr>
            <a:endParaRPr lang="ko-KR"/>
          </a:p>
        </c:txPr>
        <c:crossAx val="2222"/>
        <c:crosses val="autoZero"/>
        <c:auto val="1"/>
        <c:lblAlgn val="ctr"/>
        <c:lblOffset val="100"/>
      </c:catAx>
      <c:valAx>
        <c:axId val="2222"/>
        <c:scaling>
          <c:orientation val="minMax"/>
        </c:scaling>
        <c:delete val="0"/>
        <c:axPos val="l"/>
        <c:majorGridlines>
          <c:spPr>
            <a:ln w="635" cap="flat">
              <a:solidFill>
                <a:srgbClr val="D9D9D9">
                  <a:alpha val="99607"/>
                </a:srgbClr>
              </a:solidFill>
              <a:round/>
              <a:alpha val="99607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round/>
          </a:ln>
        </c:spPr>
        <c:txPr>
          <a:bodyPr anchor="ctr" anchorCtr="1" rot="0" vert="horz"/>
          <a:lstStyle/>
          <a:p>
            <a:pPr>
              <a:defRPr sz="1000" b="0" i="0" u="none" baseline="0">
                <a:solidFill>
                  <a:srgbClr val="333333"/>
                </a:solidFill>
                <a:latin typeface="맑은 고딕"/>
                <a:ea typeface="맑은 고딕"/>
              </a:defRPr>
            </a:pPr>
            <a:endParaRPr lang="ko-KR"/>
          </a:p>
        </c:txPr>
        <c:crossAx val="1111"/>
        <c:crosses val="autoZero"/>
        <c:crossBetween val="between"/>
      </c:valAx>
      <c:spPr>
        <a:noFill/>
        <a:ln>
          <a:noFill/>
          <a:round/>
        </a:ln>
      </c:spPr>
    </c:plotArea>
    <c:legend>
      <c:legendPos val="b"/>
      <c:layout/>
      <c:spPr>
        <a:noFill/>
        <a:ln>
          <a:noFill/>
          <a:round/>
        </a:ln>
      </c:spPr>
      <c:txPr>
        <a:bodyPr anchor="t" anchorCtr="1" rot="0" vert="horz"/>
        <a:lstStyle/>
        <a:p>
          <a:pPr>
            <a:defRPr sz="1000" b="0" i="0" u="none" baseline="0">
              <a:solidFill>
                <a:srgbClr val="333333"/>
              </a:solidFill>
              <a:latin typeface="맑은 고딕"/>
              <a:ea typeface="맑은 고딕"/>
            </a:defRPr>
          </a:pPr>
          <a:endParaRPr lang="ko-KR"/>
        </a:p>
      </c:txPr>
      <c:overlay val="0"/>
    </c:legend>
    <c:plotVisOnly val="1"/>
    <c:dispBlanksAs val="zero"/>
  </c:chart>
  <c:spPr>
    <a:ln w="3175" cap="flat">
      <a:solidFill>
        <a:srgbClr val="D9D9D9">
          <a:alpha val="99607"/>
        </a:srgbClr>
      </a:solidFill>
      <a:round/>
      <a:alpha val="99607"/>
    </a:ln>
  </c:spPr>
  <c:txPr>
    <a:bodyPr/>
    <a:lstStyle/>
    <a:p>
      <a:pPr>
        <a:defRPr sz="1000" b="0" i="0" u="none" baseline="0">
          <a:solidFill>
            <a:srgbClr val="333333"/>
          </a:solidFill>
          <a:latin typeface="맑은 고딕"/>
          <a:ea typeface="맑은 고딕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?>
<Relationships xmlns="http://schemas.openxmlformats.org/package/2006/relationships"><Relationship Id="rId1" Type="http://schemas.openxmlformats.org/officeDocument/2006/relationships/chart" Target="../charts/chart1.xml"></Relationship><Relationship Id="rId2" Type="http://schemas.openxmlformats.org/officeDocument/2006/relationships/chart" Target="../charts/chart2.xml"></Relationship></Relationships>
</file>

<file path=xl/drawings/_rels/vmlDrawing1.vml.rels><?xml version="1.0" encoding="UTF-8"?>
<Relationships xmlns="http://schemas.openxmlformats.org/package/2006/relationships"></Relationships>
</file>

<file path=xl/drawings/_rels/vmlDrawing2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0</xdr:row>
      <xdr:rowOff>161925</xdr:rowOff>
    </xdr:from>
    <xdr:to>
      <xdr:col>12</xdr:col>
      <xdr:colOff>123825</xdr:colOff>
      <xdr:row>15</xdr:row>
      <xdr:rowOff>161925</xdr:rowOff>
    </xdr:to>
    <xdr:graphicFrame macro="">
      <xdr:nvGraphicFramePr>
        <xdr:cNvPr id="4" name="차트 4"/>
        <xdr:cNvGraphicFramePr/>
      </xdr:nvGraphicFramePr>
      <xdr:xfrm>
        <a:off x="9154795" y="148590"/>
        <a:ext cx="5019675" cy="327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200025</xdr:colOff>
      <xdr:row>0</xdr:row>
      <xdr:rowOff>190500</xdr:rowOff>
    </xdr:from>
    <xdr:to>
      <xdr:col>18</xdr:col>
      <xdr:colOff>200025</xdr:colOff>
      <xdr:row>15</xdr:row>
      <xdr:rowOff>190500</xdr:rowOff>
    </xdr:to>
    <xdr:graphicFrame macro="">
      <xdr:nvGraphicFramePr>
        <xdr:cNvPr id="5" name="차트 5"/>
        <xdr:cNvGraphicFramePr/>
      </xdr:nvGraphicFramePr>
      <xdr:xfrm>
        <a:off x="14250670" y="177165"/>
        <a:ext cx="4089400" cy="327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4.xml.rels><?xml version="1.0" encoding="UTF-8"?>
<Relationships xmlns="http://schemas.openxmlformats.org/package/2006/relationships"><Relationship Id="rId1" Type="http://schemas.openxmlformats.org/officeDocument/2006/relationships/vmlDrawing" Target="../drawings/vmlDrawing2.vml"></Relationship><Relationship Id="rId2" Type="http://schemas.openxmlformats.org/officeDocument/2006/relationships/comments" Target="../comments2.xml"></Relationship></Relationships>
</file>

<file path=xl/worksheets/_rels/sheet5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2"/>
  <sheetViews>
    <sheetView tabSelected="1" workbookViewId="0">
      <selection activeCell="F16" sqref="F16"/>
    </sheetView>
  </sheetViews>
  <sheetFormatPr defaultRowHeight="16.500000"/>
  <cols>
    <col min="1" max="1" width="36.63000107" customWidth="1" outlineLevel="0"/>
    <col min="2" max="2" width="9.38000011" customWidth="1" outlineLevel="0"/>
    <col min="4" max="4" width="36.38000107" customWidth="1" outlineLevel="0"/>
    <col min="9" max="9" style="317" width="21.37999916" customWidth="1" outlineLevel="0"/>
    <col min="10" max="10" style="317" width="5.63000011" customWidth="1" outlineLevel="0"/>
    <col min="12" max="12" width="21.37999916" customWidth="1" outlineLevel="0"/>
    <col min="13" max="13" style="317" width="5.63000011" customWidth="1" outlineLevel="0"/>
    <col min="14" max="14" style="317" width="9.00500011" customWidth="1" outlineLevel="0"/>
    <col min="16" max="16" width="12.00500011" customWidth="1" outlineLevel="0"/>
  </cols>
  <sheetData>
    <row r="1" spans="1:23" ht="17.250000">
      <c r="A1" s="317" t="s">
        <v>259</v>
      </c>
      <c r="B1" s="317">
        <v>101</v>
      </c>
      <c r="D1" s="341" t="s">
        <v>208</v>
      </c>
      <c r="E1" s="342" t="s">
        <v>199</v>
      </c>
      <c r="F1" s="343" t="s">
        <v>200</v>
      </c>
      <c r="G1" s="344" t="s">
        <v>201</v>
      </c>
      <c r="I1" s="341" t="s">
        <v>19</v>
      </c>
      <c r="J1" s="357">
        <f>IF(B1&lt;=10,500,IF(B1&lt;=20,500,IF(B1&lt;=30,750,IF(B1&lt;=40,1000,IF(B1&lt;=50,1250,IF(B1&lt;=60,1500,IF(B1&lt;=80,1750,IF(B1&lt;=100,2000,IF(B1&gt;=101,2500)))))))))</f>
        <v>2500</v>
      </c>
      <c r="L1" s="341" t="s">
        <v>202</v>
      </c>
      <c r="M1" s="357">
        <f>IF(B1&lt;=10,250,IF(B1&lt;=20,500,IF(B1&lt;=30,500,IF(B1&lt;=40,750,IF(B1&lt;=40,1000,IF(B1&lt;=60,1250,IF(B1&lt;=80,1500,IF(B1&lt;=100,1750,IF(B1&lt;=101,2000)))))))))</f>
        <v>2000</v>
      </c>
      <c r="N1" s="317"/>
    </row>
    <row r="2" spans="1:23" ht="17.250000">
      <c r="A2" s="317" t="s">
        <v>155</v>
      </c>
      <c r="B2" s="317">
        <f>IF(B1&lt;=20,1,IF(B1&lt;=30,2,IF(B1&lt;=40,3,IF(B1&lt;=50,4,IF(B1&lt;=60,5,IF(B1&lt;=80,6,IF(B1&lt;=100,7,IF(B1&gt;=101,8))))))))</f>
        <v>8</v>
      </c>
      <c r="D2" s="345" t="s">
        <v>260</v>
      </c>
      <c r="E2" s="339">
        <v>15</v>
      </c>
      <c r="F2" s="340">
        <v>30</v>
      </c>
      <c r="G2" s="346">
        <v>45</v>
      </c>
      <c r="I2" s="345" t="s">
        <v>21</v>
      </c>
      <c r="J2" s="358">
        <f>IF(B1&lt;=10,50,IF(B1&lt;=20,50,IF(B1&lt;=30,75,IF(B1&lt;=40,100,IF(B1&lt;=50,125,IF(B1&lt;=60,150,IF(B1&lt;=80,175,IF(B1&lt;=100,200,IF(B1&gt;=101,250)))))))))</f>
        <v>250</v>
      </c>
      <c r="L2" s="345" t="s">
        <v>205</v>
      </c>
      <c r="M2" s="358">
        <f>IF(B1&lt;=10,50,IF(B1&lt;=20,50,IF(B1&lt;=30,50,IF(B1&lt;=40,75,IF(B1&lt;=50,100,IF(B1&lt;=60,125,IF(B1&lt;=80,150,IF(B1&lt;=1000,175,IF(B1&lt;=101,200)))))))))</f>
        <v>175</v>
      </c>
      <c r="N2" s="317"/>
    </row>
    <row r="3" spans="1:23" ht="17.250000">
      <c r="A3" s="0" t="s">
        <v>253</v>
      </c>
      <c r="B3" s="0">
        <f>J26+B8</f>
        <v>3000</v>
      </c>
      <c r="D3" s="345" t="s">
        <v>261</v>
      </c>
      <c r="E3" s="339">
        <v>5</v>
      </c>
      <c r="F3" s="340">
        <v>10</v>
      </c>
      <c r="G3" s="346">
        <v>15</v>
      </c>
      <c r="I3" s="345" t="s">
        <v>6</v>
      </c>
      <c r="J3" s="358">
        <f>IF(B1&lt;=10,55,IF(B1&lt;=20,70,IF(B1&lt;=30,85,IF(B1&lt;=40,100,IF(B1&lt;=50,100,IF(B1&lt;=60,150,IF(B1&lt;=80,300,IF(B1&lt;=100,400,IF(B1&gt;=101,500)))))))))</f>
        <v>500</v>
      </c>
      <c r="L3" s="345" t="s">
        <v>206</v>
      </c>
      <c r="M3" s="358">
        <f>IF(B1&lt;=10,10,IF(B1&lt;=20,55,IF(B1&lt;=30,70,IF(B1&lt;=40,85,IF(B1&lt;=50,100,IF(B1&lt;=60,100,IF(B1&lt;=80,150,IF(B1&lt;=100,300,IF(B1&lt;=101,400)))))))))</f>
        <v>400</v>
      </c>
      <c r="N3" s="317"/>
      <c r="P3" s="317"/>
      <c r="Q3" s="323"/>
    </row>
    <row r="4" spans="1:23" ht="17.250000">
      <c r="A4" s="0" t="s">
        <v>254</v>
      </c>
      <c r="B4" s="0">
        <f>J27+B9</f>
        <v>190</v>
      </c>
      <c r="D4" s="345" t="s">
        <v>262</v>
      </c>
      <c r="E4" s="339">
        <v>1</v>
      </c>
      <c r="F4" s="340">
        <v>2</v>
      </c>
      <c r="G4" s="346">
        <v>3</v>
      </c>
      <c r="I4" s="347" t="s">
        <v>4</v>
      </c>
      <c r="J4" s="359">
        <f>IF(B1&lt;=10,55,IF(B1&lt;=20,70,IF(B1&lt;=30,85,IF(B1&lt;=40,100,IF(B1&lt;=50,100,IF(B1&lt;=60,150,IF(B1&lt;=80,300,IF(B1&lt;=100,400,IF(B1&gt;=101,500)))))))))</f>
        <v>500</v>
      </c>
      <c r="L4" s="384" t="s">
        <v>207</v>
      </c>
      <c r="M4" s="359">
        <f>IF(B1&lt;=10,10,IF(B1&lt;=20,55,IF(B1&lt;=30,70,IF(B1&lt;=40,85,IF(B1&lt;=50,100,IF(B1&lt;=60,100,IF(B1&lt;=80,150,IF(B1&lt;=100,300,IF(B1&lt;=101,400)))))))))</f>
        <v>400</v>
      </c>
      <c r="N4" s="317"/>
      <c r="P4" s="317"/>
      <c r="Q4" s="317"/>
    </row>
    <row r="5" spans="1:23" ht="17.250000">
      <c r="A5" s="8" t="s">
        <v>278</v>
      </c>
      <c r="B5" s="402">
        <f>ROUND((B6+B7+B12)*(1+B13/100),0)</f>
        <v>1455</v>
      </c>
      <c r="D5" s="347" t="s">
        <v>263</v>
      </c>
      <c r="E5" s="348">
        <v>1</v>
      </c>
      <c r="F5" s="349">
        <v>2</v>
      </c>
      <c r="G5" s="350">
        <v>3</v>
      </c>
      <c r="I5" s="317"/>
      <c r="J5" s="317"/>
      <c r="M5" s="317"/>
      <c r="P5" s="317"/>
      <c r="Q5" s="317"/>
    </row>
    <row r="6" spans="1:23" ht="17.250000">
      <c r="A6" s="6" t="s">
        <v>243</v>
      </c>
      <c r="B6" s="7">
        <f>J28+B10</f>
        <v>600</v>
      </c>
      <c r="D6" s="317"/>
      <c r="E6" s="317"/>
      <c r="I6" s="341" t="s">
        <v>185</v>
      </c>
      <c r="J6" s="357">
        <f>IF(B2&lt;=7,25*(B2-1),IF(B2=8,25*6+500))</f>
        <v>650</v>
      </c>
      <c r="L6" s="388" t="s">
        <v>189</v>
      </c>
      <c r="M6" s="389">
        <f>IF(B2&lt;=7,25,IF(B2=8,500))</f>
        <v>500</v>
      </c>
      <c r="N6" s="317"/>
      <c r="P6" s="317"/>
      <c r="Q6" s="317"/>
    </row>
    <row r="7" spans="1:23" ht="17.250000">
      <c r="A7" s="6" t="s">
        <v>242</v>
      </c>
      <c r="B7" s="7">
        <f>J29+B11</f>
        <v>586</v>
      </c>
      <c r="D7" s="341" t="s">
        <v>275</v>
      </c>
      <c r="E7" s="357">
        <v>25</v>
      </c>
      <c r="I7" s="345" t="s">
        <v>186</v>
      </c>
      <c r="J7" s="358">
        <f>IF(B2&lt;=4,(B2-1)*5,IF(B2&lt;=7,15+(B2-3)*10,IF(B2&gt;=8,95)))</f>
        <v>95</v>
      </c>
      <c r="L7" s="345" t="s">
        <v>190</v>
      </c>
      <c r="M7" s="358">
        <f>IF(B2&lt;=4,5,IF(B2&lt;=7,10,IF(B2=8,50)))</f>
        <v>50</v>
      </c>
      <c r="N7" s="317"/>
      <c r="S7" s="225"/>
    </row>
    <row r="8" spans="1:23" ht="17.250000">
      <c r="A8" s="6" t="s">
        <v>248</v>
      </c>
      <c r="B8" s="7">
        <v>500</v>
      </c>
      <c r="D8" s="345" t="s">
        <v>274</v>
      </c>
      <c r="E8" s="358">
        <v>15</v>
      </c>
      <c r="G8" s="0"/>
      <c r="I8" s="345" t="s">
        <v>187</v>
      </c>
      <c r="J8" s="358">
        <f>IF(B2&lt;=4,0,IF(B2&gt;=5,(B2-4)*10))</f>
        <v>40</v>
      </c>
      <c r="L8" s="345" t="s">
        <v>192</v>
      </c>
      <c r="M8" s="358">
        <f>IF(B2&lt;=4,0,IF(B2&lt;=8,10))</f>
        <v>10</v>
      </c>
      <c r="N8" s="317"/>
      <c r="O8" s="225"/>
      <c r="P8" s="225"/>
      <c r="Q8" s="225"/>
      <c r="S8" s="225"/>
      <c r="T8" s="227"/>
    </row>
    <row r="9" spans="1:23" ht="17.250000">
      <c r="A9" s="6" t="s">
        <v>255</v>
      </c>
      <c r="B9" s="7">
        <v>15</v>
      </c>
      <c r="D9" s="345" t="s">
        <v>276</v>
      </c>
      <c r="E9" s="358">
        <v>2</v>
      </c>
      <c r="G9" s="0"/>
      <c r="H9" s="387"/>
      <c r="I9" s="385" t="s">
        <v>188</v>
      </c>
      <c r="J9" s="386">
        <f>IF(B2&lt;=4,0,IF(B2&gt;=5,(B2-4)*10))</f>
        <v>40</v>
      </c>
      <c r="K9" s="16"/>
      <c r="L9" s="347" t="s">
        <v>193</v>
      </c>
      <c r="M9" s="359">
        <f>IF(B2&lt;=4,0,IF(B2&lt;=8,10))</f>
        <v>10</v>
      </c>
      <c r="N9" s="317"/>
      <c r="O9" s="239"/>
      <c r="P9" s="239"/>
      <c r="Q9" s="239"/>
      <c r="R9" s="241"/>
      <c r="S9" s="239"/>
      <c r="T9" s="293"/>
      <c r="U9" s="205"/>
      <c r="V9" s="205"/>
    </row>
    <row r="10" spans="1:23" ht="17.250000" customHeight="1">
      <c r="A10" s="6" t="s">
        <v>250</v>
      </c>
      <c r="B10" s="7">
        <v>100</v>
      </c>
      <c r="D10" s="347" t="s">
        <v>277</v>
      </c>
      <c r="E10" s="359">
        <v>2</v>
      </c>
      <c r="H10" s="288"/>
      <c r="I10" s="16"/>
      <c r="J10" s="16"/>
      <c r="K10" s="16"/>
      <c r="L10" s="16"/>
      <c r="M10" s="16"/>
      <c r="O10" s="288"/>
      <c r="P10" s="288"/>
      <c r="Q10" s="288"/>
      <c r="R10" s="288"/>
      <c r="S10" s="288"/>
      <c r="T10" s="290"/>
      <c r="U10" s="291"/>
      <c r="V10" s="292"/>
    </row>
    <row r="11" spans="1:23" s="16" customFormat="1" ht="17.250000">
      <c r="A11" s="6" t="s">
        <v>251</v>
      </c>
      <c r="B11" s="7">
        <v>100</v>
      </c>
      <c r="C11" s="274"/>
      <c r="D11" s="317"/>
      <c r="E11" s="317"/>
      <c r="F11" s="0"/>
      <c r="H11" s="390"/>
      <c r="I11" s="341" t="s">
        <v>174</v>
      </c>
      <c r="J11" s="357">
        <v>250</v>
      </c>
      <c r="K11" s="16"/>
      <c r="O11" s="284"/>
      <c r="P11" s="284"/>
      <c r="Q11" s="285"/>
      <c r="R11" s="285"/>
      <c r="S11" s="244"/>
      <c r="T11" s="278"/>
      <c r="U11" s="15"/>
      <c r="V11" s="128"/>
      <c r="W11" s="16"/>
    </row>
    <row r="12" spans="1:23" s="16" customFormat="1" ht="17.250000">
      <c r="A12" s="6" t="s">
        <v>257</v>
      </c>
      <c r="B12" s="7">
        <v>200</v>
      </c>
      <c r="C12" s="305"/>
      <c r="D12" s="341" t="s">
        <v>264</v>
      </c>
      <c r="E12" s="357">
        <v>2</v>
      </c>
      <c r="G12" s="0"/>
      <c r="H12" s="391"/>
      <c r="I12" s="345" t="s">
        <v>175</v>
      </c>
      <c r="J12" s="358">
        <v>50</v>
      </c>
      <c r="L12" s="0"/>
      <c r="M12" s="317"/>
      <c r="O12" s="298"/>
      <c r="P12" s="298"/>
      <c r="Q12" s="298"/>
      <c r="R12" s="298"/>
      <c r="S12" s="298"/>
      <c r="T12" s="299"/>
      <c r="U12" s="312"/>
      <c r="V12" s="301"/>
      <c r="W12" s="16"/>
    </row>
    <row r="13" spans="1:23" s="16" customFormat="1" ht="17.250000">
      <c r="A13" s="6" t="s">
        <v>45</v>
      </c>
      <c r="B13" s="7">
        <v>5</v>
      </c>
      <c r="C13" s="307"/>
      <c r="D13" s="345" t="s">
        <v>265</v>
      </c>
      <c r="E13" s="358">
        <v>3</v>
      </c>
      <c r="G13" s="0"/>
      <c r="H13" s="392"/>
      <c r="I13" s="345" t="s">
        <v>176</v>
      </c>
      <c r="J13" s="358">
        <v>10</v>
      </c>
      <c r="L13" s="0"/>
      <c r="M13" s="317"/>
      <c r="O13" s="276"/>
      <c r="P13" s="276"/>
      <c r="Q13" s="276"/>
      <c r="R13" s="276"/>
      <c r="S13" s="276"/>
      <c r="T13" s="278"/>
      <c r="U13" s="303"/>
      <c r="V13" s="303"/>
      <c r="W13" s="16"/>
    </row>
    <row r="14" spans="1:23">
      <c r="D14" s="345" t="s">
        <v>266</v>
      </c>
      <c r="E14" s="358">
        <v>1</v>
      </c>
      <c r="H14" s="393"/>
      <c r="I14" s="347" t="s">
        <v>177</v>
      </c>
      <c r="J14" s="359">
        <v>10</v>
      </c>
      <c r="O14" s="225"/>
      <c r="P14" s="225"/>
      <c r="Q14" s="225"/>
      <c r="R14" s="1"/>
      <c r="S14" s="225"/>
      <c r="T14" s="294"/>
      <c r="U14" s="1"/>
      <c r="V14" s="131"/>
    </row>
    <row r="15" spans="1:23" ht="17.250000">
      <c r="A15" s="10" t="s">
        <v>46</v>
      </c>
      <c r="B15" s="6">
        <v>11</v>
      </c>
      <c r="D15" s="347" t="s">
        <v>272</v>
      </c>
      <c r="E15" s="359">
        <v>2</v>
      </c>
      <c r="H15" s="227"/>
      <c r="I15" s="317"/>
      <c r="J15" s="317"/>
      <c r="M15" s="317"/>
      <c r="O15" s="227"/>
      <c r="P15" s="227"/>
      <c r="Q15" s="227"/>
      <c r="R15" s="205"/>
      <c r="S15" s="227"/>
      <c r="T15" s="294"/>
      <c r="U15" s="311"/>
      <c r="V15" s="131"/>
    </row>
    <row r="16" spans="1:23">
      <c r="H16" s="1"/>
      <c r="I16" s="341" t="s">
        <v>179</v>
      </c>
      <c r="J16" s="357">
        <v>10</v>
      </c>
      <c r="L16" s="394" t="s">
        <v>194</v>
      </c>
      <c r="M16" s="395">
        <f>M1+M6+(B1-(B2*10))*J16</f>
        <v>2710</v>
      </c>
      <c r="N16" s="317"/>
      <c r="O16" s="225"/>
      <c r="P16" s="225"/>
      <c r="Q16" s="225"/>
      <c r="R16" s="1"/>
      <c r="S16" s="225"/>
      <c r="T16" s="309"/>
      <c r="U16" s="1"/>
      <c r="V16" s="131"/>
    </row>
    <row r="17" spans="1:22" ht="17.250000">
      <c r="A17" s="10" t="s">
        <v>47</v>
      </c>
      <c r="B17" s="6">
        <v>455</v>
      </c>
      <c r="C17" s="213"/>
      <c r="D17" s="341" t="s">
        <v>228</v>
      </c>
      <c r="E17" s="357">
        <f>E12*E2+E13*F2+E14*G2+E7*E15</f>
        <v>215</v>
      </c>
      <c r="H17" s="241"/>
      <c r="I17" s="345" t="s">
        <v>181</v>
      </c>
      <c r="J17" s="358">
        <v>0</v>
      </c>
      <c r="K17" s="387"/>
      <c r="L17" s="345" t="s">
        <v>195</v>
      </c>
      <c r="M17" s="396">
        <f>M2+M7+(B1-(B2*10))*J17</f>
        <v>225</v>
      </c>
      <c r="N17" s="325"/>
      <c r="O17" s="239"/>
      <c r="P17" s="241"/>
      <c r="Q17" s="239"/>
      <c r="R17" s="241"/>
      <c r="S17" s="239"/>
      <c r="T17" s="239"/>
      <c r="U17" s="241"/>
      <c r="V17" s="239"/>
    </row>
    <row r="18" spans="1:22" ht="17.250000">
      <c r="A18" s="11" t="s">
        <v>48</v>
      </c>
      <c r="B18" s="12">
        <v>4</v>
      </c>
      <c r="D18" s="345" t="s">
        <v>229</v>
      </c>
      <c r="E18" s="346">
        <f>E3*E12+F3*E13+G3*E14+E8*E15</f>
        <v>85</v>
      </c>
      <c r="I18" s="345" t="s">
        <v>182</v>
      </c>
      <c r="J18" s="358">
        <v>1</v>
      </c>
      <c r="K18" s="397"/>
      <c r="L18" s="345" t="s">
        <v>196</v>
      </c>
      <c r="M18" s="396">
        <f>M3+J8+(B1-(B2*10))*J18</f>
        <v>461</v>
      </c>
      <c r="N18" s="317"/>
      <c r="O18" s="225"/>
      <c r="S18" s="225"/>
      <c r="T18" s="225"/>
    </row>
    <row r="19" spans="1:22">
      <c r="A19" s="15"/>
      <c r="B19" s="15"/>
      <c r="D19" s="345" t="s">
        <v>230</v>
      </c>
      <c r="E19" s="346">
        <f>E4*E12+F4*E13+G4*E14+E9*E15</f>
        <v>15</v>
      </c>
      <c r="I19" s="385" t="s">
        <v>183</v>
      </c>
      <c r="J19" s="386">
        <v>1</v>
      </c>
      <c r="K19" s="398"/>
      <c r="L19" s="347" t="s">
        <v>197</v>
      </c>
      <c r="M19" s="386">
        <f>M4+J9+(B1-(B2*10))*J19</f>
        <v>461</v>
      </c>
      <c r="N19" s="317"/>
      <c r="S19" s="225"/>
      <c r="T19" s="225"/>
    </row>
    <row r="20" spans="1:22" ht="17.250000">
      <c r="A20" s="15"/>
      <c r="B20" s="15"/>
      <c r="D20" s="347" t="s">
        <v>231</v>
      </c>
      <c r="E20" s="359">
        <f>E5*E12+F5*E13+G5*E14+E10*E15</f>
        <v>15</v>
      </c>
      <c r="I20" s="315"/>
      <c r="J20" s="400"/>
      <c r="K20" s="299"/>
      <c r="L20" s="399"/>
      <c r="M20" s="325"/>
      <c r="S20" s="225"/>
      <c r="T20" s="225"/>
    </row>
    <row r="21" spans="1:22">
      <c r="A21" s="15"/>
      <c r="B21" s="15"/>
      <c r="I21" s="341" t="s">
        <v>223</v>
      </c>
      <c r="J21" s="357">
        <f>M16+E17+E22</f>
        <v>3235</v>
      </c>
      <c r="K21" s="276"/>
      <c r="L21" s="276"/>
      <c r="T21" s="225"/>
    </row>
    <row r="22" spans="1:22" ht="17.250000">
      <c r="A22" s="8" t="s">
        <v>39</v>
      </c>
      <c r="B22" s="9">
        <f>B23+5</f>
        <v>35</v>
      </c>
      <c r="D22" s="372" t="s">
        <v>268</v>
      </c>
      <c r="E22" s="344">
        <v>310</v>
      </c>
      <c r="I22" s="345" t="s">
        <v>224</v>
      </c>
      <c r="J22" s="358">
        <f>M17+E18+E23</f>
        <v>370</v>
      </c>
      <c r="K22" s="225"/>
      <c r="L22" s="225"/>
      <c r="T22" s="225"/>
    </row>
    <row r="23" spans="1:22" ht="17.250000">
      <c r="A23" s="18" t="s">
        <v>49</v>
      </c>
      <c r="B23" s="17">
        <v>30</v>
      </c>
      <c r="D23" s="373" t="s">
        <v>269</v>
      </c>
      <c r="E23" s="346">
        <v>60</v>
      </c>
      <c r="I23" s="345" t="s">
        <v>225</v>
      </c>
      <c r="J23" s="358">
        <f>M18+E19+E24</f>
        <v>586</v>
      </c>
      <c r="K23" s="205"/>
      <c r="L23" s="227"/>
    </row>
    <row r="24" spans="1:22" ht="17.250000">
      <c r="A24" s="8" t="s">
        <v>40</v>
      </c>
      <c r="B24" s="9">
        <f>1.1+B26/100</f>
        <v>1.2</v>
      </c>
      <c r="D24" s="373" t="s">
        <v>270</v>
      </c>
      <c r="E24" s="346">
        <v>110</v>
      </c>
      <c r="I24" s="347" t="s">
        <v>227</v>
      </c>
      <c r="J24" s="359">
        <f>M19+E20+E25</f>
        <v>486</v>
      </c>
      <c r="K24" s="1"/>
      <c r="L24" s="1"/>
    </row>
    <row r="25" spans="1:22" ht="17.250000">
      <c r="A25" s="8" t="s">
        <v>41</v>
      </c>
      <c r="B25" s="310">
        <f>1.3+B26/100</f>
        <v>1.4</v>
      </c>
      <c r="D25" s="374" t="s">
        <v>271</v>
      </c>
      <c r="E25" s="350">
        <v>10</v>
      </c>
      <c r="I25" s="317"/>
      <c r="J25" s="317"/>
      <c r="K25" s="241"/>
      <c r="L25" s="241"/>
    </row>
    <row r="26" spans="1:22" ht="17.250000">
      <c r="A26" s="18" t="s">
        <v>258</v>
      </c>
      <c r="B26" s="17">
        <v>10</v>
      </c>
      <c r="H26" s="317"/>
      <c r="I26" s="419" t="s">
        <v>237</v>
      </c>
      <c r="J26" s="420">
        <f>IF(J21&gt;=J1,J1,J21)</f>
        <v>2500</v>
      </c>
    </row>
    <row r="27" spans="1:22">
      <c r="A27" s="15"/>
      <c r="B27" s="15"/>
      <c r="H27" s="317"/>
      <c r="I27" s="421" t="s">
        <v>238</v>
      </c>
      <c r="J27" s="422">
        <f>IF(J22&gt;=M2,M2,J22)</f>
        <v>175</v>
      </c>
    </row>
    <row r="28" spans="1:22">
      <c r="H28" s="317"/>
      <c r="I28" s="421" t="s">
        <v>239</v>
      </c>
      <c r="J28" s="422">
        <f>IF(J23&gt;=J3,J3,J23)</f>
        <v>500</v>
      </c>
    </row>
    <row r="29" spans="1:22" ht="17.250000">
      <c r="A29" s="14" t="s">
        <v>36</v>
      </c>
      <c r="B29" s="13">
        <f>IF((B5-B15)*B17*B18&lt;=0,"무효",(B5-B15)*B17*B18)</f>
        <v>2628080</v>
      </c>
      <c r="H29" s="317"/>
      <c r="I29" s="423" t="s">
        <v>240</v>
      </c>
      <c r="J29" s="424">
        <f>IF(J24&gt;=J4,J4,J24)</f>
        <v>486</v>
      </c>
    </row>
    <row r="30" spans="1:22" ht="17.250000">
      <c r="A30" s="19" t="s">
        <v>37</v>
      </c>
      <c r="B30" s="20">
        <f>IF(B29="무효","무효",B29*B24)</f>
        <v>3153696</v>
      </c>
      <c r="H30" s="317"/>
      <c r="I30" s="317"/>
      <c r="J30" s="317"/>
    </row>
    <row r="31" spans="1:22" ht="17.250000">
      <c r="A31" s="21" t="s">
        <v>38</v>
      </c>
      <c r="B31" s="22">
        <f>IF(B29="무효","무효",B29*B25)</f>
        <v>3679312</v>
      </c>
      <c r="H31" s="317"/>
    </row>
    <row r="32" spans="1:22">
      <c r="H32" s="317"/>
    </row>
    <row r="33" spans="8:8">
      <c r="H33" s="317"/>
    </row>
    <row r="34" spans="8:8">
      <c r="H34" s="317"/>
    </row>
    <row r="35" spans="8:8">
      <c r="H35" s="317"/>
    </row>
    <row r="36" spans="8:8">
      <c r="H36" s="317"/>
    </row>
    <row r="37" spans="8:8">
      <c r="H37" s="317"/>
    </row>
    <row r="39" spans="8:8">
      <c r="H39" s="317"/>
    </row>
    <row r="40" spans="8:8">
      <c r="H40" s="317"/>
    </row>
    <row r="41" spans="8:8">
      <c r="H41" s="317"/>
    </row>
    <row r="42" spans="8:8">
      <c r="H42" s="317"/>
    </row>
  </sheetData>
  <phoneticPr fontId="1" type="noConversion"/>
  <pageMargins left="0.70" right="0.70" top="0.75" bottom="0.75" header="0.30" footer="0.3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7"/>
  <sheetViews>
    <sheetView workbookViewId="0">
      <selection activeCell="P8" sqref="P8"/>
    </sheetView>
  </sheetViews>
  <sheetFormatPr defaultRowHeight="16.500000"/>
  <cols>
    <col min="1" max="4" style="1" width="9.00500011" customWidth="1" outlineLevel="0"/>
    <col min="5" max="5" width="16.62999916" customWidth="1" outlineLevel="0"/>
    <col min="6" max="6" style="1" width="9.75500011" customWidth="1" outlineLevel="0"/>
    <col min="7" max="8" style="1" width="12.00500011" customWidth="1" outlineLevel="0"/>
    <col min="9" max="9" width="5.50500011" customWidth="1" outlineLevel="0"/>
    <col min="10" max="10" width="5.63000011" customWidth="1" outlineLevel="0"/>
    <col min="11" max="11" style="1" width="7.38000011" customWidth="1" outlineLevel="0"/>
    <col min="12" max="12" style="1" width="9.00500011" customWidth="1" outlineLevel="0"/>
    <col min="14" max="14" width="9.75500011" customWidth="1" outlineLevel="0"/>
    <col min="15" max="15" width="12.00500011" customWidth="1" outlineLevel="0"/>
  </cols>
  <sheetData>
    <row r="1" spans="1:12">
      <c r="A1" s="1" t="s">
        <v>0</v>
      </c>
      <c r="B1" s="1" t="s">
        <v>2</v>
      </c>
      <c r="C1" s="2" t="s">
        <v>4</v>
      </c>
      <c r="D1" s="1" t="s">
        <v>6</v>
      </c>
      <c r="E1" s="0" t="s">
        <v>8</v>
      </c>
      <c r="F1" s="1" t="s">
        <v>19</v>
      </c>
      <c r="G1" s="1" t="s">
        <v>21</v>
      </c>
      <c r="I1" s="0" t="s">
        <v>28</v>
      </c>
      <c r="J1" s="0" t="s">
        <v>30</v>
      </c>
      <c r="K1" s="1" t="s">
        <v>32</v>
      </c>
      <c r="L1" s="1" t="s">
        <v>34</v>
      </c>
    </row>
    <row r="2" spans="1:12">
      <c r="A2" s="1" t="s">
        <v>1</v>
      </c>
      <c r="B2" s="1" t="s">
        <v>3</v>
      </c>
      <c r="C2" s="2" t="s">
        <v>5</v>
      </c>
      <c r="D2" s="1" t="s">
        <v>7</v>
      </c>
      <c r="F2" s="1" t="s">
        <v>20</v>
      </c>
      <c r="G2" s="1" t="s">
        <v>22</v>
      </c>
      <c r="I2" s="0" t="s">
        <v>29</v>
      </c>
      <c r="J2" s="0" t="s">
        <v>31</v>
      </c>
      <c r="K2" s="1" t="s">
        <v>51</v>
      </c>
      <c r="L2" s="1" t="s">
        <v>33</v>
      </c>
    </row>
    <row r="3" spans="1:12">
      <c r="A3" s="1">
        <v>1</v>
      </c>
      <c r="B3" s="1">
        <v>1</v>
      </c>
      <c r="C3" s="2">
        <v>55</v>
      </c>
      <c r="D3" s="2">
        <v>55</v>
      </c>
      <c r="E3" s="3">
        <f>C3+D3</f>
        <v>110</v>
      </c>
      <c r="F3" s="1">
        <v>500</v>
      </c>
      <c r="G3" s="1">
        <v>50</v>
      </c>
      <c r="I3" s="0">
        <v>10</v>
      </c>
      <c r="J3" s="0">
        <v>10</v>
      </c>
      <c r="K3" s="1">
        <f>I3+J3</f>
        <v>20</v>
      </c>
      <c r="L3" s="1">
        <v>250</v>
      </c>
    </row>
    <row r="4" spans="1:12">
      <c r="A4" s="1">
        <v>1</v>
      </c>
      <c r="B4" s="1">
        <v>2</v>
      </c>
      <c r="C4" s="2">
        <v>55</v>
      </c>
      <c r="D4" s="2">
        <v>55</v>
      </c>
      <c r="E4" s="3">
        <f>C4+D4</f>
        <v>110</v>
      </c>
      <c r="F4" s="1">
        <v>500</v>
      </c>
      <c r="G4" s="1">
        <v>50</v>
      </c>
      <c r="I4" s="0">
        <v>11</v>
      </c>
      <c r="J4" s="0">
        <v>11</v>
      </c>
      <c r="K4" s="1">
        <f>I4+J4</f>
        <v>22</v>
      </c>
      <c r="L4" s="1">
        <v>260</v>
      </c>
    </row>
    <row r="5" spans="1:12">
      <c r="A5" s="1">
        <v>1</v>
      </c>
      <c r="B5" s="1">
        <v>3</v>
      </c>
      <c r="C5" s="2">
        <v>55</v>
      </c>
      <c r="D5" s="2">
        <v>55</v>
      </c>
      <c r="E5" s="3">
        <f>C5+D5</f>
        <v>110</v>
      </c>
      <c r="F5" s="1">
        <v>500</v>
      </c>
      <c r="G5" s="1">
        <v>50</v>
      </c>
      <c r="I5" s="0">
        <v>12</v>
      </c>
      <c r="J5" s="0">
        <v>12</v>
      </c>
      <c r="K5" s="1">
        <f>I5+J5</f>
        <v>24</v>
      </c>
      <c r="L5" s="1">
        <v>270</v>
      </c>
    </row>
    <row r="6" spans="1:12">
      <c r="A6" s="1">
        <v>1</v>
      </c>
      <c r="B6" s="1">
        <v>4</v>
      </c>
      <c r="C6" s="2">
        <v>55</v>
      </c>
      <c r="D6" s="2">
        <v>55</v>
      </c>
      <c r="E6" s="3">
        <f>C6+D6</f>
        <v>110</v>
      </c>
      <c r="F6" s="1">
        <v>500</v>
      </c>
      <c r="G6" s="1">
        <v>50</v>
      </c>
      <c r="I6" s="0">
        <v>13</v>
      </c>
      <c r="J6" s="0">
        <v>13</v>
      </c>
      <c r="K6" s="1">
        <f>I6+J6</f>
        <v>26</v>
      </c>
      <c r="L6" s="1">
        <v>280</v>
      </c>
    </row>
    <row r="7" spans="1:12">
      <c r="A7" s="1">
        <v>1</v>
      </c>
      <c r="B7" s="1">
        <v>5</v>
      </c>
      <c r="C7" s="2">
        <v>55</v>
      </c>
      <c r="D7" s="2">
        <v>55</v>
      </c>
      <c r="E7" s="3">
        <f>C7+D7</f>
        <v>110</v>
      </c>
      <c r="F7" s="1">
        <v>500</v>
      </c>
      <c r="G7" s="1">
        <v>50</v>
      </c>
      <c r="I7" s="0">
        <v>14</v>
      </c>
      <c r="J7" s="0">
        <v>14</v>
      </c>
      <c r="K7" s="1">
        <f>I7+J7</f>
        <v>28</v>
      </c>
      <c r="L7" s="1">
        <v>290</v>
      </c>
    </row>
    <row r="8" spans="1:12">
      <c r="A8" s="1">
        <v>1</v>
      </c>
      <c r="B8" s="1">
        <v>6</v>
      </c>
      <c r="C8" s="2">
        <v>55</v>
      </c>
      <c r="D8" s="2">
        <v>55</v>
      </c>
      <c r="E8" s="3">
        <f>C8+D8</f>
        <v>110</v>
      </c>
      <c r="F8" s="1">
        <v>500</v>
      </c>
      <c r="G8" s="1">
        <v>50</v>
      </c>
      <c r="I8" s="0">
        <v>15</v>
      </c>
      <c r="J8" s="0">
        <v>15</v>
      </c>
      <c r="K8" s="1">
        <f>I8+J8</f>
        <v>30</v>
      </c>
      <c r="L8" s="1">
        <v>300</v>
      </c>
    </row>
    <row r="9" spans="1:12">
      <c r="A9" s="1">
        <v>1</v>
      </c>
      <c r="B9" s="1">
        <v>7</v>
      </c>
      <c r="C9" s="2">
        <v>55</v>
      </c>
      <c r="D9" s="2">
        <v>55</v>
      </c>
      <c r="E9" s="3">
        <f>C9+D9</f>
        <v>110</v>
      </c>
      <c r="F9" s="1">
        <v>500</v>
      </c>
      <c r="G9" s="1">
        <v>50</v>
      </c>
      <c r="I9" s="0">
        <v>16</v>
      </c>
      <c r="J9" s="0">
        <v>16</v>
      </c>
      <c r="K9" s="1">
        <f>I9+J9</f>
        <v>32</v>
      </c>
      <c r="L9" s="1">
        <v>310</v>
      </c>
    </row>
    <row r="10" spans="1:12">
      <c r="A10" s="1">
        <v>1</v>
      </c>
      <c r="B10" s="1">
        <v>8</v>
      </c>
      <c r="C10" s="2">
        <v>55</v>
      </c>
      <c r="D10" s="2">
        <v>55</v>
      </c>
      <c r="E10" s="3">
        <f>C10+D10</f>
        <v>110</v>
      </c>
      <c r="F10" s="1">
        <v>500</v>
      </c>
      <c r="G10" s="1">
        <v>50</v>
      </c>
      <c r="I10" s="0">
        <v>17</v>
      </c>
      <c r="J10" s="0">
        <v>17</v>
      </c>
      <c r="K10" s="1">
        <f>I10+J10</f>
        <v>34</v>
      </c>
      <c r="L10" s="1">
        <v>320</v>
      </c>
    </row>
    <row r="11" spans="1:12">
      <c r="A11" s="1">
        <v>1</v>
      </c>
      <c r="B11" s="1">
        <v>9</v>
      </c>
      <c r="C11" s="2">
        <v>55</v>
      </c>
      <c r="D11" s="2">
        <v>55</v>
      </c>
      <c r="E11" s="3">
        <f>C11+D11</f>
        <v>110</v>
      </c>
      <c r="F11" s="1">
        <v>500</v>
      </c>
      <c r="G11" s="1">
        <v>50</v>
      </c>
      <c r="I11" s="0">
        <v>18</v>
      </c>
      <c r="J11" s="0">
        <v>18</v>
      </c>
      <c r="K11" s="1">
        <f>I11+J11</f>
        <v>36</v>
      </c>
      <c r="L11" s="1">
        <v>330</v>
      </c>
    </row>
    <row r="12" spans="1:12">
      <c r="A12" s="1">
        <v>1</v>
      </c>
      <c r="B12" s="1">
        <v>10</v>
      </c>
      <c r="C12" s="2">
        <v>55</v>
      </c>
      <c r="D12" s="2">
        <v>55</v>
      </c>
      <c r="E12" s="3">
        <f>C12+D12</f>
        <v>110</v>
      </c>
      <c r="F12" s="1">
        <v>500</v>
      </c>
      <c r="G12" s="1">
        <v>50</v>
      </c>
      <c r="I12" s="0">
        <v>19</v>
      </c>
      <c r="J12" s="0">
        <v>19</v>
      </c>
      <c r="K12" s="1">
        <f>I12+J12</f>
        <v>38</v>
      </c>
      <c r="L12" s="1">
        <v>340</v>
      </c>
    </row>
    <row r="13" spans="1:12">
      <c r="A13" s="1">
        <v>1</v>
      </c>
      <c r="B13" s="1">
        <v>11</v>
      </c>
      <c r="C13" s="2">
        <v>70</v>
      </c>
      <c r="D13" s="2">
        <v>70</v>
      </c>
      <c r="E13" s="3">
        <f>C13+D13</f>
        <v>140</v>
      </c>
      <c r="F13" s="1">
        <v>500</v>
      </c>
      <c r="G13" s="1">
        <v>50</v>
      </c>
      <c r="I13" s="0">
        <v>20</v>
      </c>
      <c r="J13" s="0">
        <v>20</v>
      </c>
      <c r="K13" s="1">
        <f>I13+J13</f>
        <v>40</v>
      </c>
      <c r="L13" s="1">
        <v>350</v>
      </c>
    </row>
    <row r="14" spans="1:12">
      <c r="A14" s="1">
        <v>1</v>
      </c>
      <c r="B14" s="1">
        <v>12</v>
      </c>
      <c r="C14" s="2">
        <v>70</v>
      </c>
      <c r="D14" s="2">
        <v>70</v>
      </c>
      <c r="E14" s="3">
        <f>C14+D14</f>
        <v>140</v>
      </c>
      <c r="F14" s="1">
        <v>500</v>
      </c>
      <c r="G14" s="1">
        <v>50</v>
      </c>
      <c r="I14" s="0">
        <v>21</v>
      </c>
      <c r="J14" s="0">
        <v>21</v>
      </c>
      <c r="K14" s="1">
        <f>I14+J14</f>
        <v>42</v>
      </c>
      <c r="L14" s="1">
        <v>360</v>
      </c>
    </row>
    <row r="15" spans="1:12">
      <c r="A15" s="1">
        <v>1</v>
      </c>
      <c r="B15" s="1">
        <v>13</v>
      </c>
      <c r="C15" s="2">
        <v>70</v>
      </c>
      <c r="D15" s="2">
        <v>70</v>
      </c>
      <c r="E15" s="3">
        <f>C15+D15</f>
        <v>140</v>
      </c>
      <c r="F15" s="1">
        <v>500</v>
      </c>
      <c r="G15" s="1">
        <v>50</v>
      </c>
      <c r="I15" s="0">
        <v>22</v>
      </c>
      <c r="J15" s="0">
        <v>22</v>
      </c>
      <c r="K15" s="1">
        <f>I15+J15</f>
        <v>44</v>
      </c>
      <c r="L15" s="1">
        <v>370</v>
      </c>
    </row>
    <row r="16" spans="1:12">
      <c r="A16" s="1">
        <v>1</v>
      </c>
      <c r="B16" s="1">
        <v>14</v>
      </c>
      <c r="C16" s="2">
        <v>70</v>
      </c>
      <c r="D16" s="2">
        <v>70</v>
      </c>
      <c r="E16" s="3">
        <f>C16+D16</f>
        <v>140</v>
      </c>
      <c r="F16" s="1">
        <v>500</v>
      </c>
      <c r="G16" s="1">
        <v>50</v>
      </c>
      <c r="I16" s="0">
        <v>23</v>
      </c>
      <c r="J16" s="0">
        <v>23</v>
      </c>
      <c r="K16" s="1">
        <f>I16+J16</f>
        <v>46</v>
      </c>
      <c r="L16" s="1">
        <v>380</v>
      </c>
    </row>
    <row r="17" spans="1:12">
      <c r="A17" s="1">
        <v>1</v>
      </c>
      <c r="B17" s="1">
        <v>15</v>
      </c>
      <c r="C17" s="2">
        <v>70</v>
      </c>
      <c r="D17" s="2">
        <v>70</v>
      </c>
      <c r="E17" s="3">
        <f>C17+D17</f>
        <v>140</v>
      </c>
      <c r="F17" s="1">
        <v>500</v>
      </c>
      <c r="G17" s="1">
        <v>50</v>
      </c>
      <c r="I17" s="0">
        <v>24</v>
      </c>
      <c r="J17" s="0">
        <v>24</v>
      </c>
      <c r="K17" s="1">
        <f>I17+J17</f>
        <v>48</v>
      </c>
      <c r="L17" s="1">
        <v>390</v>
      </c>
    </row>
    <row r="18" spans="1:12">
      <c r="A18" s="1">
        <v>1</v>
      </c>
      <c r="B18" s="1">
        <v>16</v>
      </c>
      <c r="C18" s="2">
        <v>70</v>
      </c>
      <c r="D18" s="2">
        <v>70</v>
      </c>
      <c r="E18" s="3">
        <f>C18+D18</f>
        <v>140</v>
      </c>
      <c r="F18" s="1">
        <v>500</v>
      </c>
      <c r="G18" s="1">
        <v>50</v>
      </c>
      <c r="I18" s="0">
        <v>25</v>
      </c>
      <c r="J18" s="0">
        <v>25</v>
      </c>
      <c r="K18" s="1">
        <f>I18+J18</f>
        <v>50</v>
      </c>
      <c r="L18" s="1">
        <v>400</v>
      </c>
    </row>
    <row r="19" spans="1:12">
      <c r="A19" s="1">
        <v>1</v>
      </c>
      <c r="B19" s="1">
        <v>17</v>
      </c>
      <c r="C19" s="2">
        <v>70</v>
      </c>
      <c r="D19" s="2">
        <v>70</v>
      </c>
      <c r="E19" s="3">
        <f>C19+D19</f>
        <v>140</v>
      </c>
      <c r="F19" s="1">
        <v>500</v>
      </c>
      <c r="G19" s="1">
        <v>50</v>
      </c>
      <c r="I19" s="0">
        <v>26</v>
      </c>
      <c r="J19" s="0">
        <v>26</v>
      </c>
      <c r="K19" s="1">
        <f>I19+J19</f>
        <v>52</v>
      </c>
      <c r="L19" s="1">
        <v>410</v>
      </c>
    </row>
    <row r="20" spans="1:12">
      <c r="A20" s="1">
        <v>1</v>
      </c>
      <c r="B20" s="1">
        <v>18</v>
      </c>
      <c r="C20" s="2">
        <v>70</v>
      </c>
      <c r="D20" s="2">
        <v>70</v>
      </c>
      <c r="E20" s="3">
        <f>C20+D20</f>
        <v>140</v>
      </c>
      <c r="F20" s="1">
        <v>500</v>
      </c>
      <c r="G20" s="1">
        <v>50</v>
      </c>
      <c r="I20" s="0">
        <v>27</v>
      </c>
      <c r="J20" s="0">
        <v>27</v>
      </c>
      <c r="K20" s="1">
        <f>I20+J20</f>
        <v>54</v>
      </c>
      <c r="L20" s="1">
        <v>420</v>
      </c>
    </row>
    <row r="21" spans="1:12">
      <c r="A21" s="1">
        <v>1</v>
      </c>
      <c r="B21" s="1">
        <v>19</v>
      </c>
      <c r="C21" s="2">
        <v>70</v>
      </c>
      <c r="D21" s="2">
        <v>70</v>
      </c>
      <c r="E21" s="3">
        <f>C21+D21</f>
        <v>140</v>
      </c>
      <c r="F21" s="1">
        <v>500</v>
      </c>
      <c r="G21" s="1">
        <v>50</v>
      </c>
      <c r="I21" s="0">
        <v>28</v>
      </c>
      <c r="J21" s="0">
        <v>28</v>
      </c>
      <c r="K21" s="1">
        <f>I21+J21</f>
        <v>56</v>
      </c>
      <c r="L21" s="1">
        <v>430</v>
      </c>
    </row>
    <row r="22" spans="1:12">
      <c r="A22" s="1">
        <v>1</v>
      </c>
      <c r="B22" s="1">
        <v>20</v>
      </c>
      <c r="C22" s="2">
        <v>70</v>
      </c>
      <c r="D22" s="2">
        <v>70</v>
      </c>
      <c r="E22" s="3">
        <f>C22+D22</f>
        <v>140</v>
      </c>
      <c r="F22" s="1">
        <v>500</v>
      </c>
      <c r="G22" s="1">
        <v>50</v>
      </c>
      <c r="I22" s="0">
        <v>29</v>
      </c>
      <c r="J22" s="0">
        <v>29</v>
      </c>
      <c r="K22" s="1">
        <f>I22+J22</f>
        <v>58</v>
      </c>
      <c r="L22" s="1">
        <v>440</v>
      </c>
    </row>
    <row r="23" spans="1:12">
      <c r="A23" s="1">
        <v>2</v>
      </c>
      <c r="B23" s="1">
        <v>21</v>
      </c>
      <c r="C23" s="2">
        <v>85</v>
      </c>
      <c r="D23" s="2">
        <v>85</v>
      </c>
      <c r="E23" s="3">
        <f>C23+D23</f>
        <v>170</v>
      </c>
      <c r="F23" s="1">
        <v>750</v>
      </c>
      <c r="G23" s="1">
        <v>75</v>
      </c>
      <c r="I23" s="0">
        <v>30</v>
      </c>
      <c r="J23" s="0">
        <v>30</v>
      </c>
      <c r="K23" s="1">
        <f>I23+J23</f>
        <v>60</v>
      </c>
      <c r="L23" s="1">
        <v>535</v>
      </c>
    </row>
    <row r="24" spans="1:12">
      <c r="A24" s="1">
        <v>2</v>
      </c>
      <c r="B24" s="1">
        <v>22</v>
      </c>
      <c r="C24" s="2">
        <v>85</v>
      </c>
      <c r="D24" s="2">
        <v>85</v>
      </c>
      <c r="E24" s="3">
        <f>C24+D24</f>
        <v>170</v>
      </c>
      <c r="F24" s="1">
        <v>750</v>
      </c>
      <c r="G24" s="1">
        <v>75</v>
      </c>
      <c r="I24" s="0">
        <v>31</v>
      </c>
      <c r="J24" s="0">
        <v>31</v>
      </c>
      <c r="K24" s="1">
        <f>I24+J24</f>
        <v>62</v>
      </c>
      <c r="L24" s="1">
        <v>545</v>
      </c>
    </row>
    <row r="25" spans="1:12">
      <c r="A25" s="1">
        <v>2</v>
      </c>
      <c r="B25" s="1">
        <v>23</v>
      </c>
      <c r="C25" s="2">
        <v>85</v>
      </c>
      <c r="D25" s="2">
        <v>85</v>
      </c>
      <c r="E25" s="3">
        <f>C25+D25</f>
        <v>170</v>
      </c>
      <c r="F25" s="1">
        <v>750</v>
      </c>
      <c r="G25" s="1">
        <v>75</v>
      </c>
      <c r="I25" s="0">
        <v>32</v>
      </c>
      <c r="J25" s="0">
        <v>32</v>
      </c>
      <c r="K25" s="1">
        <f>I25+J25</f>
        <v>64</v>
      </c>
      <c r="L25" s="1">
        <v>555</v>
      </c>
    </row>
    <row r="26" spans="1:12">
      <c r="A26" s="1">
        <v>2</v>
      </c>
      <c r="B26" s="1">
        <v>24</v>
      </c>
      <c r="C26" s="2">
        <v>85</v>
      </c>
      <c r="D26" s="2">
        <v>85</v>
      </c>
      <c r="E26" s="3">
        <f>C26+D26</f>
        <v>170</v>
      </c>
      <c r="F26" s="1">
        <v>750</v>
      </c>
      <c r="G26" s="1">
        <v>75</v>
      </c>
      <c r="I26" s="0">
        <v>33</v>
      </c>
      <c r="J26" s="0">
        <v>33</v>
      </c>
      <c r="K26" s="1">
        <f>I26+J26</f>
        <v>66</v>
      </c>
      <c r="L26" s="1">
        <v>565</v>
      </c>
    </row>
    <row r="27" spans="1:12">
      <c r="A27" s="1">
        <v>2</v>
      </c>
      <c r="B27" s="1">
        <v>25</v>
      </c>
      <c r="C27" s="2">
        <v>85</v>
      </c>
      <c r="D27" s="2">
        <v>85</v>
      </c>
      <c r="E27" s="3">
        <f>C27+D27</f>
        <v>170</v>
      </c>
      <c r="F27" s="1">
        <v>750</v>
      </c>
      <c r="G27" s="1">
        <v>75</v>
      </c>
      <c r="I27" s="0">
        <v>34</v>
      </c>
      <c r="J27" s="0">
        <v>34</v>
      </c>
      <c r="K27" s="1">
        <f>I27+J27</f>
        <v>68</v>
      </c>
      <c r="L27" s="1">
        <v>575</v>
      </c>
    </row>
    <row r="28" spans="1:12">
      <c r="A28" s="1">
        <v>2</v>
      </c>
      <c r="B28" s="1">
        <v>26</v>
      </c>
      <c r="C28" s="2">
        <v>85</v>
      </c>
      <c r="D28" s="2">
        <v>85</v>
      </c>
      <c r="E28" s="3">
        <f>C28+D28</f>
        <v>170</v>
      </c>
      <c r="F28" s="1">
        <v>750</v>
      </c>
      <c r="G28" s="1">
        <v>75</v>
      </c>
      <c r="I28" s="0">
        <v>35</v>
      </c>
      <c r="J28" s="0">
        <v>35</v>
      </c>
      <c r="K28" s="1">
        <f>I28+J28</f>
        <v>70</v>
      </c>
      <c r="L28" s="1">
        <v>585</v>
      </c>
    </row>
    <row r="29" spans="1:12">
      <c r="A29" s="1">
        <v>2</v>
      </c>
      <c r="B29" s="1">
        <v>27</v>
      </c>
      <c r="C29" s="2">
        <v>85</v>
      </c>
      <c r="D29" s="2">
        <v>85</v>
      </c>
      <c r="E29" s="3">
        <f>C29+D29</f>
        <v>170</v>
      </c>
      <c r="F29" s="1">
        <v>750</v>
      </c>
      <c r="G29" s="1">
        <v>75</v>
      </c>
      <c r="I29" s="0">
        <v>36</v>
      </c>
      <c r="J29" s="0">
        <v>36</v>
      </c>
      <c r="K29" s="1">
        <f>I29+J29</f>
        <v>72</v>
      </c>
      <c r="L29" s="1">
        <v>595</v>
      </c>
    </row>
    <row r="30" spans="1:12">
      <c r="A30" s="1">
        <v>2</v>
      </c>
      <c r="B30" s="1">
        <v>28</v>
      </c>
      <c r="C30" s="2">
        <v>85</v>
      </c>
      <c r="D30" s="2">
        <v>85</v>
      </c>
      <c r="E30" s="3">
        <f>C30+D30</f>
        <v>170</v>
      </c>
      <c r="F30" s="1">
        <v>750</v>
      </c>
      <c r="G30" s="1">
        <v>75</v>
      </c>
      <c r="I30" s="0">
        <v>37</v>
      </c>
      <c r="J30" s="0">
        <v>37</v>
      </c>
      <c r="K30" s="1">
        <f>I30+J30</f>
        <v>74</v>
      </c>
      <c r="L30" s="1">
        <v>605</v>
      </c>
    </row>
    <row r="31" spans="1:12">
      <c r="A31" s="1">
        <v>2</v>
      </c>
      <c r="B31" s="1">
        <v>29</v>
      </c>
      <c r="C31" s="2">
        <v>85</v>
      </c>
      <c r="D31" s="2">
        <v>85</v>
      </c>
      <c r="E31" s="3">
        <f>C31+D31</f>
        <v>170</v>
      </c>
      <c r="F31" s="1">
        <v>750</v>
      </c>
      <c r="G31" s="1">
        <v>75</v>
      </c>
      <c r="I31" s="0">
        <v>38</v>
      </c>
      <c r="J31" s="0">
        <v>38</v>
      </c>
      <c r="K31" s="1">
        <f>I31+J31</f>
        <v>76</v>
      </c>
      <c r="L31" s="1">
        <v>615</v>
      </c>
    </row>
    <row r="32" spans="1:12">
      <c r="A32" s="1">
        <v>2</v>
      </c>
      <c r="B32" s="1">
        <v>30</v>
      </c>
      <c r="C32" s="2">
        <v>85</v>
      </c>
      <c r="D32" s="2">
        <v>85</v>
      </c>
      <c r="E32" s="3">
        <f>C32+D32</f>
        <v>170</v>
      </c>
      <c r="F32" s="1">
        <v>750</v>
      </c>
      <c r="G32" s="1">
        <v>75</v>
      </c>
      <c r="I32" s="0">
        <v>39</v>
      </c>
      <c r="J32" s="0">
        <v>39</v>
      </c>
      <c r="K32" s="1">
        <f>I32+J32</f>
        <v>78</v>
      </c>
      <c r="L32" s="1">
        <v>625</v>
      </c>
    </row>
    <row r="33" spans="1:12">
      <c r="A33" s="1">
        <v>3</v>
      </c>
      <c r="B33" s="1">
        <v>31</v>
      </c>
      <c r="C33" s="2">
        <v>100</v>
      </c>
      <c r="D33" s="2">
        <v>100</v>
      </c>
      <c r="E33" s="3">
        <f>C33+D33</f>
        <v>200</v>
      </c>
      <c r="F33" s="1">
        <v>1000</v>
      </c>
      <c r="G33" s="1">
        <v>100</v>
      </c>
      <c r="I33" s="0">
        <v>40</v>
      </c>
      <c r="J33" s="0">
        <v>40</v>
      </c>
      <c r="K33" s="1">
        <f>I33+J33</f>
        <v>80</v>
      </c>
      <c r="L33" s="1">
        <v>785</v>
      </c>
    </row>
    <row r="34" spans="1:12">
      <c r="A34" s="1">
        <v>3</v>
      </c>
      <c r="B34" s="1">
        <v>32</v>
      </c>
      <c r="C34" s="2">
        <v>100</v>
      </c>
      <c r="D34" s="2">
        <v>100</v>
      </c>
      <c r="E34" s="3">
        <f>C34+D34</f>
        <v>200</v>
      </c>
      <c r="F34" s="1">
        <v>1000</v>
      </c>
      <c r="G34" s="1">
        <v>100</v>
      </c>
      <c r="I34" s="0">
        <v>41</v>
      </c>
      <c r="J34" s="0">
        <v>41</v>
      </c>
      <c r="K34" s="1">
        <f>I34+J34</f>
        <v>82</v>
      </c>
      <c r="L34" s="1">
        <v>795</v>
      </c>
    </row>
    <row r="35" spans="1:12">
      <c r="A35" s="1">
        <v>3</v>
      </c>
      <c r="B35" s="1">
        <v>33</v>
      </c>
      <c r="C35" s="2">
        <v>100</v>
      </c>
      <c r="D35" s="2">
        <v>100</v>
      </c>
      <c r="E35" s="3">
        <f>C35+D35</f>
        <v>200</v>
      </c>
      <c r="F35" s="1">
        <v>1000</v>
      </c>
      <c r="G35" s="1">
        <v>100</v>
      </c>
      <c r="I35" s="0">
        <v>42</v>
      </c>
      <c r="J35" s="0">
        <v>42</v>
      </c>
      <c r="K35" s="1">
        <f>I35+J35</f>
        <v>84</v>
      </c>
      <c r="L35" s="1">
        <v>805</v>
      </c>
    </row>
    <row r="36" spans="1:12">
      <c r="A36" s="1">
        <v>3</v>
      </c>
      <c r="B36" s="1">
        <v>34</v>
      </c>
      <c r="C36" s="2">
        <v>100</v>
      </c>
      <c r="D36" s="2">
        <v>100</v>
      </c>
      <c r="E36" s="3">
        <f>C36+D36</f>
        <v>200</v>
      </c>
      <c r="F36" s="1">
        <v>1000</v>
      </c>
      <c r="G36" s="1">
        <v>100</v>
      </c>
      <c r="I36" s="0">
        <v>43</v>
      </c>
      <c r="J36" s="0">
        <v>43</v>
      </c>
      <c r="K36" s="1">
        <f>I36+J36</f>
        <v>86</v>
      </c>
      <c r="L36" s="1">
        <v>815</v>
      </c>
    </row>
    <row r="37" spans="1:12">
      <c r="A37" s="1">
        <v>3</v>
      </c>
      <c r="B37" s="1">
        <v>35</v>
      </c>
      <c r="C37" s="2">
        <v>100</v>
      </c>
      <c r="D37" s="2">
        <v>100</v>
      </c>
      <c r="E37" s="3">
        <f>C37+D37</f>
        <v>200</v>
      </c>
      <c r="F37" s="1">
        <v>1000</v>
      </c>
      <c r="G37" s="1">
        <v>100</v>
      </c>
      <c r="I37" s="0">
        <v>44</v>
      </c>
      <c r="J37" s="0">
        <v>44</v>
      </c>
      <c r="K37" s="1">
        <f>I37+J37</f>
        <v>88</v>
      </c>
      <c r="L37" s="1">
        <v>825</v>
      </c>
    </row>
    <row r="38" spans="1:12">
      <c r="A38" s="1">
        <v>3</v>
      </c>
      <c r="B38" s="1">
        <v>36</v>
      </c>
      <c r="C38" s="2">
        <v>100</v>
      </c>
      <c r="D38" s="2">
        <v>100</v>
      </c>
      <c r="E38" s="3">
        <f>C38+D38</f>
        <v>200</v>
      </c>
      <c r="F38" s="1">
        <v>1000</v>
      </c>
      <c r="G38" s="1">
        <v>100</v>
      </c>
      <c r="I38" s="0">
        <v>45</v>
      </c>
      <c r="J38" s="0">
        <v>45</v>
      </c>
      <c r="K38" s="1">
        <f>I38+J38</f>
        <v>90</v>
      </c>
      <c r="L38" s="1">
        <v>835</v>
      </c>
    </row>
    <row r="39" spans="1:12">
      <c r="A39" s="1">
        <v>3</v>
      </c>
      <c r="B39" s="1">
        <v>37</v>
      </c>
      <c r="C39" s="2">
        <v>100</v>
      </c>
      <c r="D39" s="2">
        <v>100</v>
      </c>
      <c r="E39" s="3">
        <f>C39+D39</f>
        <v>200</v>
      </c>
      <c r="F39" s="1">
        <v>1000</v>
      </c>
      <c r="G39" s="1">
        <v>100</v>
      </c>
      <c r="I39" s="0">
        <v>46</v>
      </c>
      <c r="J39" s="0">
        <v>46</v>
      </c>
      <c r="K39" s="1">
        <f>I39+J39</f>
        <v>92</v>
      </c>
      <c r="L39" s="1">
        <v>845</v>
      </c>
    </row>
    <row r="40" spans="1:12">
      <c r="A40" s="1">
        <v>3</v>
      </c>
      <c r="B40" s="1">
        <v>38</v>
      </c>
      <c r="C40" s="2">
        <v>100</v>
      </c>
      <c r="D40" s="2">
        <v>100</v>
      </c>
      <c r="E40" s="3">
        <f>C40+D40</f>
        <v>200</v>
      </c>
      <c r="F40" s="1">
        <v>1000</v>
      </c>
      <c r="G40" s="1">
        <v>100</v>
      </c>
      <c r="I40" s="0">
        <v>47</v>
      </c>
      <c r="J40" s="0">
        <v>47</v>
      </c>
      <c r="K40" s="1">
        <f>I40+J40</f>
        <v>94</v>
      </c>
      <c r="L40" s="1">
        <v>855</v>
      </c>
    </row>
    <row r="41" spans="1:12">
      <c r="A41" s="1">
        <v>3</v>
      </c>
      <c r="B41" s="1">
        <v>39</v>
      </c>
      <c r="C41" s="2">
        <v>100</v>
      </c>
      <c r="D41" s="2">
        <v>100</v>
      </c>
      <c r="E41" s="3">
        <f>C41+D41</f>
        <v>200</v>
      </c>
      <c r="F41" s="1">
        <v>1000</v>
      </c>
      <c r="G41" s="1">
        <v>100</v>
      </c>
      <c r="I41" s="0">
        <v>48</v>
      </c>
      <c r="J41" s="0">
        <v>48</v>
      </c>
      <c r="K41" s="1">
        <f>I41+J41</f>
        <v>96</v>
      </c>
      <c r="L41" s="1">
        <v>865</v>
      </c>
    </row>
    <row r="42" spans="1:12">
      <c r="A42" s="1">
        <v>3</v>
      </c>
      <c r="B42" s="1">
        <v>40</v>
      </c>
      <c r="C42" s="2">
        <v>100</v>
      </c>
      <c r="D42" s="2">
        <v>100</v>
      </c>
      <c r="E42" s="3">
        <f>C42+D42</f>
        <v>200</v>
      </c>
      <c r="F42" s="1">
        <v>1000</v>
      </c>
      <c r="G42" s="1">
        <v>100</v>
      </c>
      <c r="I42" s="0">
        <v>49</v>
      </c>
      <c r="J42" s="0">
        <v>49</v>
      </c>
      <c r="K42" s="1">
        <f>I42+J42</f>
        <v>98</v>
      </c>
      <c r="L42" s="1">
        <v>875</v>
      </c>
    </row>
    <row r="43" spans="1:12">
      <c r="A43" s="1">
        <v>4</v>
      </c>
      <c r="B43" s="1">
        <v>41</v>
      </c>
      <c r="C43" s="2">
        <v>100</v>
      </c>
      <c r="D43" s="2">
        <v>100</v>
      </c>
      <c r="E43" s="3">
        <f>C43+D43</f>
        <v>200</v>
      </c>
      <c r="F43" s="1">
        <v>1250</v>
      </c>
      <c r="G43" s="1">
        <v>125</v>
      </c>
      <c r="I43" s="0">
        <v>50</v>
      </c>
      <c r="J43" s="0">
        <v>50</v>
      </c>
      <c r="K43" s="1">
        <f>I43+J43</f>
        <v>100</v>
      </c>
      <c r="L43" s="1">
        <v>1035</v>
      </c>
    </row>
    <row r="44" spans="1:12">
      <c r="A44" s="1">
        <v>4</v>
      </c>
      <c r="B44" s="1">
        <v>42</v>
      </c>
      <c r="C44" s="2">
        <v>100</v>
      </c>
      <c r="D44" s="2">
        <v>100</v>
      </c>
      <c r="E44" s="3">
        <f>C44+D44</f>
        <v>200</v>
      </c>
      <c r="F44" s="1">
        <v>1250</v>
      </c>
      <c r="G44" s="1">
        <v>125</v>
      </c>
      <c r="I44" s="0">
        <v>51</v>
      </c>
      <c r="J44" s="0">
        <v>51</v>
      </c>
      <c r="K44" s="1">
        <f>I44+J44</f>
        <v>102</v>
      </c>
      <c r="L44" s="1">
        <v>1045</v>
      </c>
    </row>
    <row r="45" spans="1:12">
      <c r="A45" s="1">
        <v>4</v>
      </c>
      <c r="B45" s="1">
        <v>43</v>
      </c>
      <c r="C45" s="2">
        <v>100</v>
      </c>
      <c r="D45" s="2">
        <v>100</v>
      </c>
      <c r="E45" s="3">
        <f>C45+D45</f>
        <v>200</v>
      </c>
      <c r="F45" s="1">
        <v>1250</v>
      </c>
      <c r="G45" s="1">
        <v>125</v>
      </c>
      <c r="I45" s="0">
        <v>52</v>
      </c>
      <c r="J45" s="0">
        <v>52</v>
      </c>
      <c r="K45" s="1">
        <f>I45+J45</f>
        <v>104</v>
      </c>
      <c r="L45" s="1">
        <v>1055</v>
      </c>
    </row>
    <row r="46" spans="1:12">
      <c r="A46" s="1">
        <v>4</v>
      </c>
      <c r="B46" s="1">
        <v>44</v>
      </c>
      <c r="C46" s="2">
        <v>100</v>
      </c>
      <c r="D46" s="2">
        <v>100</v>
      </c>
      <c r="E46" s="3">
        <f>C46+D46</f>
        <v>200</v>
      </c>
      <c r="F46" s="1">
        <v>1250</v>
      </c>
      <c r="G46" s="1">
        <v>125</v>
      </c>
      <c r="I46" s="0">
        <v>53</v>
      </c>
      <c r="J46" s="0">
        <v>53</v>
      </c>
      <c r="K46" s="1">
        <f>I46+J46</f>
        <v>106</v>
      </c>
      <c r="L46" s="1">
        <v>1065</v>
      </c>
    </row>
    <row r="47" spans="1:12">
      <c r="A47" s="1">
        <v>4</v>
      </c>
      <c r="B47" s="1">
        <v>45</v>
      </c>
      <c r="C47" s="2">
        <v>100</v>
      </c>
      <c r="D47" s="2">
        <v>100</v>
      </c>
      <c r="E47" s="3">
        <f>C47+D47</f>
        <v>200</v>
      </c>
      <c r="F47" s="1">
        <v>1250</v>
      </c>
      <c r="G47" s="1">
        <v>125</v>
      </c>
      <c r="I47" s="0">
        <v>54</v>
      </c>
      <c r="J47" s="0">
        <v>54</v>
      </c>
      <c r="K47" s="1">
        <f>I47+J47</f>
        <v>108</v>
      </c>
      <c r="L47" s="1">
        <v>1075</v>
      </c>
    </row>
    <row r="48" spans="1:12">
      <c r="A48" s="1">
        <v>4</v>
      </c>
      <c r="B48" s="1">
        <v>46</v>
      </c>
      <c r="C48" s="2">
        <v>100</v>
      </c>
      <c r="D48" s="2">
        <v>100</v>
      </c>
      <c r="E48" s="3">
        <f>C48+D48</f>
        <v>200</v>
      </c>
      <c r="F48" s="1">
        <v>1250</v>
      </c>
      <c r="G48" s="1">
        <v>125</v>
      </c>
      <c r="I48" s="0">
        <v>55</v>
      </c>
      <c r="J48" s="0">
        <v>55</v>
      </c>
      <c r="K48" s="1">
        <f>I48+J48</f>
        <v>110</v>
      </c>
      <c r="L48" s="1">
        <v>1085</v>
      </c>
    </row>
    <row r="49" spans="1:12">
      <c r="A49" s="1">
        <v>4</v>
      </c>
      <c r="B49" s="1">
        <v>47</v>
      </c>
      <c r="C49" s="2">
        <v>100</v>
      </c>
      <c r="D49" s="2">
        <v>100</v>
      </c>
      <c r="E49" s="3">
        <f>C49+D49</f>
        <v>200</v>
      </c>
      <c r="F49" s="1">
        <v>1250</v>
      </c>
      <c r="G49" s="1">
        <v>125</v>
      </c>
      <c r="I49" s="0">
        <v>56</v>
      </c>
      <c r="J49" s="0">
        <v>56</v>
      </c>
      <c r="K49" s="1">
        <f>I49+J49</f>
        <v>112</v>
      </c>
      <c r="L49" s="1">
        <v>1095</v>
      </c>
    </row>
    <row r="50" spans="1:12">
      <c r="A50" s="1">
        <v>4</v>
      </c>
      <c r="B50" s="1">
        <v>48</v>
      </c>
      <c r="C50" s="2">
        <v>100</v>
      </c>
      <c r="D50" s="2">
        <v>100</v>
      </c>
      <c r="E50" s="3">
        <f>C50+D50</f>
        <v>200</v>
      </c>
      <c r="F50" s="1">
        <v>1250</v>
      </c>
      <c r="G50" s="1">
        <v>125</v>
      </c>
      <c r="I50" s="0">
        <v>57</v>
      </c>
      <c r="J50" s="0">
        <v>57</v>
      </c>
      <c r="K50" s="1">
        <f>I50+J50</f>
        <v>114</v>
      </c>
      <c r="L50" s="1">
        <v>1105</v>
      </c>
    </row>
    <row r="51" spans="1:12">
      <c r="A51" s="1">
        <v>4</v>
      </c>
      <c r="B51" s="1">
        <v>49</v>
      </c>
      <c r="C51" s="2">
        <v>100</v>
      </c>
      <c r="D51" s="2">
        <v>100</v>
      </c>
      <c r="E51" s="3">
        <f>C51+D51</f>
        <v>200</v>
      </c>
      <c r="F51" s="1">
        <v>1250</v>
      </c>
      <c r="G51" s="1">
        <v>125</v>
      </c>
      <c r="I51" s="0">
        <v>58</v>
      </c>
      <c r="J51" s="0">
        <v>58</v>
      </c>
      <c r="K51" s="1">
        <f>I51+J51</f>
        <v>116</v>
      </c>
      <c r="L51" s="1">
        <v>1115</v>
      </c>
    </row>
    <row r="52" spans="1:12">
      <c r="A52" s="1">
        <v>4</v>
      </c>
      <c r="B52" s="1">
        <v>50</v>
      </c>
      <c r="C52" s="2">
        <v>100</v>
      </c>
      <c r="D52" s="2">
        <v>100</v>
      </c>
      <c r="E52" s="3">
        <f>C52+D52</f>
        <v>200</v>
      </c>
      <c r="F52" s="1">
        <v>1250</v>
      </c>
      <c r="G52" s="1">
        <v>125</v>
      </c>
      <c r="I52" s="0">
        <v>59</v>
      </c>
      <c r="J52" s="0">
        <v>59</v>
      </c>
      <c r="K52" s="1">
        <f>I52+J52</f>
        <v>118</v>
      </c>
      <c r="L52" s="1">
        <v>1125</v>
      </c>
    </row>
    <row r="53" spans="1:12">
      <c r="A53" s="1">
        <v>5</v>
      </c>
      <c r="B53" s="1">
        <v>51</v>
      </c>
      <c r="C53" s="2">
        <v>200</v>
      </c>
      <c r="D53" s="2">
        <v>200</v>
      </c>
      <c r="E53" s="3">
        <f>C53+D53</f>
        <v>400</v>
      </c>
      <c r="F53" s="1">
        <v>1500</v>
      </c>
      <c r="G53" s="1">
        <v>150</v>
      </c>
      <c r="I53" s="0">
        <v>111</v>
      </c>
      <c r="J53" s="0">
        <v>111</v>
      </c>
      <c r="K53" s="1">
        <f>I53+J53</f>
        <v>222</v>
      </c>
      <c r="L53" s="1">
        <v>1285</v>
      </c>
    </row>
    <row r="54" spans="1:12">
      <c r="A54" s="1">
        <v>5</v>
      </c>
      <c r="B54" s="1">
        <v>52</v>
      </c>
      <c r="C54" s="2">
        <v>200</v>
      </c>
      <c r="D54" s="2">
        <v>200</v>
      </c>
      <c r="E54" s="3">
        <f>C54+D54</f>
        <v>400</v>
      </c>
      <c r="F54" s="1">
        <v>1500</v>
      </c>
      <c r="G54" s="1">
        <v>150</v>
      </c>
      <c r="I54" s="0">
        <v>112</v>
      </c>
      <c r="J54" s="0">
        <v>112</v>
      </c>
      <c r="K54" s="1">
        <f>I54+J54</f>
        <v>224</v>
      </c>
      <c r="L54" s="1">
        <v>1295</v>
      </c>
    </row>
    <row r="55" spans="1:12">
      <c r="A55" s="1">
        <v>5</v>
      </c>
      <c r="B55" s="1">
        <v>53</v>
      </c>
      <c r="C55" s="2">
        <v>200</v>
      </c>
      <c r="D55" s="2">
        <v>200</v>
      </c>
      <c r="E55" s="3">
        <f>C55+D55</f>
        <v>400</v>
      </c>
      <c r="F55" s="1">
        <v>1500</v>
      </c>
      <c r="G55" s="1">
        <v>150</v>
      </c>
      <c r="I55" s="0">
        <v>113</v>
      </c>
      <c r="J55" s="0">
        <v>113</v>
      </c>
      <c r="K55" s="1">
        <f>I55+J55</f>
        <v>226</v>
      </c>
      <c r="L55" s="1">
        <v>1305</v>
      </c>
    </row>
    <row r="56" spans="1:12">
      <c r="A56" s="1">
        <v>5</v>
      </c>
      <c r="B56" s="1">
        <v>54</v>
      </c>
      <c r="C56" s="2">
        <v>200</v>
      </c>
      <c r="D56" s="2">
        <v>200</v>
      </c>
      <c r="E56" s="3">
        <f>C56+D56</f>
        <v>400</v>
      </c>
      <c r="F56" s="1">
        <v>1500</v>
      </c>
      <c r="G56" s="1">
        <v>150</v>
      </c>
      <c r="I56" s="0">
        <v>114</v>
      </c>
      <c r="J56" s="0">
        <v>114</v>
      </c>
      <c r="K56" s="1">
        <f>I56+J56</f>
        <v>228</v>
      </c>
      <c r="L56" s="1">
        <v>1315</v>
      </c>
    </row>
    <row r="57" spans="1:12">
      <c r="A57" s="1">
        <v>5</v>
      </c>
      <c r="B57" s="1">
        <v>55</v>
      </c>
      <c r="C57" s="2">
        <v>200</v>
      </c>
      <c r="D57" s="2">
        <v>200</v>
      </c>
      <c r="E57" s="3">
        <f>C57+D57</f>
        <v>400</v>
      </c>
      <c r="F57" s="1">
        <v>1500</v>
      </c>
      <c r="G57" s="1">
        <v>150</v>
      </c>
      <c r="I57" s="0">
        <v>115</v>
      </c>
      <c r="J57" s="0">
        <v>115</v>
      </c>
      <c r="K57" s="1">
        <f>I57+J57</f>
        <v>230</v>
      </c>
      <c r="L57" s="1">
        <v>1325</v>
      </c>
    </row>
    <row r="58" spans="1:12">
      <c r="A58" s="1">
        <v>5</v>
      </c>
      <c r="B58" s="1">
        <v>56</v>
      </c>
      <c r="C58" s="2">
        <v>200</v>
      </c>
      <c r="D58" s="2">
        <v>200</v>
      </c>
      <c r="E58" s="3">
        <f>C58+D58</f>
        <v>400</v>
      </c>
      <c r="F58" s="1">
        <v>1500</v>
      </c>
      <c r="G58" s="1">
        <v>150</v>
      </c>
      <c r="I58" s="0">
        <v>116</v>
      </c>
      <c r="J58" s="0">
        <v>116</v>
      </c>
      <c r="K58" s="1">
        <f>I58+J58</f>
        <v>232</v>
      </c>
      <c r="L58" s="1">
        <v>1335</v>
      </c>
    </row>
    <row r="59" spans="1:12">
      <c r="A59" s="1">
        <v>5</v>
      </c>
      <c r="B59" s="1">
        <v>57</v>
      </c>
      <c r="C59" s="2">
        <v>200</v>
      </c>
      <c r="D59" s="2">
        <v>200</v>
      </c>
      <c r="E59" s="3">
        <f>C59+D59</f>
        <v>400</v>
      </c>
      <c r="F59" s="1">
        <v>1500</v>
      </c>
      <c r="G59" s="1">
        <v>150</v>
      </c>
      <c r="I59" s="0">
        <v>117</v>
      </c>
      <c r="J59" s="0">
        <v>117</v>
      </c>
      <c r="K59" s="1">
        <f>I59+J59</f>
        <v>234</v>
      </c>
      <c r="L59" s="1">
        <v>1345</v>
      </c>
    </row>
    <row r="60" spans="1:12">
      <c r="A60" s="1">
        <v>5</v>
      </c>
      <c r="B60" s="1">
        <v>58</v>
      </c>
      <c r="C60" s="2">
        <v>200</v>
      </c>
      <c r="D60" s="2">
        <v>200</v>
      </c>
      <c r="E60" s="3">
        <f>C60+D60</f>
        <v>400</v>
      </c>
      <c r="F60" s="1">
        <v>1500</v>
      </c>
      <c r="G60" s="1">
        <v>150</v>
      </c>
      <c r="I60" s="0">
        <v>118</v>
      </c>
      <c r="J60" s="0">
        <v>118</v>
      </c>
      <c r="K60" s="1">
        <f>I60+J60</f>
        <v>236</v>
      </c>
      <c r="L60" s="1">
        <v>1355</v>
      </c>
    </row>
    <row r="61" spans="1:12">
      <c r="A61" s="1">
        <v>5</v>
      </c>
      <c r="B61" s="1">
        <v>59</v>
      </c>
      <c r="C61" s="2">
        <v>200</v>
      </c>
      <c r="D61" s="2">
        <v>200</v>
      </c>
      <c r="E61" s="3">
        <f>C61+D61</f>
        <v>400</v>
      </c>
      <c r="F61" s="1">
        <v>1500</v>
      </c>
      <c r="G61" s="1">
        <v>150</v>
      </c>
      <c r="I61" s="0">
        <v>119</v>
      </c>
      <c r="J61" s="0">
        <v>119</v>
      </c>
      <c r="K61" s="1">
        <f>I61+J61</f>
        <v>238</v>
      </c>
      <c r="L61" s="1">
        <v>1365</v>
      </c>
    </row>
    <row r="62" spans="1:12">
      <c r="A62" s="1">
        <v>5</v>
      </c>
      <c r="B62" s="1">
        <v>60</v>
      </c>
      <c r="C62" s="2">
        <v>200</v>
      </c>
      <c r="D62" s="2">
        <v>200</v>
      </c>
      <c r="E62" s="3">
        <f>C62+D62</f>
        <v>400</v>
      </c>
      <c r="F62" s="1">
        <v>1500</v>
      </c>
      <c r="G62" s="1">
        <v>150</v>
      </c>
      <c r="I62" s="0">
        <v>120</v>
      </c>
      <c r="J62" s="0">
        <v>120</v>
      </c>
      <c r="K62" s="1">
        <f>I62+J62</f>
        <v>240</v>
      </c>
      <c r="L62" s="1">
        <v>1375</v>
      </c>
    </row>
    <row r="63" spans="1:12">
      <c r="A63" s="1">
        <v>6</v>
      </c>
      <c r="B63" s="1">
        <v>61</v>
      </c>
      <c r="C63" s="2">
        <v>300</v>
      </c>
      <c r="D63" s="2">
        <v>300</v>
      </c>
      <c r="E63" s="3">
        <f>C63+D63</f>
        <v>600</v>
      </c>
      <c r="F63" s="1">
        <v>1750</v>
      </c>
      <c r="G63" s="1">
        <v>175</v>
      </c>
      <c r="I63" s="0">
        <v>211</v>
      </c>
      <c r="J63" s="0">
        <v>211</v>
      </c>
      <c r="K63" s="1">
        <f>I63+J63</f>
        <v>422</v>
      </c>
      <c r="L63" s="1">
        <v>1535</v>
      </c>
    </row>
    <row r="64" spans="1:12">
      <c r="A64" s="1">
        <v>6</v>
      </c>
      <c r="B64" s="1">
        <v>62</v>
      </c>
      <c r="C64" s="2">
        <v>300</v>
      </c>
      <c r="D64" s="2">
        <v>300</v>
      </c>
      <c r="E64" s="3">
        <f>C64+D64</f>
        <v>600</v>
      </c>
      <c r="F64" s="1">
        <v>1750</v>
      </c>
      <c r="G64" s="1">
        <v>175</v>
      </c>
      <c r="I64" s="0">
        <v>212</v>
      </c>
      <c r="J64" s="0">
        <v>212</v>
      </c>
      <c r="K64" s="1">
        <f>I64+J64</f>
        <v>424</v>
      </c>
      <c r="L64" s="1">
        <v>1545</v>
      </c>
    </row>
    <row r="65" spans="1:12">
      <c r="A65" s="1">
        <v>6</v>
      </c>
      <c r="B65" s="1">
        <v>63</v>
      </c>
      <c r="C65" s="2">
        <v>300</v>
      </c>
      <c r="D65" s="2">
        <v>300</v>
      </c>
      <c r="E65" s="3">
        <f>C65+D65</f>
        <v>600</v>
      </c>
      <c r="F65" s="1">
        <v>1750</v>
      </c>
      <c r="G65" s="1">
        <v>175</v>
      </c>
      <c r="I65" s="0">
        <v>213</v>
      </c>
      <c r="J65" s="0">
        <v>213</v>
      </c>
      <c r="K65" s="1">
        <f>I65+J65</f>
        <v>426</v>
      </c>
      <c r="L65" s="1">
        <v>1555</v>
      </c>
    </row>
    <row r="66" spans="1:12">
      <c r="A66" s="1">
        <v>6</v>
      </c>
      <c r="B66" s="1">
        <v>64</v>
      </c>
      <c r="C66" s="2">
        <v>300</v>
      </c>
      <c r="D66" s="2">
        <v>300</v>
      </c>
      <c r="E66" s="3">
        <f>C66+D66</f>
        <v>600</v>
      </c>
      <c r="F66" s="1">
        <v>1750</v>
      </c>
      <c r="G66" s="1">
        <v>175</v>
      </c>
      <c r="I66" s="0">
        <v>214</v>
      </c>
      <c r="J66" s="0">
        <v>214</v>
      </c>
      <c r="K66" s="1">
        <f>I66+J66</f>
        <v>428</v>
      </c>
      <c r="L66" s="1">
        <v>1565</v>
      </c>
    </row>
    <row r="67" spans="1:12">
      <c r="A67" s="1">
        <v>6</v>
      </c>
      <c r="B67" s="1">
        <v>65</v>
      </c>
      <c r="C67" s="2">
        <v>300</v>
      </c>
      <c r="D67" s="2">
        <v>300</v>
      </c>
      <c r="E67" s="3">
        <f>C67+D67</f>
        <v>600</v>
      </c>
      <c r="F67" s="1">
        <v>1750</v>
      </c>
      <c r="G67" s="1">
        <v>175</v>
      </c>
      <c r="I67" s="0">
        <v>215</v>
      </c>
      <c r="J67" s="0">
        <v>215</v>
      </c>
      <c r="K67" s="1">
        <f>I67+J67</f>
        <v>430</v>
      </c>
      <c r="L67" s="1">
        <v>1575</v>
      </c>
    </row>
    <row r="68" spans="1:12">
      <c r="A68" s="1">
        <v>6</v>
      </c>
      <c r="B68" s="1">
        <v>66</v>
      </c>
      <c r="C68" s="2">
        <v>300</v>
      </c>
      <c r="D68" s="2">
        <v>300</v>
      </c>
      <c r="E68" s="3">
        <f>C68+D68</f>
        <v>600</v>
      </c>
      <c r="F68" s="1">
        <v>1750</v>
      </c>
      <c r="G68" s="1">
        <v>175</v>
      </c>
      <c r="I68" s="0">
        <v>216</v>
      </c>
      <c r="J68" s="0">
        <v>216</v>
      </c>
      <c r="K68" s="1">
        <f>I68+J68</f>
        <v>432</v>
      </c>
      <c r="L68" s="1">
        <v>1585</v>
      </c>
    </row>
    <row r="69" spans="1:12">
      <c r="A69" s="1">
        <v>6</v>
      </c>
      <c r="B69" s="1">
        <v>67</v>
      </c>
      <c r="C69" s="2">
        <v>300</v>
      </c>
      <c r="D69" s="2">
        <v>300</v>
      </c>
      <c r="E69" s="3">
        <f>C69+D69</f>
        <v>600</v>
      </c>
      <c r="F69" s="1">
        <v>1750</v>
      </c>
      <c r="G69" s="1">
        <v>175</v>
      </c>
      <c r="I69" s="0">
        <v>217</v>
      </c>
      <c r="J69" s="0">
        <v>217</v>
      </c>
      <c r="K69" s="1">
        <f>I69+J69</f>
        <v>434</v>
      </c>
      <c r="L69" s="1">
        <v>1595</v>
      </c>
    </row>
    <row r="70" spans="1:12">
      <c r="A70" s="1">
        <v>6</v>
      </c>
      <c r="B70" s="1">
        <v>68</v>
      </c>
      <c r="C70" s="2">
        <v>300</v>
      </c>
      <c r="D70" s="2">
        <v>300</v>
      </c>
      <c r="E70" s="3">
        <f>C70+D70</f>
        <v>600</v>
      </c>
      <c r="F70" s="1">
        <v>1750</v>
      </c>
      <c r="G70" s="1">
        <v>175</v>
      </c>
      <c r="I70" s="0">
        <v>218</v>
      </c>
      <c r="J70" s="0">
        <v>218</v>
      </c>
      <c r="K70" s="1">
        <f>I70+J70</f>
        <v>436</v>
      </c>
      <c r="L70" s="1">
        <v>1605</v>
      </c>
    </row>
    <row r="71" spans="1:12">
      <c r="A71" s="1">
        <v>6</v>
      </c>
      <c r="B71" s="1">
        <v>69</v>
      </c>
      <c r="C71" s="2">
        <v>300</v>
      </c>
      <c r="D71" s="2">
        <v>300</v>
      </c>
      <c r="E71" s="3">
        <f>C71+D71</f>
        <v>600</v>
      </c>
      <c r="F71" s="1">
        <v>1750</v>
      </c>
      <c r="G71" s="1">
        <v>175</v>
      </c>
      <c r="I71" s="0">
        <v>219</v>
      </c>
      <c r="J71" s="0">
        <v>219</v>
      </c>
      <c r="K71" s="1">
        <f>I71+J71</f>
        <v>438</v>
      </c>
      <c r="L71" s="1">
        <v>1615</v>
      </c>
    </row>
    <row r="72" spans="1:12">
      <c r="A72" s="1">
        <v>6</v>
      </c>
      <c r="B72" s="1">
        <v>70</v>
      </c>
      <c r="C72" s="2">
        <v>300</v>
      </c>
      <c r="D72" s="2">
        <v>300</v>
      </c>
      <c r="E72" s="3">
        <f>C72+D72</f>
        <v>600</v>
      </c>
      <c r="F72" s="1">
        <v>1750</v>
      </c>
      <c r="G72" s="1">
        <v>175</v>
      </c>
      <c r="I72" s="0">
        <v>220</v>
      </c>
      <c r="J72" s="0">
        <v>220</v>
      </c>
      <c r="K72" s="1">
        <f>I72+J72</f>
        <v>440</v>
      </c>
      <c r="L72" s="1">
        <v>1625</v>
      </c>
    </row>
    <row r="73" spans="1:12">
      <c r="A73" s="1">
        <v>6</v>
      </c>
      <c r="B73" s="1">
        <v>71</v>
      </c>
      <c r="C73" s="2">
        <v>300</v>
      </c>
      <c r="D73" s="2">
        <v>300</v>
      </c>
      <c r="E73" s="3">
        <f>C73+D73</f>
        <v>600</v>
      </c>
      <c r="F73" s="1">
        <v>1750</v>
      </c>
      <c r="G73" s="1">
        <v>175</v>
      </c>
      <c r="I73" s="0">
        <v>221</v>
      </c>
      <c r="J73" s="0">
        <v>221</v>
      </c>
      <c r="K73" s="1">
        <f>I73+J73</f>
        <v>442</v>
      </c>
      <c r="L73" s="1">
        <v>1635</v>
      </c>
    </row>
    <row r="74" spans="1:12">
      <c r="A74" s="1">
        <v>6</v>
      </c>
      <c r="B74" s="1">
        <v>72</v>
      </c>
      <c r="C74" s="2">
        <v>300</v>
      </c>
      <c r="D74" s="2">
        <v>300</v>
      </c>
      <c r="E74" s="3">
        <f>C74+D74</f>
        <v>600</v>
      </c>
      <c r="F74" s="1">
        <v>1750</v>
      </c>
      <c r="G74" s="1">
        <v>175</v>
      </c>
      <c r="I74" s="0">
        <v>222</v>
      </c>
      <c r="J74" s="0">
        <v>222</v>
      </c>
      <c r="K74" s="1">
        <f>I74+J74</f>
        <v>444</v>
      </c>
      <c r="L74" s="1">
        <v>1645</v>
      </c>
    </row>
    <row r="75" spans="1:12">
      <c r="A75" s="1">
        <v>6</v>
      </c>
      <c r="B75" s="1">
        <v>73</v>
      </c>
      <c r="C75" s="2">
        <v>300</v>
      </c>
      <c r="D75" s="2">
        <v>300</v>
      </c>
      <c r="E75" s="3">
        <f>C75+D75</f>
        <v>600</v>
      </c>
      <c r="F75" s="1">
        <v>1750</v>
      </c>
      <c r="G75" s="1">
        <v>175</v>
      </c>
      <c r="I75" s="0">
        <v>223</v>
      </c>
      <c r="J75" s="0">
        <v>223</v>
      </c>
      <c r="K75" s="1">
        <f>I75+J75</f>
        <v>446</v>
      </c>
      <c r="L75" s="1">
        <v>1655</v>
      </c>
    </row>
    <row r="76" spans="1:12">
      <c r="A76" s="1">
        <v>6</v>
      </c>
      <c r="B76" s="1">
        <v>74</v>
      </c>
      <c r="C76" s="2">
        <v>300</v>
      </c>
      <c r="D76" s="2">
        <v>300</v>
      </c>
      <c r="E76" s="3">
        <f>C76+D76</f>
        <v>600</v>
      </c>
      <c r="F76" s="1">
        <v>1750</v>
      </c>
      <c r="G76" s="1">
        <v>175</v>
      </c>
      <c r="I76" s="0">
        <v>224</v>
      </c>
      <c r="J76" s="0">
        <v>224</v>
      </c>
      <c r="K76" s="1">
        <f>I76+J76</f>
        <v>448</v>
      </c>
      <c r="L76" s="1">
        <v>1665</v>
      </c>
    </row>
    <row r="77" spans="1:12">
      <c r="A77" s="1">
        <v>6</v>
      </c>
      <c r="B77" s="1">
        <v>75</v>
      </c>
      <c r="C77" s="2">
        <v>300</v>
      </c>
      <c r="D77" s="2">
        <v>300</v>
      </c>
      <c r="E77" s="3">
        <f>C77+D77</f>
        <v>600</v>
      </c>
      <c r="F77" s="1">
        <v>1750</v>
      </c>
      <c r="G77" s="1">
        <v>175</v>
      </c>
      <c r="I77" s="0">
        <v>225</v>
      </c>
      <c r="J77" s="0">
        <v>225</v>
      </c>
      <c r="K77" s="1">
        <f>I77+J77</f>
        <v>450</v>
      </c>
      <c r="L77" s="1">
        <v>1675</v>
      </c>
    </row>
    <row r="78" spans="1:12">
      <c r="A78" s="1">
        <v>6</v>
      </c>
      <c r="B78" s="1">
        <v>76</v>
      </c>
      <c r="C78" s="2">
        <v>300</v>
      </c>
      <c r="D78" s="2">
        <v>300</v>
      </c>
      <c r="E78" s="3">
        <f>C78+D78</f>
        <v>600</v>
      </c>
      <c r="F78" s="1">
        <v>1750</v>
      </c>
      <c r="G78" s="1">
        <v>175</v>
      </c>
      <c r="I78" s="0">
        <v>226</v>
      </c>
      <c r="J78" s="0">
        <v>226</v>
      </c>
      <c r="K78" s="1">
        <f>I78+J78</f>
        <v>452</v>
      </c>
      <c r="L78" s="1">
        <v>1685</v>
      </c>
    </row>
    <row r="79" spans="1:12">
      <c r="A79" s="1">
        <v>6</v>
      </c>
      <c r="B79" s="1">
        <v>77</v>
      </c>
      <c r="C79" s="2">
        <v>300</v>
      </c>
      <c r="D79" s="2">
        <v>300</v>
      </c>
      <c r="E79" s="3">
        <f>C79+D79</f>
        <v>600</v>
      </c>
      <c r="F79" s="1">
        <v>1750</v>
      </c>
      <c r="G79" s="1">
        <v>175</v>
      </c>
      <c r="I79" s="0">
        <v>227</v>
      </c>
      <c r="J79" s="0">
        <v>227</v>
      </c>
      <c r="K79" s="1">
        <f>I79+J79</f>
        <v>454</v>
      </c>
      <c r="L79" s="1">
        <v>1695</v>
      </c>
    </row>
    <row r="80" spans="1:12">
      <c r="A80" s="1">
        <v>6</v>
      </c>
      <c r="B80" s="1">
        <v>78</v>
      </c>
      <c r="C80" s="2">
        <v>300</v>
      </c>
      <c r="D80" s="2">
        <v>300</v>
      </c>
      <c r="E80" s="3">
        <f>C80+D80</f>
        <v>600</v>
      </c>
      <c r="F80" s="1">
        <v>1750</v>
      </c>
      <c r="G80" s="1">
        <v>175</v>
      </c>
      <c r="I80" s="0">
        <v>228</v>
      </c>
      <c r="J80" s="0">
        <v>228</v>
      </c>
      <c r="K80" s="1">
        <f>I80+J80</f>
        <v>456</v>
      </c>
      <c r="L80" s="1">
        <v>1705</v>
      </c>
    </row>
    <row r="81" spans="1:12">
      <c r="A81" s="1">
        <v>6</v>
      </c>
      <c r="B81" s="1">
        <v>79</v>
      </c>
      <c r="C81" s="2">
        <v>300</v>
      </c>
      <c r="D81" s="2">
        <v>300</v>
      </c>
      <c r="E81" s="3">
        <f>C81+D81</f>
        <v>600</v>
      </c>
      <c r="F81" s="1">
        <v>1750</v>
      </c>
      <c r="G81" s="1">
        <v>175</v>
      </c>
      <c r="I81" s="0">
        <v>229</v>
      </c>
      <c r="J81" s="0">
        <v>229</v>
      </c>
      <c r="K81" s="1">
        <f>I81+J81</f>
        <v>458</v>
      </c>
      <c r="L81" s="1">
        <v>1715</v>
      </c>
    </row>
    <row r="82" spans="1:12">
      <c r="A82" s="1">
        <v>6</v>
      </c>
      <c r="B82" s="1">
        <v>80</v>
      </c>
      <c r="C82" s="2">
        <v>300</v>
      </c>
      <c r="D82" s="2">
        <v>300</v>
      </c>
      <c r="E82" s="3">
        <f>C82+D82</f>
        <v>600</v>
      </c>
      <c r="F82" s="1">
        <v>1750</v>
      </c>
      <c r="G82" s="1">
        <v>175</v>
      </c>
      <c r="I82" s="0">
        <v>230</v>
      </c>
      <c r="J82" s="0">
        <v>230</v>
      </c>
      <c r="K82" s="1">
        <f>I82+J82</f>
        <v>460</v>
      </c>
      <c r="L82" s="1">
        <v>1725</v>
      </c>
    </row>
    <row r="83" spans="1:12">
      <c r="A83" s="1">
        <v>7</v>
      </c>
      <c r="B83" s="1">
        <v>81</v>
      </c>
      <c r="C83" s="2">
        <v>400</v>
      </c>
      <c r="D83" s="2">
        <v>400</v>
      </c>
      <c r="E83" s="3">
        <f>C83+D83</f>
        <v>800</v>
      </c>
      <c r="F83" s="1">
        <v>2000</v>
      </c>
      <c r="G83" s="1">
        <v>200</v>
      </c>
      <c r="I83" s="0">
        <v>311</v>
      </c>
      <c r="J83" s="0">
        <v>311</v>
      </c>
      <c r="K83" s="1">
        <f>I83+J83</f>
        <v>622</v>
      </c>
      <c r="L83" s="1">
        <v>1785</v>
      </c>
    </row>
    <row r="84" spans="1:12">
      <c r="A84" s="1">
        <v>7</v>
      </c>
      <c r="B84" s="1">
        <v>82</v>
      </c>
      <c r="C84" s="2">
        <v>400</v>
      </c>
      <c r="D84" s="2">
        <v>400</v>
      </c>
      <c r="E84" s="3">
        <f>C84+D84</f>
        <v>800</v>
      </c>
      <c r="F84" s="1">
        <v>2000</v>
      </c>
      <c r="G84" s="1">
        <v>200</v>
      </c>
      <c r="I84" s="0">
        <v>312</v>
      </c>
      <c r="J84" s="0">
        <v>312</v>
      </c>
      <c r="K84" s="1">
        <f>I84+J84</f>
        <v>624</v>
      </c>
      <c r="L84" s="1">
        <v>1795</v>
      </c>
    </row>
    <row r="85" spans="1:12">
      <c r="A85" s="1">
        <v>7</v>
      </c>
      <c r="B85" s="1">
        <v>83</v>
      </c>
      <c r="C85" s="2">
        <v>400</v>
      </c>
      <c r="D85" s="2">
        <v>400</v>
      </c>
      <c r="E85" s="3">
        <f>C85+D85</f>
        <v>800</v>
      </c>
      <c r="F85" s="1">
        <v>2000</v>
      </c>
      <c r="G85" s="1">
        <v>200</v>
      </c>
      <c r="I85" s="0">
        <v>313</v>
      </c>
      <c r="J85" s="0">
        <v>313</v>
      </c>
      <c r="K85" s="1">
        <f>I85+J85</f>
        <v>626</v>
      </c>
      <c r="L85" s="1">
        <v>1805</v>
      </c>
    </row>
    <row r="86" spans="1:12">
      <c r="A86" s="1">
        <v>7</v>
      </c>
      <c r="B86" s="1">
        <v>84</v>
      </c>
      <c r="C86" s="2">
        <v>400</v>
      </c>
      <c r="D86" s="2">
        <v>400</v>
      </c>
      <c r="E86" s="3">
        <f>C86+D86</f>
        <v>800</v>
      </c>
      <c r="F86" s="1">
        <v>2000</v>
      </c>
      <c r="G86" s="1">
        <v>200</v>
      </c>
      <c r="I86" s="0">
        <v>314</v>
      </c>
      <c r="J86" s="0">
        <v>314</v>
      </c>
      <c r="K86" s="1">
        <f>I86+J86</f>
        <v>628</v>
      </c>
      <c r="L86" s="1">
        <v>1815</v>
      </c>
    </row>
    <row r="87" spans="1:12">
      <c r="A87" s="1">
        <v>7</v>
      </c>
      <c r="B87" s="1">
        <v>85</v>
      </c>
      <c r="C87" s="2">
        <v>400</v>
      </c>
      <c r="D87" s="2">
        <v>400</v>
      </c>
      <c r="E87" s="3">
        <f>C87+D87</f>
        <v>800</v>
      </c>
      <c r="F87" s="1">
        <v>2000</v>
      </c>
      <c r="G87" s="1">
        <v>200</v>
      </c>
      <c r="I87" s="0">
        <v>315</v>
      </c>
      <c r="J87" s="0">
        <v>315</v>
      </c>
      <c r="K87" s="1">
        <f>I87+J87</f>
        <v>630</v>
      </c>
      <c r="L87" s="1">
        <v>1825</v>
      </c>
    </row>
    <row r="88" spans="1:12">
      <c r="A88" s="1">
        <v>7</v>
      </c>
      <c r="B88" s="1">
        <v>86</v>
      </c>
      <c r="C88" s="2">
        <v>400</v>
      </c>
      <c r="D88" s="2">
        <v>400</v>
      </c>
      <c r="E88" s="3">
        <f>C88+D88</f>
        <v>800</v>
      </c>
      <c r="F88" s="1">
        <v>2000</v>
      </c>
      <c r="G88" s="1">
        <v>200</v>
      </c>
      <c r="I88" s="0">
        <v>316</v>
      </c>
      <c r="J88" s="0">
        <v>316</v>
      </c>
      <c r="K88" s="1">
        <f>I88+J88</f>
        <v>632</v>
      </c>
      <c r="L88" s="1">
        <v>1835</v>
      </c>
    </row>
    <row r="89" spans="1:12">
      <c r="A89" s="1">
        <v>7</v>
      </c>
      <c r="B89" s="1">
        <v>87</v>
      </c>
      <c r="C89" s="2">
        <v>400</v>
      </c>
      <c r="D89" s="2">
        <v>400</v>
      </c>
      <c r="E89" s="3">
        <f>C89+D89</f>
        <v>800</v>
      </c>
      <c r="F89" s="1">
        <v>2000</v>
      </c>
      <c r="G89" s="1">
        <v>200</v>
      </c>
      <c r="I89" s="0">
        <v>317</v>
      </c>
      <c r="J89" s="0">
        <v>317</v>
      </c>
      <c r="K89" s="1">
        <f>I89+J89</f>
        <v>634</v>
      </c>
      <c r="L89" s="1">
        <v>1845</v>
      </c>
    </row>
    <row r="90" spans="1:12">
      <c r="A90" s="1">
        <v>7</v>
      </c>
      <c r="B90" s="1">
        <v>88</v>
      </c>
      <c r="C90" s="2">
        <v>400</v>
      </c>
      <c r="D90" s="2">
        <v>400</v>
      </c>
      <c r="E90" s="3">
        <f>C90+D90</f>
        <v>800</v>
      </c>
      <c r="F90" s="1">
        <v>2000</v>
      </c>
      <c r="G90" s="1">
        <v>200</v>
      </c>
      <c r="I90" s="0">
        <v>318</v>
      </c>
      <c r="J90" s="0">
        <v>318</v>
      </c>
      <c r="K90" s="1">
        <f>I90+J90</f>
        <v>636</v>
      </c>
      <c r="L90" s="1">
        <v>1855</v>
      </c>
    </row>
    <row r="91" spans="1:12">
      <c r="A91" s="1">
        <v>7</v>
      </c>
      <c r="B91" s="1">
        <v>89</v>
      </c>
      <c r="C91" s="2">
        <v>400</v>
      </c>
      <c r="D91" s="2">
        <v>400</v>
      </c>
      <c r="E91" s="3">
        <f>C91+D91</f>
        <v>800</v>
      </c>
      <c r="F91" s="1">
        <v>2000</v>
      </c>
      <c r="G91" s="1">
        <v>200</v>
      </c>
      <c r="I91" s="0">
        <v>319</v>
      </c>
      <c r="J91" s="0">
        <v>319</v>
      </c>
      <c r="K91" s="1">
        <f>I91+J91</f>
        <v>638</v>
      </c>
      <c r="L91" s="1">
        <v>1865</v>
      </c>
    </row>
    <row r="92" spans="1:12">
      <c r="A92" s="1">
        <v>7</v>
      </c>
      <c r="B92" s="1">
        <v>90</v>
      </c>
      <c r="C92" s="2">
        <v>400</v>
      </c>
      <c r="D92" s="2">
        <v>400</v>
      </c>
      <c r="E92" s="3">
        <f>C92+D92</f>
        <v>800</v>
      </c>
      <c r="F92" s="1">
        <v>2000</v>
      </c>
      <c r="G92" s="1">
        <v>200</v>
      </c>
      <c r="I92" s="0">
        <v>320</v>
      </c>
      <c r="J92" s="0">
        <v>320</v>
      </c>
      <c r="K92" s="1">
        <f>I92+J92</f>
        <v>640</v>
      </c>
      <c r="L92" s="1">
        <v>1875</v>
      </c>
    </row>
    <row r="93" spans="1:12">
      <c r="A93" s="1">
        <v>7</v>
      </c>
      <c r="B93" s="1">
        <v>91</v>
      </c>
      <c r="C93" s="2">
        <v>400</v>
      </c>
      <c r="D93" s="2">
        <v>400</v>
      </c>
      <c r="E93" s="3">
        <f>C93+D93</f>
        <v>800</v>
      </c>
      <c r="F93" s="1">
        <v>2000</v>
      </c>
      <c r="G93" s="1">
        <v>200</v>
      </c>
      <c r="I93" s="0">
        <v>321</v>
      </c>
      <c r="J93" s="0">
        <v>321</v>
      </c>
      <c r="K93" s="1">
        <f>I93+J93</f>
        <v>642</v>
      </c>
      <c r="L93" s="1">
        <v>1885</v>
      </c>
    </row>
    <row r="94" spans="1:12">
      <c r="A94" s="1">
        <v>7</v>
      </c>
      <c r="B94" s="1">
        <v>92</v>
      </c>
      <c r="C94" s="2">
        <v>400</v>
      </c>
      <c r="D94" s="2">
        <v>400</v>
      </c>
      <c r="E94" s="3">
        <f>C94+D94</f>
        <v>800</v>
      </c>
      <c r="F94" s="1">
        <v>2000</v>
      </c>
      <c r="G94" s="1">
        <v>200</v>
      </c>
      <c r="I94" s="0">
        <v>322</v>
      </c>
      <c r="J94" s="0">
        <v>322</v>
      </c>
      <c r="K94" s="1">
        <f>I94+J94</f>
        <v>644</v>
      </c>
      <c r="L94" s="1">
        <v>1895</v>
      </c>
    </row>
    <row r="95" spans="1:12">
      <c r="A95" s="1">
        <v>7</v>
      </c>
      <c r="B95" s="1">
        <v>93</v>
      </c>
      <c r="C95" s="2">
        <v>400</v>
      </c>
      <c r="D95" s="2">
        <v>400</v>
      </c>
      <c r="E95" s="3">
        <f>C95+D95</f>
        <v>800</v>
      </c>
      <c r="F95" s="1">
        <v>2000</v>
      </c>
      <c r="G95" s="1">
        <v>200</v>
      </c>
      <c r="I95" s="0">
        <v>323</v>
      </c>
      <c r="J95" s="0">
        <v>323</v>
      </c>
      <c r="K95" s="1">
        <f>I95+J95</f>
        <v>646</v>
      </c>
      <c r="L95" s="1">
        <v>1905</v>
      </c>
    </row>
    <row r="96" spans="1:12">
      <c r="A96" s="1">
        <v>7</v>
      </c>
      <c r="B96" s="1">
        <v>94</v>
      </c>
      <c r="C96" s="2">
        <v>400</v>
      </c>
      <c r="D96" s="2">
        <v>400</v>
      </c>
      <c r="E96" s="3">
        <f>C96+D96</f>
        <v>800</v>
      </c>
      <c r="F96" s="1">
        <v>2000</v>
      </c>
      <c r="G96" s="1">
        <v>200</v>
      </c>
      <c r="I96" s="0">
        <v>324</v>
      </c>
      <c r="J96" s="0">
        <v>324</v>
      </c>
      <c r="K96" s="1">
        <f>I96+J96</f>
        <v>648</v>
      </c>
      <c r="L96" s="1">
        <v>1915</v>
      </c>
    </row>
    <row r="97" spans="1:12">
      <c r="A97" s="1">
        <v>7</v>
      </c>
      <c r="B97" s="1">
        <v>95</v>
      </c>
      <c r="C97" s="2">
        <v>400</v>
      </c>
      <c r="D97" s="2">
        <v>400</v>
      </c>
      <c r="E97" s="3">
        <f>C97+D97</f>
        <v>800</v>
      </c>
      <c r="F97" s="1">
        <v>2000</v>
      </c>
      <c r="G97" s="1">
        <v>200</v>
      </c>
      <c r="I97" s="0">
        <v>325</v>
      </c>
      <c r="J97" s="0">
        <v>325</v>
      </c>
      <c r="K97" s="1">
        <f>I97+J97</f>
        <v>650</v>
      </c>
      <c r="L97" s="1">
        <v>1925</v>
      </c>
    </row>
    <row r="98" spans="1:12">
      <c r="A98" s="1">
        <v>7</v>
      </c>
      <c r="B98" s="1">
        <v>96</v>
      </c>
      <c r="C98" s="2">
        <v>400</v>
      </c>
      <c r="D98" s="2">
        <v>400</v>
      </c>
      <c r="E98" s="3">
        <f>C98+D98</f>
        <v>800</v>
      </c>
      <c r="F98" s="1">
        <v>2000</v>
      </c>
      <c r="G98" s="1">
        <v>200</v>
      </c>
      <c r="I98" s="0">
        <v>326</v>
      </c>
      <c r="J98" s="0">
        <v>326</v>
      </c>
      <c r="K98" s="1">
        <f>I98+J98</f>
        <v>652</v>
      </c>
      <c r="L98" s="1">
        <v>1935</v>
      </c>
    </row>
    <row r="99" spans="1:12">
      <c r="A99" s="1">
        <v>7</v>
      </c>
      <c r="B99" s="1">
        <v>97</v>
      </c>
      <c r="C99" s="2">
        <v>400</v>
      </c>
      <c r="D99" s="2">
        <v>400</v>
      </c>
      <c r="E99" s="3">
        <f>C99+D99</f>
        <v>800</v>
      </c>
      <c r="F99" s="1">
        <v>2000</v>
      </c>
      <c r="G99" s="1">
        <v>200</v>
      </c>
      <c r="I99" s="0">
        <v>327</v>
      </c>
      <c r="J99" s="0">
        <v>327</v>
      </c>
      <c r="K99" s="1">
        <f>I99+J99</f>
        <v>654</v>
      </c>
      <c r="L99" s="1">
        <v>1945</v>
      </c>
    </row>
    <row r="100" spans="1:12">
      <c r="A100" s="1">
        <v>7</v>
      </c>
      <c r="B100" s="1">
        <v>98</v>
      </c>
      <c r="C100" s="2">
        <v>400</v>
      </c>
      <c r="D100" s="2">
        <v>400</v>
      </c>
      <c r="E100" s="3">
        <f>C100+D100</f>
        <v>800</v>
      </c>
      <c r="F100" s="1">
        <v>2000</v>
      </c>
      <c r="G100" s="1">
        <v>200</v>
      </c>
      <c r="I100" s="0">
        <v>328</v>
      </c>
      <c r="J100" s="0">
        <v>328</v>
      </c>
      <c r="K100" s="1">
        <f>I100+J100</f>
        <v>656</v>
      </c>
      <c r="L100" s="1">
        <v>1955</v>
      </c>
    </row>
    <row r="101" spans="1:12">
      <c r="A101" s="1">
        <v>7</v>
      </c>
      <c r="B101" s="1">
        <v>99</v>
      </c>
      <c r="C101" s="2">
        <v>400</v>
      </c>
      <c r="D101" s="2">
        <v>400</v>
      </c>
      <c r="E101" s="3">
        <f>C101+D101</f>
        <v>800</v>
      </c>
      <c r="F101" s="1">
        <v>2000</v>
      </c>
      <c r="G101" s="1">
        <v>200</v>
      </c>
      <c r="I101" s="0">
        <v>329</v>
      </c>
      <c r="J101" s="0">
        <v>329</v>
      </c>
      <c r="K101" s="1">
        <f>I101+J101</f>
        <v>658</v>
      </c>
      <c r="L101" s="1">
        <v>1965</v>
      </c>
    </row>
    <row r="102" spans="1:12">
      <c r="A102" s="1">
        <v>7</v>
      </c>
      <c r="B102" s="1">
        <v>100</v>
      </c>
      <c r="C102" s="2">
        <v>400</v>
      </c>
      <c r="D102" s="2">
        <v>400</v>
      </c>
      <c r="E102" s="3">
        <f>C102+D102</f>
        <v>800</v>
      </c>
      <c r="F102" s="1">
        <v>2000</v>
      </c>
      <c r="G102" s="1">
        <v>200</v>
      </c>
      <c r="I102" s="0">
        <v>330</v>
      </c>
      <c r="J102" s="0">
        <v>330</v>
      </c>
      <c r="K102" s="1">
        <f>I102+J102</f>
        <v>660</v>
      </c>
      <c r="L102" s="1">
        <v>1975</v>
      </c>
    </row>
    <row r="103" spans="1:12">
      <c r="A103" s="1">
        <v>8</v>
      </c>
      <c r="B103" s="1">
        <v>101</v>
      </c>
      <c r="C103" s="2">
        <v>500</v>
      </c>
      <c r="D103" s="2">
        <v>500</v>
      </c>
      <c r="E103" s="3">
        <f>C103+D103</f>
        <v>1000</v>
      </c>
      <c r="F103" s="1">
        <v>2500</v>
      </c>
      <c r="G103" s="1">
        <v>250</v>
      </c>
      <c r="I103" s="0">
        <v>341</v>
      </c>
      <c r="J103" s="0">
        <v>341</v>
      </c>
      <c r="K103" s="1">
        <f>I103+J103</f>
        <v>682</v>
      </c>
      <c r="L103" s="1">
        <v>2500</v>
      </c>
    </row>
    <row r="104" spans="1:12">
      <c r="B104" s="1">
        <v>102</v>
      </c>
      <c r="I104" s="0">
        <v>342</v>
      </c>
      <c r="J104" s="0">
        <v>342</v>
      </c>
      <c r="K104" s="1">
        <f>I104+J104</f>
        <v>684</v>
      </c>
      <c r="L104" s="1">
        <v>3025</v>
      </c>
    </row>
    <row r="105" spans="1:12">
      <c r="B105" s="1">
        <v>103</v>
      </c>
      <c r="I105" s="0">
        <v>343</v>
      </c>
      <c r="J105" s="0">
        <v>343</v>
      </c>
      <c r="K105" s="1">
        <f>I105+J105</f>
        <v>686</v>
      </c>
      <c r="L105" s="1">
        <v>3550</v>
      </c>
    </row>
    <row r="106" spans="1:12">
      <c r="B106" s="1">
        <v>104</v>
      </c>
      <c r="I106" s="0">
        <v>344</v>
      </c>
      <c r="J106" s="0">
        <v>344</v>
      </c>
      <c r="K106" s="1">
        <f>I106+J106</f>
        <v>688</v>
      </c>
      <c r="L106" s="1">
        <v>4075</v>
      </c>
    </row>
    <row r="107" spans="1:12">
      <c r="B107" s="1">
        <v>105</v>
      </c>
      <c r="I107" s="0">
        <v>345</v>
      </c>
      <c r="J107" s="0">
        <v>345</v>
      </c>
      <c r="K107" s="1">
        <f>I107+J107</f>
        <v>690</v>
      </c>
      <c r="L107" s="1">
        <v>4600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H25" sqref="H25"/>
    </sheetView>
  </sheetViews>
  <sheetFormatPr defaultRowHeight="16.500000"/>
  <cols>
    <col min="2" max="2" style="5" width="9.75500011" customWidth="1" outlineLevel="0"/>
    <col min="4" max="4" width="18.50499916" customWidth="1" outlineLevel="0"/>
    <col min="5" max="5" width="9.75500011" customWidth="1" outlineLevel="0"/>
    <col min="6" max="6" width="12.00500011" customWidth="1" outlineLevel="0"/>
    <col min="10" max="10" width="18.50499916" customWidth="1" outlineLevel="0"/>
  </cols>
  <sheetData>
    <row r="1" spans="1:6">
      <c r="A1" s="0" t="s">
        <v>0</v>
      </c>
      <c r="B1" s="5" t="s">
        <v>27</v>
      </c>
      <c r="C1" s="0" t="s">
        <v>17</v>
      </c>
      <c r="D1" s="0" t="s">
        <v>18</v>
      </c>
      <c r="E1" s="0" t="s">
        <v>19</v>
      </c>
      <c r="F1" s="0" t="s">
        <v>21</v>
      </c>
    </row>
    <row r="2" spans="1:6">
      <c r="A2" s="0">
        <v>1</v>
      </c>
      <c r="B2" s="23" t="s">
        <v>23</v>
      </c>
      <c r="C2" s="4" t="s">
        <v>9</v>
      </c>
      <c r="D2" s="0">
        <v>110</v>
      </c>
      <c r="E2" s="0">
        <v>500</v>
      </c>
      <c r="F2" s="0">
        <v>50</v>
      </c>
    </row>
    <row r="3" spans="1:6">
      <c r="A3" s="0">
        <v>1</v>
      </c>
      <c r="B3" s="23"/>
      <c r="C3" s="4" t="s">
        <v>10</v>
      </c>
      <c r="D3" s="0">
        <v>140</v>
      </c>
      <c r="E3" s="0">
        <v>500</v>
      </c>
      <c r="F3" s="0">
        <v>50</v>
      </c>
    </row>
    <row r="4" spans="1:6">
      <c r="A4" s="0">
        <v>2</v>
      </c>
      <c r="B4" s="23" t="s">
        <v>24</v>
      </c>
      <c r="C4" s="4" t="s">
        <v>11</v>
      </c>
      <c r="D4" s="0">
        <v>170</v>
      </c>
      <c r="E4" s="0">
        <v>750</v>
      </c>
      <c r="F4" s="0">
        <v>75</v>
      </c>
    </row>
    <row r="5" spans="1:6">
      <c r="A5" s="0">
        <v>3</v>
      </c>
      <c r="B5" s="23"/>
      <c r="C5" s="4" t="s">
        <v>12</v>
      </c>
      <c r="D5" s="0">
        <v>200</v>
      </c>
      <c r="E5" s="0">
        <v>1000</v>
      </c>
      <c r="F5" s="0">
        <v>100</v>
      </c>
    </row>
    <row r="6" spans="1:6">
      <c r="A6" s="0">
        <v>4</v>
      </c>
      <c r="B6" s="23"/>
      <c r="C6" s="4" t="s">
        <v>13</v>
      </c>
      <c r="D6" s="0">
        <v>200</v>
      </c>
      <c r="E6" s="0">
        <v>1250</v>
      </c>
      <c r="F6" s="0">
        <v>125</v>
      </c>
    </row>
    <row r="7" spans="1:6">
      <c r="A7" s="0">
        <v>5</v>
      </c>
      <c r="B7" s="23" t="s">
        <v>25</v>
      </c>
      <c r="C7" s="4" t="s">
        <v>14</v>
      </c>
      <c r="D7" s="0">
        <v>400</v>
      </c>
      <c r="E7" s="0">
        <v>1500</v>
      </c>
      <c r="F7" s="0">
        <v>150</v>
      </c>
    </row>
    <row r="8" spans="1:6">
      <c r="A8" s="0">
        <v>6</v>
      </c>
      <c r="B8" s="23"/>
      <c r="C8" s="4" t="s">
        <v>16</v>
      </c>
      <c r="D8" s="0">
        <v>600</v>
      </c>
      <c r="E8" s="0">
        <v>1750</v>
      </c>
      <c r="F8" s="0">
        <v>175</v>
      </c>
    </row>
    <row r="9" spans="1:6">
      <c r="A9" s="0">
        <v>7</v>
      </c>
      <c r="B9" s="23" t="s">
        <v>26</v>
      </c>
      <c r="C9" s="4" t="s">
        <v>15</v>
      </c>
      <c r="D9" s="0">
        <v>800</v>
      </c>
      <c r="E9" s="0">
        <v>2000</v>
      </c>
      <c r="F9" s="0">
        <v>200</v>
      </c>
    </row>
    <row r="10" spans="1:6">
      <c r="A10" s="0">
        <v>8</v>
      </c>
      <c r="B10" s="23"/>
      <c r="C10" s="4">
        <v>101</v>
      </c>
      <c r="D10" s="0">
        <v>1000</v>
      </c>
      <c r="E10" s="0">
        <v>2500</v>
      </c>
      <c r="F10" s="0">
        <v>250</v>
      </c>
    </row>
  </sheetData>
  <mergeCells count="4">
    <mergeCell ref="B2:B3"/>
    <mergeCell ref="B4:B6"/>
    <mergeCell ref="B7:B8"/>
    <mergeCell ref="B9:B10"/>
  </mergeCells>
  <phoneticPr fontId="1" type="noConversion"/>
  <pageMargins left="0.70" right="0.70" top="0.75" bottom="0.75" header="0.30" footer="0.3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7"/>
  <sheetViews>
    <sheetView workbookViewId="0">
      <selection activeCell="C4" sqref="C4"/>
    </sheetView>
  </sheetViews>
  <sheetFormatPr defaultRowHeight="16.500000"/>
  <cols>
    <col min="1" max="1" width="11.63000011" customWidth="1" outlineLevel="0"/>
    <col min="2" max="2" width="9.75500011" customWidth="1" outlineLevel="0"/>
    <col min="3" max="3" width="5.75500011" customWidth="1" outlineLevel="0"/>
    <col min="4" max="4" width="5.25500011" customWidth="1" outlineLevel="0"/>
    <col min="5" max="5" width="5.50500011" customWidth="1" outlineLevel="0"/>
    <col min="6" max="8" width="7.13000011" customWidth="1" outlineLevel="0"/>
    <col min="9" max="11" width="7.13000011" customWidth="1" outlineLevel="0"/>
    <col min="12" max="12" width="5.75500011" customWidth="1" outlineLevel="0"/>
    <col min="13" max="13" width="9.63000011" customWidth="1" outlineLevel="0"/>
  </cols>
  <sheetData>
    <row r="1" spans="1:13">
      <c r="A1" s="0" t="s">
        <v>68</v>
      </c>
      <c r="B1" s="24" t="s">
        <v>52</v>
      </c>
      <c r="C1" s="24" t="s">
        <v>53</v>
      </c>
      <c r="D1" s="24" t="s">
        <v>54</v>
      </c>
      <c r="E1" s="24" t="s">
        <v>55</v>
      </c>
      <c r="F1" s="24" t="s">
        <v>56</v>
      </c>
      <c r="G1" s="24" t="s">
        <v>57</v>
      </c>
      <c r="H1" s="24" t="s">
        <v>58</v>
      </c>
      <c r="I1" s="24" t="s">
        <v>83</v>
      </c>
      <c r="J1" s="24" t="s">
        <v>104</v>
      </c>
      <c r="K1" s="24" t="s">
        <v>105</v>
      </c>
      <c r="L1" s="24" t="s">
        <v>59</v>
      </c>
      <c r="M1" s="24" t="s">
        <v>114</v>
      </c>
    </row>
    <row r="2" spans="1:13">
      <c r="A2" s="0" t="s">
        <v>69</v>
      </c>
      <c r="B2" s="0" t="s">
        <v>70</v>
      </c>
      <c r="C2" s="0" t="s">
        <v>60</v>
      </c>
      <c r="D2" s="0" t="s">
        <v>61</v>
      </c>
      <c r="E2" s="0" t="s">
        <v>62</v>
      </c>
      <c r="F2" s="0" t="s">
        <v>63</v>
      </c>
      <c r="G2" s="0" t="s">
        <v>64</v>
      </c>
      <c r="H2" s="0" t="s">
        <v>65</v>
      </c>
      <c r="I2" s="0" t="s">
        <v>84</v>
      </c>
      <c r="J2" s="0" t="s">
        <v>106</v>
      </c>
      <c r="K2" s="0" t="s">
        <v>107</v>
      </c>
      <c r="L2" s="0" t="s">
        <v>66</v>
      </c>
    </row>
    <row r="4" spans="1:13">
      <c r="A4" s="0" t="s">
        <v>71</v>
      </c>
      <c r="B4" s="0" t="s">
        <v>85</v>
      </c>
      <c r="C4" s="0">
        <f>IF(D4&lt;=20,1,IF(D4&lt;=30,2,IF(D4&lt;=40,3,IF(D4&lt;=50,4,IF(D4&lt;=60,5,IF(D4&lt;=80,6,IF(D4&lt;=100,7,IF(D4&gt;=101,8))))))))</f>
        <v>1</v>
      </c>
      <c r="D4" s="0">
        <v>5</v>
      </c>
      <c r="E4" s="0">
        <v>150</v>
      </c>
      <c r="F4" s="0">
        <v>100</v>
      </c>
      <c r="G4" s="0">
        <v>5</v>
      </c>
      <c r="H4" s="0">
        <v>85</v>
      </c>
      <c r="I4" s="0" t="s">
        <v>67</v>
      </c>
      <c r="J4" s="0">
        <v>5</v>
      </c>
      <c r="K4" s="0" t="s">
        <v>67</v>
      </c>
    </row>
    <row r="5" spans="1:13">
      <c r="A5" s="0" t="s">
        <v>72</v>
      </c>
      <c r="B5" s="0" t="s">
        <v>86</v>
      </c>
      <c r="C5" s="0">
        <f>IF(D5&lt;=20,1,IF(D5&lt;=30,2,IF(D5&lt;=40,3,IF(D5&lt;=50,4,IF(D5&lt;=60,5,IF(D5&lt;=80,6,IF(D5&lt;=100,7,IF(D5&gt;=101,8))))))))</f>
        <v>3</v>
      </c>
      <c r="D5" s="0">
        <v>34</v>
      </c>
      <c r="E5" s="0">
        <v>320</v>
      </c>
      <c r="F5" s="0">
        <v>180</v>
      </c>
      <c r="G5" s="0">
        <v>5</v>
      </c>
      <c r="H5" s="0">
        <v>85</v>
      </c>
      <c r="I5" s="0" t="s">
        <v>67</v>
      </c>
      <c r="J5" s="0">
        <v>15</v>
      </c>
      <c r="K5" s="0" t="s">
        <v>67</v>
      </c>
    </row>
    <row r="6" spans="1:13">
      <c r="A6" s="0" t="s">
        <v>73</v>
      </c>
      <c r="B6" s="0" t="s">
        <v>87</v>
      </c>
      <c r="C6" s="0">
        <f>IF(D6&lt;=20,1,IF(D6&lt;=30,2,IF(D6&lt;=40,3,IF(D6&lt;=50,4,IF(D6&lt;=60,5,IF(D6&lt;=80,6,IF(D6&lt;=100,7,IF(D6&gt;=101,8))))))))</f>
        <v>5</v>
      </c>
      <c r="D6" s="0">
        <v>52</v>
      </c>
      <c r="E6" s="0">
        <v>560</v>
      </c>
      <c r="F6" s="0">
        <v>360</v>
      </c>
      <c r="G6" s="0">
        <v>5</v>
      </c>
      <c r="H6" s="0">
        <v>85</v>
      </c>
      <c r="I6" s="0" t="s">
        <v>67</v>
      </c>
      <c r="J6" s="0">
        <v>25</v>
      </c>
      <c r="K6" s="0" t="s">
        <v>67</v>
      </c>
    </row>
    <row r="7" spans="1:13">
      <c r="A7" s="0" t="s">
        <v>88</v>
      </c>
      <c r="B7" s="0" t="s">
        <v>89</v>
      </c>
      <c r="C7" s="0">
        <f>IF(D7&lt;=20,1,IF(D7&lt;=30,2,IF(D7&lt;=40,3,IF(D7&lt;=50,4,IF(D7&lt;=60,5,IF(D7&lt;=80,6,IF(D7&lt;=100,7,IF(D7&gt;=101,8))))))))</f>
        <v>4</v>
      </c>
      <c r="D7" s="0">
        <v>43</v>
      </c>
      <c r="E7" s="0">
        <v>440</v>
      </c>
      <c r="F7" s="0">
        <v>200</v>
      </c>
      <c r="G7" s="0">
        <v>5</v>
      </c>
      <c r="H7" s="0">
        <v>85</v>
      </c>
      <c r="I7" s="0" t="s">
        <v>67</v>
      </c>
      <c r="J7" s="0">
        <v>20</v>
      </c>
      <c r="K7" s="0" t="s">
        <v>67</v>
      </c>
    </row>
    <row r="8" spans="1:13">
      <c r="A8" s="0" t="s">
        <v>90</v>
      </c>
      <c r="B8" s="0" t="s">
        <v>98</v>
      </c>
      <c r="C8" s="0">
        <f>IF(D8&lt;=20,1,IF(D8&lt;=30,2,IF(D8&lt;=40,3,IF(D8&lt;=50,4,IF(D8&lt;=60,5,IF(D8&lt;=80,6,IF(D8&lt;=100,7,IF(D8&gt;=101,8))))))))</f>
        <v>6</v>
      </c>
      <c r="D8" s="0">
        <v>78</v>
      </c>
      <c r="E8" s="0">
        <v>1300</v>
      </c>
      <c r="F8" s="0">
        <v>440</v>
      </c>
      <c r="G8" s="0">
        <v>5</v>
      </c>
      <c r="H8" s="0">
        <v>85</v>
      </c>
      <c r="I8" s="0" t="s">
        <v>67</v>
      </c>
      <c r="J8" s="0">
        <v>350</v>
      </c>
      <c r="K8" s="0" t="s">
        <v>67</v>
      </c>
    </row>
    <row r="9" spans="1:13">
      <c r="A9" s="0" t="s">
        <v>92</v>
      </c>
      <c r="B9" s="0" t="s">
        <v>99</v>
      </c>
      <c r="C9" s="0">
        <f>IF(D9&lt;=20,1,IF(D9&lt;=30,2,IF(D9&lt;=40,3,IF(D9&lt;=50,4,IF(D9&lt;=60,5,IF(D9&lt;=80,6,IF(D9&lt;=100,7,IF(D9&gt;=101,8))))))))</f>
        <v>2</v>
      </c>
      <c r="D9" s="0">
        <v>24</v>
      </c>
      <c r="E9" s="0">
        <v>290</v>
      </c>
      <c r="F9" s="0">
        <v>230</v>
      </c>
      <c r="G9" s="0">
        <v>5</v>
      </c>
      <c r="H9" s="0">
        <v>85</v>
      </c>
      <c r="I9" s="0" t="s">
        <v>67</v>
      </c>
      <c r="J9" s="0">
        <v>10</v>
      </c>
      <c r="K9" s="0" t="s">
        <v>67</v>
      </c>
    </row>
    <row r="10" spans="1:13">
      <c r="A10" s="0" t="s">
        <v>93</v>
      </c>
      <c r="B10" s="0" t="s">
        <v>100</v>
      </c>
      <c r="C10" s="0">
        <f>IF(D10&lt;=20,1,IF(D10&lt;=30,2,IF(D10&lt;=40,3,IF(D10&lt;=50,4,IF(D10&lt;=60,5,IF(D10&lt;=80,6,IF(D10&lt;=100,7,IF(D10&gt;=101,8))))))))</f>
        <v>1</v>
      </c>
      <c r="D10" s="0">
        <v>8</v>
      </c>
      <c r="E10" s="0">
        <v>150</v>
      </c>
      <c r="F10" s="0">
        <v>35</v>
      </c>
      <c r="G10" s="0">
        <v>5</v>
      </c>
      <c r="H10" s="0">
        <v>85</v>
      </c>
      <c r="I10" s="0" t="s">
        <v>67</v>
      </c>
      <c r="J10" s="0">
        <v>5</v>
      </c>
      <c r="K10" s="0" t="s">
        <v>67</v>
      </c>
    </row>
    <row r="11" spans="1:13">
      <c r="A11" s="0" t="s">
        <v>94</v>
      </c>
      <c r="B11" s="0" t="s">
        <v>101</v>
      </c>
      <c r="C11" s="0">
        <f>IF(D11&lt;=20,1,IF(D11&lt;=30,2,IF(D11&lt;=40,3,IF(D11&lt;=50,4,IF(D11&lt;=60,5,IF(D11&lt;=80,6,IF(D11&lt;=100,7,IF(D11&gt;=101,8))))))))</f>
        <v>1</v>
      </c>
      <c r="D11" s="0">
        <v>15</v>
      </c>
      <c r="E11" s="0">
        <v>190</v>
      </c>
      <c r="F11" s="0">
        <v>75</v>
      </c>
      <c r="G11" s="0">
        <v>5</v>
      </c>
      <c r="H11" s="0">
        <v>85</v>
      </c>
      <c r="I11" s="0" t="s">
        <v>67</v>
      </c>
      <c r="J11" s="0">
        <v>5</v>
      </c>
      <c r="K11" s="0" t="s">
        <v>67</v>
      </c>
    </row>
    <row r="12" spans="1:13">
      <c r="A12" s="0" t="s">
        <v>95</v>
      </c>
      <c r="B12" s="0" t="s">
        <v>102</v>
      </c>
      <c r="C12" s="0">
        <f>IF(D12&lt;=20,1,IF(D12&lt;=30,2,IF(D12&lt;=40,3,IF(D12&lt;=50,4,IF(D12&lt;=60,5,IF(D12&lt;=80,6,IF(D12&lt;=100,7,IF(D12&gt;=101,8))))))))</f>
        <v>2</v>
      </c>
      <c r="D12" s="0">
        <v>21</v>
      </c>
      <c r="E12" s="0">
        <v>240</v>
      </c>
      <c r="F12" s="0">
        <v>210</v>
      </c>
      <c r="G12" s="0">
        <v>5</v>
      </c>
      <c r="H12" s="0">
        <v>85</v>
      </c>
      <c r="I12" s="0" t="s">
        <v>67</v>
      </c>
      <c r="J12" s="0">
        <v>10</v>
      </c>
      <c r="K12" s="0" t="s">
        <v>67</v>
      </c>
    </row>
    <row r="13" spans="1:13">
      <c r="A13" s="0" t="s">
        <v>96</v>
      </c>
      <c r="B13" s="0" t="s">
        <v>91</v>
      </c>
      <c r="C13" s="0">
        <f>IF(D13&lt;=20,1,IF(D13&lt;=30,2,IF(D13&lt;=40,3,IF(D13&lt;=50,4,IF(D13&lt;=60,5,IF(D13&lt;=80,6,IF(D13&lt;=100,7,IF(D13&gt;=101,8))))))))</f>
        <v>2</v>
      </c>
      <c r="D13" s="0">
        <v>24</v>
      </c>
      <c r="E13" s="0">
        <v>255</v>
      </c>
      <c r="F13" s="0">
        <v>260</v>
      </c>
      <c r="G13" s="0">
        <v>5</v>
      </c>
      <c r="H13" s="0">
        <v>85</v>
      </c>
      <c r="I13" s="0" t="s">
        <v>67</v>
      </c>
      <c r="J13" s="0">
        <v>10</v>
      </c>
      <c r="K13" s="0" t="s">
        <v>67</v>
      </c>
    </row>
    <row r="14" spans="1:13">
      <c r="A14" s="0" t="s">
        <v>97</v>
      </c>
      <c r="B14" s="0" t="s">
        <v>103</v>
      </c>
      <c r="C14" s="0">
        <f>IF(D14&lt;=20,1,IF(D14&lt;=30,2,IF(D14&lt;=40,3,IF(D14&lt;=50,4,IF(D14&lt;=60,5,IF(D14&lt;=80,6,IF(D14&lt;=100,7,IF(D14&gt;=101,8))))))))</f>
        <v>5</v>
      </c>
      <c r="D14" s="0">
        <v>57</v>
      </c>
      <c r="E14" s="0">
        <v>980</v>
      </c>
      <c r="F14" s="0">
        <v>340</v>
      </c>
      <c r="G14" s="0">
        <v>5</v>
      </c>
      <c r="H14" s="0">
        <v>65</v>
      </c>
      <c r="I14" s="0" t="s">
        <v>67</v>
      </c>
      <c r="J14" s="0">
        <v>200</v>
      </c>
      <c r="K14" s="0" t="s">
        <v>67</v>
      </c>
    </row>
    <row r="15" spans="1:13">
      <c r="A15" s="0" t="s">
        <v>108</v>
      </c>
      <c r="B15" s="0" t="s">
        <v>111</v>
      </c>
      <c r="C15" s="0">
        <f>IF(D15&lt;=20,1,IF(D15&lt;=30,2,IF(D15&lt;=40,3,IF(D15&lt;=50,4,IF(D15&lt;=60,5,IF(D15&lt;=80,6,IF(D15&lt;=100,7,IF(D15&gt;=101,8))))))))</f>
        <v>2</v>
      </c>
      <c r="D15" s="0">
        <v>29</v>
      </c>
      <c r="E15" s="0">
        <v>600</v>
      </c>
      <c r="F15" s="0">
        <v>250</v>
      </c>
      <c r="G15" s="0">
        <v>15</v>
      </c>
      <c r="H15" s="0">
        <v>45</v>
      </c>
      <c r="I15" s="0" t="s">
        <v>67</v>
      </c>
      <c r="J15" s="0">
        <v>40</v>
      </c>
      <c r="K15" s="0" t="s">
        <v>67</v>
      </c>
    </row>
    <row r="16" spans="1:13">
      <c r="A16" s="0" t="s">
        <v>109</v>
      </c>
      <c r="B16" s="0" t="s">
        <v>112</v>
      </c>
      <c r="C16" s="0">
        <f>IF(D16&lt;=20,1,IF(D16&lt;=30,2,IF(D16&lt;=40,3,IF(D16&lt;=50,4,IF(D16&lt;=60,5,IF(D16&lt;=80,6,IF(D16&lt;=100,7,IF(D16&gt;=101,8))))))))</f>
        <v>4</v>
      </c>
      <c r="D16" s="0">
        <v>47</v>
      </c>
      <c r="E16" s="0">
        <v>760</v>
      </c>
      <c r="F16" s="0">
        <v>380</v>
      </c>
      <c r="G16" s="0">
        <v>15</v>
      </c>
      <c r="H16" s="0">
        <v>45</v>
      </c>
      <c r="I16" s="0" t="s">
        <v>67</v>
      </c>
      <c r="J16" s="0">
        <v>80</v>
      </c>
      <c r="K16" s="0" t="s">
        <v>67</v>
      </c>
    </row>
    <row r="17" spans="1:11">
      <c r="A17" s="0" t="s">
        <v>110</v>
      </c>
      <c r="B17" s="0" t="s">
        <v>113</v>
      </c>
      <c r="C17" s="0">
        <f>IF(D17&lt;=20,1,IF(D17&lt;=30,2,IF(D17&lt;=40,3,IF(D17&lt;=50,4,IF(D17&lt;=60,5,IF(D17&lt;=80,6,IF(D17&lt;=100,7,IF(D17&gt;=101,8))))))))</f>
        <v>6</v>
      </c>
      <c r="D17" s="0">
        <v>62</v>
      </c>
      <c r="E17" s="0">
        <v>840</v>
      </c>
      <c r="F17" s="0">
        <v>500</v>
      </c>
      <c r="G17" s="0">
        <v>15</v>
      </c>
      <c r="H17" s="0">
        <v>45</v>
      </c>
      <c r="I17" s="0" t="s">
        <v>67</v>
      </c>
      <c r="J17" s="0">
        <v>120</v>
      </c>
      <c r="K17" s="0" t="s">
        <v>67</v>
      </c>
    </row>
    <row r="18" spans="1:11">
      <c r="A18" s="0" t="s">
        <v>115</v>
      </c>
      <c r="B18" s="0" t="s">
        <v>119</v>
      </c>
      <c r="C18" s="0">
        <f>IF(D18&lt;=20,1,IF(D18&lt;=30,2,IF(D18&lt;=40,3,IF(D18&lt;=50,4,IF(D18&lt;=60,5,IF(D18&lt;=80,6,IF(D18&lt;=100,7,IF(D18&gt;=101,8))))))))</f>
        <v>3</v>
      </c>
      <c r="D18" s="0">
        <v>39</v>
      </c>
      <c r="E18" s="0">
        <v>390</v>
      </c>
      <c r="F18" s="0">
        <v>280</v>
      </c>
      <c r="G18" s="0">
        <v>5</v>
      </c>
      <c r="H18" s="0">
        <v>85</v>
      </c>
      <c r="I18" s="0" t="s">
        <v>67</v>
      </c>
      <c r="J18" s="0">
        <v>15</v>
      </c>
      <c r="K18" s="0" t="s">
        <v>67</v>
      </c>
    </row>
    <row r="19" spans="1:11">
      <c r="A19" s="0" t="s">
        <v>116</v>
      </c>
      <c r="B19" s="0" t="s">
        <v>120</v>
      </c>
      <c r="C19" s="0">
        <f>IF(D19&lt;=20,1,IF(D19&lt;=30,2,IF(D19&lt;=40,3,IF(D19&lt;=50,4,IF(D19&lt;=60,5,IF(D19&lt;=80,6,IF(D19&lt;=100,7,IF(D19&gt;=101,8))))))))</f>
        <v>2</v>
      </c>
      <c r="D19" s="0">
        <v>21</v>
      </c>
      <c r="E19" s="0">
        <v>215</v>
      </c>
      <c r="F19" s="0">
        <v>145</v>
      </c>
      <c r="G19" s="0">
        <v>5</v>
      </c>
      <c r="H19" s="0">
        <v>85</v>
      </c>
      <c r="I19" s="0" t="s">
        <v>67</v>
      </c>
      <c r="J19" s="0">
        <v>10</v>
      </c>
      <c r="K19" s="0">
        <v>50</v>
      </c>
    </row>
    <row r="20" spans="1:11">
      <c r="A20" s="0" t="s">
        <v>117</v>
      </c>
      <c r="B20" s="0" t="s">
        <v>121</v>
      </c>
      <c r="C20" s="0">
        <f>IF(D20&lt;=20,1,IF(D20&lt;=30,2,IF(D20&lt;=40,3,IF(D20&lt;=50,4,IF(D20&lt;=60,5,IF(D20&lt;=80,6,IF(D20&lt;=100,7,IF(D20&gt;=101,8))))))))</f>
        <v>6</v>
      </c>
      <c r="D20" s="0">
        <v>68</v>
      </c>
      <c r="E20" s="0">
        <v>1240</v>
      </c>
      <c r="F20" s="0">
        <v>345</v>
      </c>
      <c r="G20" s="0">
        <v>5</v>
      </c>
      <c r="H20" s="0">
        <v>85</v>
      </c>
      <c r="I20" s="0" t="s">
        <v>67</v>
      </c>
      <c r="J20" s="0">
        <v>300</v>
      </c>
      <c r="K20" s="0" t="s">
        <v>67</v>
      </c>
    </row>
    <row r="21" spans="1:11">
      <c r="A21" s="0" t="s">
        <v>118</v>
      </c>
      <c r="B21" s="0" t="s">
        <v>122</v>
      </c>
      <c r="C21" s="0">
        <f>IF(D21&lt;=20,1,IF(D21&lt;=30,2,IF(D21&lt;=40,3,IF(D21&lt;=50,4,IF(D21&lt;=60,5,IF(D21&lt;=80,6,IF(D21&lt;=100,7,IF(D21&gt;=101,8))))))))</f>
        <v>3</v>
      </c>
      <c r="D21" s="0">
        <v>33</v>
      </c>
      <c r="E21" s="0">
        <v>340</v>
      </c>
      <c r="F21" s="0">
        <v>225</v>
      </c>
      <c r="G21" s="0">
        <v>5</v>
      </c>
      <c r="H21" s="0">
        <v>85</v>
      </c>
      <c r="I21" s="0" t="s">
        <v>67</v>
      </c>
      <c r="J21" s="0">
        <v>15</v>
      </c>
      <c r="K21" s="0" t="s">
        <v>67</v>
      </c>
    </row>
    <row r="23" spans="1:11">
      <c r="A23" s="0" t="s">
        <v>125</v>
      </c>
      <c r="B23" s="0" t="s">
        <v>124</v>
      </c>
      <c r="C23" s="0">
        <f>IF(D23&lt;=20,1,IF(D23&lt;=30,2,IF(D23&lt;=40,3,IF(D23&lt;=50,4,IF(D23&lt;=60,5,IF(D23&lt;=80,6,IF(D23&lt;=100,7,IF(D23&gt;=101,8))))))))</f>
        <v>4</v>
      </c>
      <c r="D23" s="0">
        <v>45</v>
      </c>
    </row>
    <row r="24" spans="1:11">
      <c r="A24" s="0" t="s">
        <v>126</v>
      </c>
      <c r="B24" s="0" t="s">
        <v>140</v>
      </c>
      <c r="C24" s="0">
        <f>IF(D24&lt;=20,1,IF(D24&lt;=30,2,IF(D24&lt;=40,3,IF(D24&lt;=50,4,IF(D24&lt;=60,5,IF(D24&lt;=80,6,IF(D24&lt;=100,7,IF(D24&gt;=101,8))))))))</f>
        <v>2</v>
      </c>
      <c r="D24" s="0">
        <v>25</v>
      </c>
    </row>
    <row r="25" spans="1:11">
      <c r="A25" s="0" t="s">
        <v>127</v>
      </c>
      <c r="B25" s="0" t="s">
        <v>141</v>
      </c>
      <c r="C25" s="0">
        <f>IF(D25&lt;=20,1,IF(D25&lt;=30,2,IF(D25&lt;=40,3,IF(D25&lt;=50,4,IF(D25&lt;=60,5,IF(D25&lt;=80,6,IF(D25&lt;=100,7,IF(D25&gt;=101,8))))))))</f>
        <v>4</v>
      </c>
      <c r="D25" s="0">
        <v>45</v>
      </c>
    </row>
    <row r="26" spans="1:11">
      <c r="A26" s="0" t="s">
        <v>128</v>
      </c>
      <c r="B26" s="0" t="s">
        <v>142</v>
      </c>
      <c r="C26" s="0">
        <f>IF(D26&lt;=20,1,IF(D26&lt;=30,2,IF(D26&lt;=40,3,IF(D26&lt;=50,4,IF(D26&lt;=60,5,IF(D26&lt;=80,6,IF(D26&lt;=100,7,IF(D26&gt;=101,8))))))))</f>
        <v>3</v>
      </c>
      <c r="D26" s="0">
        <v>31</v>
      </c>
    </row>
    <row r="27" spans="1:11">
      <c r="A27" s="0" t="s">
        <v>129</v>
      </c>
      <c r="B27" s="0" t="s">
        <v>143</v>
      </c>
      <c r="C27" s="0">
        <f>IF(D27&lt;=20,1,IF(D27&lt;=30,2,IF(D27&lt;=40,3,IF(D27&lt;=50,4,IF(D27&lt;=60,5,IF(D27&lt;=80,6,IF(D27&lt;=100,7,IF(D27&gt;=101,8))))))))</f>
        <v>2</v>
      </c>
      <c r="D27" s="0">
        <v>24</v>
      </c>
    </row>
    <row r="28" spans="1:11">
      <c r="A28" s="0" t="s">
        <v>130</v>
      </c>
      <c r="B28" s="0" t="s">
        <v>144</v>
      </c>
      <c r="C28" s="0">
        <f>IF(D28&lt;=20,1,IF(D28&lt;=30,2,IF(D28&lt;=40,3,IF(D28&lt;=50,4,IF(D28&lt;=60,5,IF(D28&lt;=80,6,IF(D28&lt;=100,7,IF(D28&gt;=101,8))))))))</f>
        <v>1</v>
      </c>
      <c r="D28" s="0">
        <v>13</v>
      </c>
    </row>
    <row r="29" spans="1:11">
      <c r="A29" s="0" t="s">
        <v>131</v>
      </c>
      <c r="B29" s="0" t="s">
        <v>145</v>
      </c>
      <c r="C29" s="0">
        <f>IF(D29&lt;=20,1,IF(D29&lt;=30,2,IF(D29&lt;=40,3,IF(D29&lt;=50,4,IF(D29&lt;=60,5,IF(D29&lt;=80,6,IF(D29&lt;=100,7,IF(D29&gt;=101,8))))))))</f>
        <v>5</v>
      </c>
      <c r="D29" s="0">
        <v>55</v>
      </c>
    </row>
    <row r="30" spans="1:11">
      <c r="A30" s="0" t="s">
        <v>132</v>
      </c>
      <c r="B30" s="0" t="s">
        <v>146</v>
      </c>
      <c r="C30" s="0">
        <f>IF(D30&lt;=20,1,IF(D30&lt;=30,2,IF(D30&lt;=40,3,IF(D30&lt;=50,4,IF(D30&lt;=60,5,IF(D30&lt;=80,6,IF(D30&lt;=100,7,IF(D30&gt;=101,8))))))))</f>
        <v>2</v>
      </c>
      <c r="D30" s="0">
        <v>23</v>
      </c>
    </row>
    <row r="31" spans="1:11">
      <c r="A31" s="0" t="s">
        <v>133</v>
      </c>
      <c r="B31" s="0" t="s">
        <v>147</v>
      </c>
      <c r="C31" s="0">
        <f>IF(D31&lt;=20,1,IF(D31&lt;=30,2,IF(D31&lt;=40,3,IF(D31&lt;=50,4,IF(D31&lt;=60,5,IF(D31&lt;=80,6,IF(D31&lt;=100,7,IF(D31&gt;=101,8))))))))</f>
        <v>6</v>
      </c>
      <c r="D31" s="0">
        <v>61</v>
      </c>
    </row>
    <row r="32" spans="1:11">
      <c r="A32" s="0" t="s">
        <v>134</v>
      </c>
      <c r="B32" s="0" t="s">
        <v>148</v>
      </c>
      <c r="C32" s="0">
        <f>IF(D32&lt;=20,1,IF(D32&lt;=30,2,IF(D32&lt;=40,3,IF(D32&lt;=50,4,IF(D32&lt;=60,5,IF(D32&lt;=80,6,IF(D32&lt;=100,7,IF(D32&gt;=101,8))))))))</f>
        <v>6</v>
      </c>
      <c r="D32" s="0">
        <v>76</v>
      </c>
    </row>
    <row r="33" spans="1:4">
      <c r="A33" s="0" t="s">
        <v>135</v>
      </c>
      <c r="B33" s="0" t="s">
        <v>149</v>
      </c>
      <c r="C33" s="0">
        <f>IF(D33&lt;=20,1,IF(D33&lt;=30,2,IF(D33&lt;=40,3,IF(D33&lt;=50,4,IF(D33&lt;=60,5,IF(D33&lt;=80,6,IF(D33&lt;=100,7,IF(D33&gt;=101,8))))))))</f>
        <v>3</v>
      </c>
      <c r="D33" s="0">
        <v>32</v>
      </c>
    </row>
    <row r="34" spans="1:4">
      <c r="A34" s="0" t="s">
        <v>136</v>
      </c>
      <c r="B34" s="0" t="s">
        <v>150</v>
      </c>
      <c r="C34" s="0">
        <f>IF(D34&lt;=20,1,IF(D34&lt;=30,2,IF(D34&lt;=40,3,IF(D34&lt;=50,4,IF(D34&lt;=60,5,IF(D34&lt;=80,6,IF(D34&lt;=100,7,IF(D34&gt;=101,8))))))))</f>
        <v>2</v>
      </c>
      <c r="D34" s="0">
        <v>21</v>
      </c>
    </row>
    <row r="35" spans="1:4">
      <c r="A35" s="0" t="s">
        <v>137</v>
      </c>
      <c r="B35" s="0" t="s">
        <v>151</v>
      </c>
      <c r="C35" s="0">
        <f>IF(D35&lt;=20,1,IF(D35&lt;=30,2,IF(D35&lt;=40,3,IF(D35&lt;=50,4,IF(D35&lt;=60,5,IF(D35&lt;=80,6,IF(D35&lt;=100,7,IF(D35&gt;=101,8))))))))</f>
        <v>1</v>
      </c>
      <c r="D35" s="0">
        <v>12</v>
      </c>
    </row>
    <row r="36" spans="1:4">
      <c r="A36" s="0" t="s">
        <v>138</v>
      </c>
      <c r="B36" s="0" t="s">
        <v>152</v>
      </c>
      <c r="C36" s="0">
        <f>IF(D36&lt;=20,1,IF(D36&lt;=30,2,IF(D36&lt;=40,3,IF(D36&lt;=50,4,IF(D36&lt;=60,5,IF(D36&lt;=80,6,IF(D36&lt;=100,7,IF(D36&gt;=101,8))))))))</f>
        <v>3</v>
      </c>
      <c r="D36" s="0">
        <v>34</v>
      </c>
    </row>
    <row r="37" spans="1:4">
      <c r="A37" s="0" t="s">
        <v>139</v>
      </c>
      <c r="B37" s="0" t="s">
        <v>153</v>
      </c>
      <c r="C37" s="0">
        <f>IF(D37&lt;=20,1,IF(D37&lt;=30,2,IF(D37&lt;=40,3,IF(D37&lt;=50,4,IF(D37&lt;=60,5,IF(D37&lt;=80,6,IF(D37&lt;=100,7,IF(D37&gt;=101,8))))))))</f>
        <v>2</v>
      </c>
      <c r="D37" s="0">
        <v>27</v>
      </c>
    </row>
  </sheetData>
  <phoneticPr fontId="1" type="noConversion"/>
  <pageMargins left="0.70" right="0.70" top="0.75" bottom="0.75" header="0.30" footer="0.30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B5" sqref="B5"/>
    </sheetView>
  </sheetViews>
  <sheetFormatPr defaultRowHeight="16.500000"/>
  <cols>
    <col min="1" max="1" style="26" width="10.88000011" customWidth="1" outlineLevel="0"/>
    <col min="2" max="2" style="26" width="11.63000011" customWidth="1" outlineLevel="0"/>
    <col min="3" max="3" style="26" width="10.88000011" customWidth="1" outlineLevel="0"/>
    <col min="4" max="18" style="26" width="9.00500011" customWidth="1" outlineLevel="0"/>
    <col min="19" max="19" style="25" width="9.00500011" customWidth="1" outlineLevel="0"/>
  </cols>
  <sheetData>
    <row r="1" spans="1:19">
      <c r="A1" s="26" t="s">
        <v>74</v>
      </c>
      <c r="B1" s="26" t="s">
        <v>75</v>
      </c>
      <c r="C1" s="26" t="s">
        <v>76</v>
      </c>
    </row>
    <row r="2" spans="1:19">
      <c r="A2" s="26" t="s">
        <v>77</v>
      </c>
      <c r="B2" s="26" t="s">
        <v>78</v>
      </c>
      <c r="C2" s="29" t="s">
        <v>79</v>
      </c>
    </row>
    <row r="4" spans="1:19">
      <c r="A4" s="26" t="s">
        <v>80</v>
      </c>
      <c r="B4" s="26" t="s">
        <v>81</v>
      </c>
    </row>
    <row r="5" spans="1:19">
      <c r="B5" s="26" t="s">
        <v>123</v>
      </c>
    </row>
    <row r="6" spans="1:19">
      <c r="B6" s="26" t="s">
        <v>82</v>
      </c>
    </row>
    <row r="8" spans="1:19">
      <c r="P8" s="25"/>
      <c r="Q8" s="0"/>
      <c r="R8" s="0"/>
      <c r="S8" s="0"/>
    </row>
    <row r="9" spans="1:19">
      <c r="P9" s="25"/>
      <c r="Q9" s="0"/>
      <c r="R9" s="0"/>
      <c r="S9" s="0"/>
    </row>
    <row r="10" spans="1:19">
      <c r="P10" s="25"/>
      <c r="Q10" s="0"/>
      <c r="R10" s="0"/>
      <c r="S10" s="0"/>
    </row>
    <row r="13" spans="1:19">
      <c r="J13" s="0"/>
      <c r="K13" s="27"/>
      <c r="L13" s="5"/>
      <c r="M13" s="5"/>
      <c r="N13" s="5"/>
      <c r="O13" s="5"/>
      <c r="P13" s="5"/>
    </row>
    <row r="14" spans="1:19">
      <c r="L14" s="28"/>
      <c r="M14" s="28"/>
      <c r="N14" s="28"/>
      <c r="O14" s="28"/>
      <c r="P14" s="28"/>
    </row>
    <row r="15" spans="1:19">
      <c r="J15" s="0"/>
      <c r="K15" s="27"/>
      <c r="L15" s="5"/>
      <c r="M15" s="5"/>
      <c r="N15" s="5"/>
      <c r="O15" s="5"/>
      <c r="P15" s="5"/>
    </row>
    <row r="16" spans="1:19">
      <c r="J16" s="0"/>
      <c r="K16" s="0"/>
      <c r="L16" s="0"/>
      <c r="M16" s="0"/>
      <c r="N16" s="0"/>
      <c r="O16" s="0"/>
      <c r="P16" s="0"/>
    </row>
    <row r="17" spans="9:16">
      <c r="J17" s="0"/>
      <c r="K17" s="0"/>
      <c r="L17" s="0"/>
      <c r="M17" s="0"/>
      <c r="N17" s="0"/>
      <c r="O17" s="0"/>
      <c r="P17" s="0"/>
    </row>
    <row r="18" spans="9:16">
      <c r="I18" s="0"/>
      <c r="J18" s="0"/>
      <c r="K18" s="0"/>
      <c r="L18" s="0"/>
      <c r="M18" s="0"/>
      <c r="N18" s="0"/>
      <c r="O18" s="0"/>
      <c r="P18" s="0"/>
    </row>
    <row r="19" spans="9:16">
      <c r="I19" s="0"/>
      <c r="J19" s="0"/>
      <c r="K19" s="0"/>
      <c r="L19" s="0"/>
      <c r="M19" s="0"/>
      <c r="N19" s="0"/>
      <c r="O19" s="0"/>
      <c r="P19" s="0"/>
    </row>
    <row r="20" spans="9:16">
      <c r="I20" s="0"/>
      <c r="J20" s="0"/>
      <c r="K20" s="0"/>
      <c r="L20" s="0"/>
      <c r="M20" s="0"/>
      <c r="N20" s="0"/>
      <c r="O20" s="0"/>
      <c r="P20" s="0"/>
    </row>
    <row r="21" spans="9:16">
      <c r="I21" s="0"/>
      <c r="J21" s="0"/>
      <c r="K21" s="0"/>
      <c r="L21" s="0"/>
      <c r="M21" s="0"/>
      <c r="N21" s="0"/>
      <c r="O21" s="0"/>
      <c r="P21" s="0"/>
    </row>
    <row r="22" spans="9:16">
      <c r="I22" s="0"/>
      <c r="J22" s="0"/>
      <c r="K22" s="0"/>
      <c r="L22" s="0"/>
      <c r="M22" s="0"/>
      <c r="N22" s="0"/>
      <c r="O22" s="0"/>
      <c r="P22" s="0"/>
    </row>
    <row r="23" spans="9:16">
      <c r="I23" s="0"/>
      <c r="J23" s="0"/>
      <c r="K23" s="0"/>
      <c r="L23" s="0"/>
      <c r="M23" s="0"/>
      <c r="N23" s="0"/>
      <c r="O23" s="0"/>
      <c r="P23" s="0"/>
    </row>
    <row r="24" spans="9:16">
      <c r="I24" s="0"/>
      <c r="J24" s="0"/>
      <c r="K24" s="0"/>
      <c r="L24" s="0"/>
      <c r="M24" s="0"/>
      <c r="N24" s="0"/>
      <c r="O24" s="0"/>
      <c r="P24" s="0"/>
    </row>
    <row r="25" spans="9:16">
      <c r="I25" s="0"/>
      <c r="J25" s="0"/>
      <c r="K25" s="0"/>
      <c r="L25" s="0"/>
      <c r="M25" s="0"/>
      <c r="N25" s="0"/>
      <c r="O25" s="0"/>
      <c r="P25" s="0"/>
    </row>
    <row r="26" spans="9:16">
      <c r="I26" s="0"/>
      <c r="J26" s="0"/>
      <c r="K26" s="0"/>
      <c r="L26" s="0"/>
      <c r="M26" s="0"/>
      <c r="N26" s="0"/>
      <c r="O26" s="0"/>
      <c r="P26" s="0"/>
    </row>
  </sheetData>
  <mergeCells count="3">
    <mergeCell ref="L13:P13"/>
    <mergeCell ref="L14:P14"/>
    <mergeCell ref="L15:P15"/>
  </mergeCells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5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yjk0401</dc:creator>
  <cp:lastModifiedBy>yjk0401</cp:lastModifiedBy>
  <cp:version>9.103.97.45139</cp:version>
  <dcterms:modified xsi:type="dcterms:W3CDTF">2024-03-29T10:50:18Z</dcterms:modified>
</cp:coreProperties>
</file>