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9.103.97.45139"/>
  <workbookPr/>
  <bookViews>
    <workbookView xWindow="360" yWindow="30" windowWidth="25755" windowHeight="11595" activeTab="2"/>
  </bookViews>
  <sheets>
    <sheet name="Sheet1" sheetId="1" r:id="rId1"/>
    <sheet name="유닛 능력치 테이블" sheetId="2" r:id="rId2"/>
    <sheet name="데미지 계산기" sheetId="3" r:id="rId3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<sst xmlns="http://schemas.openxmlformats.org/spreadsheetml/2006/main" count="98" uniqueCount="98">
  <si>
    <t>타운</t>
  </si>
  <si>
    <t>티어</t>
  </si>
  <si>
    <t>공격력</t>
  </si>
  <si>
    <t>방어력</t>
  </si>
  <si>
    <t>체력</t>
  </si>
  <si>
    <t>주도력</t>
  </si>
  <si>
    <t>속도</t>
  </si>
  <si>
    <t>0=중립, 1=헤이븐, 2=실반, 3=아카데미, 4=인퍼노, 5=네크로폴리스, 6=던전, 7=포트리스, 8=스트롱홀드</t>
  </si>
  <si>
    <t>1~7</t>
  </si>
  <si>
    <t>업그레이드</t>
  </si>
  <si>
    <t>0=기본, 1=1번 업그레이드, 2=2번 업그레이드</t>
  </si>
  <si>
    <t>최소 데미지</t>
  </si>
  <si>
    <t>최대 데미지</t>
  </si>
  <si>
    <t>잔탄</t>
  </si>
  <si>
    <t>생산력</t>
  </si>
  <si>
    <t>가격</t>
  </si>
  <si>
    <t>이름</t>
  </si>
  <si>
    <t>늑대</t>
  </si>
  <si>
    <t>대지의 정령</t>
  </si>
  <si>
    <t>대기의 정령</t>
  </si>
  <si>
    <t>불의 정령</t>
  </si>
  <si>
    <t>물의 정령</t>
  </si>
  <si>
    <t>미라</t>
  </si>
  <si>
    <t>죽음의 기사</t>
  </si>
  <si>
    <t>만티코어</t>
  </si>
  <si>
    <t>피닉스</t>
  </si>
  <si>
    <t>농부</t>
  </si>
  <si>
    <t>징집병</t>
  </si>
  <si>
    <t>브루트</t>
  </si>
  <si>
    <t>궁수</t>
  </si>
  <si>
    <t>저격수</t>
  </si>
  <si>
    <t>석궁병</t>
  </si>
  <si>
    <t>보병</t>
  </si>
  <si>
    <t>중장보병</t>
  </si>
  <si>
    <t>빈디케이터</t>
  </si>
  <si>
    <t>그리핀</t>
  </si>
  <si>
    <t>임페리얼 그리핀</t>
  </si>
  <si>
    <t>배틀 그리핀</t>
  </si>
  <si>
    <t>성직자</t>
  </si>
  <si>
    <t>종교재판관</t>
  </si>
  <si>
    <t>질럿</t>
  </si>
  <si>
    <t>기병대</t>
  </si>
  <si>
    <t>팔라딘</t>
  </si>
  <si>
    <t>챔피언</t>
  </si>
  <si>
    <t>천사</t>
  </si>
  <si>
    <t>대천사</t>
  </si>
  <si>
    <t>세라프</t>
  </si>
  <si>
    <t>번호</t>
  </si>
  <si>
    <t>유닛 번호</t>
  </si>
  <si>
    <t>유닛 이름</t>
  </si>
  <si>
    <t>아군 유닛 능력치</t>
  </si>
  <si>
    <t>적군 유닛 능력치</t>
  </si>
  <si>
    <t>유닛 숫자</t>
  </si>
  <si>
    <t>최소 처치 유닛</t>
  </si>
  <si>
    <t>최대 처치 유닛</t>
  </si>
  <si>
    <t>-</t>
  </si>
  <si>
    <t>1 자수정</t>
  </si>
  <si>
    <t>150 골드</t>
  </si>
  <si>
    <t>400 골드</t>
  </si>
  <si>
    <t>900 골드</t>
  </si>
  <si>
    <t>1200 골드</t>
  </si>
  <si>
    <t>1800 골드</t>
  </si>
  <si>
    <t>10000 골드</t>
  </si>
  <si>
    <t>15 골드</t>
  </si>
  <si>
    <t>25 골드</t>
  </si>
  <si>
    <t>50 골드</t>
  </si>
  <si>
    <t>80 골드</t>
  </si>
  <si>
    <t>85 골드</t>
  </si>
  <si>
    <t>130 골드</t>
  </si>
  <si>
    <t>250 골드</t>
  </si>
  <si>
    <t>370 골드</t>
  </si>
  <si>
    <t>600 골드</t>
  </si>
  <si>
    <t>850 골드</t>
  </si>
  <si>
    <t>1300 골드</t>
  </si>
  <si>
    <t>1700 골드</t>
  </si>
  <si>
    <t>2800 골드/1 자수정</t>
  </si>
  <si>
    <t>3500 골드/2 자수정</t>
  </si>
  <si>
    <t>기본</t>
  </si>
  <si>
    <t>추가 분류</t>
  </si>
  <si>
    <t>추가 분류()</t>
  </si>
  <si>
    <t>추가 분류(중립 전용)</t>
  </si>
  <si>
    <t>늑대, 대기의 정령, 대지의 정령, 불의 정령, 물의 정령, 미라, 죽음의 기사, 만티코어, 피닉스</t>
  </si>
  <si>
    <t>없음</t>
  </si>
  <si>
    <t>=VLOOKUP(H6&amp;H7&amp;H8&amp;H9,'유닛 능력치 테이블'!$B$2:$Q$31,6,0)</t>
  </si>
  <si>
    <t>중립</t>
  </si>
  <si>
    <t>헤이븐</t>
  </si>
  <si>
    <t>실반</t>
  </si>
  <si>
    <t>2800 골드 / 1 자수정</t>
  </si>
  <si>
    <t>3500 골드 / 2 자수정</t>
  </si>
  <si>
    <t>아카데미</t>
  </si>
  <si>
    <t>인퍼노</t>
  </si>
  <si>
    <t>네크로폴리스</t>
  </si>
  <si>
    <t>던전</t>
  </si>
  <si>
    <t>포트리스</t>
  </si>
  <si>
    <t>스트롱홀드</t>
  </si>
  <si/>
  <si>
    <t>유닛 능력치</t>
  </si>
  <si>
    <t>숫자</t>
  </si>
</sst>
</file>

<file path=xl/styles.xml><?xml version="1.0" encoding="utf-8"?>
<styleSheet xmlns="http://schemas.openxmlformats.org/spreadsheetml/2006/main">
  <numFmts count="0"/>
  <fonts count="21">
    <font>
      <sz val="11.0"/>
      <name val="맑은 고딕"/>
      <scheme val="minor"/>
      <color theme="1"/>
    </font>
    <font>
      <sz val="8.0"/>
      <name val="맑은 고딕"/>
      <scheme val="minor"/>
      <color rgb="FF0000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  <font>
      <sz val="11.0"/>
      <name val="맑은 고딕"/>
      <scheme val="minor"/>
      <color theme="0"/>
    </font>
  </fonts>
  <fills count="48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2" tint="-0.249980"/>
        <bgColor rgb="FF000000"/>
      </patternFill>
    </fill>
    <fill>
      <patternFill patternType="solid">
        <fgColor theme="5" tint="-0.24998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</fills>
  <borders count="54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8" borderId="7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8" applyAlignment="0" applyFill="0" applyNumberFormat="0" applyProtection="0">
      <alignment vertical="center"/>
    </xf>
    <xf numFmtId="0" fontId="7" fillId="0" borderId="9" applyAlignment="0" applyFill="0" applyNumberFormat="0" applyProtection="0">
      <alignment vertical="center"/>
    </xf>
    <xf numFmtId="0" fontId="8" fillId="0" borderId="10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9" borderId="11" applyAlignment="0" applyNumberFormat="0" applyProtection="0">
      <alignment vertical="center"/>
    </xf>
    <xf numFmtId="0" fontId="10" fillId="10" borderId="12" applyAlignment="0" applyNumberFormat="0" applyProtection="0">
      <alignment vertical="center"/>
    </xf>
    <xf numFmtId="0" fontId="11" fillId="10" borderId="11" applyAlignment="0" applyNumberFormat="0" applyProtection="0">
      <alignment vertical="center"/>
    </xf>
    <xf numFmtId="0" fontId="12" fillId="11" borderId="13" applyAlignment="0" applyNumberFormat="0" applyProtection="0">
      <alignment vertical="center"/>
    </xf>
    <xf numFmtId="0" fontId="13" fillId="0" borderId="14" applyAlignment="0" applyFill="0" applyNumberFormat="0" applyProtection="0">
      <alignment vertical="center"/>
    </xf>
    <xf numFmtId="0" fontId="14" fillId="0" borderId="15" applyAlignment="0" applyFill="0" applyNumberFormat="0" applyProtection="0">
      <alignment vertical="center"/>
    </xf>
    <xf numFmtId="0" fontId="15" fillId="12" borderId="0" applyAlignment="0" applyBorder="0" applyNumberFormat="0" applyProtection="0">
      <alignment vertical="center"/>
    </xf>
    <xf numFmtId="0" fontId="16" fillId="13" borderId="0" applyAlignment="0" applyBorder="0" applyNumberFormat="0" applyProtection="0">
      <alignment vertical="center"/>
    </xf>
    <xf numFmtId="0" fontId="17" fillId="14" borderId="0" applyAlignment="0" applyBorder="0" applyNumberFormat="0" applyProtection="0">
      <alignment vertical="center"/>
    </xf>
    <xf numFmtId="0" fontId="18" fillId="15" borderId="0" applyAlignment="0" applyBorder="0" applyNumberFormat="0" applyProtection="0">
      <alignment vertical="center"/>
    </xf>
    <xf numFmtId="0" fontId="0" fillId="16" borderId="0" applyAlignment="0" applyBorder="0" applyNumberFormat="0" applyProtection="0">
      <alignment vertical="center"/>
    </xf>
    <xf numFmtId="0" fontId="0" fillId="17" borderId="0" applyAlignment="0" applyBorder="0" applyNumberFormat="0" applyProtection="0">
      <alignment vertical="center"/>
    </xf>
    <xf numFmtId="0" fontId="18" fillId="18" borderId="0" applyAlignment="0" applyBorder="0" applyNumberFormat="0" applyProtection="0">
      <alignment vertical="center"/>
    </xf>
    <xf numFmtId="0" fontId="18" fillId="19" borderId="0" applyAlignment="0" applyBorder="0" applyNumberFormat="0" applyProtection="0">
      <alignment vertical="center"/>
    </xf>
    <xf numFmtId="0" fontId="0" fillId="20" borderId="0" applyAlignment="0" applyBorder="0" applyNumberFormat="0" applyProtection="0">
      <alignment vertical="center"/>
    </xf>
    <xf numFmtId="0" fontId="0" fillId="21" borderId="0" applyAlignment="0" applyBorder="0" applyNumberFormat="0" applyProtection="0">
      <alignment vertical="center"/>
    </xf>
    <xf numFmtId="0" fontId="18" fillId="22" borderId="0" applyAlignment="0" applyBorder="0" applyNumberFormat="0" applyProtection="0">
      <alignment vertical="center"/>
    </xf>
    <xf numFmtId="0" fontId="18" fillId="23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0" fillId="25" borderId="0" applyAlignment="0" applyBorder="0" applyNumberFormat="0" applyProtection="0">
      <alignment vertical="center"/>
    </xf>
    <xf numFmtId="0" fontId="18" fillId="26" borderId="0" applyAlignment="0" applyBorder="0" applyNumberFormat="0" applyProtection="0">
      <alignment vertical="center"/>
    </xf>
    <xf numFmtId="0" fontId="18" fillId="27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0" fillId="29" borderId="0" applyAlignment="0" applyBorder="0" applyNumberFormat="0" applyProtection="0">
      <alignment vertical="center"/>
    </xf>
    <xf numFmtId="0" fontId="18" fillId="30" borderId="0" applyAlignment="0" applyBorder="0" applyNumberFormat="0" applyProtection="0">
      <alignment vertical="center"/>
    </xf>
    <xf numFmtId="0" fontId="18" fillId="31" borderId="0" applyAlignment="0" applyBorder="0" applyNumberFormat="0" applyProtection="0">
      <alignment vertical="center"/>
    </xf>
    <xf numFmtId="0" fontId="0" fillId="32" borderId="0" applyAlignment="0" applyBorder="0" applyNumberFormat="0" applyProtection="0">
      <alignment vertical="center"/>
    </xf>
    <xf numFmtId="0" fontId="0" fillId="33" borderId="0" applyAlignment="0" applyBorder="0" applyNumberFormat="0" applyProtection="0">
      <alignment vertical="center"/>
    </xf>
    <xf numFmtId="0" fontId="18" fillId="34" borderId="0" applyAlignment="0" applyBorder="0" applyNumberFormat="0" applyProtection="0">
      <alignment vertical="center"/>
    </xf>
    <xf numFmtId="0" fontId="18" fillId="35" borderId="0" applyAlignment="0" applyBorder="0" applyNumberFormat="0" applyProtection="0">
      <alignment vertical="center"/>
    </xf>
    <xf numFmtId="0" fontId="0" fillId="36" borderId="0" applyAlignment="0" applyBorder="0" applyNumberFormat="0" applyProtection="0">
      <alignment vertical="center"/>
    </xf>
    <xf numFmtId="0" fontId="0" fillId="37" borderId="0" applyAlignment="0" applyBorder="0" applyNumberFormat="0" applyProtection="0">
      <alignment vertical="center"/>
    </xf>
    <xf numFmtId="0" fontId="18" fillId="38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42">
    <xf numFmtId="0" fontId="0" fillId="0" borderId="0" xfId="0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" xfId="0" applyFill="1" applyBorder="1">
      <alignment vertical="center"/>
    </xf>
    <xf numFmtId="0" fontId="0" fillId="6" borderId="5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6" xfId="0" applyFill="1" applyBorder="1">
      <alignment vertical="center"/>
    </xf>
    <xf numFmtId="0" fontId="20" fillId="2" borderId="3" xfId="0" applyFill="1" applyBorder="1">
      <alignment vertical="center"/>
    </xf>
    <xf numFmtId="0" fontId="20" fillId="3" borderId="4" xfId="0" applyFill="1" applyBorder="1">
      <alignment vertical="center"/>
    </xf>
    <xf numFmtId="0" fontId="20" fillId="39" borderId="3" xfId="0" applyFill="1" applyBorder="1">
      <alignment vertical="center"/>
    </xf>
    <xf numFmtId="0" fontId="20" fillId="39" borderId="4" xfId="0" applyFill="1" applyBorder="1">
      <alignment vertical="center"/>
    </xf>
    <xf numFmtId="0" fontId="0" fillId="39" borderId="3" xfId="0" applyFill="1" applyBorder="1">
      <alignment vertical="center"/>
    </xf>
    <xf numFmtId="0" fontId="0" fillId="39" borderId="4" xfId="0" applyFill="1" applyBorder="1">
      <alignment vertical="center"/>
    </xf>
    <xf numFmtId="0" fontId="0" fillId="39" borderId="0" xfId="0" applyFill="1" applyBorder="1">
      <alignment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2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3" borderId="23" xfId="0" applyFill="1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3" borderId="2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40" borderId="33" xfId="0" applyFill="1" applyBorder="1" applyAlignment="1">
      <alignment horizontal="left" vertical="center"/>
    </xf>
    <xf numFmtId="0" fontId="0" fillId="40" borderId="34" xfId="0" applyFill="1" applyBorder="1" applyAlignment="1">
      <alignment horizontal="left" vertical="center"/>
    </xf>
    <xf numFmtId="0" fontId="20" fillId="40" borderId="33" xfId="0" applyFill="1" applyBorder="1" applyAlignment="1">
      <alignment horizontal="left" vertical="center"/>
    </xf>
    <xf numFmtId="0" fontId="20" fillId="40" borderId="34" xfId="0" applyFill="1" applyBorder="1" applyAlignment="1">
      <alignment horizontal="left" vertical="center"/>
    </xf>
    <xf numFmtId="0" fontId="0" fillId="2" borderId="29" xfId="0" applyFill="1" applyBorder="1" applyAlignment="1">
      <alignment vertical="center"/>
    </xf>
    <xf numFmtId="0" fontId="0" fillId="2" borderId="30" xfId="0" applyFill="1" applyBorder="1" applyAlignment="1">
      <alignment vertical="center"/>
    </xf>
    <xf numFmtId="0" fontId="0" fillId="0" borderId="35" xfId="0" applyBorder="1" applyAlignment="1">
      <alignment horizontal="center" vertical="center"/>
    </xf>
    <xf numFmtId="0" fontId="0" fillId="2" borderId="36" xfId="0" applyFill="1" applyBorder="1">
      <alignment vertical="center"/>
    </xf>
    <xf numFmtId="0" fontId="0" fillId="3" borderId="36" xfId="0" applyFill="1" applyBorder="1">
      <alignment vertical="center"/>
    </xf>
    <xf numFmtId="0" fontId="0" fillId="3" borderId="36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2" borderId="36" xfId="0" applyFill="1" applyBorder="1" applyAlignment="1">
      <alignment vertical="center"/>
    </xf>
    <xf numFmtId="0" fontId="20" fillId="40" borderId="37" xfId="0" applyFill="1" applyBorder="1" applyAlignment="1">
      <alignment horizontal="left" vertical="center"/>
    </xf>
    <xf numFmtId="0" fontId="20" fillId="40" borderId="38" xfId="0" applyFill="1" applyBorder="1" applyAlignment="1">
      <alignment horizontal="left" vertical="center"/>
    </xf>
    <xf numFmtId="0" fontId="0" fillId="2" borderId="39" xfId="0" applyFill="1" applyBorder="1">
      <alignment vertical="center"/>
    </xf>
    <xf numFmtId="0" fontId="0" fillId="3" borderId="40" xfId="0" applyFill="1" applyBorder="1">
      <alignment vertical="center"/>
    </xf>
    <xf numFmtId="0" fontId="0" fillId="2" borderId="40" xfId="0" applyFill="1" applyBorder="1">
      <alignment vertical="center"/>
    </xf>
    <xf numFmtId="0" fontId="0" fillId="3" borderId="41" xfId="0" applyFill="1" applyBorder="1">
      <alignment vertical="center"/>
    </xf>
    <xf numFmtId="0" fontId="0" fillId="2" borderId="42" xfId="0" applyFill="1" applyBorder="1">
      <alignment vertical="center"/>
    </xf>
    <xf numFmtId="0" fontId="0" fillId="3" borderId="43" xfId="0" applyFill="1" applyBorder="1">
      <alignment vertical="center"/>
    </xf>
    <xf numFmtId="0" fontId="0" fillId="2" borderId="44" xfId="0" applyFill="1" applyBorder="1">
      <alignment vertical="center"/>
    </xf>
    <xf numFmtId="0" fontId="0" fillId="3" borderId="45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2" borderId="45" xfId="0" applyFill="1" applyBorder="1" applyAlignment="1">
      <alignment vertical="center"/>
    </xf>
    <xf numFmtId="0" fontId="0" fillId="0" borderId="46" xfId="0" applyBorder="1" applyAlignment="1">
      <alignment horizontal="center" vertical="center"/>
    </xf>
    <xf numFmtId="0" fontId="0" fillId="2" borderId="47" xfId="0" applyFill="1" applyBorder="1">
      <alignment vertical="center"/>
    </xf>
    <xf numFmtId="0" fontId="0" fillId="3" borderId="48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2" borderId="48" xfId="0" applyFill="1" applyBorder="1" applyAlignment="1">
      <alignment vertical="center"/>
    </xf>
    <xf numFmtId="0" fontId="0" fillId="0" borderId="49" xfId="0" applyBorder="1" applyAlignment="1">
      <alignment horizontal="center" vertical="center"/>
    </xf>
    <xf numFmtId="0" fontId="0" fillId="2" borderId="50" xfId="0" applyFill="1" applyBorder="1">
      <alignment vertical="center"/>
    </xf>
    <xf numFmtId="0" fontId="0" fillId="3" borderId="51" xfId="0" applyFill="1" applyBorder="1">
      <alignment vertical="center"/>
    </xf>
    <xf numFmtId="0" fontId="0" fillId="2" borderId="51" xfId="0" applyFill="1" applyBorder="1">
      <alignment vertical="center"/>
    </xf>
    <xf numFmtId="0" fontId="0" fillId="3" borderId="52" xfId="0" applyFill="1" applyBorder="1">
      <alignment vertical="center"/>
    </xf>
    <xf numFmtId="0" fontId="0" fillId="2" borderId="53" xfId="0" applyFill="1" applyBorder="1" applyAlignment="1">
      <alignment vertical="center"/>
    </xf>
    <xf numFmtId="0" fontId="0" fillId="41" borderId="42" xfId="0" applyFill="1" applyBorder="1">
      <alignment vertical="center"/>
    </xf>
    <xf numFmtId="0" fontId="0" fillId="41" borderId="36" xfId="0" applyFill="1" applyBorder="1">
      <alignment vertical="center"/>
    </xf>
    <xf numFmtId="0" fontId="0" fillId="41" borderId="50" xfId="0" applyFill="1" applyBorder="1">
      <alignment vertical="center"/>
    </xf>
    <xf numFmtId="0" fontId="0" fillId="41" borderId="51" xfId="0" applyFill="1" applyBorder="1">
      <alignment vertical="center"/>
    </xf>
    <xf numFmtId="0" fontId="0" fillId="42" borderId="42" xfId="0" applyFill="1" applyBorder="1">
      <alignment vertical="center"/>
    </xf>
    <xf numFmtId="0" fontId="0" fillId="42" borderId="36" xfId="0" applyFill="1" applyBorder="1">
      <alignment vertical="center"/>
    </xf>
    <xf numFmtId="0" fontId="0" fillId="42" borderId="50" xfId="0" applyFill="1" applyBorder="1">
      <alignment vertical="center"/>
    </xf>
    <xf numFmtId="0" fontId="0" fillId="42" borderId="51" xfId="0" applyFill="1" applyBorder="1">
      <alignment vertical="center"/>
    </xf>
    <xf numFmtId="0" fontId="0" fillId="43" borderId="42" xfId="0" applyFill="1" applyBorder="1">
      <alignment vertical="center"/>
    </xf>
    <xf numFmtId="0" fontId="0" fillId="43" borderId="50" xfId="0" applyFill="1" applyBorder="1">
      <alignment vertical="center"/>
    </xf>
    <xf numFmtId="0" fontId="20" fillId="43" borderId="42" xfId="0" applyFill="1" applyBorder="1">
      <alignment vertical="center"/>
    </xf>
    <xf numFmtId="0" fontId="20" fillId="43" borderId="50" xfId="0" applyFill="1" applyBorder="1">
      <alignment vertical="center"/>
    </xf>
    <xf numFmtId="0" fontId="20" fillId="44" borderId="37" xfId="0" applyFill="1" applyBorder="1" applyAlignment="1">
      <alignment horizontal="left" vertical="center"/>
    </xf>
    <xf numFmtId="0" fontId="20" fillId="44" borderId="38" xfId="0" applyFill="1" applyBorder="1" applyAlignment="1">
      <alignment horizontal="left" vertical="center"/>
    </xf>
    <xf numFmtId="0" fontId="20" fillId="2" borderId="39" xfId="0" applyFill="1" applyBorder="1">
      <alignment vertical="center"/>
    </xf>
    <xf numFmtId="0" fontId="0" fillId="45" borderId="39" xfId="0" applyFill="1" applyBorder="1">
      <alignment vertical="center"/>
    </xf>
    <xf numFmtId="0" fontId="0" fillId="45" borderId="40" xfId="0" applyFill="1" applyBorder="1">
      <alignment vertical="center"/>
    </xf>
    <xf numFmtId="0" fontId="0" fillId="45" borderId="36" xfId="0" applyFill="1" applyBorder="1">
      <alignment vertical="center"/>
    </xf>
    <xf numFmtId="0" fontId="0" fillId="45" borderId="51" xfId="0" applyFill="1" applyBorder="1">
      <alignment vertical="center"/>
    </xf>
    <xf numFmtId="0" fontId="0" fillId="45" borderId="53" xfId="0" applyFill="1" applyBorder="1" applyAlignment="1">
      <alignment vertical="center"/>
    </xf>
    <xf numFmtId="0" fontId="0" fillId="45" borderId="47" xfId="0" applyFill="1" applyBorder="1">
      <alignment vertical="center"/>
    </xf>
    <xf numFmtId="0" fontId="0" fillId="46" borderId="40" xfId="0" applyFill="1" applyBorder="1">
      <alignment vertical="center"/>
    </xf>
    <xf numFmtId="0" fontId="0" fillId="46" borderId="36" xfId="0" applyFill="1" applyBorder="1">
      <alignment vertical="center"/>
    </xf>
    <xf numFmtId="0" fontId="0" fillId="46" borderId="51" xfId="0" applyFill="1" applyBorder="1">
      <alignment vertical="center"/>
    </xf>
    <xf numFmtId="0" fontId="0" fillId="46" borderId="41" xfId="0" applyFill="1" applyBorder="1">
      <alignment vertical="center"/>
    </xf>
    <xf numFmtId="0" fontId="0" fillId="46" borderId="43" xfId="0" applyFill="1" applyBorder="1">
      <alignment vertical="center"/>
    </xf>
    <xf numFmtId="0" fontId="0" fillId="46" borderId="52" xfId="0" applyFill="1" applyBorder="1">
      <alignment vertical="center"/>
    </xf>
    <xf numFmtId="0" fontId="0" fillId="46" borderId="48" xfId="0" applyFill="1" applyBorder="1" applyAlignment="1">
      <alignment horizontal="center" vertical="center"/>
    </xf>
    <xf numFmtId="0" fontId="0" fillId="20" borderId="49" xfId="0" applyFill="1" applyBorder="1" applyAlignment="1">
      <alignment horizontal="center" vertical="center"/>
    </xf>
    <xf numFmtId="0" fontId="20" fillId="22" borderId="37" xfId="0" applyFill="1" applyBorder="1" applyAlignment="1">
      <alignment horizontal="left" vertical="center"/>
    </xf>
    <xf numFmtId="0" fontId="20" fillId="22" borderId="38" xfId="0" applyFill="1" applyBorder="1" applyAlignment="1">
      <alignment horizontal="left" vertical="center"/>
    </xf>
    <xf numFmtId="0" fontId="0" fillId="47" borderId="40" xfId="0" applyFill="1" applyBorder="1">
      <alignment vertical="center"/>
    </xf>
    <xf numFmtId="0" fontId="0" fillId="47" borderId="36" xfId="0" applyFill="1" applyBorder="1">
      <alignment vertical="center"/>
    </xf>
    <xf numFmtId="0" fontId="0" fillId="47" borderId="51" xfId="0" applyFill="1" applyBorder="1">
      <alignment vertical="center"/>
    </xf>
    <xf numFmtId="0" fontId="0" fillId="47" borderId="41" xfId="0" applyFill="1" applyBorder="1">
      <alignment vertical="center"/>
    </xf>
    <xf numFmtId="0" fontId="0" fillId="47" borderId="43" xfId="0" applyFill="1" applyBorder="1">
      <alignment vertical="center"/>
    </xf>
    <xf numFmtId="0" fontId="0" fillId="47" borderId="52" xfId="0" applyFill="1" applyBorder="1">
      <alignment vertical="center"/>
    </xf>
    <xf numFmtId="0" fontId="0" fillId="47" borderId="48" xfId="0" applyFill="1" applyBorder="1" applyAlignment="1">
      <alignment horizontal="center" vertical="center"/>
    </xf>
    <xf numFmtId="0" fontId="0" fillId="21" borderId="49" xfId="0" applyFill="1" applyBorder="1" applyAlignment="1">
      <alignment horizontal="center" vertical="center"/>
    </xf>
    <xf numFmtId="0" fontId="20" fillId="44" borderId="37" xfId="0" applyFill="1" applyBorder="1" applyAlignment="1">
      <alignment vertical="center"/>
    </xf>
    <xf numFmtId="0" fontId="20" fillId="44" borderId="38" xfId="0" applyFill="1" applyBorder="1" applyAlignment="1">
      <alignment vertical="center"/>
    </xf>
    <xf numFmtId="0" fontId="0" fillId="3" borderId="48" xfId="0" applyFill="1" applyBorder="1" applyAlignment="1">
      <alignment vertical="center"/>
    </xf>
    <xf numFmtId="0" fontId="0" fillId="0" borderId="49" xfId="0" applyBorder="1" applyAlignment="1">
      <alignment vertical="center"/>
    </xf>
    <xf numFmtId="0" fontId="0" fillId="3" borderId="49" xfId="0" applyFill="1" applyBorder="1" applyAlignment="1">
      <alignment vertical="center"/>
    </xf>
    <xf numFmtId="0" fontId="20" fillId="43" borderId="36" xfId="0" applyFill="1" applyBorder="1">
      <alignment vertical="center"/>
    </xf>
    <xf numFmtId="0" fontId="0" fillId="3" borderId="36" xfId="0" applyFill="1" applyBorder="1" applyAlignment="1">
      <alignment vertical="center"/>
    </xf>
    <xf numFmtId="0" fontId="20" fillId="43" borderId="44" xfId="0" applyFill="1" applyBorder="1">
      <alignment vertical="center"/>
    </xf>
    <xf numFmtId="0" fontId="0" fillId="42" borderId="45" xfId="0" applyFill="1" applyBorder="1">
      <alignment vertical="center"/>
    </xf>
    <xf numFmtId="0" fontId="0" fillId="2" borderId="45" xfId="0" applyFill="1" applyBorder="1">
      <alignment vertical="center"/>
    </xf>
    <xf numFmtId="0" fontId="0" fillId="3" borderId="45" xfId="0" applyFill="1" applyBorder="1" applyAlignment="1">
      <alignment vertical="center"/>
    </xf>
    <xf numFmtId="0" fontId="0" fillId="3" borderId="46" xfId="0" applyFill="1" applyBorder="1" applyAlignment="1">
      <alignment vertical="center"/>
    </xf>
    <xf numFmtId="0" fontId="0" fillId="47" borderId="48" xfId="0" applyFill="1" applyBorder="1" applyAlignment="1">
      <alignment vertical="center"/>
    </xf>
    <xf numFmtId="0" fontId="0" fillId="21" borderId="49" xfId="0" applyFill="1" applyBorder="1" applyAlignment="1">
      <alignment vertical="center"/>
    </xf>
    <xf numFmtId="0" fontId="0" fillId="47" borderId="49" xfId="0" applyFill="1" applyBorder="1" applyAlignment="1">
      <alignment vertical="center"/>
    </xf>
    <xf numFmtId="0" fontId="0" fillId="47" borderId="36" xfId="0" applyFill="1" applyBorder="1" applyAlignment="1">
      <alignment vertical="center"/>
    </xf>
    <xf numFmtId="0" fontId="0" fillId="45" borderId="36" xfId="0" applyFill="1" applyBorder="1" applyAlignment="1">
      <alignment vertical="center"/>
    </xf>
    <xf numFmtId="0" fontId="0" fillId="45" borderId="45" xfId="0" applyFill="1" applyBorder="1">
      <alignment vertical="center"/>
    </xf>
    <xf numFmtId="0" fontId="0" fillId="47" borderId="45" xfId="0" applyFill="1" applyBorder="1" applyAlignment="1">
      <alignment vertical="center"/>
    </xf>
    <xf numFmtId="0" fontId="0" fillId="45" borderId="45" xfId="0" applyFill="1" applyBorder="1" applyAlignment="1">
      <alignment vertical="center"/>
    </xf>
    <xf numFmtId="0" fontId="0" fillId="47" borderId="46" xfId="0" applyFill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comments" Target="../comments2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4" sqref="B4"/>
    </sheetView>
  </sheetViews>
  <sheetFormatPr defaultRowHeight="16.500000"/>
  <cols>
    <col min="1" max="1" width="11.00500011" customWidth="1" outlineLevel="0"/>
    <col min="2" max="2" width="97.62999725" customWidth="1" outlineLevel="0"/>
  </cols>
  <sheetData>
    <row r="1" spans="1:2">
      <c r="A1" s="0" t="s">
        <v>0</v>
      </c>
      <c r="B1" s="0" t="s">
        <v>7</v>
      </c>
    </row>
    <row r="2" spans="1:2">
      <c r="A2" s="0" t="s">
        <v>16</v>
      </c>
    </row>
    <row r="3" spans="1:2">
      <c r="A3" s="0" t="s">
        <v>1</v>
      </c>
      <c r="B3" s="0" t="s">
        <v>8</v>
      </c>
    </row>
    <row r="4" spans="1:2">
      <c r="A4" s="0" t="s">
        <v>9</v>
      </c>
      <c r="B4" s="0" t="s">
        <v>10</v>
      </c>
    </row>
    <row r="5" spans="1:2">
      <c r="A5" s="0" t="s">
        <v>2</v>
      </c>
    </row>
    <row r="6" spans="1:2">
      <c r="A6" s="0" t="s">
        <v>13</v>
      </c>
    </row>
    <row r="7" spans="1:2">
      <c r="A7" s="0" t="s">
        <v>3</v>
      </c>
    </row>
    <row r="8" spans="1:2">
      <c r="A8" s="0" t="s">
        <v>11</v>
      </c>
    </row>
    <row r="9" spans="1:2">
      <c r="A9" s="0" t="s">
        <v>12</v>
      </c>
    </row>
    <row r="10" spans="1:2">
      <c r="A10" s="0" t="s">
        <v>4</v>
      </c>
    </row>
    <row r="11" spans="1:2">
      <c r="A11" s="0" t="s">
        <v>5</v>
      </c>
    </row>
    <row r="12" spans="1:2">
      <c r="A12" s="0" t="s">
        <v>6</v>
      </c>
    </row>
    <row r="13" spans="1:2">
      <c r="A13" s="0" t="s">
        <v>14</v>
      </c>
    </row>
    <row r="14" spans="1:2">
      <c r="A14" s="0" t="s">
        <v>15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78"/>
  <sheetViews>
    <sheetView workbookViewId="0">
      <selection activeCell="Q10" sqref="Q10"/>
    </sheetView>
  </sheetViews>
  <sheetFormatPr defaultRowHeight="16.500000"/>
  <cols>
    <col min="1" max="1" width="5.50500011" customWidth="1" outlineLevel="0"/>
    <col min="2" max="2" style="140" width="18.37999916" customWidth="1" outlineLevel="0"/>
    <col min="3" max="3" style="139" width="13.25500011" customWidth="1" outlineLevel="0"/>
    <col min="4" max="4" style="140" width="5.50500011" customWidth="1" outlineLevel="0"/>
    <col min="5" max="5" style="141" width="11.00500011" customWidth="1" outlineLevel="0"/>
    <col min="6" max="6" style="140" width="15.75500011" customWidth="1" outlineLevel="0"/>
    <col min="7" max="7" style="140" width="7.38000011" customWidth="1" outlineLevel="0"/>
    <col min="8" max="9" style="140" width="9.00500011" customWidth="1" outlineLevel="0"/>
    <col min="10" max="11" style="140" width="11.63000011" customWidth="1" outlineLevel="0"/>
    <col min="12" max="15" style="140" width="9.00500011" customWidth="1" outlineLevel="0"/>
    <col min="16" max="16" style="140" width="18.87999916" customWidth="1" outlineLevel="0"/>
  </cols>
  <sheetData>
    <row r="1" spans="1:16">
      <c r="A1" s="0" t="s">
        <v>47</v>
      </c>
      <c r="C1" s="139" t="s">
        <v>0</v>
      </c>
      <c r="D1" s="140" t="s">
        <v>1</v>
      </c>
      <c r="E1" s="141" t="s">
        <v>9</v>
      </c>
      <c r="F1" s="140" t="s">
        <v>16</v>
      </c>
      <c r="G1" s="140" t="s">
        <v>2</v>
      </c>
      <c r="H1" s="140" t="s">
        <v>13</v>
      </c>
      <c r="I1" s="140" t="s">
        <v>3</v>
      </c>
      <c r="J1" s="140" t="s">
        <v>11</v>
      </c>
      <c r="K1" s="140" t="s">
        <v>12</v>
      </c>
      <c r="L1" s="140" t="s">
        <v>4</v>
      </c>
      <c r="M1" s="140" t="s">
        <v>5</v>
      </c>
      <c r="N1" s="140" t="s">
        <v>6</v>
      </c>
      <c r="O1" s="140" t="s">
        <v>14</v>
      </c>
      <c r="P1" s="140" t="s">
        <v>15</v>
      </c>
    </row>
    <row r="2" spans="1:16">
      <c r="A2" s="0">
        <v>1</v>
      </c>
      <c r="B2" s="140" t="str">
        <f>C2&amp;D2&amp;E2</f>
        <v>중립3기본</v>
      </c>
      <c r="C2" s="139" t="s">
        <v>84</v>
      </c>
      <c r="D2" s="140">
        <v>3</v>
      </c>
      <c r="E2" s="141" t="s">
        <v>77</v>
      </c>
      <c r="F2" s="140" t="s">
        <v>17</v>
      </c>
      <c r="G2" s="140">
        <v>5</v>
      </c>
      <c r="H2" s="140">
        <v>0</v>
      </c>
      <c r="I2" s="140">
        <v>3</v>
      </c>
      <c r="J2" s="140">
        <v>3</v>
      </c>
      <c r="K2" s="140">
        <v>5</v>
      </c>
      <c r="L2" s="140">
        <v>25</v>
      </c>
      <c r="M2" s="140">
        <v>14</v>
      </c>
      <c r="N2" s="140">
        <v>6</v>
      </c>
      <c r="O2" s="140">
        <v>8</v>
      </c>
      <c r="P2" s="140" t="s">
        <v>57</v>
      </c>
    </row>
    <row r="3" spans="1:16">
      <c r="A3" s="0">
        <v>2</v>
      </c>
      <c r="B3" s="140" t="str">
        <f>C3&amp;D3&amp;E3</f>
        <v>중립41</v>
      </c>
      <c r="C3" s="139" t="s">
        <v>84</v>
      </c>
      <c r="D3" s="140">
        <v>4</v>
      </c>
      <c r="E3" s="141">
        <v>1</v>
      </c>
      <c r="F3" s="140" t="s">
        <v>19</v>
      </c>
      <c r="G3" s="140">
        <v>8</v>
      </c>
      <c r="H3" s="140">
        <v>0</v>
      </c>
      <c r="I3" s="140">
        <v>6</v>
      </c>
      <c r="J3" s="140">
        <v>5</v>
      </c>
      <c r="K3" s="140">
        <v>7</v>
      </c>
      <c r="L3" s="140">
        <v>30</v>
      </c>
      <c r="M3" s="140">
        <v>17</v>
      </c>
      <c r="N3" s="140">
        <v>8</v>
      </c>
      <c r="O3" s="140">
        <v>4</v>
      </c>
      <c r="P3" s="140" t="s">
        <v>58</v>
      </c>
    </row>
    <row r="4" spans="1:16">
      <c r="A4" s="0">
        <v>3</v>
      </c>
      <c r="B4" s="140" t="str">
        <f>C4&amp;D4&amp;E4</f>
        <v>중립42</v>
      </c>
      <c r="C4" s="139" t="s">
        <v>84</v>
      </c>
      <c r="D4" s="140">
        <v>4</v>
      </c>
      <c r="E4" s="141">
        <v>2</v>
      </c>
      <c r="F4" s="140" t="s">
        <v>18</v>
      </c>
      <c r="G4" s="140">
        <v>8</v>
      </c>
      <c r="H4" s="140">
        <v>0</v>
      </c>
      <c r="I4" s="140">
        <v>11</v>
      </c>
      <c r="J4" s="140">
        <v>10</v>
      </c>
      <c r="K4" s="140">
        <v>14</v>
      </c>
      <c r="L4" s="140">
        <v>75</v>
      </c>
      <c r="M4" s="140">
        <v>5</v>
      </c>
      <c r="N4" s="140">
        <v>5</v>
      </c>
      <c r="O4" s="140">
        <v>4</v>
      </c>
      <c r="P4" s="140" t="s">
        <v>58</v>
      </c>
    </row>
    <row r="5" spans="1:16">
      <c r="A5" s="0">
        <v>4</v>
      </c>
      <c r="B5" s="140" t="str">
        <f>C5&amp;D5&amp;E5</f>
        <v>중립43</v>
      </c>
      <c r="C5" s="139" t="s">
        <v>84</v>
      </c>
      <c r="D5" s="140">
        <v>4</v>
      </c>
      <c r="E5" s="141">
        <v>3</v>
      </c>
      <c r="F5" s="140" t="s">
        <v>20</v>
      </c>
      <c r="G5" s="140">
        <v>10</v>
      </c>
      <c r="H5" s="140">
        <v>50</v>
      </c>
      <c r="I5" s="140">
        <v>5</v>
      </c>
      <c r="J5" s="140">
        <v>11</v>
      </c>
      <c r="K5" s="140">
        <v>20</v>
      </c>
      <c r="L5" s="140">
        <v>43</v>
      </c>
      <c r="M5" s="140">
        <v>8</v>
      </c>
      <c r="N5" s="140">
        <v>6</v>
      </c>
      <c r="O5" s="140">
        <v>4</v>
      </c>
      <c r="P5" s="140" t="s">
        <v>58</v>
      </c>
    </row>
    <row r="6" spans="1:16">
      <c r="A6" s="0">
        <v>5</v>
      </c>
      <c r="B6" s="140" t="str">
        <f>C6&amp;D6&amp;E6</f>
        <v>중립44</v>
      </c>
      <c r="C6" s="139" t="s">
        <v>84</v>
      </c>
      <c r="D6" s="140">
        <v>4</v>
      </c>
      <c r="E6" s="141">
        <v>4</v>
      </c>
      <c r="F6" s="140" t="s">
        <v>21</v>
      </c>
      <c r="G6" s="140">
        <v>8</v>
      </c>
      <c r="H6" s="140">
        <v>0</v>
      </c>
      <c r="I6" s="140">
        <v>8</v>
      </c>
      <c r="J6" s="140">
        <v>8</v>
      </c>
      <c r="K6" s="140">
        <v>12</v>
      </c>
      <c r="L6" s="140">
        <v>43</v>
      </c>
      <c r="M6" s="140">
        <v>10</v>
      </c>
      <c r="N6" s="140">
        <v>5</v>
      </c>
      <c r="O6" s="140">
        <v>4</v>
      </c>
      <c r="P6" s="140" t="s">
        <v>58</v>
      </c>
    </row>
    <row r="7" spans="1:16">
      <c r="A7" s="0">
        <v>6</v>
      </c>
      <c r="B7" s="140" t="str">
        <f>C7&amp;D7&amp;E7</f>
        <v>중립5기본</v>
      </c>
      <c r="C7" s="139" t="s">
        <v>84</v>
      </c>
      <c r="D7" s="140">
        <v>5</v>
      </c>
      <c r="E7" s="141" t="s">
        <v>77</v>
      </c>
      <c r="F7" s="140" t="s">
        <v>22</v>
      </c>
      <c r="G7" s="140">
        <v>8</v>
      </c>
      <c r="H7" s="140">
        <v>0</v>
      </c>
      <c r="I7" s="140">
        <v>9</v>
      </c>
      <c r="J7" s="140">
        <v>20</v>
      </c>
      <c r="K7" s="140">
        <v>30</v>
      </c>
      <c r="L7" s="140">
        <v>50</v>
      </c>
      <c r="M7" s="140">
        <v>15</v>
      </c>
      <c r="N7" s="140">
        <v>3</v>
      </c>
      <c r="O7" s="140">
        <v>3</v>
      </c>
      <c r="P7" s="140" t="s">
        <v>59</v>
      </c>
    </row>
    <row r="8" spans="1:16">
      <c r="A8" s="0">
        <v>7</v>
      </c>
      <c r="B8" s="140" t="str">
        <f>C8&amp;D8&amp;E8</f>
        <v>중립61</v>
      </c>
      <c r="C8" s="139" t="s">
        <v>84</v>
      </c>
      <c r="D8" s="140">
        <v>6</v>
      </c>
      <c r="E8" s="141">
        <v>1</v>
      </c>
      <c r="F8" s="140" t="s">
        <v>23</v>
      </c>
      <c r="G8" s="140">
        <v>23</v>
      </c>
      <c r="H8" s="140">
        <v>0</v>
      </c>
      <c r="I8" s="140">
        <v>23</v>
      </c>
      <c r="J8" s="140">
        <v>25</v>
      </c>
      <c r="K8" s="140">
        <v>35</v>
      </c>
      <c r="L8" s="140">
        <v>90</v>
      </c>
      <c r="M8" s="140">
        <v>10</v>
      </c>
      <c r="N8" s="140">
        <v>7</v>
      </c>
      <c r="O8" s="140">
        <v>2</v>
      </c>
      <c r="P8" s="140" t="s">
        <v>60</v>
      </c>
    </row>
    <row r="9" spans="1:16">
      <c r="A9" s="0">
        <v>8</v>
      </c>
      <c r="B9" s="140" t="str">
        <f>C9&amp;D9&amp;E9</f>
        <v>중립62</v>
      </c>
      <c r="C9" s="139" t="s">
        <v>84</v>
      </c>
      <c r="D9" s="140">
        <v>6</v>
      </c>
      <c r="E9" s="141">
        <v>2</v>
      </c>
      <c r="F9" s="140" t="s">
        <v>24</v>
      </c>
      <c r="G9" s="140">
        <v>15</v>
      </c>
      <c r="H9" s="140">
        <v>0</v>
      </c>
      <c r="I9" s="140">
        <v>15</v>
      </c>
      <c r="J9" s="140">
        <v>30</v>
      </c>
      <c r="K9" s="140">
        <v>50</v>
      </c>
      <c r="L9" s="140">
        <v>120</v>
      </c>
      <c r="M9" s="140">
        <v>9</v>
      </c>
      <c r="N9" s="140">
        <v>5</v>
      </c>
      <c r="O9" s="140">
        <v>2</v>
      </c>
      <c r="P9" s="140" t="s">
        <v>61</v>
      </c>
    </row>
    <row r="10" spans="1:16">
      <c r="A10" s="0">
        <v>9</v>
      </c>
      <c r="B10" s="140" t="str">
        <f>C10&amp;D10&amp;E10</f>
        <v>중립7기본</v>
      </c>
      <c r="C10" s="139" t="s">
        <v>84</v>
      </c>
      <c r="D10" s="140">
        <v>7</v>
      </c>
      <c r="E10" s="141" t="s">
        <v>77</v>
      </c>
      <c r="F10" s="140" t="s">
        <v>25</v>
      </c>
      <c r="G10" s="140">
        <v>33</v>
      </c>
      <c r="H10" s="140">
        <v>0</v>
      </c>
      <c r="I10" s="140">
        <v>33</v>
      </c>
      <c r="J10" s="140">
        <v>30</v>
      </c>
      <c r="K10" s="140">
        <v>50</v>
      </c>
      <c r="L10" s="140">
        <v>150</v>
      </c>
      <c r="M10" s="140">
        <v>19</v>
      </c>
      <c r="N10" s="140">
        <v>10</v>
      </c>
      <c r="O10" s="140">
        <v>1</v>
      </c>
      <c r="P10" s="140" t="s">
        <v>62</v>
      </c>
    </row>
    <row r="11" spans="1:16">
      <c r="A11" s="0">
        <v>10</v>
      </c>
      <c r="B11" s="140" t="str">
        <f>C11&amp;D11&amp;E11</f>
        <v>헤이븐1기본</v>
      </c>
      <c r="C11" s="139" t="s">
        <v>85</v>
      </c>
      <c r="D11" s="140">
        <v>1</v>
      </c>
      <c r="E11" s="141" t="s">
        <v>77</v>
      </c>
      <c r="F11" s="140" t="s">
        <v>26</v>
      </c>
      <c r="G11" s="140">
        <v>1</v>
      </c>
      <c r="H11" s="140">
        <v>0</v>
      </c>
      <c r="I11" s="140">
        <v>1</v>
      </c>
      <c r="J11" s="140">
        <v>1</v>
      </c>
      <c r="K11" s="140">
        <v>1</v>
      </c>
      <c r="L11" s="140">
        <v>3</v>
      </c>
      <c r="M11" s="140">
        <v>8</v>
      </c>
      <c r="N11" s="140">
        <v>4</v>
      </c>
      <c r="O11" s="140">
        <v>22</v>
      </c>
      <c r="P11" s="140" t="s">
        <v>63</v>
      </c>
    </row>
    <row r="12" spans="1:16">
      <c r="A12" s="0">
        <v>11</v>
      </c>
      <c r="B12" s="140" t="str">
        <f>C12&amp;D12&amp;E12</f>
        <v>헤이븐11</v>
      </c>
      <c r="C12" s="139" t="s">
        <v>85</v>
      </c>
      <c r="D12" s="140">
        <v>1</v>
      </c>
      <c r="E12" s="141">
        <v>1</v>
      </c>
      <c r="F12" s="140" t="s">
        <v>27</v>
      </c>
      <c r="G12" s="140">
        <v>1</v>
      </c>
      <c r="H12" s="140">
        <v>0</v>
      </c>
      <c r="I12" s="140">
        <v>1</v>
      </c>
      <c r="J12" s="140">
        <v>1</v>
      </c>
      <c r="K12" s="140">
        <v>2</v>
      </c>
      <c r="L12" s="140">
        <v>6</v>
      </c>
      <c r="M12" s="140">
        <v>8</v>
      </c>
      <c r="N12" s="140">
        <v>4</v>
      </c>
      <c r="O12" s="140">
        <v>22</v>
      </c>
      <c r="P12" s="140" t="s">
        <v>64</v>
      </c>
    </row>
    <row r="13" spans="1:16">
      <c r="A13" s="0">
        <v>12</v>
      </c>
      <c r="B13" s="140" t="str">
        <f>C13&amp;D13&amp;E13</f>
        <v>헤이븐12</v>
      </c>
      <c r="C13" s="139" t="s">
        <v>85</v>
      </c>
      <c r="D13" s="140">
        <v>1</v>
      </c>
      <c r="E13" s="141">
        <v>2</v>
      </c>
      <c r="F13" s="140" t="s">
        <v>28</v>
      </c>
      <c r="G13" s="140">
        <v>2</v>
      </c>
      <c r="H13" s="140">
        <v>0</v>
      </c>
      <c r="I13" s="140">
        <v>1</v>
      </c>
      <c r="J13" s="140">
        <v>1</v>
      </c>
      <c r="K13" s="140">
        <v>2</v>
      </c>
      <c r="L13" s="140">
        <v>6</v>
      </c>
      <c r="M13" s="140">
        <v>8</v>
      </c>
      <c r="N13" s="140">
        <v>4</v>
      </c>
      <c r="O13" s="140">
        <v>22</v>
      </c>
      <c r="P13" s="140" t="s">
        <v>64</v>
      </c>
    </row>
    <row r="14" spans="1:16">
      <c r="A14" s="0">
        <v>13</v>
      </c>
      <c r="B14" s="140" t="str">
        <f>C14&amp;D14&amp;E14</f>
        <v>헤이븐2기본</v>
      </c>
      <c r="C14" s="139" t="s">
        <v>85</v>
      </c>
      <c r="D14" s="140">
        <v>2</v>
      </c>
      <c r="E14" s="141" t="s">
        <v>77</v>
      </c>
      <c r="F14" s="140" t="s">
        <v>29</v>
      </c>
      <c r="G14" s="140">
        <v>4</v>
      </c>
      <c r="H14" s="140">
        <v>10</v>
      </c>
      <c r="I14" s="140">
        <v>3</v>
      </c>
      <c r="J14" s="140">
        <v>2</v>
      </c>
      <c r="K14" s="140">
        <v>4</v>
      </c>
      <c r="L14" s="140">
        <v>7</v>
      </c>
      <c r="M14" s="140">
        <v>9</v>
      </c>
      <c r="N14" s="140">
        <v>4</v>
      </c>
      <c r="O14" s="140">
        <v>12</v>
      </c>
      <c r="P14" s="140" t="s">
        <v>65</v>
      </c>
    </row>
    <row r="15" spans="1:16">
      <c r="A15" s="0">
        <v>14</v>
      </c>
      <c r="B15" s="140" t="str">
        <f>C15&amp;D15&amp;E15</f>
        <v>헤이븐21</v>
      </c>
      <c r="C15" s="139" t="s">
        <v>85</v>
      </c>
      <c r="D15" s="140">
        <v>2</v>
      </c>
      <c r="E15" s="141">
        <v>1</v>
      </c>
      <c r="F15" s="140" t="s">
        <v>30</v>
      </c>
      <c r="G15" s="140">
        <v>4</v>
      </c>
      <c r="H15" s="140">
        <v>12</v>
      </c>
      <c r="I15" s="140">
        <v>4</v>
      </c>
      <c r="J15" s="140">
        <v>2</v>
      </c>
      <c r="K15" s="140">
        <v>8</v>
      </c>
      <c r="L15" s="140">
        <v>10</v>
      </c>
      <c r="M15" s="140">
        <v>8</v>
      </c>
      <c r="N15" s="140">
        <v>4</v>
      </c>
      <c r="O15" s="140">
        <v>12</v>
      </c>
      <c r="P15" s="140" t="s">
        <v>66</v>
      </c>
    </row>
    <row r="16" spans="1:16">
      <c r="A16" s="0">
        <v>15</v>
      </c>
      <c r="B16" s="140" t="str">
        <f>C16&amp;D16&amp;E16</f>
        <v>헤이븐22</v>
      </c>
      <c r="C16" s="139" t="s">
        <v>85</v>
      </c>
      <c r="D16" s="140">
        <v>2</v>
      </c>
      <c r="E16" s="141">
        <v>2</v>
      </c>
      <c r="F16" s="140" t="s">
        <v>31</v>
      </c>
      <c r="G16" s="140">
        <v>5</v>
      </c>
      <c r="H16" s="140">
        <v>10</v>
      </c>
      <c r="I16" s="140">
        <v>4</v>
      </c>
      <c r="J16" s="140">
        <v>2</v>
      </c>
      <c r="K16" s="140">
        <v>8</v>
      </c>
      <c r="L16" s="140">
        <v>10</v>
      </c>
      <c r="M16" s="140">
        <v>8</v>
      </c>
      <c r="N16" s="140">
        <v>4</v>
      </c>
      <c r="O16" s="140">
        <v>12</v>
      </c>
      <c r="P16" s="140" t="s">
        <v>66</v>
      </c>
    </row>
    <row r="17" spans="1:16">
      <c r="A17" s="0">
        <v>16</v>
      </c>
      <c r="B17" s="140" t="str">
        <f>C17&amp;D17&amp;E17</f>
        <v>헤이븐3기본</v>
      </c>
      <c r="C17" s="139" t="s">
        <v>85</v>
      </c>
      <c r="D17" s="140">
        <v>3</v>
      </c>
      <c r="E17" s="141" t="s">
        <v>77</v>
      </c>
      <c r="F17" s="140" t="s">
        <v>32</v>
      </c>
      <c r="G17" s="140">
        <v>4</v>
      </c>
      <c r="H17" s="140">
        <v>0</v>
      </c>
      <c r="I17" s="140">
        <v>8</v>
      </c>
      <c r="J17" s="140">
        <v>2</v>
      </c>
      <c r="K17" s="140">
        <v>4</v>
      </c>
      <c r="L17" s="140">
        <v>16</v>
      </c>
      <c r="M17" s="140">
        <v>8</v>
      </c>
      <c r="N17" s="140">
        <v>4</v>
      </c>
      <c r="O17" s="140">
        <v>10</v>
      </c>
      <c r="P17" s="140" t="s">
        <v>67</v>
      </c>
    </row>
    <row r="18" spans="1:16">
      <c r="A18" s="0">
        <v>17</v>
      </c>
      <c r="B18" s="140" t="str">
        <f>C18&amp;D18&amp;E18</f>
        <v>헤이븐31</v>
      </c>
      <c r="C18" s="139" t="s">
        <v>85</v>
      </c>
      <c r="D18" s="140">
        <v>3</v>
      </c>
      <c r="E18" s="141">
        <v>1</v>
      </c>
      <c r="F18" s="140" t="s">
        <v>33</v>
      </c>
      <c r="G18" s="140">
        <v>5</v>
      </c>
      <c r="H18" s="140">
        <v>0</v>
      </c>
      <c r="I18" s="140">
        <v>9</v>
      </c>
      <c r="J18" s="140">
        <v>2</v>
      </c>
      <c r="K18" s="140">
        <v>5</v>
      </c>
      <c r="L18" s="140">
        <v>26</v>
      </c>
      <c r="M18" s="140">
        <v>8</v>
      </c>
      <c r="N18" s="140">
        <v>4</v>
      </c>
      <c r="O18" s="140">
        <v>10</v>
      </c>
      <c r="P18" s="140" t="s">
        <v>68</v>
      </c>
    </row>
    <row r="19" spans="1:16">
      <c r="A19" s="0">
        <v>18</v>
      </c>
      <c r="B19" s="140" t="str">
        <f>C19&amp;D19&amp;E19</f>
        <v>헤이븐32</v>
      </c>
      <c r="C19" s="139" t="s">
        <v>85</v>
      </c>
      <c r="D19" s="140">
        <v>3</v>
      </c>
      <c r="E19" s="141">
        <v>2</v>
      </c>
      <c r="F19" s="140" t="s">
        <v>34</v>
      </c>
      <c r="G19" s="140">
        <v>8</v>
      </c>
      <c r="H19" s="140">
        <v>0</v>
      </c>
      <c r="I19" s="140">
        <v>8</v>
      </c>
      <c r="J19" s="140">
        <v>2</v>
      </c>
      <c r="K19" s="140">
        <v>5</v>
      </c>
      <c r="L19" s="140">
        <v>26</v>
      </c>
      <c r="M19" s="140">
        <v>8</v>
      </c>
      <c r="N19" s="140">
        <v>4</v>
      </c>
      <c r="O19" s="140">
        <v>10</v>
      </c>
      <c r="P19" s="140" t="s">
        <v>68</v>
      </c>
    </row>
    <row r="20" spans="1:16">
      <c r="A20" s="0">
        <v>19</v>
      </c>
      <c r="B20" s="140" t="str">
        <f>C20&amp;D20&amp;E20</f>
        <v>헤이븐4기본</v>
      </c>
      <c r="C20" s="139" t="s">
        <v>85</v>
      </c>
      <c r="D20" s="140">
        <v>4</v>
      </c>
      <c r="E20" s="141" t="s">
        <v>77</v>
      </c>
      <c r="F20" s="140" t="s">
        <v>35</v>
      </c>
      <c r="G20" s="140">
        <v>7</v>
      </c>
      <c r="H20" s="140">
        <v>0</v>
      </c>
      <c r="I20" s="140">
        <v>5</v>
      </c>
      <c r="J20" s="140">
        <v>5</v>
      </c>
      <c r="K20" s="140">
        <v>10</v>
      </c>
      <c r="L20" s="140">
        <v>30</v>
      </c>
      <c r="M20" s="140">
        <v>15</v>
      </c>
      <c r="N20" s="140">
        <v>7</v>
      </c>
      <c r="O20" s="140">
        <v>5</v>
      </c>
      <c r="P20" s="140" t="s">
        <v>69</v>
      </c>
    </row>
    <row r="21" spans="1:16">
      <c r="A21" s="0">
        <v>20</v>
      </c>
      <c r="B21" s="140" t="str">
        <f>C21&amp;D21&amp;E21</f>
        <v>헤이븐41</v>
      </c>
      <c r="C21" s="139" t="s">
        <v>85</v>
      </c>
      <c r="D21" s="140">
        <v>4</v>
      </c>
      <c r="E21" s="141">
        <v>1</v>
      </c>
      <c r="F21" s="140" t="s">
        <v>36</v>
      </c>
      <c r="G21" s="140">
        <v>9</v>
      </c>
      <c r="H21" s="140">
        <v>0</v>
      </c>
      <c r="I21" s="140">
        <v>8</v>
      </c>
      <c r="J21" s="140">
        <v>5</v>
      </c>
      <c r="K21" s="140">
        <v>15</v>
      </c>
      <c r="L21" s="140">
        <v>35</v>
      </c>
      <c r="M21" s="140">
        <v>15</v>
      </c>
      <c r="N21" s="140">
        <v>7</v>
      </c>
      <c r="O21" s="140">
        <v>5</v>
      </c>
      <c r="P21" s="140" t="s">
        <v>70</v>
      </c>
    </row>
    <row r="22" spans="1:16">
      <c r="A22" s="0">
        <v>21</v>
      </c>
      <c r="B22" s="140" t="str">
        <f>C22&amp;D22&amp;E22</f>
        <v>헤이븐42</v>
      </c>
      <c r="C22" s="139" t="s">
        <v>85</v>
      </c>
      <c r="D22" s="140">
        <v>4</v>
      </c>
      <c r="E22" s="141">
        <v>2</v>
      </c>
      <c r="F22" s="140" t="s">
        <v>37</v>
      </c>
      <c r="G22" s="140">
        <v>7</v>
      </c>
      <c r="H22" s="140">
        <v>0</v>
      </c>
      <c r="I22" s="140">
        <v>12</v>
      </c>
      <c r="J22" s="140">
        <v>6</v>
      </c>
      <c r="K22" s="140">
        <v>12</v>
      </c>
      <c r="L22" s="140">
        <v>52</v>
      </c>
      <c r="M22" s="140">
        <v>10</v>
      </c>
      <c r="N22" s="140">
        <v>7</v>
      </c>
      <c r="O22" s="140">
        <v>5</v>
      </c>
      <c r="P22" s="140" t="s">
        <v>70</v>
      </c>
    </row>
    <row r="23" spans="1:16">
      <c r="A23" s="0">
        <v>22</v>
      </c>
      <c r="B23" s="140" t="str">
        <f>C23&amp;D23&amp;E23</f>
        <v>헤이븐5기본</v>
      </c>
      <c r="C23" s="139" t="s">
        <v>85</v>
      </c>
      <c r="D23" s="140">
        <v>5</v>
      </c>
      <c r="E23" s="141" t="s">
        <v>77</v>
      </c>
      <c r="F23" s="140" t="s">
        <v>38</v>
      </c>
      <c r="G23" s="140">
        <v>12</v>
      </c>
      <c r="H23" s="140">
        <v>7</v>
      </c>
      <c r="I23" s="140">
        <v>12</v>
      </c>
      <c r="J23" s="140">
        <v>9</v>
      </c>
      <c r="K23" s="140">
        <v>12</v>
      </c>
      <c r="L23" s="140">
        <v>54</v>
      </c>
      <c r="M23" s="140">
        <v>10</v>
      </c>
      <c r="N23" s="140">
        <v>5</v>
      </c>
      <c r="O23" s="140">
        <v>3</v>
      </c>
      <c r="P23" s="140" t="s">
        <v>71</v>
      </c>
    </row>
    <row r="24" spans="1:16">
      <c r="A24" s="0">
        <v>23</v>
      </c>
      <c r="B24" s="140" t="str">
        <f>C24&amp;D24&amp;E24</f>
        <v>헤이븐51</v>
      </c>
      <c r="C24" s="139" t="s">
        <v>85</v>
      </c>
      <c r="D24" s="140">
        <v>5</v>
      </c>
      <c r="E24" s="141">
        <v>1</v>
      </c>
      <c r="F24" s="140" t="s">
        <v>39</v>
      </c>
      <c r="G24" s="140">
        <v>16</v>
      </c>
      <c r="H24" s="140">
        <v>7</v>
      </c>
      <c r="I24" s="140">
        <v>16</v>
      </c>
      <c r="J24" s="140">
        <v>9</v>
      </c>
      <c r="K24" s="140">
        <v>12</v>
      </c>
      <c r="L24" s="140">
        <v>80</v>
      </c>
      <c r="M24" s="140">
        <v>10</v>
      </c>
      <c r="N24" s="140">
        <v>5</v>
      </c>
      <c r="O24" s="140">
        <v>3</v>
      </c>
      <c r="P24" s="140" t="s">
        <v>72</v>
      </c>
    </row>
    <row r="25" spans="1:16">
      <c r="A25" s="0">
        <v>24</v>
      </c>
      <c r="B25" s="140" t="str">
        <f>C25&amp;D25&amp;E25</f>
        <v>헤이븐52</v>
      </c>
      <c r="C25" s="139" t="s">
        <v>85</v>
      </c>
      <c r="D25" s="140">
        <v>5</v>
      </c>
      <c r="E25" s="141">
        <v>2</v>
      </c>
      <c r="F25" s="140" t="s">
        <v>40</v>
      </c>
      <c r="G25" s="140">
        <v>20</v>
      </c>
      <c r="H25" s="140">
        <v>7</v>
      </c>
      <c r="I25" s="140">
        <v>14</v>
      </c>
      <c r="J25" s="140">
        <v>9</v>
      </c>
      <c r="K25" s="140">
        <v>12</v>
      </c>
      <c r="L25" s="140">
        <v>80</v>
      </c>
      <c r="M25" s="140">
        <v>10</v>
      </c>
      <c r="N25" s="140">
        <v>5</v>
      </c>
      <c r="O25" s="140">
        <v>3</v>
      </c>
      <c r="P25" s="140" t="s">
        <v>72</v>
      </c>
    </row>
    <row r="26" spans="1:16">
      <c r="A26" s="0">
        <v>25</v>
      </c>
      <c r="B26" s="140" t="str">
        <f>C26&amp;D26&amp;E26</f>
        <v>헤이븐6기본</v>
      </c>
      <c r="C26" s="139" t="s">
        <v>85</v>
      </c>
      <c r="D26" s="140">
        <v>6</v>
      </c>
      <c r="E26" s="141" t="s">
        <v>77</v>
      </c>
      <c r="F26" s="140" t="s">
        <v>41</v>
      </c>
      <c r="G26" s="140">
        <v>23</v>
      </c>
      <c r="H26" s="140">
        <v>0</v>
      </c>
      <c r="I26" s="140">
        <v>21</v>
      </c>
      <c r="J26" s="140">
        <v>20</v>
      </c>
      <c r="K26" s="140">
        <v>30</v>
      </c>
      <c r="L26" s="140">
        <v>90</v>
      </c>
      <c r="M26" s="140">
        <v>11</v>
      </c>
      <c r="N26" s="140">
        <v>7</v>
      </c>
      <c r="O26" s="140">
        <v>2</v>
      </c>
      <c r="P26" s="140" t="s">
        <v>73</v>
      </c>
    </row>
    <row r="27" spans="1:16">
      <c r="A27" s="0">
        <v>26</v>
      </c>
      <c r="B27" s="140" t="str">
        <f>C27&amp;D27&amp;E27</f>
        <v>헤이븐61</v>
      </c>
      <c r="C27" s="139" t="s">
        <v>85</v>
      </c>
      <c r="D27" s="140">
        <v>6</v>
      </c>
      <c r="E27" s="141">
        <v>1</v>
      </c>
      <c r="F27" s="140" t="s">
        <v>42</v>
      </c>
      <c r="G27" s="140">
        <v>24</v>
      </c>
      <c r="H27" s="140">
        <v>0</v>
      </c>
      <c r="I27" s="140">
        <v>24</v>
      </c>
      <c r="J27" s="140">
        <v>20</v>
      </c>
      <c r="K27" s="140">
        <v>30</v>
      </c>
      <c r="L27" s="140">
        <v>100</v>
      </c>
      <c r="M27" s="140">
        <v>12</v>
      </c>
      <c r="N27" s="140">
        <v>8</v>
      </c>
      <c r="O27" s="140">
        <v>2</v>
      </c>
      <c r="P27" s="140" t="s">
        <v>74</v>
      </c>
    </row>
    <row r="28" spans="1:16">
      <c r="A28" s="0">
        <v>27</v>
      </c>
      <c r="B28" s="140" t="str">
        <f>C28&amp;D28&amp;E28</f>
        <v>헤이븐62</v>
      </c>
      <c r="C28" s="139" t="s">
        <v>85</v>
      </c>
      <c r="D28" s="140">
        <v>6</v>
      </c>
      <c r="E28" s="141">
        <v>2</v>
      </c>
      <c r="F28" s="140" t="s">
        <v>43</v>
      </c>
      <c r="G28" s="140">
        <v>24</v>
      </c>
      <c r="H28" s="140">
        <v>0</v>
      </c>
      <c r="I28" s="140">
        <v>20</v>
      </c>
      <c r="J28" s="140">
        <v>20</v>
      </c>
      <c r="K28" s="140">
        <v>35</v>
      </c>
      <c r="L28" s="140">
        <v>100</v>
      </c>
      <c r="M28" s="140">
        <v>12</v>
      </c>
      <c r="N28" s="140">
        <v>8</v>
      </c>
      <c r="O28" s="140">
        <v>2</v>
      </c>
      <c r="P28" s="140" t="s">
        <v>74</v>
      </c>
    </row>
    <row r="29" spans="1:16">
      <c r="A29" s="0">
        <v>28</v>
      </c>
      <c r="B29" s="140" t="str">
        <f>C29&amp;D29&amp;E29</f>
        <v>헤이븐7기본</v>
      </c>
      <c r="C29" s="139" t="s">
        <v>85</v>
      </c>
      <c r="D29" s="140">
        <v>7</v>
      </c>
      <c r="E29" s="141" t="s">
        <v>77</v>
      </c>
      <c r="F29" s="140" t="s">
        <v>44</v>
      </c>
      <c r="G29" s="140">
        <v>27</v>
      </c>
      <c r="H29" s="140">
        <v>0</v>
      </c>
      <c r="I29" s="140">
        <v>27</v>
      </c>
      <c r="J29" s="140">
        <v>45</v>
      </c>
      <c r="K29" s="140">
        <v>45</v>
      </c>
      <c r="L29" s="140">
        <v>180</v>
      </c>
      <c r="M29" s="140">
        <v>11</v>
      </c>
      <c r="N29" s="140">
        <v>6</v>
      </c>
      <c r="O29" s="140">
        <v>1</v>
      </c>
      <c r="P29" s="140" t="s">
        <v>87</v>
      </c>
    </row>
    <row r="30" spans="1:16">
      <c r="A30" s="0">
        <v>29</v>
      </c>
      <c r="B30" s="140" t="str">
        <f>C30&amp;D30&amp;E30</f>
        <v>헤이븐71</v>
      </c>
      <c r="C30" s="139" t="s">
        <v>85</v>
      </c>
      <c r="D30" s="140">
        <v>7</v>
      </c>
      <c r="E30" s="141">
        <v>1</v>
      </c>
      <c r="F30" s="140" t="s">
        <v>45</v>
      </c>
      <c r="G30" s="140">
        <v>31</v>
      </c>
      <c r="H30" s="140">
        <v>0</v>
      </c>
      <c r="I30" s="140">
        <v>31</v>
      </c>
      <c r="J30" s="140">
        <v>50</v>
      </c>
      <c r="K30" s="140">
        <v>50</v>
      </c>
      <c r="L30" s="140">
        <v>220</v>
      </c>
      <c r="M30" s="140">
        <v>11</v>
      </c>
      <c r="N30" s="140">
        <v>8</v>
      </c>
      <c r="O30" s="140">
        <v>1</v>
      </c>
      <c r="P30" s="140" t="s">
        <v>88</v>
      </c>
    </row>
    <row r="31" spans="1:16">
      <c r="A31" s="0">
        <v>30</v>
      </c>
      <c r="B31" s="140" t="str">
        <f>C31&amp;D31&amp;E31</f>
        <v>헤이븐72</v>
      </c>
      <c r="C31" s="139" t="s">
        <v>85</v>
      </c>
      <c r="D31" s="140">
        <v>7</v>
      </c>
      <c r="E31" s="141">
        <v>2</v>
      </c>
      <c r="F31" s="140" t="s">
        <v>46</v>
      </c>
      <c r="G31" s="140">
        <v>35</v>
      </c>
      <c r="H31" s="140">
        <v>0</v>
      </c>
      <c r="I31" s="140">
        <v>25</v>
      </c>
      <c r="J31" s="140">
        <v>25</v>
      </c>
      <c r="K31" s="140">
        <v>75</v>
      </c>
      <c r="L31" s="140">
        <v>220</v>
      </c>
      <c r="M31" s="140">
        <v>11</v>
      </c>
      <c r="N31" s="140">
        <v>8</v>
      </c>
      <c r="O31" s="140">
        <v>1</v>
      </c>
      <c r="P31" s="140" t="s">
        <v>88</v>
      </c>
    </row>
    <row r="32" spans="1:16">
      <c r="A32" s="0">
        <v>31</v>
      </c>
      <c r="B32" s="140" t="str">
        <f>C32&amp;D32&amp;E32</f>
        <v>실반1기본</v>
      </c>
      <c r="C32" s="139" t="s">
        <v>86</v>
      </c>
      <c r="D32" s="140">
        <v>1</v>
      </c>
      <c r="E32" s="141" t="s">
        <v>77</v>
      </c>
    </row>
    <row r="33" spans="3:5">
      <c r="A33" s="0">
        <v>32</v>
      </c>
      <c r="B33" s="140" t="str">
        <f>C33&amp;D33&amp;E33</f>
        <v>실반11</v>
      </c>
      <c r="C33" s="139" t="s">
        <v>86</v>
      </c>
      <c r="D33" s="140">
        <v>1</v>
      </c>
      <c r="E33" s="141">
        <v>1</v>
      </c>
    </row>
    <row r="34" spans="3:5">
      <c r="A34" s="0">
        <v>33</v>
      </c>
      <c r="B34" s="140" t="str">
        <f>C34&amp;D34&amp;E34</f>
        <v>실반12</v>
      </c>
      <c r="C34" s="139" t="s">
        <v>86</v>
      </c>
      <c r="D34" s="140">
        <v>1</v>
      </c>
      <c r="E34" s="141">
        <v>2</v>
      </c>
    </row>
    <row r="35" spans="3:5">
      <c r="A35" s="0">
        <v>34</v>
      </c>
      <c r="B35" s="140" t="str">
        <f>C35&amp;D35&amp;E35</f>
        <v>실반2기본</v>
      </c>
      <c r="C35" s="139" t="s">
        <v>86</v>
      </c>
      <c r="D35" s="140">
        <v>2</v>
      </c>
      <c r="E35" s="141" t="s">
        <v>77</v>
      </c>
    </row>
    <row r="36" spans="3:5">
      <c r="A36" s="0">
        <v>35</v>
      </c>
      <c r="B36" s="140" t="str">
        <f>C36&amp;D36&amp;E36</f>
        <v>실반21</v>
      </c>
      <c r="C36" s="139" t="s">
        <v>86</v>
      </c>
      <c r="D36" s="140">
        <v>2</v>
      </c>
      <c r="E36" s="141">
        <v>1</v>
      </c>
    </row>
    <row r="37" spans="3:5">
      <c r="A37" s="0">
        <v>36</v>
      </c>
      <c r="B37" s="140" t="str">
        <f>C37&amp;D37&amp;E37</f>
        <v>실반22</v>
      </c>
      <c r="C37" s="139" t="s">
        <v>86</v>
      </c>
      <c r="D37" s="140">
        <v>2</v>
      </c>
      <c r="E37" s="141">
        <v>2</v>
      </c>
    </row>
    <row r="38" spans="3:5">
      <c r="A38" s="0">
        <v>37</v>
      </c>
      <c r="B38" s="140" t="str">
        <f>C38&amp;D38&amp;E38</f>
        <v>실반3기본</v>
      </c>
      <c r="C38" s="139" t="s">
        <v>86</v>
      </c>
      <c r="D38" s="140">
        <v>3</v>
      </c>
      <c r="E38" s="141" t="s">
        <v>77</v>
      </c>
    </row>
    <row r="39" spans="3:5">
      <c r="A39" s="0">
        <v>38</v>
      </c>
      <c r="B39" s="140" t="str">
        <f>C39&amp;D39&amp;E39</f>
        <v>실반31</v>
      </c>
      <c r="C39" s="139" t="s">
        <v>86</v>
      </c>
      <c r="D39" s="140">
        <v>3</v>
      </c>
      <c r="E39" s="141">
        <v>1</v>
      </c>
    </row>
    <row r="40" spans="3:5">
      <c r="A40" s="0">
        <v>39</v>
      </c>
      <c r="B40" s="140" t="str">
        <f>C40&amp;D40&amp;E40</f>
        <v>실반32</v>
      </c>
      <c r="C40" s="139" t="s">
        <v>86</v>
      </c>
      <c r="D40" s="140">
        <v>3</v>
      </c>
      <c r="E40" s="141">
        <v>2</v>
      </c>
    </row>
    <row r="41" spans="3:5">
      <c r="A41" s="0">
        <v>40</v>
      </c>
      <c r="B41" s="140" t="str">
        <f>C41&amp;D41&amp;E41</f>
        <v>실반4기본</v>
      </c>
      <c r="C41" s="139" t="s">
        <v>86</v>
      </c>
      <c r="D41" s="140">
        <v>4</v>
      </c>
      <c r="E41" s="141" t="s">
        <v>77</v>
      </c>
    </row>
    <row r="42" spans="3:5">
      <c r="A42" s="0">
        <v>41</v>
      </c>
      <c r="B42" s="140" t="str">
        <f>C42&amp;D42&amp;E42</f>
        <v>실반41</v>
      </c>
      <c r="C42" s="139" t="s">
        <v>86</v>
      </c>
      <c r="D42" s="140">
        <v>4</v>
      </c>
      <c r="E42" s="141">
        <v>1</v>
      </c>
    </row>
    <row r="43" spans="3:5">
      <c r="A43" s="0">
        <v>42</v>
      </c>
      <c r="B43" s="140" t="str">
        <f>C43&amp;D43&amp;E43</f>
        <v>실반42</v>
      </c>
      <c r="C43" s="139" t="s">
        <v>86</v>
      </c>
      <c r="D43" s="140">
        <v>4</v>
      </c>
      <c r="E43" s="141">
        <v>2</v>
      </c>
    </row>
    <row r="44" spans="3:5">
      <c r="A44" s="0">
        <v>43</v>
      </c>
      <c r="B44" s="140" t="str">
        <f>C44&amp;D44&amp;E44</f>
        <v>실반5기본</v>
      </c>
      <c r="C44" s="139" t="s">
        <v>86</v>
      </c>
      <c r="D44" s="140">
        <v>5</v>
      </c>
      <c r="E44" s="141" t="s">
        <v>77</v>
      </c>
    </row>
    <row r="45" spans="3:5">
      <c r="A45" s="0">
        <v>44</v>
      </c>
      <c r="B45" s="140" t="str">
        <f>C45&amp;D45&amp;E45</f>
        <v>실반51</v>
      </c>
      <c r="C45" s="139" t="s">
        <v>86</v>
      </c>
      <c r="D45" s="140">
        <v>5</v>
      </c>
      <c r="E45" s="141">
        <v>1</v>
      </c>
    </row>
    <row r="46" spans="3:5">
      <c r="A46" s="0">
        <v>45</v>
      </c>
      <c r="B46" s="140" t="str">
        <f>C46&amp;D46&amp;E46</f>
        <v>실반52</v>
      </c>
      <c r="C46" s="139" t="s">
        <v>86</v>
      </c>
      <c r="D46" s="140">
        <v>5</v>
      </c>
      <c r="E46" s="141">
        <v>2</v>
      </c>
    </row>
    <row r="47" spans="3:5">
      <c r="A47" s="0">
        <v>46</v>
      </c>
      <c r="B47" s="140" t="str">
        <f>C47&amp;D47&amp;E47</f>
        <v>실반6기본</v>
      </c>
      <c r="C47" s="139" t="s">
        <v>86</v>
      </c>
      <c r="D47" s="140">
        <v>6</v>
      </c>
      <c r="E47" s="141" t="s">
        <v>77</v>
      </c>
    </row>
    <row r="48" spans="3:5">
      <c r="A48" s="0">
        <v>47</v>
      </c>
      <c r="B48" s="140" t="str">
        <f>C48&amp;D48&amp;E48</f>
        <v>실반61</v>
      </c>
      <c r="C48" s="139" t="s">
        <v>86</v>
      </c>
      <c r="D48" s="140">
        <v>6</v>
      </c>
      <c r="E48" s="141">
        <v>1</v>
      </c>
    </row>
    <row r="49" spans="3:5">
      <c r="A49" s="0">
        <v>48</v>
      </c>
      <c r="B49" s="140" t="str">
        <f>C49&amp;D49&amp;E49</f>
        <v>실반62</v>
      </c>
      <c r="C49" s="139" t="s">
        <v>86</v>
      </c>
      <c r="D49" s="140">
        <v>6</v>
      </c>
      <c r="E49" s="141">
        <v>2</v>
      </c>
    </row>
    <row r="50" spans="3:5">
      <c r="A50" s="0">
        <v>49</v>
      </c>
      <c r="B50" s="140" t="str">
        <f>C50&amp;D50&amp;E50</f>
        <v>실반7기본</v>
      </c>
      <c r="C50" s="139" t="s">
        <v>86</v>
      </c>
      <c r="D50" s="140">
        <v>7</v>
      </c>
      <c r="E50" s="141" t="s">
        <v>77</v>
      </c>
    </row>
    <row r="51" spans="3:5">
      <c r="A51" s="0">
        <v>50</v>
      </c>
      <c r="B51" s="140" t="str">
        <f>C51&amp;D51&amp;E51</f>
        <v>실반71</v>
      </c>
      <c r="C51" s="139" t="s">
        <v>86</v>
      </c>
      <c r="D51" s="140">
        <v>7</v>
      </c>
      <c r="E51" s="141">
        <v>1</v>
      </c>
    </row>
    <row r="52" spans="3:5">
      <c r="A52" s="0">
        <v>51</v>
      </c>
      <c r="B52" s="140" t="str">
        <f>C52&amp;D52&amp;E52</f>
        <v>실반72</v>
      </c>
      <c r="C52" s="139" t="s">
        <v>86</v>
      </c>
      <c r="D52" s="140">
        <v>7</v>
      </c>
      <c r="E52" s="141">
        <v>2</v>
      </c>
    </row>
    <row r="53" spans="3:5">
      <c r="A53" s="0">
        <v>52</v>
      </c>
      <c r="B53" s="140" t="str">
        <f>C53&amp;D53&amp;E53</f>
        <v>아카데미1기본</v>
      </c>
      <c r="C53" s="139" t="s">
        <v>89</v>
      </c>
      <c r="D53" s="140">
        <v>1</v>
      </c>
      <c r="E53" s="141" t="s">
        <v>77</v>
      </c>
    </row>
    <row r="54" spans="3:5">
      <c r="A54" s="0">
        <v>53</v>
      </c>
      <c r="B54" s="140" t="str">
        <f>C54&amp;D54&amp;E54</f>
        <v>아카데미11</v>
      </c>
      <c r="C54" s="139" t="s">
        <v>89</v>
      </c>
      <c r="D54" s="140">
        <v>1</v>
      </c>
      <c r="E54" s="141">
        <v>1</v>
      </c>
    </row>
    <row r="55" spans="3:5">
      <c r="A55" s="0">
        <v>54</v>
      </c>
      <c r="B55" s="140" t="str">
        <f>C55&amp;D55&amp;E55</f>
        <v>아카데미12</v>
      </c>
      <c r="C55" s="139" t="s">
        <v>89</v>
      </c>
      <c r="D55" s="140">
        <v>1</v>
      </c>
      <c r="E55" s="141">
        <v>2</v>
      </c>
    </row>
    <row r="56" spans="3:5">
      <c r="A56" s="0">
        <v>55</v>
      </c>
      <c r="B56" s="140" t="str">
        <f>C56&amp;D56&amp;E56</f>
        <v>아카데미2기본</v>
      </c>
      <c r="C56" s="139" t="s">
        <v>89</v>
      </c>
      <c r="D56" s="140">
        <v>2</v>
      </c>
      <c r="E56" s="141" t="s">
        <v>77</v>
      </c>
    </row>
    <row r="57" spans="3:5">
      <c r="A57" s="0">
        <v>56</v>
      </c>
      <c r="B57" s="140" t="str">
        <f>C57&amp;D57&amp;E57</f>
        <v>아카데미21</v>
      </c>
      <c r="C57" s="139" t="s">
        <v>89</v>
      </c>
      <c r="D57" s="140">
        <v>2</v>
      </c>
      <c r="E57" s="141">
        <v>1</v>
      </c>
    </row>
    <row r="58" spans="3:5">
      <c r="A58" s="0">
        <v>57</v>
      </c>
      <c r="B58" s="140" t="str">
        <f>C58&amp;D58&amp;E58</f>
        <v>아카데미22</v>
      </c>
      <c r="C58" s="139" t="s">
        <v>89</v>
      </c>
      <c r="D58" s="140">
        <v>2</v>
      </c>
      <c r="E58" s="141">
        <v>2</v>
      </c>
    </row>
    <row r="59" spans="3:5">
      <c r="A59" s="0">
        <v>58</v>
      </c>
      <c r="B59" s="140" t="str">
        <f>C59&amp;D59&amp;E59</f>
        <v>아카데미3기본</v>
      </c>
      <c r="C59" s="139" t="s">
        <v>89</v>
      </c>
      <c r="D59" s="140">
        <v>3</v>
      </c>
      <c r="E59" s="141" t="s">
        <v>77</v>
      </c>
    </row>
    <row r="60" spans="3:5">
      <c r="A60" s="0">
        <v>59</v>
      </c>
      <c r="B60" s="140" t="str">
        <f>C60&amp;D60&amp;E60</f>
        <v>아카데미31</v>
      </c>
      <c r="C60" s="139" t="s">
        <v>89</v>
      </c>
      <c r="D60" s="140">
        <v>3</v>
      </c>
      <c r="E60" s="141">
        <v>1</v>
      </c>
    </row>
    <row r="61" spans="3:5">
      <c r="A61" s="0">
        <v>60</v>
      </c>
      <c r="B61" s="140" t="str">
        <f>C61&amp;D61&amp;E61</f>
        <v>아카데미32</v>
      </c>
      <c r="C61" s="139" t="s">
        <v>89</v>
      </c>
      <c r="D61" s="140">
        <v>3</v>
      </c>
      <c r="E61" s="141">
        <v>2</v>
      </c>
    </row>
    <row r="62" spans="3:5">
      <c r="A62" s="0">
        <v>61</v>
      </c>
      <c r="B62" s="140" t="str">
        <f>C62&amp;D62&amp;E62</f>
        <v>아카데미4기본</v>
      </c>
      <c r="C62" s="139" t="s">
        <v>89</v>
      </c>
      <c r="D62" s="140">
        <v>4</v>
      </c>
      <c r="E62" s="141" t="s">
        <v>77</v>
      </c>
    </row>
    <row r="63" spans="3:5">
      <c r="A63" s="0">
        <v>62</v>
      </c>
      <c r="B63" s="140" t="str">
        <f>C63&amp;D63&amp;E63</f>
        <v>아카데미41</v>
      </c>
      <c r="C63" s="139" t="s">
        <v>89</v>
      </c>
      <c r="D63" s="140">
        <v>4</v>
      </c>
      <c r="E63" s="141">
        <v>1</v>
      </c>
    </row>
    <row r="64" spans="3:5">
      <c r="A64" s="0">
        <v>63</v>
      </c>
      <c r="B64" s="140" t="str">
        <f>C64&amp;D64&amp;E64</f>
        <v>아카데미42</v>
      </c>
      <c r="C64" s="139" t="s">
        <v>89</v>
      </c>
      <c r="D64" s="140">
        <v>4</v>
      </c>
      <c r="E64" s="141">
        <v>2</v>
      </c>
    </row>
    <row r="65" spans="3:5">
      <c r="A65" s="0">
        <v>64</v>
      </c>
      <c r="B65" s="140" t="str">
        <f>C65&amp;D65&amp;E65</f>
        <v>아카데미5기본</v>
      </c>
      <c r="C65" s="139" t="s">
        <v>89</v>
      </c>
      <c r="D65" s="140">
        <v>5</v>
      </c>
      <c r="E65" s="141" t="s">
        <v>77</v>
      </c>
    </row>
    <row r="66" spans="3:5">
      <c r="A66" s="0">
        <v>65</v>
      </c>
      <c r="B66" s="140" t="str">
        <f>C66&amp;D66&amp;E66</f>
        <v>아카데미51</v>
      </c>
      <c r="C66" s="139" t="s">
        <v>89</v>
      </c>
      <c r="D66" s="140">
        <v>5</v>
      </c>
      <c r="E66" s="141">
        <v>1</v>
      </c>
    </row>
    <row r="67" spans="3:5">
      <c r="A67" s="0">
        <v>66</v>
      </c>
      <c r="B67" s="140" t="str">
        <f>C67&amp;D67&amp;E67</f>
        <v>아카데미52</v>
      </c>
      <c r="C67" s="139" t="s">
        <v>89</v>
      </c>
      <c r="D67" s="140">
        <v>5</v>
      </c>
      <c r="E67" s="141">
        <v>2</v>
      </c>
    </row>
    <row r="68" spans="3:5">
      <c r="A68" s="0">
        <v>67</v>
      </c>
      <c r="B68" s="140" t="str">
        <f>C68&amp;D68&amp;E68</f>
        <v>아카데미6기본</v>
      </c>
      <c r="C68" s="139" t="s">
        <v>89</v>
      </c>
      <c r="D68" s="140">
        <v>6</v>
      </c>
      <c r="E68" s="141" t="s">
        <v>77</v>
      </c>
    </row>
    <row r="69" spans="3:5">
      <c r="A69" s="0">
        <v>68</v>
      </c>
      <c r="B69" s="140" t="str">
        <f>C69&amp;D69&amp;E69</f>
        <v>아카데미61</v>
      </c>
      <c r="C69" s="139" t="s">
        <v>89</v>
      </c>
      <c r="D69" s="140">
        <v>6</v>
      </c>
      <c r="E69" s="141">
        <v>1</v>
      </c>
    </row>
    <row r="70" spans="3:5">
      <c r="A70" s="0">
        <v>69</v>
      </c>
      <c r="B70" s="140" t="str">
        <f>C70&amp;D70&amp;E70</f>
        <v>아카데미62</v>
      </c>
      <c r="C70" s="139" t="s">
        <v>89</v>
      </c>
      <c r="D70" s="140">
        <v>6</v>
      </c>
      <c r="E70" s="141">
        <v>2</v>
      </c>
    </row>
    <row r="71" spans="3:5">
      <c r="A71" s="0">
        <v>70</v>
      </c>
      <c r="B71" s="140" t="str">
        <f>C71&amp;D71&amp;E71</f>
        <v>아카데미7기본</v>
      </c>
      <c r="C71" s="139" t="s">
        <v>89</v>
      </c>
      <c r="D71" s="140">
        <v>7</v>
      </c>
      <c r="E71" s="141" t="s">
        <v>77</v>
      </c>
    </row>
    <row r="72" spans="3:5">
      <c r="A72" s="0">
        <v>71</v>
      </c>
      <c r="B72" s="140" t="str">
        <f>C72&amp;D72&amp;E72</f>
        <v>아카데미71</v>
      </c>
      <c r="C72" s="139" t="s">
        <v>89</v>
      </c>
      <c r="D72" s="140">
        <v>7</v>
      </c>
      <c r="E72" s="141">
        <v>1</v>
      </c>
    </row>
    <row r="73" spans="3:5">
      <c r="A73" s="0">
        <v>72</v>
      </c>
      <c r="B73" s="140" t="str">
        <f>C73&amp;D73&amp;E73</f>
        <v>아카데미72</v>
      </c>
      <c r="C73" s="139" t="s">
        <v>89</v>
      </c>
      <c r="D73" s="140">
        <v>7</v>
      </c>
      <c r="E73" s="141">
        <v>2</v>
      </c>
    </row>
    <row r="74" spans="3:5">
      <c r="A74" s="0">
        <v>73</v>
      </c>
      <c r="B74" s="140" t="str">
        <f>C74&amp;D74&amp;E74</f>
        <v>인퍼노1기본</v>
      </c>
      <c r="C74" s="139" t="s">
        <v>90</v>
      </c>
      <c r="D74" s="140">
        <v>1</v>
      </c>
      <c r="E74" s="141" t="s">
        <v>77</v>
      </c>
    </row>
    <row r="75" spans="3:5">
      <c r="A75" s="0">
        <v>74</v>
      </c>
      <c r="B75" s="140" t="str">
        <f>C75&amp;D75&amp;E75</f>
        <v>인퍼노11</v>
      </c>
      <c r="C75" s="139" t="s">
        <v>90</v>
      </c>
      <c r="D75" s="140">
        <v>1</v>
      </c>
      <c r="E75" s="141">
        <v>1</v>
      </c>
    </row>
    <row r="76" spans="3:5">
      <c r="A76" s="0">
        <v>75</v>
      </c>
      <c r="B76" s="140" t="str">
        <f>C76&amp;D76&amp;E76</f>
        <v>인퍼노12</v>
      </c>
      <c r="C76" s="139" t="s">
        <v>90</v>
      </c>
      <c r="D76" s="140">
        <v>1</v>
      </c>
      <c r="E76" s="141">
        <v>2</v>
      </c>
    </row>
    <row r="77" spans="3:5">
      <c r="A77" s="0">
        <v>76</v>
      </c>
      <c r="B77" s="140" t="str">
        <f>C77&amp;D77&amp;E77</f>
        <v>인퍼노2기본</v>
      </c>
      <c r="C77" s="139" t="s">
        <v>90</v>
      </c>
      <c r="D77" s="140">
        <v>2</v>
      </c>
      <c r="E77" s="141" t="s">
        <v>77</v>
      </c>
    </row>
    <row r="78" spans="3:5">
      <c r="A78" s="0">
        <v>77</v>
      </c>
      <c r="B78" s="140" t="str">
        <f>C78&amp;D78&amp;E78</f>
        <v>인퍼노21</v>
      </c>
      <c r="C78" s="139" t="s">
        <v>90</v>
      </c>
      <c r="D78" s="140">
        <v>2</v>
      </c>
      <c r="E78" s="141">
        <v>1</v>
      </c>
    </row>
    <row r="79" spans="3:5">
      <c r="A79" s="0">
        <v>78</v>
      </c>
      <c r="B79" s="140" t="str">
        <f>C79&amp;D79&amp;E79</f>
        <v>인퍼노22</v>
      </c>
      <c r="C79" s="139" t="s">
        <v>90</v>
      </c>
      <c r="D79" s="140">
        <v>2</v>
      </c>
      <c r="E79" s="141">
        <v>2</v>
      </c>
    </row>
    <row r="80" spans="3:5">
      <c r="A80" s="0">
        <v>79</v>
      </c>
      <c r="B80" s="140" t="str">
        <f>C80&amp;D80&amp;E80</f>
        <v>인퍼노3기본</v>
      </c>
      <c r="C80" s="139" t="s">
        <v>90</v>
      </c>
      <c r="D80" s="140">
        <v>3</v>
      </c>
      <c r="E80" s="141" t="s">
        <v>77</v>
      </c>
    </row>
    <row r="81" spans="3:5">
      <c r="A81" s="0">
        <v>80</v>
      </c>
      <c r="B81" s="140" t="str">
        <f>C81&amp;D81&amp;E81</f>
        <v>인퍼노31</v>
      </c>
      <c r="C81" s="139" t="s">
        <v>90</v>
      </c>
      <c r="D81" s="140">
        <v>3</v>
      </c>
      <c r="E81" s="141">
        <v>1</v>
      </c>
    </row>
    <row r="82" spans="3:5">
      <c r="A82" s="0">
        <v>81</v>
      </c>
      <c r="B82" s="140" t="str">
        <f>C82&amp;D82&amp;E82</f>
        <v>인퍼노32</v>
      </c>
      <c r="C82" s="139" t="s">
        <v>90</v>
      </c>
      <c r="D82" s="140">
        <v>3</v>
      </c>
      <c r="E82" s="141">
        <v>2</v>
      </c>
    </row>
    <row r="83" spans="3:5">
      <c r="A83" s="0">
        <v>82</v>
      </c>
      <c r="B83" s="140" t="str">
        <f>C83&amp;D83&amp;E83</f>
        <v>인퍼노4기본</v>
      </c>
      <c r="C83" s="139" t="s">
        <v>90</v>
      </c>
      <c r="D83" s="140">
        <v>4</v>
      </c>
      <c r="E83" s="141" t="s">
        <v>77</v>
      </c>
    </row>
    <row r="84" spans="3:5">
      <c r="A84" s="0">
        <v>83</v>
      </c>
      <c r="B84" s="140" t="str">
        <f>C84&amp;D84&amp;E84</f>
        <v>인퍼노41</v>
      </c>
      <c r="C84" s="139" t="s">
        <v>90</v>
      </c>
      <c r="D84" s="140">
        <v>4</v>
      </c>
      <c r="E84" s="141">
        <v>1</v>
      </c>
    </row>
    <row r="85" spans="3:5">
      <c r="A85" s="0">
        <v>84</v>
      </c>
      <c r="B85" s="140" t="str">
        <f>C85&amp;D85&amp;E85</f>
        <v>인퍼노42</v>
      </c>
      <c r="C85" s="139" t="s">
        <v>90</v>
      </c>
      <c r="D85" s="140">
        <v>4</v>
      </c>
      <c r="E85" s="141">
        <v>2</v>
      </c>
    </row>
    <row r="86" spans="3:5">
      <c r="A86" s="0">
        <v>85</v>
      </c>
      <c r="B86" s="140" t="str">
        <f>C86&amp;D86&amp;E86</f>
        <v>인퍼노5기본</v>
      </c>
      <c r="C86" s="139" t="s">
        <v>90</v>
      </c>
      <c r="D86" s="140">
        <v>5</v>
      </c>
      <c r="E86" s="141" t="s">
        <v>77</v>
      </c>
    </row>
    <row r="87" spans="3:5">
      <c r="A87" s="0">
        <v>86</v>
      </c>
      <c r="B87" s="140" t="str">
        <f>C87&amp;D87&amp;E87</f>
        <v>인퍼노51</v>
      </c>
      <c r="C87" s="139" t="s">
        <v>90</v>
      </c>
      <c r="D87" s="140">
        <v>5</v>
      </c>
      <c r="E87" s="141">
        <v>1</v>
      </c>
    </row>
    <row r="88" spans="3:5">
      <c r="A88" s="0">
        <v>87</v>
      </c>
      <c r="B88" s="140" t="str">
        <f>C88&amp;D88&amp;E88</f>
        <v>인퍼노52</v>
      </c>
      <c r="C88" s="139" t="s">
        <v>90</v>
      </c>
      <c r="D88" s="140">
        <v>5</v>
      </c>
      <c r="E88" s="141">
        <v>2</v>
      </c>
    </row>
    <row r="89" spans="3:5">
      <c r="A89" s="0">
        <v>88</v>
      </c>
      <c r="B89" s="140" t="str">
        <f>C89&amp;D89&amp;E89</f>
        <v>인퍼노6기본</v>
      </c>
      <c r="C89" s="139" t="s">
        <v>90</v>
      </c>
      <c r="D89" s="140">
        <v>6</v>
      </c>
      <c r="E89" s="141" t="s">
        <v>77</v>
      </c>
    </row>
    <row r="90" spans="3:5">
      <c r="A90" s="0">
        <v>89</v>
      </c>
      <c r="B90" s="140" t="str">
        <f>C90&amp;D90&amp;E90</f>
        <v>인퍼노61</v>
      </c>
      <c r="C90" s="139" t="s">
        <v>90</v>
      </c>
      <c r="D90" s="140">
        <v>6</v>
      </c>
      <c r="E90" s="141">
        <v>1</v>
      </c>
    </row>
    <row r="91" spans="3:5">
      <c r="A91" s="0">
        <v>90</v>
      </c>
      <c r="B91" s="140" t="str">
        <f>C91&amp;D91&amp;E91</f>
        <v>인퍼노62</v>
      </c>
      <c r="C91" s="139" t="s">
        <v>90</v>
      </c>
      <c r="D91" s="140">
        <v>6</v>
      </c>
      <c r="E91" s="141">
        <v>2</v>
      </c>
    </row>
    <row r="92" spans="3:5">
      <c r="A92" s="0">
        <v>91</v>
      </c>
      <c r="B92" s="140" t="str">
        <f>C92&amp;D92&amp;E92</f>
        <v>인퍼노7기본</v>
      </c>
      <c r="C92" s="139" t="s">
        <v>90</v>
      </c>
      <c r="D92" s="140">
        <v>7</v>
      </c>
      <c r="E92" s="141" t="s">
        <v>77</v>
      </c>
    </row>
    <row r="93" spans="3:5">
      <c r="A93" s="0">
        <v>92</v>
      </c>
      <c r="B93" s="140" t="str">
        <f>C93&amp;D93&amp;E93</f>
        <v>인퍼노71</v>
      </c>
      <c r="C93" s="139" t="s">
        <v>90</v>
      </c>
      <c r="D93" s="140">
        <v>7</v>
      </c>
      <c r="E93" s="141">
        <v>1</v>
      </c>
    </row>
    <row r="94" spans="3:5">
      <c r="A94" s="0">
        <v>93</v>
      </c>
      <c r="B94" s="140" t="str">
        <f>C94&amp;D94&amp;E94</f>
        <v>인퍼노72</v>
      </c>
      <c r="C94" s="139" t="s">
        <v>90</v>
      </c>
      <c r="D94" s="140">
        <v>7</v>
      </c>
      <c r="E94" s="141">
        <v>2</v>
      </c>
    </row>
    <row r="95" spans="3:5">
      <c r="A95" s="0">
        <v>94</v>
      </c>
      <c r="B95" s="140" t="str">
        <f>C95&amp;D95&amp;E95</f>
        <v>네크로폴리스1기본</v>
      </c>
      <c r="C95" s="139" t="s">
        <v>91</v>
      </c>
      <c r="D95" s="140">
        <v>1</v>
      </c>
      <c r="E95" s="141" t="s">
        <v>77</v>
      </c>
    </row>
    <row r="96" spans="3:5">
      <c r="A96" s="0">
        <v>95</v>
      </c>
      <c r="B96" s="140" t="str">
        <f>C96&amp;D96&amp;E96</f>
        <v>네크로폴리스11</v>
      </c>
      <c r="C96" s="139" t="s">
        <v>91</v>
      </c>
      <c r="D96" s="140">
        <v>1</v>
      </c>
      <c r="E96" s="141">
        <v>1</v>
      </c>
    </row>
    <row r="97" spans="3:5">
      <c r="A97" s="0">
        <v>96</v>
      </c>
      <c r="B97" s="140" t="str">
        <f>C97&amp;D97&amp;E97</f>
        <v>네크로폴리스12</v>
      </c>
      <c r="C97" s="139" t="s">
        <v>91</v>
      </c>
      <c r="D97" s="140">
        <v>1</v>
      </c>
      <c r="E97" s="141">
        <v>2</v>
      </c>
    </row>
    <row r="98" spans="3:5">
      <c r="A98" s="0">
        <v>97</v>
      </c>
      <c r="B98" s="140" t="str">
        <f>C98&amp;D98&amp;E98</f>
        <v>네크로폴리스2기본</v>
      </c>
      <c r="C98" s="139" t="s">
        <v>91</v>
      </c>
      <c r="D98" s="140">
        <v>2</v>
      </c>
      <c r="E98" s="141" t="s">
        <v>77</v>
      </c>
    </row>
    <row r="99" spans="3:5">
      <c r="A99" s="0">
        <v>98</v>
      </c>
      <c r="B99" s="140" t="str">
        <f>C99&amp;D99&amp;E99</f>
        <v>네크로폴리스21</v>
      </c>
      <c r="C99" s="139" t="s">
        <v>91</v>
      </c>
      <c r="D99" s="140">
        <v>2</v>
      </c>
      <c r="E99" s="141">
        <v>1</v>
      </c>
    </row>
    <row r="100" spans="3:5">
      <c r="A100" s="0">
        <v>99</v>
      </c>
      <c r="B100" s="140" t="str">
        <f>C100&amp;D100&amp;E100</f>
        <v>네크로폴리스22</v>
      </c>
      <c r="C100" s="139" t="s">
        <v>91</v>
      </c>
      <c r="D100" s="140">
        <v>2</v>
      </c>
      <c r="E100" s="141">
        <v>2</v>
      </c>
    </row>
    <row r="101" spans="3:5">
      <c r="A101" s="0">
        <v>100</v>
      </c>
      <c r="B101" s="140" t="str">
        <f>C101&amp;D101&amp;E101</f>
        <v>네크로폴리스3기본</v>
      </c>
      <c r="C101" s="139" t="s">
        <v>91</v>
      </c>
      <c r="D101" s="140">
        <v>3</v>
      </c>
      <c r="E101" s="141" t="s">
        <v>77</v>
      </c>
    </row>
    <row r="102" spans="3:5">
      <c r="A102" s="0">
        <v>101</v>
      </c>
      <c r="B102" s="140" t="str">
        <f>C102&amp;D102&amp;E102</f>
        <v>네크로폴리스31</v>
      </c>
      <c r="C102" s="139" t="s">
        <v>91</v>
      </c>
      <c r="D102" s="140">
        <v>3</v>
      </c>
      <c r="E102" s="141">
        <v>1</v>
      </c>
    </row>
    <row r="103" spans="3:5">
      <c r="A103" s="0">
        <v>102</v>
      </c>
      <c r="B103" s="140" t="str">
        <f>C103&amp;D103&amp;E103</f>
        <v>네크로폴리스32</v>
      </c>
      <c r="C103" s="139" t="s">
        <v>91</v>
      </c>
      <c r="D103" s="140">
        <v>3</v>
      </c>
      <c r="E103" s="141">
        <v>2</v>
      </c>
    </row>
    <row r="104" spans="3:5">
      <c r="A104" s="0">
        <v>103</v>
      </c>
      <c r="B104" s="140" t="str">
        <f>C104&amp;D104&amp;E104</f>
        <v>네크로폴리스4기본</v>
      </c>
      <c r="C104" s="139" t="s">
        <v>91</v>
      </c>
      <c r="D104" s="140">
        <v>4</v>
      </c>
      <c r="E104" s="141" t="s">
        <v>77</v>
      </c>
    </row>
    <row r="105" spans="3:5">
      <c r="A105" s="0">
        <v>104</v>
      </c>
      <c r="B105" s="140" t="str">
        <f>C105&amp;D105&amp;E105</f>
        <v>네크로폴리스41</v>
      </c>
      <c r="C105" s="139" t="s">
        <v>91</v>
      </c>
      <c r="D105" s="140">
        <v>4</v>
      </c>
      <c r="E105" s="141">
        <v>1</v>
      </c>
    </row>
    <row r="106" spans="3:5">
      <c r="A106" s="0">
        <v>105</v>
      </c>
      <c r="B106" s="140" t="str">
        <f>C106&amp;D106&amp;E106</f>
        <v>네크로폴리스42</v>
      </c>
      <c r="C106" s="139" t="s">
        <v>91</v>
      </c>
      <c r="D106" s="140">
        <v>4</v>
      </c>
      <c r="E106" s="141">
        <v>2</v>
      </c>
    </row>
    <row r="107" spans="3:5">
      <c r="A107" s="0">
        <v>106</v>
      </c>
      <c r="B107" s="140" t="str">
        <f>C107&amp;D107&amp;E107</f>
        <v>네크로폴리스5기본</v>
      </c>
      <c r="C107" s="139" t="s">
        <v>91</v>
      </c>
      <c r="D107" s="140">
        <v>5</v>
      </c>
      <c r="E107" s="141" t="s">
        <v>77</v>
      </c>
    </row>
    <row r="108" spans="3:5">
      <c r="A108" s="0">
        <v>107</v>
      </c>
      <c r="B108" s="140" t="str">
        <f>C108&amp;D108&amp;E108</f>
        <v>네크로폴리스51</v>
      </c>
      <c r="C108" s="139" t="s">
        <v>91</v>
      </c>
      <c r="D108" s="140">
        <v>5</v>
      </c>
      <c r="E108" s="141">
        <v>1</v>
      </c>
    </row>
    <row r="109" spans="3:5">
      <c r="A109" s="0">
        <v>108</v>
      </c>
      <c r="B109" s="140" t="str">
        <f>C109&amp;D109&amp;E109</f>
        <v>네크로폴리스52</v>
      </c>
      <c r="C109" s="139" t="s">
        <v>91</v>
      </c>
      <c r="D109" s="140">
        <v>5</v>
      </c>
      <c r="E109" s="141">
        <v>2</v>
      </c>
    </row>
    <row r="110" spans="3:5">
      <c r="A110" s="0">
        <v>109</v>
      </c>
      <c r="B110" s="140" t="str">
        <f>C110&amp;D110&amp;E110</f>
        <v>네크로폴리스6기본</v>
      </c>
      <c r="C110" s="139" t="s">
        <v>91</v>
      </c>
      <c r="D110" s="140">
        <v>6</v>
      </c>
      <c r="E110" s="141" t="s">
        <v>77</v>
      </c>
    </row>
    <row r="111" spans="3:5">
      <c r="A111" s="0">
        <v>110</v>
      </c>
      <c r="B111" s="140" t="str">
        <f>C111&amp;D111&amp;E111</f>
        <v>네크로폴리스61</v>
      </c>
      <c r="C111" s="139" t="s">
        <v>91</v>
      </c>
      <c r="D111" s="140">
        <v>6</v>
      </c>
      <c r="E111" s="141">
        <v>1</v>
      </c>
    </row>
    <row r="112" spans="3:5">
      <c r="A112" s="0">
        <v>111</v>
      </c>
      <c r="B112" s="140" t="str">
        <f>C112&amp;D112&amp;E112</f>
        <v>네크로폴리스62</v>
      </c>
      <c r="C112" s="139" t="s">
        <v>91</v>
      </c>
      <c r="D112" s="140">
        <v>6</v>
      </c>
      <c r="E112" s="141">
        <v>2</v>
      </c>
    </row>
    <row r="113" spans="3:5">
      <c r="A113" s="0">
        <v>112</v>
      </c>
      <c r="B113" s="140" t="str">
        <f>C113&amp;D113&amp;E113</f>
        <v>네크로폴리스7기본</v>
      </c>
      <c r="C113" s="139" t="s">
        <v>91</v>
      </c>
      <c r="D113" s="140">
        <v>7</v>
      </c>
      <c r="E113" s="141" t="s">
        <v>77</v>
      </c>
    </row>
    <row r="114" spans="3:5">
      <c r="A114" s="0">
        <v>113</v>
      </c>
      <c r="B114" s="140" t="str">
        <f>C114&amp;D114&amp;E114</f>
        <v>네크로폴리스71</v>
      </c>
      <c r="C114" s="139" t="s">
        <v>91</v>
      </c>
      <c r="D114" s="140">
        <v>7</v>
      </c>
      <c r="E114" s="141">
        <v>1</v>
      </c>
    </row>
    <row r="115" spans="3:5">
      <c r="A115" s="0">
        <v>114</v>
      </c>
      <c r="B115" s="140" t="str">
        <f>C115&amp;D115&amp;E115</f>
        <v>네크로폴리스72</v>
      </c>
      <c r="C115" s="139" t="s">
        <v>91</v>
      </c>
      <c r="D115" s="140">
        <v>7</v>
      </c>
      <c r="E115" s="141">
        <v>2</v>
      </c>
    </row>
    <row r="116" spans="3:5">
      <c r="A116" s="0">
        <v>115</v>
      </c>
      <c r="B116" s="140" t="str">
        <f>C116&amp;D116&amp;E116</f>
        <v>던전1기본</v>
      </c>
      <c r="C116" s="139" t="s">
        <v>92</v>
      </c>
      <c r="D116" s="140">
        <v>1</v>
      </c>
      <c r="E116" s="141" t="s">
        <v>77</v>
      </c>
    </row>
    <row r="117" spans="3:5">
      <c r="A117" s="0">
        <v>116</v>
      </c>
      <c r="B117" s="140" t="str">
        <f>C117&amp;D117&amp;E117</f>
        <v>던전11</v>
      </c>
      <c r="C117" s="139" t="s">
        <v>92</v>
      </c>
      <c r="D117" s="140">
        <v>1</v>
      </c>
      <c r="E117" s="141">
        <v>1</v>
      </c>
    </row>
    <row r="118" spans="3:5">
      <c r="A118" s="0">
        <v>117</v>
      </c>
      <c r="B118" s="140" t="str">
        <f>C118&amp;D118&amp;E118</f>
        <v>던전12</v>
      </c>
      <c r="C118" s="139" t="s">
        <v>92</v>
      </c>
      <c r="D118" s="140">
        <v>1</v>
      </c>
      <c r="E118" s="141">
        <v>2</v>
      </c>
    </row>
    <row r="119" spans="3:5">
      <c r="A119" s="0">
        <v>118</v>
      </c>
      <c r="B119" s="140" t="str">
        <f>C119&amp;D119&amp;E119</f>
        <v>던전2기본</v>
      </c>
      <c r="C119" s="139" t="s">
        <v>92</v>
      </c>
      <c r="D119" s="140">
        <v>2</v>
      </c>
      <c r="E119" s="141" t="s">
        <v>77</v>
      </c>
    </row>
    <row r="120" spans="3:5">
      <c r="A120" s="0">
        <v>119</v>
      </c>
      <c r="B120" s="140" t="str">
        <f>C120&amp;D120&amp;E120</f>
        <v>던전21</v>
      </c>
      <c r="C120" s="139" t="s">
        <v>92</v>
      </c>
      <c r="D120" s="140">
        <v>2</v>
      </c>
      <c r="E120" s="141">
        <v>1</v>
      </c>
    </row>
    <row r="121" spans="3:5">
      <c r="A121" s="0">
        <v>120</v>
      </c>
      <c r="B121" s="140" t="str">
        <f>C121&amp;D121&amp;E121</f>
        <v>던전22</v>
      </c>
      <c r="C121" s="139" t="s">
        <v>92</v>
      </c>
      <c r="D121" s="140">
        <v>2</v>
      </c>
      <c r="E121" s="141">
        <v>2</v>
      </c>
    </row>
    <row r="122" spans="3:5">
      <c r="A122" s="0">
        <v>121</v>
      </c>
      <c r="B122" s="140" t="str">
        <f>C122&amp;D122&amp;E122</f>
        <v>던전3기본</v>
      </c>
      <c r="C122" s="139" t="s">
        <v>92</v>
      </c>
      <c r="D122" s="140">
        <v>3</v>
      </c>
      <c r="E122" s="141" t="s">
        <v>77</v>
      </c>
    </row>
    <row r="123" spans="3:5">
      <c r="A123" s="0">
        <v>122</v>
      </c>
      <c r="B123" s="140" t="str">
        <f>C123&amp;D123&amp;E123</f>
        <v>던전31</v>
      </c>
      <c r="C123" s="139" t="s">
        <v>92</v>
      </c>
      <c r="D123" s="140">
        <v>3</v>
      </c>
      <c r="E123" s="141">
        <v>1</v>
      </c>
    </row>
    <row r="124" spans="3:5">
      <c r="A124" s="0">
        <v>123</v>
      </c>
      <c r="B124" s="140" t="str">
        <f>C124&amp;D124&amp;E124</f>
        <v>던전32</v>
      </c>
      <c r="C124" s="139" t="s">
        <v>92</v>
      </c>
      <c r="D124" s="140">
        <v>3</v>
      </c>
      <c r="E124" s="141">
        <v>2</v>
      </c>
    </row>
    <row r="125" spans="3:5">
      <c r="A125" s="0">
        <v>124</v>
      </c>
      <c r="B125" s="140" t="str">
        <f>C125&amp;D125&amp;E125</f>
        <v>던전4기본</v>
      </c>
      <c r="C125" s="139" t="s">
        <v>92</v>
      </c>
      <c r="D125" s="140">
        <v>4</v>
      </c>
      <c r="E125" s="141" t="s">
        <v>77</v>
      </c>
    </row>
    <row r="126" spans="3:5">
      <c r="A126" s="0">
        <v>125</v>
      </c>
      <c r="B126" s="140" t="str">
        <f>C126&amp;D126&amp;E126</f>
        <v>던전41</v>
      </c>
      <c r="C126" s="139" t="s">
        <v>92</v>
      </c>
      <c r="D126" s="140">
        <v>4</v>
      </c>
      <c r="E126" s="141">
        <v>1</v>
      </c>
    </row>
    <row r="127" spans="3:5">
      <c r="A127" s="0">
        <v>126</v>
      </c>
      <c r="B127" s="140" t="str">
        <f>C127&amp;D127&amp;E127</f>
        <v>던전42</v>
      </c>
      <c r="C127" s="139" t="s">
        <v>92</v>
      </c>
      <c r="D127" s="140">
        <v>4</v>
      </c>
      <c r="E127" s="141">
        <v>2</v>
      </c>
    </row>
    <row r="128" spans="3:5">
      <c r="A128" s="0">
        <v>127</v>
      </c>
      <c r="B128" s="140" t="str">
        <f>C128&amp;D128&amp;E128</f>
        <v>던전5기본</v>
      </c>
      <c r="C128" s="139" t="s">
        <v>92</v>
      </c>
      <c r="D128" s="140">
        <v>5</v>
      </c>
      <c r="E128" s="141" t="s">
        <v>77</v>
      </c>
    </row>
    <row r="129" spans="3:5">
      <c r="A129" s="0">
        <v>128</v>
      </c>
      <c r="B129" s="140" t="str">
        <f>C129&amp;D129&amp;E129</f>
        <v>던전51</v>
      </c>
      <c r="C129" s="139" t="s">
        <v>92</v>
      </c>
      <c r="D129" s="140">
        <v>5</v>
      </c>
      <c r="E129" s="141">
        <v>1</v>
      </c>
    </row>
    <row r="130" spans="3:5">
      <c r="A130" s="0">
        <v>129</v>
      </c>
      <c r="B130" s="140" t="str">
        <f>C130&amp;D130&amp;E130</f>
        <v>던전52</v>
      </c>
      <c r="C130" s="139" t="s">
        <v>92</v>
      </c>
      <c r="D130" s="140">
        <v>5</v>
      </c>
      <c r="E130" s="141">
        <v>2</v>
      </c>
    </row>
    <row r="131" spans="3:5">
      <c r="A131" s="0">
        <v>130</v>
      </c>
      <c r="B131" s="140" t="str">
        <f>C131&amp;D131&amp;E131</f>
        <v>던전6기본</v>
      </c>
      <c r="C131" s="139" t="s">
        <v>92</v>
      </c>
      <c r="D131" s="140">
        <v>6</v>
      </c>
      <c r="E131" s="141" t="s">
        <v>77</v>
      </c>
    </row>
    <row r="132" spans="3:5">
      <c r="A132" s="0">
        <v>131</v>
      </c>
      <c r="B132" s="140" t="str">
        <f>C132&amp;D132&amp;E132</f>
        <v>던전61</v>
      </c>
      <c r="C132" s="139" t="s">
        <v>92</v>
      </c>
      <c r="D132" s="140">
        <v>6</v>
      </c>
      <c r="E132" s="141">
        <v>1</v>
      </c>
    </row>
    <row r="133" spans="3:5">
      <c r="A133" s="0">
        <v>132</v>
      </c>
      <c r="B133" s="140" t="str">
        <f>C133&amp;D133&amp;E133</f>
        <v>던전62</v>
      </c>
      <c r="C133" s="139" t="s">
        <v>92</v>
      </c>
      <c r="D133" s="140">
        <v>6</v>
      </c>
      <c r="E133" s="141">
        <v>2</v>
      </c>
    </row>
    <row r="134" spans="3:5">
      <c r="A134" s="0">
        <v>133</v>
      </c>
      <c r="B134" s="140" t="str">
        <f>C134&amp;D134&amp;E134</f>
        <v>던전7기본</v>
      </c>
      <c r="C134" s="139" t="s">
        <v>92</v>
      </c>
      <c r="D134" s="140">
        <v>7</v>
      </c>
      <c r="E134" s="141" t="s">
        <v>77</v>
      </c>
    </row>
    <row r="135" spans="3:5">
      <c r="A135" s="0">
        <v>134</v>
      </c>
      <c r="B135" s="140" t="str">
        <f>C135&amp;D135&amp;E135</f>
        <v>던전71</v>
      </c>
      <c r="C135" s="139" t="s">
        <v>92</v>
      </c>
      <c r="D135" s="140">
        <v>7</v>
      </c>
      <c r="E135" s="141">
        <v>1</v>
      </c>
    </row>
    <row r="136" spans="3:5">
      <c r="A136" s="0">
        <v>135</v>
      </c>
      <c r="B136" s="140" t="str">
        <f>C136&amp;D136&amp;E136</f>
        <v>던전72</v>
      </c>
      <c r="C136" s="139" t="s">
        <v>92</v>
      </c>
      <c r="D136" s="140">
        <v>7</v>
      </c>
      <c r="E136" s="141">
        <v>2</v>
      </c>
    </row>
    <row r="137" spans="3:5">
      <c r="A137" s="0">
        <v>136</v>
      </c>
      <c r="B137" s="140" t="str">
        <f>C137&amp;D137&amp;E137</f>
        <v>포트리스1기본</v>
      </c>
      <c r="C137" s="139" t="s">
        <v>93</v>
      </c>
      <c r="D137" s="140">
        <v>1</v>
      </c>
      <c r="E137" s="141" t="s">
        <v>77</v>
      </c>
    </row>
    <row r="138" spans="3:5">
      <c r="A138" s="0">
        <v>137</v>
      </c>
      <c r="B138" s="140" t="str">
        <f>C138&amp;D138&amp;E138</f>
        <v>포트리스11</v>
      </c>
      <c r="C138" s="139" t="s">
        <v>93</v>
      </c>
      <c r="D138" s="140">
        <v>1</v>
      </c>
      <c r="E138" s="141">
        <v>1</v>
      </c>
    </row>
    <row r="139" spans="3:5">
      <c r="A139" s="0">
        <v>138</v>
      </c>
      <c r="B139" s="140" t="str">
        <f>C139&amp;D139&amp;E139</f>
        <v>포트리스12</v>
      </c>
      <c r="C139" s="139" t="s">
        <v>93</v>
      </c>
      <c r="D139" s="140">
        <v>1</v>
      </c>
      <c r="E139" s="141">
        <v>2</v>
      </c>
    </row>
    <row r="140" spans="3:5">
      <c r="A140" s="0">
        <v>139</v>
      </c>
      <c r="B140" s="140" t="str">
        <f>C140&amp;D140&amp;E140</f>
        <v>포트리스2기본</v>
      </c>
      <c r="C140" s="139" t="s">
        <v>93</v>
      </c>
      <c r="D140" s="140">
        <v>2</v>
      </c>
      <c r="E140" s="141" t="s">
        <v>77</v>
      </c>
    </row>
    <row r="141" spans="3:5">
      <c r="A141" s="0">
        <v>140</v>
      </c>
      <c r="B141" s="140" t="str">
        <f>C141&amp;D141&amp;E141</f>
        <v>포트리스21</v>
      </c>
      <c r="C141" s="139" t="s">
        <v>93</v>
      </c>
      <c r="D141" s="140">
        <v>2</v>
      </c>
      <c r="E141" s="141">
        <v>1</v>
      </c>
    </row>
    <row r="142" spans="3:5">
      <c r="A142" s="0">
        <v>141</v>
      </c>
      <c r="B142" s="140" t="str">
        <f>C142&amp;D142&amp;E142</f>
        <v>포트리스22</v>
      </c>
      <c r="C142" s="139" t="s">
        <v>93</v>
      </c>
      <c r="D142" s="140">
        <v>2</v>
      </c>
      <c r="E142" s="141">
        <v>2</v>
      </c>
    </row>
    <row r="143" spans="3:5">
      <c r="A143" s="0">
        <v>142</v>
      </c>
      <c r="B143" s="140" t="str">
        <f>C143&amp;D143&amp;E143</f>
        <v>포트리스3기본</v>
      </c>
      <c r="C143" s="139" t="s">
        <v>93</v>
      </c>
      <c r="D143" s="140">
        <v>3</v>
      </c>
      <c r="E143" s="141" t="s">
        <v>77</v>
      </c>
    </row>
    <row r="144" spans="3:5">
      <c r="A144" s="0">
        <v>143</v>
      </c>
      <c r="B144" s="140" t="str">
        <f>C144&amp;D144&amp;E144</f>
        <v>포트리스31</v>
      </c>
      <c r="C144" s="139" t="s">
        <v>93</v>
      </c>
      <c r="D144" s="140">
        <v>3</v>
      </c>
      <c r="E144" s="141">
        <v>1</v>
      </c>
    </row>
    <row r="145" spans="3:5">
      <c r="A145" s="0">
        <v>144</v>
      </c>
      <c r="B145" s="140" t="str">
        <f>C145&amp;D145&amp;E145</f>
        <v>포트리스32</v>
      </c>
      <c r="C145" s="139" t="s">
        <v>93</v>
      </c>
      <c r="D145" s="140">
        <v>3</v>
      </c>
      <c r="E145" s="141">
        <v>2</v>
      </c>
    </row>
    <row r="146" spans="3:5">
      <c r="A146" s="0">
        <v>145</v>
      </c>
      <c r="B146" s="140" t="str">
        <f>C146&amp;D146&amp;E146</f>
        <v>포트리스4기본</v>
      </c>
      <c r="C146" s="139" t="s">
        <v>93</v>
      </c>
      <c r="D146" s="140">
        <v>4</v>
      </c>
      <c r="E146" s="141" t="s">
        <v>77</v>
      </c>
    </row>
    <row r="147" spans="3:5">
      <c r="A147" s="0">
        <v>146</v>
      </c>
      <c r="B147" s="140" t="str">
        <f>C147&amp;D147&amp;E147</f>
        <v>포트리스41</v>
      </c>
      <c r="C147" s="139" t="s">
        <v>93</v>
      </c>
      <c r="D147" s="140">
        <v>4</v>
      </c>
      <c r="E147" s="141">
        <v>1</v>
      </c>
    </row>
    <row r="148" spans="3:5">
      <c r="A148" s="0">
        <v>147</v>
      </c>
      <c r="B148" s="140" t="str">
        <f>C148&amp;D148&amp;E148</f>
        <v>포트리스42</v>
      </c>
      <c r="C148" s="139" t="s">
        <v>93</v>
      </c>
      <c r="D148" s="140">
        <v>4</v>
      </c>
      <c r="E148" s="141">
        <v>2</v>
      </c>
    </row>
    <row r="149" spans="3:5">
      <c r="A149" s="0">
        <v>148</v>
      </c>
      <c r="B149" s="140" t="str">
        <f>C149&amp;D149&amp;E149</f>
        <v>포트리스5기본</v>
      </c>
      <c r="C149" s="139" t="s">
        <v>93</v>
      </c>
      <c r="D149" s="140">
        <v>5</v>
      </c>
      <c r="E149" s="141" t="s">
        <v>77</v>
      </c>
    </row>
    <row r="150" spans="3:5">
      <c r="A150" s="0">
        <v>149</v>
      </c>
      <c r="B150" s="140" t="str">
        <f>C150&amp;D150&amp;E150</f>
        <v>포트리스51</v>
      </c>
      <c r="C150" s="139" t="s">
        <v>93</v>
      </c>
      <c r="D150" s="140">
        <v>5</v>
      </c>
      <c r="E150" s="141">
        <v>1</v>
      </c>
    </row>
    <row r="151" spans="3:5">
      <c r="A151" s="0">
        <v>150</v>
      </c>
      <c r="B151" s="140" t="str">
        <f>C151&amp;D151&amp;E151</f>
        <v>포트리스52</v>
      </c>
      <c r="C151" s="139" t="s">
        <v>93</v>
      </c>
      <c r="D151" s="140">
        <v>5</v>
      </c>
      <c r="E151" s="141">
        <v>2</v>
      </c>
    </row>
    <row r="152" spans="3:5">
      <c r="A152" s="0">
        <v>151</v>
      </c>
      <c r="B152" s="140" t="str">
        <f>C152&amp;D152&amp;E152</f>
        <v>포트리스6기본</v>
      </c>
      <c r="C152" s="139" t="s">
        <v>93</v>
      </c>
      <c r="D152" s="140">
        <v>6</v>
      </c>
      <c r="E152" s="141" t="s">
        <v>77</v>
      </c>
    </row>
    <row r="153" spans="3:5">
      <c r="A153" s="0">
        <v>152</v>
      </c>
      <c r="B153" s="140" t="str">
        <f>C153&amp;D153&amp;E153</f>
        <v>포트리스61</v>
      </c>
      <c r="C153" s="139" t="s">
        <v>93</v>
      </c>
      <c r="D153" s="140">
        <v>6</v>
      </c>
      <c r="E153" s="141">
        <v>1</v>
      </c>
    </row>
    <row r="154" spans="3:5">
      <c r="A154" s="0">
        <v>153</v>
      </c>
      <c r="B154" s="140" t="str">
        <f>C154&amp;D154&amp;E154</f>
        <v>포트리스62</v>
      </c>
      <c r="C154" s="139" t="s">
        <v>93</v>
      </c>
      <c r="D154" s="140">
        <v>6</v>
      </c>
      <c r="E154" s="141">
        <v>2</v>
      </c>
    </row>
    <row r="155" spans="3:5">
      <c r="A155" s="0">
        <v>154</v>
      </c>
      <c r="B155" s="140" t="str">
        <f>C155&amp;D155&amp;E155</f>
        <v>포트리스7기본</v>
      </c>
      <c r="C155" s="139" t="s">
        <v>93</v>
      </c>
      <c r="D155" s="140">
        <v>7</v>
      </c>
      <c r="E155" s="141" t="s">
        <v>77</v>
      </c>
    </row>
    <row r="156" spans="3:5">
      <c r="A156" s="0">
        <v>155</v>
      </c>
      <c r="B156" s="140" t="str">
        <f>C156&amp;D156&amp;E156</f>
        <v>포트리스71</v>
      </c>
      <c r="C156" s="139" t="s">
        <v>93</v>
      </c>
      <c r="D156" s="140">
        <v>7</v>
      </c>
      <c r="E156" s="141">
        <v>1</v>
      </c>
    </row>
    <row r="157" spans="3:5">
      <c r="A157" s="0">
        <v>156</v>
      </c>
      <c r="B157" s="140" t="str">
        <f>C157&amp;D157&amp;E157</f>
        <v>포트리스72</v>
      </c>
      <c r="C157" s="139" t="s">
        <v>93</v>
      </c>
      <c r="D157" s="140">
        <v>7</v>
      </c>
      <c r="E157" s="141">
        <v>2</v>
      </c>
    </row>
    <row r="158" spans="3:5">
      <c r="A158" s="0">
        <v>157</v>
      </c>
      <c r="B158" s="140" t="str">
        <f>C158&amp;D158&amp;E158</f>
        <v>스트롱홀드1기본</v>
      </c>
      <c r="C158" s="139" t="s">
        <v>94</v>
      </c>
      <c r="D158" s="140">
        <v>1</v>
      </c>
      <c r="E158" s="141" t="s">
        <v>77</v>
      </c>
    </row>
    <row r="159" spans="3:5">
      <c r="A159" s="0">
        <v>158</v>
      </c>
      <c r="B159" s="140" t="str">
        <f>C159&amp;D159&amp;E159</f>
        <v>스트롱홀드11</v>
      </c>
      <c r="C159" s="139" t="s">
        <v>94</v>
      </c>
      <c r="D159" s="140">
        <v>1</v>
      </c>
      <c r="E159" s="141">
        <v>1</v>
      </c>
    </row>
    <row r="160" spans="3:5">
      <c r="A160" s="0">
        <v>159</v>
      </c>
      <c r="B160" s="140" t="str">
        <f>C160&amp;D160&amp;E160</f>
        <v>스트롱홀드12</v>
      </c>
      <c r="C160" s="139" t="s">
        <v>94</v>
      </c>
      <c r="D160" s="140">
        <v>1</v>
      </c>
      <c r="E160" s="141">
        <v>2</v>
      </c>
    </row>
    <row r="161" spans="3:5">
      <c r="A161" s="0">
        <v>160</v>
      </c>
      <c r="B161" s="140" t="str">
        <f>C161&amp;D161&amp;E161</f>
        <v>스트롱홀드2기본</v>
      </c>
      <c r="C161" s="139" t="s">
        <v>94</v>
      </c>
      <c r="D161" s="140">
        <v>2</v>
      </c>
      <c r="E161" s="141" t="s">
        <v>77</v>
      </c>
    </row>
    <row r="162" spans="3:5">
      <c r="A162" s="0">
        <v>161</v>
      </c>
      <c r="B162" s="140" t="str">
        <f>C162&amp;D162&amp;E162</f>
        <v>스트롱홀드21</v>
      </c>
      <c r="C162" s="139" t="s">
        <v>94</v>
      </c>
      <c r="D162" s="140">
        <v>2</v>
      </c>
      <c r="E162" s="141">
        <v>1</v>
      </c>
    </row>
    <row r="163" spans="3:5">
      <c r="A163" s="0">
        <v>162</v>
      </c>
      <c r="B163" s="140" t="str">
        <f>C163&amp;D163&amp;E163</f>
        <v>스트롱홀드22</v>
      </c>
      <c r="C163" s="139" t="s">
        <v>94</v>
      </c>
      <c r="D163" s="140">
        <v>2</v>
      </c>
      <c r="E163" s="141">
        <v>2</v>
      </c>
    </row>
    <row r="164" spans="3:5">
      <c r="A164" s="0">
        <v>163</v>
      </c>
      <c r="B164" s="140" t="str">
        <f>C164&amp;D164&amp;E164</f>
        <v>스트롱홀드3기본</v>
      </c>
      <c r="C164" s="139" t="s">
        <v>94</v>
      </c>
      <c r="D164" s="140">
        <v>3</v>
      </c>
      <c r="E164" s="141" t="s">
        <v>77</v>
      </c>
    </row>
    <row r="165" spans="3:5">
      <c r="A165" s="0">
        <v>164</v>
      </c>
      <c r="B165" s="140" t="str">
        <f>C165&amp;D165&amp;E165</f>
        <v>스트롱홀드31</v>
      </c>
      <c r="C165" s="139" t="s">
        <v>94</v>
      </c>
      <c r="D165" s="140">
        <v>3</v>
      </c>
      <c r="E165" s="141">
        <v>1</v>
      </c>
    </row>
    <row r="166" spans="3:5">
      <c r="A166" s="0">
        <v>165</v>
      </c>
      <c r="B166" s="140" t="str">
        <f>C166&amp;D166&amp;E166</f>
        <v>스트롱홀드32</v>
      </c>
      <c r="C166" s="139" t="s">
        <v>94</v>
      </c>
      <c r="D166" s="140">
        <v>3</v>
      </c>
      <c r="E166" s="141">
        <v>2</v>
      </c>
    </row>
    <row r="167" spans="3:5">
      <c r="A167" s="0">
        <v>166</v>
      </c>
      <c r="B167" s="140" t="str">
        <f>C167&amp;D167&amp;E167</f>
        <v>스트롱홀드4기본</v>
      </c>
      <c r="C167" s="139" t="s">
        <v>94</v>
      </c>
      <c r="D167" s="140">
        <v>4</v>
      </c>
      <c r="E167" s="141" t="s">
        <v>77</v>
      </c>
    </row>
    <row r="168" spans="3:5">
      <c r="A168" s="0">
        <v>167</v>
      </c>
      <c r="B168" s="140" t="str">
        <f>C168&amp;D168&amp;E168</f>
        <v>스트롱홀드41</v>
      </c>
      <c r="C168" s="139" t="s">
        <v>94</v>
      </c>
      <c r="D168" s="140">
        <v>4</v>
      </c>
      <c r="E168" s="141">
        <v>1</v>
      </c>
    </row>
    <row r="169" spans="3:5">
      <c r="A169" s="0">
        <v>168</v>
      </c>
      <c r="B169" s="140" t="str">
        <f>C169&amp;D169&amp;E169</f>
        <v>스트롱홀드42</v>
      </c>
      <c r="C169" s="139" t="s">
        <v>94</v>
      </c>
      <c r="D169" s="140">
        <v>4</v>
      </c>
      <c r="E169" s="141">
        <v>2</v>
      </c>
    </row>
    <row r="170" spans="3:5">
      <c r="A170" s="0">
        <v>169</v>
      </c>
      <c r="B170" s="140" t="str">
        <f>C170&amp;D170&amp;E170</f>
        <v>스트롱홀드5기본</v>
      </c>
      <c r="C170" s="139" t="s">
        <v>94</v>
      </c>
      <c r="D170" s="140">
        <v>5</v>
      </c>
      <c r="E170" s="141" t="s">
        <v>77</v>
      </c>
    </row>
    <row r="171" spans="3:5">
      <c r="A171" s="0">
        <v>170</v>
      </c>
      <c r="B171" s="140" t="str">
        <f>C171&amp;D171&amp;E171</f>
        <v>스트롱홀드51</v>
      </c>
      <c r="C171" s="139" t="s">
        <v>94</v>
      </c>
      <c r="D171" s="140">
        <v>5</v>
      </c>
      <c r="E171" s="141">
        <v>1</v>
      </c>
    </row>
    <row r="172" spans="3:5">
      <c r="A172" s="0">
        <v>171</v>
      </c>
      <c r="B172" s="140" t="str">
        <f>C172&amp;D172&amp;E172</f>
        <v>스트롱홀드52</v>
      </c>
      <c r="C172" s="139" t="s">
        <v>94</v>
      </c>
      <c r="D172" s="140">
        <v>5</v>
      </c>
      <c r="E172" s="141">
        <v>2</v>
      </c>
    </row>
    <row r="173" spans="3:5">
      <c r="A173" s="0">
        <v>172</v>
      </c>
      <c r="B173" s="140" t="str">
        <f>C173&amp;D173&amp;E173</f>
        <v>스트롱홀드6기본</v>
      </c>
      <c r="C173" s="139" t="s">
        <v>94</v>
      </c>
      <c r="D173" s="140">
        <v>6</v>
      </c>
      <c r="E173" s="141" t="s">
        <v>77</v>
      </c>
    </row>
    <row r="174" spans="3:5">
      <c r="A174" s="0">
        <v>173</v>
      </c>
      <c r="B174" s="140" t="str">
        <f>C174&amp;D174&amp;E174</f>
        <v>스트롱홀드61</v>
      </c>
      <c r="C174" s="139" t="s">
        <v>94</v>
      </c>
      <c r="D174" s="140">
        <v>6</v>
      </c>
      <c r="E174" s="141">
        <v>1</v>
      </c>
    </row>
    <row r="175" spans="3:5">
      <c r="A175" s="0">
        <v>174</v>
      </c>
      <c r="B175" s="140" t="str">
        <f>C175&amp;D175&amp;E175</f>
        <v>스트롱홀드62</v>
      </c>
      <c r="C175" s="139" t="s">
        <v>94</v>
      </c>
      <c r="D175" s="140">
        <v>6</v>
      </c>
      <c r="E175" s="141">
        <v>2</v>
      </c>
    </row>
    <row r="176" spans="3:5">
      <c r="A176" s="0">
        <v>175</v>
      </c>
      <c r="B176" s="140" t="str">
        <f>C176&amp;D176&amp;E176</f>
        <v>스트롱홀드7기본</v>
      </c>
      <c r="C176" s="139" t="s">
        <v>94</v>
      </c>
      <c r="D176" s="140">
        <v>7</v>
      </c>
      <c r="E176" s="141" t="s">
        <v>77</v>
      </c>
    </row>
    <row r="177" spans="3:5">
      <c r="A177" s="0">
        <v>176</v>
      </c>
      <c r="B177" s="140" t="str">
        <f>C177&amp;D177&amp;E177</f>
        <v>스트롱홀드71</v>
      </c>
      <c r="C177" s="139" t="s">
        <v>94</v>
      </c>
      <c r="D177" s="140">
        <v>7</v>
      </c>
      <c r="E177" s="141">
        <v>1</v>
      </c>
    </row>
    <row r="178" spans="3:5">
      <c r="A178" s="0">
        <v>177</v>
      </c>
      <c r="B178" s="140" t="str">
        <f>C178&amp;D178&amp;E178</f>
        <v>스트롱홀드72</v>
      </c>
      <c r="C178" s="139" t="s">
        <v>94</v>
      </c>
      <c r="D178" s="140">
        <v>7</v>
      </c>
      <c r="E178" s="141">
        <v>2</v>
      </c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3"/>
  <sheetViews>
    <sheetView topLeftCell="F1" tabSelected="1" workbookViewId="0">
      <selection activeCell="O11" sqref="O11"/>
    </sheetView>
  </sheetViews>
  <sheetFormatPr defaultRowHeight="16.500000"/>
  <cols>
    <col min="1" max="2" width="11.63000011" customWidth="1" outlineLevel="0"/>
    <col min="4" max="4" width="11.63000011" customWidth="1" outlineLevel="0"/>
    <col min="5" max="5" width="9.63000011" customWidth="1" outlineLevel="0"/>
    <col min="7" max="7" width="11.00500011" customWidth="1" outlineLevel="0"/>
    <col min="8" max="8" width="13.25500011" customWidth="1" outlineLevel="0"/>
    <col min="9" max="9" width="12.63000011" customWidth="1" outlineLevel="0"/>
    <col min="10" max="10" width="7.63000011" customWidth="1" outlineLevel="0"/>
    <col min="11" max="11" width="12.63000011" customWidth="1" outlineLevel="0"/>
    <col min="12" max="12" width="20.37999916" customWidth="1" outlineLevel="0"/>
    <col min="14" max="14" width="14.50500011" customWidth="1" outlineLevel="0"/>
    <col min="16" max="16" width="14.50500011" customWidth="1" outlineLevel="0"/>
  </cols>
  <sheetData>
    <row r="4" spans="1:19">
      <c r="G4" s="0"/>
      <c r="H4" s="0"/>
    </row>
    <row r="6" spans="1:19">
      <c r="A6" s="0"/>
    </row>
    <row r="12" spans="1:19">
      <c r="G12" s="56" t="s">
        <v>50</v>
      </c>
      <c r="H12" s="57"/>
      <c r="N12" s="0"/>
      <c r="O12" s="0"/>
    </row>
    <row r="13" spans="1:19">
      <c r="G13" s="58" t="s">
        <v>49</v>
      </c>
      <c r="H13" s="59" t="str">
        <f>VLOOKUP(H14&amp;H15&amp;H16&amp;B6,'유닛 능력치 테이블'!$B$2:$P$178,5,0)</f>
        <v>늑대</v>
      </c>
      <c r="I13" s="60" t="s">
        <v>2</v>
      </c>
      <c r="J13" s="59">
        <f>VLOOKUP(H14&amp;H15&amp;H16,'유닛 능력치 테이블'!$B$2:$P$178,6,0)</f>
        <v>5</v>
      </c>
      <c r="K13" s="60" t="s">
        <v>13</v>
      </c>
      <c r="L13" s="61">
        <f>VLOOKUP(H14&amp;H15&amp;H16,'유닛 능력치 테이블'!$B$2:$P$178,7,0)</f>
        <v>0</v>
      </c>
      <c r="N13" s="0" t="s">
        <v>11</v>
      </c>
      <c r="O13" s="0">
        <f>IF(J13&gt;=J21,(J15*H17)*(1+0.05*(J13-J21)),(J15*H17)*(1+0.05*(J21-J13)))</f>
        <v>72</v>
      </c>
      <c r="P13" s="0"/>
      <c r="Q13" s="0"/>
      <c r="R13" s="0"/>
      <c r="S13" s="0"/>
    </row>
    <row r="14" spans="1:19">
      <c r="G14" s="89" t="s">
        <v>0</v>
      </c>
      <c r="H14" s="84" t="s">
        <v>84</v>
      </c>
      <c r="I14" s="51" t="s">
        <v>3</v>
      </c>
      <c r="J14" s="52">
        <f>VLOOKUP(H14&amp;H15&amp;H16,'유닛 능력치 테이블'!$B$2:$P$178,8,0)</f>
        <v>3</v>
      </c>
      <c r="K14" s="51" t="s">
        <v>4</v>
      </c>
      <c r="L14" s="63">
        <f>VLOOKUP(H14&amp;H15&amp;H16,'유닛 능력치 테이블'!$B$2:$P$178,11,0)</f>
        <v>25</v>
      </c>
      <c r="N14" s="0" t="s">
        <v>12</v>
      </c>
      <c r="O14" s="0">
        <f>IF(J13&gt;=J21,(J16*H17)*(1+0.05*(J13-J21)),(J16*H17)*(1+0.05*(J21-J13)))</f>
        <v>120</v>
      </c>
      <c r="P14" s="0"/>
      <c r="Q14" s="0"/>
      <c r="R14" s="0"/>
      <c r="S14" s="0"/>
    </row>
    <row r="15" spans="1:19">
      <c r="G15" s="89" t="s">
        <v>1</v>
      </c>
      <c r="H15" s="84">
        <v>3</v>
      </c>
      <c r="I15" s="51" t="s">
        <v>11</v>
      </c>
      <c r="J15" s="52">
        <f>VLOOKUP(H14&amp;H15&amp;H16,'유닛 능력치 테이블'!$B$2:$P$178,9,0)</f>
        <v>3</v>
      </c>
      <c r="K15" s="51" t="s">
        <v>5</v>
      </c>
      <c r="L15" s="63">
        <f>VLOOKUP(H14&amp;H15&amp;H16,'유닛 능력치 테이블'!$B$2:$P$178,12,0)</f>
        <v>14</v>
      </c>
      <c r="N15" s="0" t="s">
        <v>53</v>
      </c>
      <c r="O15" s="0">
        <f>ROUNDDOWN(O13/L21,0)</f>
        <v>0</v>
      </c>
      <c r="P15" s="0"/>
      <c r="Q15" s="0"/>
      <c r="R15" s="0"/>
      <c r="S15" s="0"/>
    </row>
    <row r="16" spans="1:19">
      <c r="G16" s="89" t="s">
        <v>9</v>
      </c>
      <c r="H16" s="84" t="s">
        <v>77</v>
      </c>
      <c r="I16" s="51" t="s">
        <v>12</v>
      </c>
      <c r="J16" s="52">
        <f>VLOOKUP(H14&amp;H15&amp;H16,'유닛 능력치 테이블'!$B$2:$P$178,10,0)</f>
        <v>5</v>
      </c>
      <c r="K16" s="51" t="s">
        <v>6</v>
      </c>
      <c r="L16" s="63">
        <f>VLOOKUP(H14&amp;H15&amp;H16,'유닛 능력치 테이블'!$B$2:$P$178,13,0)</f>
        <v>6</v>
      </c>
      <c r="N16" s="0" t="s">
        <v>54</v>
      </c>
      <c r="O16" s="0">
        <f>ROUNDDOWN(O14/L21,0)</f>
        <v>0</v>
      </c>
      <c r="P16" s="0"/>
      <c r="Q16" s="0"/>
      <c r="R16" s="0"/>
      <c r="S16" s="0"/>
    </row>
    <row r="17" spans="1:19" ht="17.250000" customHeight="1">
      <c r="G17" s="125" t="s">
        <v>97</v>
      </c>
      <c r="H17" s="126">
        <v>10</v>
      </c>
      <c r="I17" s="127" t="s">
        <v>14</v>
      </c>
      <c r="J17" s="128">
        <f>VLOOKUP(H14&amp;H15&amp;H16,'유닛 능력치 테이블'!$B$2:$P$178,14,0)</f>
        <v>8</v>
      </c>
      <c r="K17" s="67" t="s">
        <v>15</v>
      </c>
      <c r="L17" s="129" t="str">
        <f>VLOOKUP(H14&amp;H15&amp;H16,'유닛 능력치 테이블'!$B$2:$P$178,15,0)</f>
        <v>150 골드</v>
      </c>
      <c r="N17" s="0"/>
      <c r="P17" s="0"/>
      <c r="Q17" s="0"/>
      <c r="R17" s="0"/>
      <c r="S17" s="0"/>
    </row>
    <row r="19" spans="1:19">
      <c r="G19" s="91" t="s">
        <v>51</v>
      </c>
      <c r="H19" s="92"/>
    </row>
    <row r="20" spans="1:19">
      <c r="G20" s="94" t="s">
        <v>49</v>
      </c>
      <c r="H20" s="110" t="str">
        <f>VLOOKUP(H21&amp;H22&amp;H23&amp;B13,'유닛 능력치 테이블'!$B$2:$P$178,5,0)</f>
        <v>피닉스</v>
      </c>
      <c r="I20" s="95" t="s">
        <v>2</v>
      </c>
      <c r="J20" s="110">
        <f>VLOOKUP(H21&amp;H22&amp;H23,'유닛 능력치 테이블'!$B$2:$P$178,6,0)</f>
        <v>33</v>
      </c>
      <c r="K20" s="95" t="s">
        <v>13</v>
      </c>
      <c r="L20" s="113">
        <f>VLOOKUP(H21&amp;H22&amp;H23,'유닛 능력치 테이블'!$B$2:$P$178,7,0)</f>
        <v>0</v>
      </c>
    </row>
    <row r="21" spans="1:19">
      <c r="G21" s="89" t="s">
        <v>0</v>
      </c>
      <c r="H21" s="84" t="s">
        <v>84</v>
      </c>
      <c r="I21" s="96" t="s">
        <v>3</v>
      </c>
      <c r="J21" s="111">
        <f>VLOOKUP(H21&amp;H22&amp;H23,'유닛 능력치 테이블'!$B$2:$P$178,8,0)</f>
        <v>33</v>
      </c>
      <c r="K21" s="96" t="s">
        <v>4</v>
      </c>
      <c r="L21" s="114">
        <f>VLOOKUP(H21&amp;H22&amp;H23,'유닛 능력치 테이블'!$B$2:$P$178,11,0)</f>
        <v>150</v>
      </c>
    </row>
    <row r="22" spans="1:19">
      <c r="G22" s="89" t="s">
        <v>1</v>
      </c>
      <c r="H22" s="84">
        <v>7</v>
      </c>
      <c r="I22" s="96" t="s">
        <v>11</v>
      </c>
      <c r="J22" s="111">
        <f>VLOOKUP(H21&amp;H22&amp;H23,'유닛 능력치 테이블'!$B$2:$P$178,9,0)</f>
        <v>30</v>
      </c>
      <c r="K22" s="96" t="s">
        <v>5</v>
      </c>
      <c r="L22" s="114">
        <f>VLOOKUP(H21&amp;H22&amp;H23,'유닛 능력치 테이블'!$B$2:$P$178,12,0)</f>
        <v>19</v>
      </c>
    </row>
    <row r="23" spans="1:19">
      <c r="G23" s="89" t="s">
        <v>9</v>
      </c>
      <c r="H23" s="84" t="s">
        <v>77</v>
      </c>
      <c r="I23" s="96" t="s">
        <v>12</v>
      </c>
      <c r="J23" s="111">
        <f>VLOOKUP(H21&amp;H22&amp;H23,'유닛 능력치 테이블'!$B$2:$P$178,10,0)</f>
        <v>50</v>
      </c>
      <c r="K23" s="96" t="s">
        <v>6</v>
      </c>
      <c r="L23" s="114">
        <f>VLOOKUP(H21&amp;H22&amp;H23,'유닛 능력치 테이블'!$B$2:$P$178,13,0)</f>
        <v>10</v>
      </c>
    </row>
    <row r="24" spans="1:19" ht="17.250000">
      <c r="G24" s="125" t="s">
        <v>97</v>
      </c>
      <c r="H24" s="126">
        <v>20</v>
      </c>
      <c r="I24" s="135" t="s">
        <v>14</v>
      </c>
      <c r="J24" s="136">
        <f>VLOOKUP(H21&amp;H22&amp;H23,'유닛 능력치 테이블'!$B$2:$P$178,14,0)</f>
        <v>1</v>
      </c>
      <c r="K24" s="137" t="s">
        <v>15</v>
      </c>
      <c r="L24" s="138" t="str">
        <f>VLOOKUP(H21&amp;H22&amp;H23,'유닛 능력치 테이블'!$B$2:$P$178,15,0)</f>
        <v>10000 골드</v>
      </c>
    </row>
    <row r="25" spans="1:19">
      <c r="A25" s="0"/>
      <c r="B25" s="0"/>
    </row>
    <row r="26" spans="1:19">
      <c r="A26" s="0"/>
      <c r="B26" s="0"/>
      <c r="G26" s="0"/>
      <c r="H26" s="0"/>
      <c r="I26" s="0"/>
      <c r="J26" s="0"/>
      <c r="K26" s="0"/>
      <c r="L26" s="0"/>
    </row>
    <row r="27" spans="1:19">
      <c r="A27" s="0"/>
      <c r="B27" s="0"/>
      <c r="G27" s="0"/>
      <c r="H27" s="0"/>
      <c r="I27" s="0"/>
      <c r="J27" s="0"/>
      <c r="K27" s="0"/>
      <c r="L27" s="0"/>
    </row>
    <row r="28" spans="1:19">
      <c r="A28" s="0"/>
      <c r="B28" s="0"/>
    </row>
    <row r="29" spans="1:19">
      <c r="A29" s="0"/>
      <c r="B29" s="0"/>
    </row>
    <row r="30" spans="1:19">
      <c r="A30" s="0"/>
      <c r="B30" s="0"/>
    </row>
    <row r="31" spans="1:19">
      <c r="A31" s="0"/>
      <c r="B31" s="0"/>
    </row>
    <row r="32" spans="1:19">
      <c r="A32" s="0"/>
      <c r="B32" s="0"/>
    </row>
    <row r="33" spans="1:2">
      <c r="A33" s="0"/>
      <c r="B33" s="0"/>
    </row>
    <row r="34" spans="1:2">
      <c r="A34" s="0"/>
      <c r="B34" s="0"/>
    </row>
    <row r="35" spans="1:2">
      <c r="A35" s="0"/>
      <c r="B35" s="0"/>
    </row>
    <row r="36" spans="1:2">
      <c r="A36" s="0"/>
      <c r="B36" s="0"/>
    </row>
    <row r="37" spans="1:2">
      <c r="A37" s="0"/>
      <c r="B37" s="0"/>
    </row>
    <row r="38" spans="1:2">
      <c r="A38" s="0"/>
      <c r="B38" s="0"/>
    </row>
    <row r="39" spans="1:2">
      <c r="A39" s="0"/>
      <c r="B39" s="0"/>
    </row>
    <row r="40" spans="1:2">
      <c r="A40" s="0"/>
      <c r="B40" s="0"/>
    </row>
    <row r="41" spans="1:2">
      <c r="A41" s="0"/>
      <c r="B41" s="0"/>
    </row>
    <row r="42" spans="1:2">
      <c r="A42" s="0"/>
      <c r="B42" s="0"/>
    </row>
    <row r="43" spans="1:2">
      <c r="A43" s="0"/>
      <c r="B43" s="0"/>
    </row>
  </sheetData>
  <mergeCells count="2">
    <mergeCell ref="G12:H12"/>
    <mergeCell ref="G19:H19"/>
  </mergeCells>
  <phoneticPr fontId="1" type="noConversion"/>
  <dataValidations count="4">
    <dataValidation type="list" allowBlank="1" showInputMessage="1" showErrorMessage="1" sqref="H14 H21">
      <formula1>"중립, 헤이븐, 실반, 아카데미, 인퍼노, 네크로폴리스, 던전, 포트리스, 스트롱홀드"</formula1>
    </dataValidation>
    <dataValidation type="list" allowBlank="1" showInputMessage="1" showErrorMessage="1" sqref="H15 H22">
      <formula1>"1,2,3,4,5,6,7"</formula1>
    </dataValidation>
    <dataValidation allowBlank="1" showInputMessage="1" showErrorMessage="1" promptTitle="수정 불가" prompt="타운, 티어, 업그레이드만 수정 가능합니다." sqref="G13:L13 I14:L16 G20:L20 I21:L23 K17 I17 K24 I24:J24"/>
    <dataValidation type="list" allowBlank="1" showInputMessage="1" showErrorMessage="1" promptTitle="예외 항목" prompt="중립 타운  4티어 유닛 1-대기의 정령 2-대지의 정령 3-불의 정령 4-물의 정령 6티어 유닛 1-죽음의 기사 2-만티코어" sqref="H16 H23">
      <formula1>"기본,1,2,3,4"</formula1>
    </dataValidation>
  </dataValidations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User</dc:creator>
  <cp:lastModifiedBy>yjk0401</cp:lastModifiedBy>
  <cp:version>9.103.97.45139</cp:version>
  <dcterms:modified xsi:type="dcterms:W3CDTF">2024-04-09T10:51:13Z</dcterms:modified>
</cp:coreProperties>
</file>