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fd8\AC\Temp\"/>
    </mc:Choice>
  </mc:AlternateContent>
  <xr:revisionPtr revIDLastSave="264" documentId="11_BE83854958433257D1D7D4748FF79E202C7302E9" xr6:coauthVersionLast="45" xr6:coauthVersionMax="45" xr10:uidLastSave="{A09521D7-0E6E-4CF8-8439-A57070366991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E13" i="1"/>
  <c r="E27" i="1" l="1"/>
  <c r="E7" i="1" l="1"/>
  <c r="E10" i="1"/>
  <c r="G7" i="1" s="1"/>
  <c r="E8" i="1"/>
  <c r="G8" i="1" l="1"/>
  <c r="G23" i="1"/>
  <c r="H23" i="1" s="1"/>
  <c r="I23" i="1" s="1"/>
  <c r="G12" i="1"/>
  <c r="H12" i="1" s="1"/>
  <c r="I12" i="1" s="1"/>
  <c r="G9" i="1"/>
  <c r="H9" i="1" s="1"/>
  <c r="I9" i="1" s="1"/>
  <c r="J9" i="1" s="1"/>
  <c r="H7" i="1"/>
  <c r="I7" i="1"/>
  <c r="J7" i="1" s="1"/>
  <c r="H8" i="1"/>
  <c r="I8" i="1"/>
  <c r="J8" i="1" s="1"/>
  <c r="E15" i="1"/>
  <c r="E2" i="1" l="1"/>
  <c r="E3" i="1" s="1"/>
  <c r="G11" i="1" s="1"/>
  <c r="H11" i="1" s="1"/>
  <c r="I11" i="1" s="1"/>
  <c r="M7" i="1"/>
  <c r="G14" i="1" s="1"/>
  <c r="H14" i="1" s="1"/>
  <c r="I14" i="1" s="1"/>
  <c r="J14" i="1" s="1"/>
  <c r="E16" i="1" s="1"/>
</calcChain>
</file>

<file path=xl/sharedStrings.xml><?xml version="1.0" encoding="utf-8"?>
<sst xmlns="http://schemas.openxmlformats.org/spreadsheetml/2006/main" count="37" uniqueCount="36">
  <si>
    <t>Map Size</t>
  </si>
  <si>
    <t>Свободных ячеек</t>
  </si>
  <si>
    <t>за соклько ходов съем со 100% вероятностью</t>
  </si>
  <si>
    <t>blocked cells</t>
  </si>
  <si>
    <t>прощадь тупых змеек</t>
  </si>
  <si>
    <t>Площадь для маневра</t>
  </si>
  <si>
    <t>Win score</t>
  </si>
  <si>
    <t>Apple score</t>
  </si>
  <si>
    <t>Apple count (min)</t>
  </si>
  <si>
    <t>вероятность скушать яблоко</t>
  </si>
  <si>
    <t>Apple count (max)</t>
  </si>
  <si>
    <t>Gold score</t>
  </si>
  <si>
    <t>Вероятность для золота</t>
  </si>
  <si>
    <t>Gold count</t>
  </si>
  <si>
    <t>Die penalty</t>
  </si>
  <si>
    <t>вероятность умереть</t>
  </si>
  <si>
    <t>Stone score</t>
  </si>
  <si>
    <t>Вероятность для камня</t>
  </si>
  <si>
    <t>Stone Count</t>
  </si>
  <si>
    <t>Eat enemy score</t>
  </si>
  <si>
    <t>Вероятность съесть врага</t>
  </si>
  <si>
    <t>Time per Round</t>
  </si>
  <si>
    <t>Максимальная длина тупой змейки</t>
  </si>
  <si>
    <t xml:space="preserve">Тупая змейка получит </t>
  </si>
  <si>
    <t>Time for Winner</t>
  </si>
  <si>
    <t>Time before start Round</t>
  </si>
  <si>
    <t>Rounds per Match</t>
  </si>
  <si>
    <t>Players per Room</t>
  </si>
  <si>
    <t>Flying count</t>
  </si>
  <si>
    <t>Flying pills count per tick</t>
  </si>
  <si>
    <t>Fury count</t>
  </si>
  <si>
    <t>вероятность для фури</t>
  </si>
  <si>
    <t>Fury pills count per tick</t>
  </si>
  <si>
    <t>Stone reduced value</t>
  </si>
  <si>
    <t>Min length for win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</si>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</sst>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1" fillId="2" borderId="0" xfId="0" applyFont="1" applyFill="1" applyBorder="1"/>
    <xf numFmtId="0" fontId="0" fillId="0" borderId="0" xfId="0" applyFill="1"/>
    <xf numFmtId="0" fontId="1" fillId="2" borderId="6" xfId="0" applyFont="1" applyFill="1" applyBorder="1"/>
    <xf numFmtId="0" fontId="0" fillId="0" borderId="0" xfId="0" applyFill="1" applyBorder="1"/>
    <xf numFmtId="0" fontId="0" fillId="3" borderId="0" xfId="0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E29" sqref="E29"/>
    </sheetView>
  </sheetViews>
  <sheetFormatPr defaultRowHeight="15"/>
  <cols>
    <col min="1" max="1" width="23.42578125" bestFit="1" customWidth="1"/>
    <col min="4" max="4" width="34.28515625" bestFit="1" customWidth="1"/>
    <col min="5" max="5" width="4.140625" bestFit="1" customWidth="1"/>
    <col min="6" max="6" width="27.5703125" bestFit="1" customWidth="1"/>
    <col min="7" max="7" width="12" customWidth="1"/>
    <col min="8" max="8" width="12.85546875" customWidth="1"/>
  </cols>
  <sheetData>
    <row r="1" spans="1:14">
      <c r="A1" t="s">
        <v>0</v>
      </c>
      <c r="B1" s="1">
        <v>30</v>
      </c>
      <c r="D1" s="8" t="s">
        <v>1</v>
      </c>
      <c r="E1" s="8">
        <f>(B1-2)*(B1-2)-B2</f>
        <v>684</v>
      </c>
      <c r="H1" t="s">
        <v>2</v>
      </c>
    </row>
    <row r="2" spans="1:14">
      <c r="A2" t="s">
        <v>3</v>
      </c>
      <c r="B2" s="1">
        <v>100</v>
      </c>
      <c r="D2" s="8" t="s">
        <v>4</v>
      </c>
      <c r="E2" s="8">
        <f>E15*B20</f>
        <v>120</v>
      </c>
    </row>
    <row r="3" spans="1:14">
      <c r="B3" s="1"/>
      <c r="D3" s="9" t="s">
        <v>5</v>
      </c>
      <c r="E3" s="10">
        <f>E1-E2-E8-E10-E13-E21-E23</f>
        <v>491</v>
      </c>
    </row>
    <row r="4" spans="1:14">
      <c r="B4" s="1"/>
    </row>
    <row r="5" spans="1:14">
      <c r="D5" t="s">
        <v>6</v>
      </c>
      <c r="E5" s="2">
        <v>50</v>
      </c>
    </row>
    <row r="6" spans="1:14">
      <c r="D6" t="s">
        <v>7</v>
      </c>
      <c r="E6">
        <v>1</v>
      </c>
    </row>
    <row r="7" spans="1:14">
      <c r="D7" s="8" t="s">
        <v>8</v>
      </c>
      <c r="E7" s="8">
        <f>E27*2</f>
        <v>8</v>
      </c>
      <c r="F7" t="s">
        <v>9</v>
      </c>
      <c r="G7" s="3">
        <f>8/(E1-E10-E13-E23-E21)</f>
        <v>1.2288786482334869E-2</v>
      </c>
      <c r="H7" s="4">
        <f>ROUND(1/G7,0)</f>
        <v>81</v>
      </c>
      <c r="I7" s="5">
        <f>ROUND($B$15/H7,0)</f>
        <v>4</v>
      </c>
      <c r="J7">
        <f>I7*E6</f>
        <v>4</v>
      </c>
      <c r="M7" s="21">
        <f>M8*E15/2</f>
        <v>3.6000000000000004E-2</v>
      </c>
    </row>
    <row r="8" spans="1:14">
      <c r="D8" s="8" t="s">
        <v>10</v>
      </c>
      <c r="E8" s="8">
        <f>E27*10</f>
        <v>40</v>
      </c>
      <c r="F8" t="s">
        <v>9</v>
      </c>
      <c r="G8" s="3">
        <f>E8/(E1-E10-E13-E23-E21)</f>
        <v>6.1443932411674347E-2</v>
      </c>
      <c r="H8" s="4">
        <f t="shared" ref="H8:H9" si="0">ROUND(1/G8,0)</f>
        <v>16</v>
      </c>
      <c r="I8" s="6">
        <f t="shared" ref="I8:I12" si="1">ROUND($B$15/H8,0)</f>
        <v>19</v>
      </c>
      <c r="J8">
        <f>I8*E6</f>
        <v>19</v>
      </c>
      <c r="M8" s="20">
        <v>3.0000000000000001E-3</v>
      </c>
      <c r="N8" s="18"/>
    </row>
    <row r="9" spans="1:14">
      <c r="D9" t="s">
        <v>11</v>
      </c>
      <c r="E9">
        <v>10</v>
      </c>
      <c r="F9" t="s">
        <v>12</v>
      </c>
      <c r="G9" s="3">
        <f>E9/(E1-E8-E13-E21-E24-E23)</f>
        <v>1.6233766233766232E-2</v>
      </c>
      <c r="H9" s="4">
        <f t="shared" si="0"/>
        <v>62</v>
      </c>
      <c r="I9" s="7">
        <f t="shared" si="1"/>
        <v>5</v>
      </c>
      <c r="J9">
        <f>I9*E9</f>
        <v>50</v>
      </c>
      <c r="M9" s="19"/>
      <c r="N9" s="20">
        <v>3.0000000000000001E-3</v>
      </c>
    </row>
    <row r="10" spans="1:14">
      <c r="D10" s="8" t="s">
        <v>13</v>
      </c>
      <c r="E10" s="8">
        <f>E27*2</f>
        <v>8</v>
      </c>
      <c r="G10" s="3"/>
      <c r="I10" s="13"/>
      <c r="M10" s="20">
        <v>3.0000000000000001E-3</v>
      </c>
      <c r="N10" s="18"/>
    </row>
    <row r="11" spans="1:14">
      <c r="D11" s="16" t="s">
        <v>14</v>
      </c>
      <c r="E11" s="17">
        <v>0</v>
      </c>
      <c r="F11" t="s">
        <v>15</v>
      </c>
      <c r="G11" s="3">
        <f>($E$1-$E$3)/$E$1</f>
        <v>0.28216374269005851</v>
      </c>
      <c r="H11">
        <f>ROUND(1/G11,0)</f>
        <v>4</v>
      </c>
      <c r="I11" s="7">
        <f t="shared" si="1"/>
        <v>75</v>
      </c>
      <c r="M11" s="3"/>
    </row>
    <row r="12" spans="1:14">
      <c r="D12" t="s">
        <v>16</v>
      </c>
      <c r="E12">
        <v>5</v>
      </c>
      <c r="F12" t="s">
        <v>17</v>
      </c>
      <c r="G12" s="3">
        <f>E12/(E1-E8-E10-E21-E23)</f>
        <v>7.9872204472843447E-3</v>
      </c>
      <c r="H12" s="4">
        <f t="shared" ref="H12:H14" si="2">ROUND(1/G12,0)</f>
        <v>125</v>
      </c>
      <c r="I12" s="7">
        <f t="shared" si="1"/>
        <v>2</v>
      </c>
    </row>
    <row r="13" spans="1:14">
      <c r="D13" s="8" t="s">
        <v>18</v>
      </c>
      <c r="E13" s="8">
        <f>CEILING(B1/2,1)</f>
        <v>15</v>
      </c>
      <c r="I13" s="13"/>
    </row>
    <row r="14" spans="1:14">
      <c r="D14" t="s">
        <v>19</v>
      </c>
      <c r="E14">
        <v>10</v>
      </c>
      <c r="F14" t="s">
        <v>20</v>
      </c>
      <c r="G14" s="3">
        <f>M7*E2/E3</f>
        <v>8.7983706720977609E-3</v>
      </c>
      <c r="H14" s="4">
        <f t="shared" si="2"/>
        <v>114</v>
      </c>
      <c r="I14" s="7">
        <f t="shared" ref="I14" si="3">ROUND($B$15/H14,0)</f>
        <v>3</v>
      </c>
      <c r="J14">
        <f>(E15/2)*I14</f>
        <v>36</v>
      </c>
    </row>
    <row r="15" spans="1:14">
      <c r="A15" t="s">
        <v>21</v>
      </c>
      <c r="B15" s="1">
        <v>300</v>
      </c>
      <c r="D15" s="9" t="s">
        <v>22</v>
      </c>
      <c r="E15" s="14">
        <f>I8+I9</f>
        <v>24</v>
      </c>
      <c r="F15" s="15"/>
      <c r="G15" s="15"/>
      <c r="H15" s="15"/>
      <c r="I15" s="13"/>
    </row>
    <row r="16" spans="1:14">
      <c r="B16" s="1"/>
      <c r="D16" s="11" t="s">
        <v>23</v>
      </c>
      <c r="E16" s="12">
        <f>J7+J8+J9+J14</f>
        <v>109</v>
      </c>
      <c r="F16" s="15"/>
      <c r="G16" s="15"/>
      <c r="H16" s="15"/>
      <c r="I16" s="13"/>
    </row>
    <row r="17" spans="1:9">
      <c r="D17" t="s">
        <v>24</v>
      </c>
      <c r="E17">
        <v>1</v>
      </c>
    </row>
    <row r="18" spans="1:9">
      <c r="D18" t="s">
        <v>25</v>
      </c>
      <c r="E18">
        <v>5</v>
      </c>
    </row>
    <row r="19" spans="1:9">
      <c r="D19" t="s">
        <v>26</v>
      </c>
      <c r="E19">
        <v>2</v>
      </c>
    </row>
    <row r="20" spans="1:9">
      <c r="A20" t="s">
        <v>27</v>
      </c>
      <c r="B20" s="1">
        <v>5</v>
      </c>
    </row>
    <row r="21" spans="1:9">
      <c r="D21" t="s">
        <v>28</v>
      </c>
      <c r="E21">
        <v>0</v>
      </c>
    </row>
    <row r="22" spans="1:9">
      <c r="D22" t="s">
        <v>29</v>
      </c>
      <c r="E22">
        <v>0</v>
      </c>
    </row>
    <row r="23" spans="1:9">
      <c r="D23" t="s">
        <v>30</v>
      </c>
      <c r="E23" s="2">
        <v>10</v>
      </c>
      <c r="F23" t="s">
        <v>31</v>
      </c>
      <c r="G23" s="3">
        <f>E23/(E1-E8-E10-E13-E21)</f>
        <v>1.610305958132045E-2</v>
      </c>
      <c r="H23" s="4">
        <f t="shared" ref="H23" si="4">ROUND(1/G23,0)</f>
        <v>62</v>
      </c>
      <c r="I23" s="7">
        <f t="shared" ref="I23" si="5">ROUND($B$15/H23,0)</f>
        <v>5</v>
      </c>
    </row>
    <row r="24" spans="1:9">
      <c r="D24" t="s">
        <v>32</v>
      </c>
      <c r="E24">
        <v>3</v>
      </c>
    </row>
    <row r="25" spans="1:9">
      <c r="D25" t="s">
        <v>33</v>
      </c>
      <c r="E25">
        <v>2</v>
      </c>
    </row>
    <row r="26" spans="1:9">
      <c r="D26" t="s">
        <v>34</v>
      </c>
      <c r="E26">
        <v>40</v>
      </c>
    </row>
    <row r="27" spans="1:9">
      <c r="D27" s="8" t="s">
        <v>35</v>
      </c>
      <c r="E27" s="8">
        <f>CEILING(B20/2+1,1)</f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DC10645D11A74FAAE1C3BBDBCE9648" ma:contentTypeVersion="11" ma:contentTypeDescription="Create a new document." ma:contentTypeScope="" ma:versionID="471e698be8661e4c59e377557c650fd2">
  <xsd:schema xmlns:xsd="http://www.w3.org/2001/XMLSchema" xmlns:xs="http://www.w3.org/2001/XMLSchema" xmlns:p="http://schemas.microsoft.com/office/2006/metadata/properties" xmlns:ns2="ff75107b-b231-46a0-9e5f-c2e4998c3423" xmlns:ns3="bebff457-e325-4451-a1af-a382386dc7b1" targetNamespace="http://schemas.microsoft.com/office/2006/metadata/properties" ma:root="true" ma:fieldsID="a753bf4225eef97063071c0b11b08421" ns2:_="" ns3:_="">
    <xsd:import namespace="ff75107b-b231-46a0-9e5f-c2e4998c3423"/>
    <xsd:import namespace="bebff457-e325-4451-a1af-a382386dc7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75107b-b231-46a0-9e5f-c2e4998c34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bff457-e325-4451-a1af-a382386dc7b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FC2EA7-8CF5-4581-BEA9-E93D3E456C52}"/>
</file>

<file path=customXml/itemProps2.xml><?xml version="1.0" encoding="utf-8"?>
<ds:datastoreItem xmlns:ds="http://schemas.openxmlformats.org/officeDocument/2006/customXml" ds:itemID="{060B841C-3560-41FB-B9DF-15CAACD01151}"/>
</file>

<file path=customXml/itemProps3.xml><?xml version="1.0" encoding="utf-8"?>
<ds:datastoreItem xmlns:ds="http://schemas.openxmlformats.org/officeDocument/2006/customXml" ds:itemID="{C09AA7A0-6389-466C-A830-8DA98D93AC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Denis Pankratov</cp:lastModifiedBy>
  <cp:revision/>
  <dcterms:created xsi:type="dcterms:W3CDTF">2020-05-20T12:57:17Z</dcterms:created>
  <dcterms:modified xsi:type="dcterms:W3CDTF">2020-05-21T13:54:09Z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0x01010009DC10645D11A74FAAE1C3BBDBCE9648</vt:lpwstr>
  </property>
</Properties>
</file>