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15" yWindow="510" windowWidth="24915" windowHeight="8760"/>
  </bookViews>
  <sheets>
    <sheet name="Step 6x6" sheetId="1" r:id="rId1"/>
    <sheet name="Step 5x5" sheetId="2" r:id="rId2"/>
    <sheet name="Step 5x5 (2)" sheetId="4" r:id="rId3"/>
    <sheet name="Step 5x5 (3)" sheetId="5" r:id="rId4"/>
    <sheet name="Step 5x5 (4)" sheetId="6" r:id="rId5"/>
    <sheet name="Test eig 5x5" sheetId="13" r:id="rId6"/>
    <sheet name="ToTriDiag 6x6" sheetId="7" r:id="rId7"/>
    <sheet name="6x6" sheetId="11" r:id="rId8"/>
    <sheet name="Vertification" sheetId="12" r:id="rId9"/>
    <sheet name="ToTriDiag Non-Symm 5x5" sheetId="9" r:id="rId10"/>
    <sheet name="ToTriDiag Non-Symm 4x4" sheetId="10" r:id="rId11"/>
    <sheet name="rand" sheetId="3" r:id="rId12"/>
  </sheets>
  <calcPr calcId="144525"/>
</workbook>
</file>

<file path=xl/calcChain.xml><?xml version="1.0" encoding="utf-8"?>
<calcChain xmlns="http://schemas.openxmlformats.org/spreadsheetml/2006/main">
  <c r="G3" i="12" l="1"/>
  <c r="A3" i="12" l="1"/>
  <c r="B4" i="12"/>
  <c r="H6" i="6" l="1"/>
  <c r="E7" i="12" l="1"/>
  <c r="Y59" i="12" s="1"/>
  <c r="C5" i="12"/>
  <c r="W57" i="12" s="1"/>
  <c r="G4" i="12"/>
  <c r="G5" i="12"/>
  <c r="G6" i="12"/>
  <c r="G7" i="12"/>
  <c r="G8" i="12"/>
  <c r="D6" i="12"/>
  <c r="X58" i="12" s="1"/>
  <c r="A4" i="12"/>
  <c r="C4" i="12"/>
  <c r="W56" i="12" s="1"/>
  <c r="D4" i="12"/>
  <c r="E4" i="12"/>
  <c r="Y56" i="12" s="1"/>
  <c r="F4" i="12"/>
  <c r="A5" i="12"/>
  <c r="U57" i="12" s="1"/>
  <c r="B5" i="12"/>
  <c r="D5" i="12"/>
  <c r="X57" i="12" s="1"/>
  <c r="E5" i="12"/>
  <c r="Y57" i="12" s="1"/>
  <c r="F5" i="12"/>
  <c r="A6" i="12"/>
  <c r="B6" i="12"/>
  <c r="C6" i="12"/>
  <c r="W58" i="12" s="1"/>
  <c r="E6" i="12"/>
  <c r="Y58" i="12" s="1"/>
  <c r="F6" i="12"/>
  <c r="Z58" i="12" s="1"/>
  <c r="A7" i="12"/>
  <c r="U59" i="12" s="1"/>
  <c r="B7" i="12"/>
  <c r="C7" i="12"/>
  <c r="D7" i="12"/>
  <c r="F7" i="12"/>
  <c r="A8" i="12"/>
  <c r="U60" i="12" s="1"/>
  <c r="B8" i="12"/>
  <c r="V60" i="12" s="1"/>
  <c r="C8" i="12"/>
  <c r="W60" i="12" s="1"/>
  <c r="D8" i="12"/>
  <c r="E8" i="12"/>
  <c r="B3" i="12"/>
  <c r="V55" i="12" s="1"/>
  <c r="C3" i="12"/>
  <c r="D3" i="12"/>
  <c r="X55" i="12" s="1"/>
  <c r="E3" i="12"/>
  <c r="F3" i="12"/>
  <c r="Z55" i="12" s="1"/>
  <c r="Z56" i="12"/>
  <c r="V58" i="12"/>
  <c r="X59" i="12"/>
  <c r="Y60" i="12"/>
  <c r="X60" i="12"/>
  <c r="Z59" i="12"/>
  <c r="W59" i="12"/>
  <c r="V59" i="12"/>
  <c r="U58" i="12"/>
  <c r="Z57" i="12"/>
  <c r="V57" i="12"/>
  <c r="X56" i="12"/>
  <c r="U56" i="12"/>
  <c r="Y55" i="12"/>
  <c r="W55" i="12"/>
  <c r="H8" i="12"/>
  <c r="J8" i="12" s="1"/>
  <c r="H6" i="12"/>
  <c r="J6" i="12" s="1"/>
  <c r="H4" i="12"/>
  <c r="J4" i="12" s="1"/>
  <c r="F8" i="12" l="1"/>
  <c r="Z60" i="12" s="1"/>
  <c r="U55" i="12"/>
  <c r="V56" i="12"/>
  <c r="H7" i="12"/>
  <c r="J7" i="12" s="1"/>
  <c r="H5" i="12"/>
  <c r="J5" i="12" s="1"/>
  <c r="H3" i="12"/>
  <c r="I3" i="12" s="1"/>
  <c r="J3" i="12" s="1"/>
  <c r="K3" i="12" l="1"/>
  <c r="L5" i="12" l="1"/>
  <c r="L6" i="12"/>
  <c r="L7" i="12"/>
  <c r="L4" i="12"/>
  <c r="L8" i="12"/>
  <c r="L3" i="12"/>
  <c r="N3" i="12" l="1" a="1"/>
  <c r="P8" i="12" s="1"/>
  <c r="W8" i="12" s="1"/>
  <c r="AD8" i="12" s="1"/>
  <c r="S6" i="12" l="1"/>
  <c r="Z6" i="12" s="1"/>
  <c r="AG6" i="12" s="1"/>
  <c r="S3" i="12"/>
  <c r="Z3" i="12" s="1"/>
  <c r="AG3" i="12" s="1"/>
  <c r="O8" i="12"/>
  <c r="V8" i="12" s="1"/>
  <c r="AC8" i="12" s="1"/>
  <c r="S5" i="12"/>
  <c r="Z5" i="12" s="1"/>
  <c r="AG5" i="12" s="1"/>
  <c r="O5" i="12"/>
  <c r="V5" i="12" s="1"/>
  <c r="AC5" i="12" s="1"/>
  <c r="N6" i="12"/>
  <c r="U6" i="12" s="1"/>
  <c r="AB6" i="12" s="1"/>
  <c r="O7" i="12"/>
  <c r="V7" i="12" s="1"/>
  <c r="AC7" i="12" s="1"/>
  <c r="P4" i="12"/>
  <c r="W4" i="12" s="1"/>
  <c r="AD4" i="12" s="1"/>
  <c r="N7" i="12"/>
  <c r="U7" i="12" s="1"/>
  <c r="AB7" i="12" s="1"/>
  <c r="O4" i="12"/>
  <c r="V4" i="12" s="1"/>
  <c r="AC4" i="12" s="1"/>
  <c r="N8" i="12"/>
  <c r="U8" i="12" s="1"/>
  <c r="AB8" i="12" s="1"/>
  <c r="P7" i="12"/>
  <c r="W7" i="12" s="1"/>
  <c r="AD7" i="12" s="1"/>
  <c r="S4" i="12"/>
  <c r="Z4" i="12" s="1"/>
  <c r="AG4" i="12" s="1"/>
  <c r="Q8" i="12"/>
  <c r="X8" i="12" s="1"/>
  <c r="AE8" i="12" s="1"/>
  <c r="P3" i="12"/>
  <c r="W3" i="12" s="1"/>
  <c r="AD3" i="12" s="1"/>
  <c r="Q4" i="12"/>
  <c r="X4" i="12" s="1"/>
  <c r="AE4" i="12" s="1"/>
  <c r="R3" i="12"/>
  <c r="Y3" i="12" s="1"/>
  <c r="AF3" i="12" s="1"/>
  <c r="P6" i="12"/>
  <c r="W6" i="12" s="1"/>
  <c r="AD6" i="12" s="1"/>
  <c r="Q3" i="12"/>
  <c r="X3" i="12" s="1"/>
  <c r="AE3" i="12" s="1"/>
  <c r="R4" i="12"/>
  <c r="Y4" i="12" s="1"/>
  <c r="AF4" i="12" s="1"/>
  <c r="O3" i="12"/>
  <c r="V3" i="12" s="1"/>
  <c r="AC3" i="12" s="1"/>
  <c r="R6" i="12"/>
  <c r="Y6" i="12" s="1"/>
  <c r="AF6" i="12" s="1"/>
  <c r="P5" i="12"/>
  <c r="W5" i="12" s="1"/>
  <c r="AD5" i="12" s="1"/>
  <c r="S7" i="12"/>
  <c r="Z7" i="12" s="1"/>
  <c r="AG7" i="12" s="1"/>
  <c r="Q5" i="12"/>
  <c r="X5" i="12" s="1"/>
  <c r="AE5" i="12" s="1"/>
  <c r="N5" i="12"/>
  <c r="U5" i="12" s="1"/>
  <c r="AB5" i="12" s="1"/>
  <c r="R7" i="12"/>
  <c r="Y7" i="12" s="1"/>
  <c r="AF7" i="12" s="1"/>
  <c r="O6" i="12"/>
  <c r="V6" i="12" s="1"/>
  <c r="AC6" i="12" s="1"/>
  <c r="Q6" i="12"/>
  <c r="X6" i="12" s="1"/>
  <c r="AE6" i="12" s="1"/>
  <c r="N4" i="12"/>
  <c r="U4" i="12" s="1"/>
  <c r="AB4" i="12" s="1"/>
  <c r="Q7" i="12"/>
  <c r="X7" i="12" s="1"/>
  <c r="AE7" i="12" s="1"/>
  <c r="S8" i="12"/>
  <c r="Z8" i="12" s="1"/>
  <c r="AG8" i="12" s="1"/>
  <c r="R8" i="12"/>
  <c r="Y8" i="12" s="1"/>
  <c r="AF8" i="12" s="1"/>
  <c r="N3" i="12"/>
  <c r="U3" i="12" s="1"/>
  <c r="R5" i="12"/>
  <c r="Y5" i="12" s="1"/>
  <c r="AF5" i="12" s="1"/>
  <c r="A12" i="12" l="1" a="1"/>
  <c r="E16" i="12" s="1"/>
  <c r="AB3" i="12"/>
  <c r="B16" i="12" l="1"/>
  <c r="H16" i="12" s="1"/>
  <c r="J16" i="12" s="1"/>
  <c r="E15" i="12"/>
  <c r="B14" i="12"/>
  <c r="H14" i="12" s="1"/>
  <c r="J14" i="12" s="1"/>
  <c r="D12" i="12"/>
  <c r="F12" i="12"/>
  <c r="E12" i="12"/>
  <c r="A16" i="12"/>
  <c r="D13" i="12"/>
  <c r="F13" i="12"/>
  <c r="B13" i="12"/>
  <c r="H13" i="12" s="1"/>
  <c r="E17" i="12"/>
  <c r="C14" i="12"/>
  <c r="C15" i="12"/>
  <c r="B12" i="12"/>
  <c r="D16" i="12"/>
  <c r="A15" i="12"/>
  <c r="E13" i="12"/>
  <c r="D14" i="12"/>
  <c r="C13" i="12"/>
  <c r="C17" i="12"/>
  <c r="A13" i="12"/>
  <c r="D17" i="12"/>
  <c r="F16" i="12"/>
  <c r="C16" i="12"/>
  <c r="D15" i="12"/>
  <c r="E14" i="12"/>
  <c r="A12" i="12"/>
  <c r="F17" i="12"/>
  <c r="F14" i="12"/>
  <c r="C12" i="12"/>
  <c r="F15" i="12"/>
  <c r="B15" i="12"/>
  <c r="H15" i="12" s="1"/>
  <c r="J15" i="12" s="1"/>
  <c r="A17" i="12"/>
  <c r="B17" i="12"/>
  <c r="H17" i="12" s="1"/>
  <c r="J17" i="12" s="1"/>
  <c r="A14" i="12"/>
  <c r="I13" i="12" l="1"/>
  <c r="J13" i="12" s="1"/>
  <c r="K13" i="12" s="1"/>
  <c r="L14" i="12" l="1"/>
  <c r="L16" i="12"/>
  <c r="L15" i="12"/>
  <c r="L17" i="12"/>
  <c r="L13" i="12"/>
  <c r="N12" i="12" l="1" a="1"/>
  <c r="S17" i="12" l="1"/>
  <c r="Z17" i="12" s="1"/>
  <c r="O17" i="12"/>
  <c r="V17" i="12" s="1"/>
  <c r="Q16" i="12"/>
  <c r="X16" i="12" s="1"/>
  <c r="S15" i="12"/>
  <c r="Z15" i="12" s="1"/>
  <c r="O15" i="12"/>
  <c r="V15" i="12" s="1"/>
  <c r="Q14" i="12"/>
  <c r="X14" i="12" s="1"/>
  <c r="S13" i="12"/>
  <c r="Z13" i="12" s="1"/>
  <c r="O13" i="12"/>
  <c r="V13" i="12" s="1"/>
  <c r="Q12" i="12"/>
  <c r="X12" i="12" s="1"/>
  <c r="Q17" i="12"/>
  <c r="X17" i="12" s="1"/>
  <c r="R14" i="12"/>
  <c r="Y14" i="12" s="1"/>
  <c r="R13" i="12"/>
  <c r="Y13" i="12" s="1"/>
  <c r="N12" i="12"/>
  <c r="U12" i="12" s="1"/>
  <c r="O16" i="12"/>
  <c r="V16" i="12" s="1"/>
  <c r="P14" i="12"/>
  <c r="W14" i="12" s="1"/>
  <c r="P17" i="12"/>
  <c r="W17" i="12" s="1"/>
  <c r="P16" i="12"/>
  <c r="W16" i="12" s="1"/>
  <c r="Q15" i="12"/>
  <c r="X15" i="12" s="1"/>
  <c r="S12" i="12"/>
  <c r="Z12" i="12" s="1"/>
  <c r="R12" i="12"/>
  <c r="Y12" i="12" s="1"/>
  <c r="N17" i="12"/>
  <c r="U17" i="12" s="1"/>
  <c r="R17" i="12"/>
  <c r="Y17" i="12" s="1"/>
  <c r="S16" i="12"/>
  <c r="Z16" i="12" s="1"/>
  <c r="N16" i="12"/>
  <c r="U16" i="12" s="1"/>
  <c r="N15" i="12"/>
  <c r="U15" i="12" s="1"/>
  <c r="O14" i="12"/>
  <c r="V14" i="12" s="1"/>
  <c r="P13" i="12"/>
  <c r="W13" i="12" s="1"/>
  <c r="P12" i="12"/>
  <c r="W12" i="12" s="1"/>
  <c r="R16" i="12"/>
  <c r="Y16" i="12" s="1"/>
  <c r="R15" i="12"/>
  <c r="Y15" i="12" s="1"/>
  <c r="S14" i="12"/>
  <c r="Z14" i="12" s="1"/>
  <c r="N14" i="12"/>
  <c r="U14" i="12" s="1"/>
  <c r="N13" i="12"/>
  <c r="U13" i="12" s="1"/>
  <c r="O12" i="12"/>
  <c r="V12" i="12" s="1"/>
  <c r="P15" i="12"/>
  <c r="W15" i="12" s="1"/>
  <c r="Q13" i="12"/>
  <c r="X13" i="12" s="1"/>
  <c r="A21" i="12" l="1" a="1"/>
  <c r="AB12" i="12" a="1"/>
  <c r="AD17" i="12" l="1"/>
  <c r="AF16" i="12"/>
  <c r="AB16" i="12"/>
  <c r="AD15" i="12"/>
  <c r="AF14" i="12"/>
  <c r="AB14" i="12"/>
  <c r="AD13" i="12"/>
  <c r="AF12" i="12"/>
  <c r="AB12" i="12"/>
  <c r="AE15" i="12"/>
  <c r="AF13" i="12"/>
  <c r="AG12" i="12"/>
  <c r="AD14" i="12"/>
  <c r="AC17" i="12"/>
  <c r="AD16" i="12"/>
  <c r="AE14" i="12"/>
  <c r="AC16" i="12"/>
  <c r="AE12" i="12"/>
  <c r="AG17" i="12"/>
  <c r="AF17" i="12"/>
  <c r="AG16" i="12"/>
  <c r="AG15" i="12"/>
  <c r="AB15" i="12"/>
  <c r="AC14" i="12"/>
  <c r="AC13" i="12"/>
  <c r="AD12" i="12"/>
  <c r="AE17" i="12"/>
  <c r="AE16" i="12"/>
  <c r="AF15" i="12"/>
  <c r="AG14" i="12"/>
  <c r="AG13" i="12"/>
  <c r="AB13" i="12"/>
  <c r="AC12" i="12"/>
  <c r="AB17" i="12"/>
  <c r="AC15" i="12"/>
  <c r="AE13" i="12"/>
  <c r="F26" i="12"/>
  <c r="B26" i="12"/>
  <c r="D25" i="12"/>
  <c r="F24" i="12"/>
  <c r="B24" i="12"/>
  <c r="D23" i="12"/>
  <c r="F22" i="12"/>
  <c r="B22" i="12"/>
  <c r="D21" i="12"/>
  <c r="D26" i="12"/>
  <c r="E25" i="12"/>
  <c r="E24" i="12"/>
  <c r="F23" i="12"/>
  <c r="A23" i="12"/>
  <c r="A22" i="12"/>
  <c r="B21" i="12"/>
  <c r="C23" i="12"/>
  <c r="H23" i="12" s="1"/>
  <c r="A25" i="12"/>
  <c r="D24" i="12"/>
  <c r="C22" i="12"/>
  <c r="E26" i="12"/>
  <c r="C25" i="12"/>
  <c r="H25" i="12" s="1"/>
  <c r="J25" i="12" s="1"/>
  <c r="C24" i="12"/>
  <c r="H24" i="12" s="1"/>
  <c r="J24" i="12" s="1"/>
  <c r="B23" i="12"/>
  <c r="F21" i="12"/>
  <c r="C26" i="12"/>
  <c r="H26" i="12" s="1"/>
  <c r="J26" i="12" s="1"/>
  <c r="B25" i="12"/>
  <c r="A24" i="12"/>
  <c r="E22" i="12"/>
  <c r="E21" i="12"/>
  <c r="A26" i="12"/>
  <c r="E23" i="12"/>
  <c r="D22" i="12"/>
  <c r="C21" i="12"/>
  <c r="F25" i="12"/>
  <c r="A21" i="12"/>
  <c r="I23" i="12" l="1"/>
  <c r="J23" i="12" s="1"/>
  <c r="K23" i="12" l="1"/>
  <c r="L24" i="12" l="1"/>
  <c r="L26" i="12"/>
  <c r="L25" i="12"/>
  <c r="L23" i="12"/>
  <c r="N21" i="12" l="1" a="1"/>
  <c r="N26" i="12" s="1"/>
  <c r="U26" i="12" s="1"/>
  <c r="Q21" i="12" l="1"/>
  <c r="X21" i="12" s="1"/>
  <c r="O21" i="12"/>
  <c r="V21" i="12" s="1"/>
  <c r="R26" i="12"/>
  <c r="Y26" i="12" s="1"/>
  <c r="O24" i="12"/>
  <c r="V24" i="12" s="1"/>
  <c r="S24" i="12"/>
  <c r="Z24" i="12" s="1"/>
  <c r="O25" i="12"/>
  <c r="V25" i="12" s="1"/>
  <c r="P21" i="12"/>
  <c r="W21" i="12" s="1"/>
  <c r="N21" i="12"/>
  <c r="U21" i="12" s="1"/>
  <c r="Q24" i="12"/>
  <c r="X24" i="12" s="1"/>
  <c r="P24" i="12"/>
  <c r="W24" i="12" s="1"/>
  <c r="R24" i="12"/>
  <c r="Y24" i="12" s="1"/>
  <c r="O26" i="12"/>
  <c r="V26" i="12" s="1"/>
  <c r="S25" i="12"/>
  <c r="Z25" i="12" s="1"/>
  <c r="N22" i="12"/>
  <c r="U22" i="12" s="1"/>
  <c r="N25" i="12"/>
  <c r="U25" i="12" s="1"/>
  <c r="O23" i="12"/>
  <c r="V23" i="12" s="1"/>
  <c r="S23" i="12"/>
  <c r="Z23" i="12" s="1"/>
  <c r="N24" i="12"/>
  <c r="U24" i="12" s="1"/>
  <c r="P22" i="12"/>
  <c r="W22" i="12" s="1"/>
  <c r="Q22" i="12"/>
  <c r="X22" i="12" s="1"/>
  <c r="R21" i="12"/>
  <c r="Y21" i="12" s="1"/>
  <c r="P26" i="12"/>
  <c r="W26" i="12" s="1"/>
  <c r="Q25" i="12"/>
  <c r="X25" i="12" s="1"/>
  <c r="O22" i="12"/>
  <c r="V22" i="12" s="1"/>
  <c r="R25" i="12"/>
  <c r="Y25" i="12" s="1"/>
  <c r="R22" i="12"/>
  <c r="Y22" i="12" s="1"/>
  <c r="P25" i="12"/>
  <c r="W25" i="12" s="1"/>
  <c r="Q23" i="12"/>
  <c r="X23" i="12" s="1"/>
  <c r="R23" i="12"/>
  <c r="Y23" i="12" s="1"/>
  <c r="S22" i="12"/>
  <c r="Z22" i="12" s="1"/>
  <c r="S21" i="12"/>
  <c r="Z21" i="12" s="1"/>
  <c r="S26" i="12"/>
  <c r="Z26" i="12" s="1"/>
  <c r="N23" i="12"/>
  <c r="U23" i="12" s="1"/>
  <c r="Q26" i="12"/>
  <c r="X26" i="12" s="1"/>
  <c r="P23" i="12"/>
  <c r="W23" i="12" s="1"/>
  <c r="AB21" i="12" l="1" a="1"/>
  <c r="AG26" i="12" s="1"/>
  <c r="A30" i="12" a="1"/>
  <c r="C34" i="12" s="1"/>
  <c r="AC21" i="12" l="1"/>
  <c r="AG25" i="12"/>
  <c r="AB21" i="12"/>
  <c r="AC23" i="12"/>
  <c r="AB24" i="12"/>
  <c r="E30" i="12"/>
  <c r="D32" i="12"/>
  <c r="F31" i="12"/>
  <c r="E33" i="12"/>
  <c r="B31" i="12"/>
  <c r="D31" i="12"/>
  <c r="C35" i="12"/>
  <c r="AB25" i="12"/>
  <c r="AC22" i="12"/>
  <c r="C31" i="12"/>
  <c r="A30" i="12"/>
  <c r="A33" i="12"/>
  <c r="C33" i="12"/>
  <c r="F32" i="12"/>
  <c r="C30" i="12"/>
  <c r="AF24" i="12"/>
  <c r="AG24" i="12"/>
  <c r="AD22" i="12"/>
  <c r="AD21" i="12"/>
  <c r="AB26" i="12"/>
  <c r="AC25" i="12"/>
  <c r="AD24" i="12"/>
  <c r="AB22" i="12"/>
  <c r="AF25" i="12"/>
  <c r="AG22" i="12"/>
  <c r="AE25" i="12"/>
  <c r="B33" i="12"/>
  <c r="E34" i="12"/>
  <c r="F33" i="12"/>
  <c r="B35" i="12"/>
  <c r="E32" i="12"/>
  <c r="A31" i="12"/>
  <c r="A35" i="12"/>
  <c r="AD23" i="12"/>
  <c r="AE22" i="12"/>
  <c r="AF21" i="12"/>
  <c r="AD26" i="12"/>
  <c r="AD25" i="12"/>
  <c r="AB23" i="12"/>
  <c r="AE26" i="12"/>
  <c r="AE23" i="12"/>
  <c r="AC26" i="12"/>
  <c r="D35" i="12"/>
  <c r="H35" i="12" s="1"/>
  <c r="J35" i="12" s="1"/>
  <c r="F35" i="12"/>
  <c r="D30" i="12"/>
  <c r="B34" i="12"/>
  <c r="D33" i="12"/>
  <c r="H33" i="12" s="1"/>
  <c r="C32" i="12"/>
  <c r="E35" i="12"/>
  <c r="AE24" i="12"/>
  <c r="AF23" i="12"/>
  <c r="AF22" i="12"/>
  <c r="AG21" i="12"/>
  <c r="AF26" i="12"/>
  <c r="AG23" i="12"/>
  <c r="AE21" i="12"/>
  <c r="AC24" i="12"/>
  <c r="A32" i="12"/>
  <c r="B32" i="12"/>
  <c r="B30" i="12"/>
  <c r="F34" i="12"/>
  <c r="A34" i="12"/>
  <c r="F30" i="12"/>
  <c r="D34" i="12"/>
  <c r="H34" i="12" s="1"/>
  <c r="J34" i="12" s="1"/>
  <c r="E31" i="12"/>
  <c r="I33" i="12" l="1"/>
  <c r="J33" i="12" s="1"/>
  <c r="K33" i="12" s="1"/>
  <c r="L34" i="12" l="1"/>
  <c r="L35" i="12"/>
  <c r="L33" i="12"/>
  <c r="N30" i="12" l="1" a="1"/>
  <c r="S34" i="12" s="1"/>
  <c r="Z34" i="12" s="1"/>
  <c r="Q33" i="12" l="1"/>
  <c r="X33" i="12" s="1"/>
  <c r="Q35" i="12"/>
  <c r="X35" i="12" s="1"/>
  <c r="P33" i="12"/>
  <c r="W33" i="12" s="1"/>
  <c r="Q32" i="12"/>
  <c r="X32" i="12" s="1"/>
  <c r="N30" i="12"/>
  <c r="U30" i="12" s="1"/>
  <c r="O35" i="12"/>
  <c r="V35" i="12" s="1"/>
  <c r="R33" i="12"/>
  <c r="Y33" i="12" s="1"/>
  <c r="N34" i="12"/>
  <c r="U34" i="12" s="1"/>
  <c r="Q30" i="12"/>
  <c r="X30" i="12" s="1"/>
  <c r="R34" i="12"/>
  <c r="Y34" i="12" s="1"/>
  <c r="O30" i="12"/>
  <c r="V30" i="12" s="1"/>
  <c r="P34" i="12"/>
  <c r="W34" i="12" s="1"/>
  <c r="R35" i="12"/>
  <c r="Y35" i="12" s="1"/>
  <c r="S30" i="12"/>
  <c r="Z30" i="12" s="1"/>
  <c r="O33" i="12"/>
  <c r="V33" i="12" s="1"/>
  <c r="P31" i="12"/>
  <c r="W31" i="12" s="1"/>
  <c r="R32" i="12"/>
  <c r="Y32" i="12" s="1"/>
  <c r="S32" i="12"/>
  <c r="Z32" i="12" s="1"/>
  <c r="R31" i="12"/>
  <c r="Y31" i="12" s="1"/>
  <c r="R30" i="12"/>
  <c r="Y30" i="12" s="1"/>
  <c r="O31" i="12"/>
  <c r="V31" i="12" s="1"/>
  <c r="S35" i="12"/>
  <c r="Z35" i="12" s="1"/>
  <c r="S33" i="12"/>
  <c r="Z33" i="12" s="1"/>
  <c r="N31" i="12"/>
  <c r="U31" i="12" s="1"/>
  <c r="Q34" i="12"/>
  <c r="X34" i="12" s="1"/>
  <c r="Q31" i="12"/>
  <c r="X31" i="12" s="1"/>
  <c r="O34" i="12"/>
  <c r="V34" i="12" s="1"/>
  <c r="N33" i="12"/>
  <c r="U33" i="12" s="1"/>
  <c r="N32" i="12"/>
  <c r="U32" i="12" s="1"/>
  <c r="P32" i="12"/>
  <c r="W32" i="12" s="1"/>
  <c r="P30" i="12"/>
  <c r="W30" i="12" s="1"/>
  <c r="N35" i="12"/>
  <c r="U35" i="12" s="1"/>
  <c r="S31" i="12"/>
  <c r="Z31" i="12" s="1"/>
  <c r="P35" i="12"/>
  <c r="W35" i="12" s="1"/>
  <c r="O32" i="12"/>
  <c r="V32" i="12" s="1"/>
  <c r="A12" i="11" a="1"/>
  <c r="D12" i="11" s="1"/>
  <c r="A39" i="12" l="1" a="1"/>
  <c r="D44" i="12" s="1"/>
  <c r="AB30" i="12" a="1"/>
  <c r="AE33" i="12" s="1"/>
  <c r="E17" i="11"/>
  <c r="A17" i="11"/>
  <c r="C16" i="11"/>
  <c r="E15" i="11"/>
  <c r="A15" i="11"/>
  <c r="C14" i="11"/>
  <c r="E13" i="11"/>
  <c r="A13" i="11"/>
  <c r="C12" i="11"/>
  <c r="D17" i="11"/>
  <c r="F16" i="11"/>
  <c r="B16" i="11"/>
  <c r="D15" i="11"/>
  <c r="F14" i="11"/>
  <c r="B14" i="11"/>
  <c r="D13" i="11"/>
  <c r="F12" i="11"/>
  <c r="B12" i="11"/>
  <c r="C17" i="11"/>
  <c r="E16" i="11"/>
  <c r="A16" i="11"/>
  <c r="C15" i="11"/>
  <c r="E14" i="11"/>
  <c r="A14" i="11"/>
  <c r="C13" i="11"/>
  <c r="E12" i="11"/>
  <c r="A12" i="11"/>
  <c r="F17" i="11"/>
  <c r="B17" i="11"/>
  <c r="D16" i="11"/>
  <c r="F15" i="11"/>
  <c r="B15" i="11"/>
  <c r="D14" i="11"/>
  <c r="F13" i="11"/>
  <c r="B13" i="11"/>
  <c r="E13" i="7"/>
  <c r="D13" i="7"/>
  <c r="C13" i="7"/>
  <c r="B13" i="7"/>
  <c r="A13" i="7"/>
  <c r="F12" i="7"/>
  <c r="E12" i="7"/>
  <c r="D12" i="7"/>
  <c r="C12" i="7"/>
  <c r="B12" i="7"/>
  <c r="A12" i="7"/>
  <c r="C44" i="12" l="1"/>
  <c r="D42" i="12"/>
  <c r="E40" i="12"/>
  <c r="E42" i="12"/>
  <c r="B44" i="12"/>
  <c r="A42" i="12"/>
  <c r="F39" i="12"/>
  <c r="A40" i="12"/>
  <c r="B42" i="12"/>
  <c r="A41" i="12"/>
  <c r="C39" i="12"/>
  <c r="E41" i="12"/>
  <c r="E43" i="12"/>
  <c r="H43" i="12" s="1"/>
  <c r="D41" i="12"/>
  <c r="D39" i="12"/>
  <c r="A43" i="12"/>
  <c r="D40" i="12"/>
  <c r="B43" i="12"/>
  <c r="E44" i="12"/>
  <c r="H44" i="12" s="1"/>
  <c r="J44" i="12" s="1"/>
  <c r="F42" i="12"/>
  <c r="D43" i="12"/>
  <c r="A39" i="12"/>
  <c r="C42" i="12"/>
  <c r="C40" i="12"/>
  <c r="A44" i="12"/>
  <c r="B41" i="12"/>
  <c r="F43" i="12"/>
  <c r="B39" i="12"/>
  <c r="F40" i="12"/>
  <c r="B40" i="12"/>
  <c r="E39" i="12"/>
  <c r="C43" i="12"/>
  <c r="C41" i="12"/>
  <c r="F44" i="12"/>
  <c r="F41" i="12"/>
  <c r="AG33" i="12"/>
  <c r="AE30" i="12"/>
  <c r="AF32" i="12"/>
  <c r="AG35" i="12"/>
  <c r="AF34" i="12"/>
  <c r="AD32" i="12"/>
  <c r="AB35" i="12"/>
  <c r="AE31" i="12"/>
  <c r="AC34" i="12"/>
  <c r="AB30" i="12"/>
  <c r="AE32" i="12"/>
  <c r="AD35" i="12"/>
  <c r="AF30" i="12"/>
  <c r="AD30" i="12"/>
  <c r="AB33" i="12"/>
  <c r="AF35" i="12"/>
  <c r="AC32" i="12"/>
  <c r="AG34" i="12"/>
  <c r="AG31" i="12"/>
  <c r="AC35" i="12"/>
  <c r="AC33" i="12"/>
  <c r="AB32" i="12"/>
  <c r="AB31" i="12"/>
  <c r="AF33" i="12"/>
  <c r="AC30" i="12"/>
  <c r="AG32" i="12"/>
  <c r="AE35" i="12"/>
  <c r="AD31" i="12"/>
  <c r="AB34" i="12"/>
  <c r="AC31" i="12"/>
  <c r="AE34" i="12"/>
  <c r="AD33" i="12"/>
  <c r="AF31" i="12"/>
  <c r="AD34" i="12"/>
  <c r="AG30" i="12"/>
  <c r="E9" i="6"/>
  <c r="D9" i="6"/>
  <c r="D15" i="6" s="1"/>
  <c r="E14" i="6" s="1"/>
  <c r="C9" i="6"/>
  <c r="C14" i="6" s="1"/>
  <c r="D13" i="6" s="1"/>
  <c r="B9" i="6"/>
  <c r="B13" i="6" s="1"/>
  <c r="C12" i="6" s="1"/>
  <c r="A9" i="6"/>
  <c r="A12" i="6" s="1"/>
  <c r="D8" i="6"/>
  <c r="D14" i="6" s="1"/>
  <c r="E9" i="5"/>
  <c r="D9" i="5"/>
  <c r="D15" i="5" s="1"/>
  <c r="E14" i="5" s="1"/>
  <c r="C9" i="5"/>
  <c r="C14" i="5" s="1"/>
  <c r="D13" i="5" s="1"/>
  <c r="B9" i="5"/>
  <c r="B13" i="5" s="1"/>
  <c r="C12" i="5" s="1"/>
  <c r="A9" i="5"/>
  <c r="A12" i="5" s="1"/>
  <c r="E8" i="5"/>
  <c r="E15" i="5" s="1"/>
  <c r="D8" i="5"/>
  <c r="D14" i="5" s="1"/>
  <c r="H6" i="5"/>
  <c r="B8" i="5" s="1"/>
  <c r="B12" i="5" s="1"/>
  <c r="E9" i="4"/>
  <c r="D9" i="4"/>
  <c r="D15" i="4" s="1"/>
  <c r="E14" i="4" s="1"/>
  <c r="C9" i="4"/>
  <c r="C14" i="4" s="1"/>
  <c r="D13" i="4" s="1"/>
  <c r="B9" i="4"/>
  <c r="B13" i="4" s="1"/>
  <c r="C12" i="4" s="1"/>
  <c r="A9" i="4"/>
  <c r="A12" i="4" s="1"/>
  <c r="H6" i="4"/>
  <c r="E72" i="2"/>
  <c r="D72" i="2"/>
  <c r="C72" i="2"/>
  <c r="B72" i="2"/>
  <c r="A72" i="2"/>
  <c r="D73" i="2"/>
  <c r="C73" i="2"/>
  <c r="B73" i="2"/>
  <c r="A73" i="2"/>
  <c r="A64" i="2" a="1"/>
  <c r="C68" i="2" s="1"/>
  <c r="A58" i="2" a="1"/>
  <c r="C62" i="2" s="1"/>
  <c r="A52" i="2" a="1"/>
  <c r="B52" i="2" s="1"/>
  <c r="A46" i="2" a="1"/>
  <c r="B46" i="2" s="1"/>
  <c r="D44" i="2"/>
  <c r="C44" i="2"/>
  <c r="B44" i="2"/>
  <c r="A44" i="2"/>
  <c r="E43" i="2"/>
  <c r="D43" i="2"/>
  <c r="C43" i="2"/>
  <c r="B43" i="2"/>
  <c r="A43" i="2"/>
  <c r="A35" i="2" a="1"/>
  <c r="B35" i="2" s="1"/>
  <c r="O33" i="2"/>
  <c r="O32" i="2"/>
  <c r="N33" i="2"/>
  <c r="N32" i="2"/>
  <c r="I30" i="2"/>
  <c r="I29" i="2"/>
  <c r="G29" i="2"/>
  <c r="A29" i="2" a="1"/>
  <c r="B29" i="2" s="1"/>
  <c r="N26" i="2"/>
  <c r="N25" i="2"/>
  <c r="M26" i="2"/>
  <c r="M25" i="2"/>
  <c r="I24" i="2"/>
  <c r="I23" i="2"/>
  <c r="G23" i="2"/>
  <c r="M18" i="2"/>
  <c r="M19" i="2"/>
  <c r="L19" i="2"/>
  <c r="A23" i="2" s="1" a="1"/>
  <c r="A23" i="2" s="1"/>
  <c r="L18" i="2"/>
  <c r="I18" i="2"/>
  <c r="I17" i="2"/>
  <c r="G17" i="2"/>
  <c r="A17" i="2" a="1"/>
  <c r="D17" i="2" s="1"/>
  <c r="L12" i="2"/>
  <c r="L11" i="2"/>
  <c r="K12" i="2"/>
  <c r="K11" i="2"/>
  <c r="I12" i="2"/>
  <c r="I11" i="2"/>
  <c r="G11" i="2"/>
  <c r="E14" i="2"/>
  <c r="D13" i="2"/>
  <c r="C12" i="2"/>
  <c r="B11" i="2"/>
  <c r="D15" i="2"/>
  <c r="C14" i="2"/>
  <c r="B13" i="2"/>
  <c r="A12" i="2"/>
  <c r="E15" i="2"/>
  <c r="D14" i="2"/>
  <c r="C13" i="2"/>
  <c r="B12" i="2"/>
  <c r="A11" i="2"/>
  <c r="B9" i="2"/>
  <c r="C9" i="2"/>
  <c r="D9" i="2"/>
  <c r="E9" i="2"/>
  <c r="A9" i="2"/>
  <c r="B8" i="2"/>
  <c r="C8" i="2"/>
  <c r="D8" i="2"/>
  <c r="E8" i="2"/>
  <c r="A8" i="2"/>
  <c r="H6" i="2"/>
  <c r="I43" i="12" l="1"/>
  <c r="J43" i="12" s="1"/>
  <c r="E8" i="6"/>
  <c r="E15" i="6" s="1"/>
  <c r="A8" i="6"/>
  <c r="A11" i="6" s="1"/>
  <c r="G11" i="6" s="1"/>
  <c r="I12" i="6" s="1"/>
  <c r="K12" i="6" s="1"/>
  <c r="L11" i="6" s="1"/>
  <c r="B8" i="6"/>
  <c r="B12" i="6" s="1"/>
  <c r="C8" i="6"/>
  <c r="C13" i="6" s="1"/>
  <c r="B11" i="6"/>
  <c r="B11" i="5"/>
  <c r="C8" i="5"/>
  <c r="C13" i="5" s="1"/>
  <c r="A8" i="5"/>
  <c r="A11" i="5" s="1"/>
  <c r="B11" i="4"/>
  <c r="E8" i="4"/>
  <c r="E15" i="4" s="1"/>
  <c r="A8" i="4"/>
  <c r="A11" i="4" s="1"/>
  <c r="C8" i="4"/>
  <c r="C13" i="4" s="1"/>
  <c r="B8" i="4"/>
  <c r="B12" i="4" s="1"/>
  <c r="D8" i="4"/>
  <c r="D14" i="4" s="1"/>
  <c r="D64" i="2"/>
  <c r="C65" i="2"/>
  <c r="B66" i="2"/>
  <c r="A67" i="2"/>
  <c r="E67" i="2"/>
  <c r="D68" i="2"/>
  <c r="A64" i="2"/>
  <c r="E64" i="2"/>
  <c r="D65" i="2"/>
  <c r="C66" i="2"/>
  <c r="B67" i="2"/>
  <c r="A68" i="2"/>
  <c r="E68" i="2"/>
  <c r="B64" i="2"/>
  <c r="A65" i="2"/>
  <c r="E65" i="2"/>
  <c r="D66" i="2"/>
  <c r="C67" i="2"/>
  <c r="B68" i="2"/>
  <c r="C64" i="2"/>
  <c r="B65" i="2"/>
  <c r="A66" i="2"/>
  <c r="E66" i="2"/>
  <c r="D67" i="2"/>
  <c r="D58" i="2"/>
  <c r="C59" i="2"/>
  <c r="A61" i="2"/>
  <c r="E61" i="2"/>
  <c r="A58" i="2"/>
  <c r="D59" i="2"/>
  <c r="B61" i="2"/>
  <c r="E62" i="2"/>
  <c r="B58" i="2"/>
  <c r="A59" i="2"/>
  <c r="E59" i="2"/>
  <c r="D60" i="2"/>
  <c r="C61" i="2"/>
  <c r="B62" i="2"/>
  <c r="B60" i="2"/>
  <c r="D62" i="2"/>
  <c r="E58" i="2"/>
  <c r="C60" i="2"/>
  <c r="A62" i="2"/>
  <c r="C58" i="2"/>
  <c r="B59" i="2"/>
  <c r="A60" i="2"/>
  <c r="E60" i="2"/>
  <c r="D61" i="2"/>
  <c r="C56" i="2"/>
  <c r="D55" i="2"/>
  <c r="E54" i="2"/>
  <c r="A54" i="2"/>
  <c r="B53" i="2"/>
  <c r="C52" i="2"/>
  <c r="E56" i="2"/>
  <c r="A56" i="2"/>
  <c r="B55" i="2"/>
  <c r="C54" i="2"/>
  <c r="D53" i="2"/>
  <c r="E52" i="2"/>
  <c r="A52" i="2"/>
  <c r="D56" i="2"/>
  <c r="E55" i="2"/>
  <c r="A55" i="2"/>
  <c r="B54" i="2"/>
  <c r="C53" i="2"/>
  <c r="D52" i="2"/>
  <c r="B56" i="2"/>
  <c r="C55" i="2"/>
  <c r="D54" i="2"/>
  <c r="E53" i="2"/>
  <c r="A53" i="2"/>
  <c r="C50" i="2"/>
  <c r="D49" i="2"/>
  <c r="E48" i="2"/>
  <c r="A48" i="2"/>
  <c r="B47" i="2"/>
  <c r="C46" i="2"/>
  <c r="E50" i="2"/>
  <c r="A50" i="2"/>
  <c r="B49" i="2"/>
  <c r="C48" i="2"/>
  <c r="D47" i="2"/>
  <c r="E46" i="2"/>
  <c r="A46" i="2"/>
  <c r="D50" i="2"/>
  <c r="E49" i="2"/>
  <c r="A49" i="2"/>
  <c r="B48" i="2"/>
  <c r="C47" i="2"/>
  <c r="D46" i="2"/>
  <c r="B50" i="2"/>
  <c r="C49" i="2"/>
  <c r="D48" i="2"/>
  <c r="E47" i="2"/>
  <c r="A47" i="2"/>
  <c r="C39" i="2"/>
  <c r="D38" i="2"/>
  <c r="E37" i="2"/>
  <c r="A37" i="2"/>
  <c r="B36" i="2"/>
  <c r="C35" i="2"/>
  <c r="E39" i="2"/>
  <c r="A39" i="2"/>
  <c r="B38" i="2"/>
  <c r="C37" i="2"/>
  <c r="D36" i="2"/>
  <c r="E35" i="2"/>
  <c r="A35" i="2"/>
  <c r="D39" i="2"/>
  <c r="E38" i="2"/>
  <c r="A38" i="2"/>
  <c r="B37" i="2"/>
  <c r="C36" i="2"/>
  <c r="D35" i="2"/>
  <c r="B39" i="2"/>
  <c r="C38" i="2"/>
  <c r="D37" i="2"/>
  <c r="E36" i="2"/>
  <c r="A36" i="2"/>
  <c r="A33" i="2"/>
  <c r="C31" i="2"/>
  <c r="E29" i="2"/>
  <c r="D33" i="2"/>
  <c r="B31" i="2"/>
  <c r="C33" i="2"/>
  <c r="D32" i="2"/>
  <c r="E31" i="2"/>
  <c r="A31" i="2"/>
  <c r="B30" i="2"/>
  <c r="C29" i="2"/>
  <c r="E33" i="2"/>
  <c r="B32" i="2"/>
  <c r="D30" i="2"/>
  <c r="A29" i="2"/>
  <c r="E32" i="2"/>
  <c r="A32" i="2"/>
  <c r="C30" i="2"/>
  <c r="D29" i="2"/>
  <c r="B33" i="2"/>
  <c r="C32" i="2"/>
  <c r="D31" i="2"/>
  <c r="E30" i="2"/>
  <c r="A30" i="2"/>
  <c r="D27" i="2"/>
  <c r="A26" i="2"/>
  <c r="C24" i="2"/>
  <c r="C27" i="2"/>
  <c r="E25" i="2"/>
  <c r="B24" i="2"/>
  <c r="B27" i="2"/>
  <c r="C26" i="2"/>
  <c r="D25" i="2"/>
  <c r="E24" i="2"/>
  <c r="A24" i="2"/>
  <c r="B23" i="2"/>
  <c r="E26" i="2"/>
  <c r="B25" i="2"/>
  <c r="D23" i="2"/>
  <c r="D26" i="2"/>
  <c r="A25" i="2"/>
  <c r="C23" i="2"/>
  <c r="E27" i="2"/>
  <c r="A27" i="2"/>
  <c r="B26" i="2"/>
  <c r="C25" i="2"/>
  <c r="D24" i="2"/>
  <c r="E23" i="2"/>
  <c r="C21" i="2"/>
  <c r="D20" i="2"/>
  <c r="E19" i="2"/>
  <c r="A19" i="2"/>
  <c r="B18" i="2"/>
  <c r="C17" i="2"/>
  <c r="B21" i="2"/>
  <c r="C20" i="2"/>
  <c r="D19" i="2"/>
  <c r="E18" i="2"/>
  <c r="A18" i="2"/>
  <c r="B17" i="2"/>
  <c r="E21" i="2"/>
  <c r="A21" i="2"/>
  <c r="B20" i="2"/>
  <c r="C19" i="2"/>
  <c r="D18" i="2"/>
  <c r="E17" i="2"/>
  <c r="A17" i="2"/>
  <c r="D21" i="2"/>
  <c r="E20" i="2"/>
  <c r="A20" i="2"/>
  <c r="B19" i="2"/>
  <c r="C18" i="2"/>
  <c r="K43" i="12" l="1"/>
  <c r="L44" i="12" s="1"/>
  <c r="I11" i="6"/>
  <c r="K11" i="6" s="1"/>
  <c r="L12" i="6"/>
  <c r="A17" i="6" s="1" a="1"/>
  <c r="G11" i="5"/>
  <c r="I12" i="5" s="1"/>
  <c r="K12" i="5" s="1"/>
  <c r="L11" i="5" s="1"/>
  <c r="G11" i="4"/>
  <c r="I12" i="4" s="1"/>
  <c r="K12" i="4" s="1"/>
  <c r="L11" i="4" s="1"/>
  <c r="L43" i="12" l="1"/>
  <c r="N39" i="12" s="1" a="1"/>
  <c r="B21" i="6"/>
  <c r="C20" i="6"/>
  <c r="D19" i="6"/>
  <c r="E18" i="6"/>
  <c r="A18" i="6"/>
  <c r="B17" i="6"/>
  <c r="E21" i="6"/>
  <c r="A21" i="6"/>
  <c r="B20" i="6"/>
  <c r="C19" i="6"/>
  <c r="D18" i="6"/>
  <c r="E17" i="6"/>
  <c r="A17" i="6"/>
  <c r="D21" i="6"/>
  <c r="E20" i="6"/>
  <c r="A20" i="6"/>
  <c r="B19" i="6"/>
  <c r="C18" i="6"/>
  <c r="D17" i="6"/>
  <c r="C21" i="6"/>
  <c r="D20" i="6"/>
  <c r="E19" i="6"/>
  <c r="A19" i="6"/>
  <c r="B18" i="6"/>
  <c r="C17" i="6"/>
  <c r="I11" i="5"/>
  <c r="K11" i="5" s="1"/>
  <c r="I11" i="4"/>
  <c r="K11" i="4" s="1"/>
  <c r="S7" i="1"/>
  <c r="T7" i="1"/>
  <c r="U7" i="1"/>
  <c r="P8" i="1"/>
  <c r="T8" i="1"/>
  <c r="U8" i="1"/>
  <c r="P9" i="1"/>
  <c r="Q9" i="1"/>
  <c r="U9" i="1"/>
  <c r="P10" i="1"/>
  <c r="Q10" i="1"/>
  <c r="R10" i="1"/>
  <c r="P11" i="1"/>
  <c r="Q11" i="1"/>
  <c r="R11" i="1"/>
  <c r="S11" i="1"/>
  <c r="R6" i="1"/>
  <c r="S6" i="1"/>
  <c r="T6" i="1"/>
  <c r="U6" i="1"/>
  <c r="R43" i="12" l="1"/>
  <c r="Y43" i="12" s="1"/>
  <c r="N41" i="12"/>
  <c r="U41" i="12" s="1"/>
  <c r="S44" i="12"/>
  <c r="Z44" i="12" s="1"/>
  <c r="P41" i="12"/>
  <c r="W41" i="12" s="1"/>
  <c r="P43" i="12"/>
  <c r="W43" i="12" s="1"/>
  <c r="S39" i="12"/>
  <c r="Z39" i="12" s="1"/>
  <c r="P39" i="12"/>
  <c r="W39" i="12" s="1"/>
  <c r="O39" i="12"/>
  <c r="V39" i="12" s="1"/>
  <c r="Q43" i="12"/>
  <c r="X43" i="12" s="1"/>
  <c r="N43" i="12"/>
  <c r="U43" i="12" s="1"/>
  <c r="P40" i="12"/>
  <c r="W40" i="12" s="1"/>
  <c r="N44" i="12"/>
  <c r="U44" i="12" s="1"/>
  <c r="Q40" i="12"/>
  <c r="X40" i="12" s="1"/>
  <c r="Q42" i="12"/>
  <c r="X42" i="12" s="1"/>
  <c r="R44" i="12"/>
  <c r="Y44" i="12" s="1"/>
  <c r="Q44" i="12"/>
  <c r="X44" i="12" s="1"/>
  <c r="S41" i="12"/>
  <c r="Z41" i="12" s="1"/>
  <c r="N40" i="12"/>
  <c r="U40" i="12" s="1"/>
  <c r="P42" i="12"/>
  <c r="W42" i="12" s="1"/>
  <c r="R39" i="12"/>
  <c r="Y39" i="12" s="1"/>
  <c r="O43" i="12"/>
  <c r="V43" i="12" s="1"/>
  <c r="Q39" i="12"/>
  <c r="X39" i="12" s="1"/>
  <c r="Q41" i="12"/>
  <c r="X41" i="12" s="1"/>
  <c r="S42" i="12"/>
  <c r="Z42" i="12" s="1"/>
  <c r="R42" i="12"/>
  <c r="Y42" i="12" s="1"/>
  <c r="S43" i="12"/>
  <c r="Z43" i="12" s="1"/>
  <c r="N42" i="12"/>
  <c r="U42" i="12" s="1"/>
  <c r="P44" i="12"/>
  <c r="W44" i="12" s="1"/>
  <c r="R41" i="12"/>
  <c r="Y41" i="12" s="1"/>
  <c r="N39" i="12"/>
  <c r="U39" i="12" s="1"/>
  <c r="O42" i="12"/>
  <c r="V42" i="12" s="1"/>
  <c r="O44" i="12"/>
  <c r="V44" i="12" s="1"/>
  <c r="R40" i="12"/>
  <c r="Y40" i="12" s="1"/>
  <c r="O41" i="12"/>
  <c r="V41" i="12" s="1"/>
  <c r="S40" i="12"/>
  <c r="Z40" i="12" s="1"/>
  <c r="O40" i="12"/>
  <c r="V40" i="12" s="1"/>
  <c r="G17" i="6"/>
  <c r="I17" i="6" s="1"/>
  <c r="L18" i="6" s="1"/>
  <c r="I18" i="6"/>
  <c r="M18" i="6" s="1"/>
  <c r="L19" i="6" s="1"/>
  <c r="L12" i="5"/>
  <c r="A17" i="5" a="1"/>
  <c r="L12" i="4"/>
  <c r="A17" i="4" s="1" a="1"/>
  <c r="D15" i="1"/>
  <c r="D27" i="1" s="1"/>
  <c r="E15" i="1"/>
  <c r="E27" i="1" s="1"/>
  <c r="F15" i="1"/>
  <c r="F27" i="1" s="1"/>
  <c r="A16" i="1"/>
  <c r="A28" i="1" s="1"/>
  <c r="E16" i="1"/>
  <c r="E28" i="1" s="1"/>
  <c r="F16" i="1"/>
  <c r="F28" i="1" s="1"/>
  <c r="A17" i="1"/>
  <c r="A29" i="1" s="1"/>
  <c r="B17" i="1"/>
  <c r="B29" i="1" s="1"/>
  <c r="F17" i="1"/>
  <c r="F29" i="1" s="1"/>
  <c r="A18" i="1"/>
  <c r="A30" i="1" s="1"/>
  <c r="B18" i="1"/>
  <c r="B30" i="1" s="1"/>
  <c r="C18" i="1"/>
  <c r="C30" i="1" s="1"/>
  <c r="A19" i="1"/>
  <c r="A31" i="1" s="1"/>
  <c r="B19" i="1"/>
  <c r="B31" i="1" s="1"/>
  <c r="C19" i="1"/>
  <c r="C31" i="1" s="1"/>
  <c r="D19" i="1"/>
  <c r="D31" i="1" s="1"/>
  <c r="C14" i="1"/>
  <c r="C26" i="1" s="1"/>
  <c r="D14" i="1"/>
  <c r="D26" i="1" s="1"/>
  <c r="E14" i="1"/>
  <c r="E26" i="1" s="1"/>
  <c r="F14" i="1"/>
  <c r="F26" i="1" s="1"/>
  <c r="A48" i="12" l="1" a="1"/>
  <c r="AB39" i="12" a="1"/>
  <c r="M19" i="6"/>
  <c r="A23" i="6" a="1"/>
  <c r="C21" i="5"/>
  <c r="D20" i="5"/>
  <c r="E19" i="5"/>
  <c r="A19" i="5"/>
  <c r="B18" i="5"/>
  <c r="C17" i="5"/>
  <c r="B21" i="5"/>
  <c r="B20" i="5"/>
  <c r="B19" i="5"/>
  <c r="A18" i="5"/>
  <c r="A17" i="5"/>
  <c r="A21" i="5"/>
  <c r="A20" i="5"/>
  <c r="E18" i="5"/>
  <c r="E17" i="5"/>
  <c r="E21" i="5"/>
  <c r="E20" i="5"/>
  <c r="D19" i="5"/>
  <c r="D18" i="5"/>
  <c r="D17" i="5"/>
  <c r="D21" i="5"/>
  <c r="C20" i="5"/>
  <c r="C19" i="5"/>
  <c r="C18" i="5"/>
  <c r="B17" i="5"/>
  <c r="B21" i="4"/>
  <c r="C20" i="4"/>
  <c r="D19" i="4"/>
  <c r="E18" i="4"/>
  <c r="A18" i="4"/>
  <c r="B17" i="4"/>
  <c r="D21" i="4"/>
  <c r="E20" i="4"/>
  <c r="A20" i="4"/>
  <c r="B19" i="4"/>
  <c r="C18" i="4"/>
  <c r="D17" i="4"/>
  <c r="C21" i="4"/>
  <c r="D20" i="4"/>
  <c r="E19" i="4"/>
  <c r="A19" i="4"/>
  <c r="B18" i="4"/>
  <c r="C17" i="4"/>
  <c r="E21" i="4"/>
  <c r="D18" i="4"/>
  <c r="A21" i="4"/>
  <c r="E17" i="4"/>
  <c r="B20" i="4"/>
  <c r="A17" i="4"/>
  <c r="C19" i="4"/>
  <c r="E11" i="1"/>
  <c r="D10" i="1"/>
  <c r="C9" i="1"/>
  <c r="C17" i="1" s="1"/>
  <c r="B8" i="1"/>
  <c r="C7" i="1" s="1"/>
  <c r="A7" i="1"/>
  <c r="F11" i="1"/>
  <c r="E10" i="1"/>
  <c r="D9" i="1"/>
  <c r="C8" i="1"/>
  <c r="B7" i="1"/>
  <c r="A6" i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B1" i="3"/>
  <c r="C1" i="3"/>
  <c r="D1" i="3"/>
  <c r="E1" i="3"/>
  <c r="F1" i="3"/>
  <c r="G1" i="3"/>
  <c r="H1" i="3"/>
  <c r="I1" i="3"/>
  <c r="A1" i="3"/>
  <c r="AE44" i="12" l="1"/>
  <c r="AG41" i="12"/>
  <c r="AC39" i="12"/>
  <c r="AC42" i="12"/>
  <c r="AD44" i="12"/>
  <c r="AD42" i="12"/>
  <c r="AG42" i="12"/>
  <c r="AG40" i="12"/>
  <c r="AF43" i="12"/>
  <c r="AG43" i="12"/>
  <c r="AC41" i="12"/>
  <c r="AD41" i="12"/>
  <c r="AE41" i="12"/>
  <c r="AB39" i="12"/>
  <c r="AE40" i="12"/>
  <c r="AB44" i="12"/>
  <c r="AC44" i="12"/>
  <c r="AD39" i="12"/>
  <c r="AB42" i="12"/>
  <c r="AE42" i="12"/>
  <c r="AG39" i="12"/>
  <c r="AB43" i="12"/>
  <c r="AE39" i="12"/>
  <c r="AD43" i="12"/>
  <c r="AF39" i="12"/>
  <c r="AF42" i="12"/>
  <c r="AC40" i="12"/>
  <c r="AF41" i="12"/>
  <c r="AG44" i="12"/>
  <c r="AE43" i="12"/>
  <c r="AB41" i="12"/>
  <c r="AB40" i="12"/>
  <c r="AC43" i="12"/>
  <c r="AD40" i="12"/>
  <c r="AF40" i="12"/>
  <c r="AF44" i="12"/>
  <c r="D53" i="12"/>
  <c r="F50" i="12"/>
  <c r="B48" i="12"/>
  <c r="B51" i="12"/>
  <c r="C53" i="12"/>
  <c r="F49" i="12"/>
  <c r="C52" i="12"/>
  <c r="E48" i="12"/>
  <c r="F51" i="12"/>
  <c r="F52" i="12"/>
  <c r="F53" i="12"/>
  <c r="H53" i="12" s="1"/>
  <c r="D52" i="12"/>
  <c r="C51" i="12"/>
  <c r="D49" i="12"/>
  <c r="C49" i="12"/>
  <c r="E51" i="12"/>
  <c r="D50" i="12"/>
  <c r="C48" i="12"/>
  <c r="D51" i="12"/>
  <c r="H51" i="12" s="1"/>
  <c r="F48" i="12"/>
  <c r="A52" i="12"/>
  <c r="D48" i="12"/>
  <c r="E50" i="12"/>
  <c r="B53" i="12"/>
  <c r="E49" i="12"/>
  <c r="A50" i="12"/>
  <c r="E52" i="12"/>
  <c r="H52" i="12" s="1"/>
  <c r="B50" i="12"/>
  <c r="C50" i="12"/>
  <c r="H50" i="12" s="1"/>
  <c r="A49" i="12"/>
  <c r="A51" i="12"/>
  <c r="B49" i="12"/>
  <c r="H49" i="12" s="1"/>
  <c r="B52" i="12"/>
  <c r="A53" i="12"/>
  <c r="A48" i="12"/>
  <c r="H48" i="12" s="1"/>
  <c r="E53" i="12"/>
  <c r="P6" i="1"/>
  <c r="R7" i="1"/>
  <c r="C15" i="1"/>
  <c r="C27" i="1" s="1"/>
  <c r="Q7" i="1"/>
  <c r="L12" i="1"/>
  <c r="A14" i="1" s="1"/>
  <c r="U11" i="1"/>
  <c r="S10" i="1"/>
  <c r="D18" i="1"/>
  <c r="D8" i="1"/>
  <c r="D16" i="1" s="1"/>
  <c r="D28" i="1" s="1"/>
  <c r="T10" i="1"/>
  <c r="I10" i="1"/>
  <c r="R8" i="1"/>
  <c r="P7" i="1"/>
  <c r="A15" i="1"/>
  <c r="T11" i="1"/>
  <c r="E19" i="1"/>
  <c r="E9" i="1"/>
  <c r="C24" i="1"/>
  <c r="C29" i="1"/>
  <c r="S9" i="1"/>
  <c r="Q8" i="1"/>
  <c r="B16" i="1"/>
  <c r="B6" i="1"/>
  <c r="F10" i="1"/>
  <c r="I11" i="1" s="1"/>
  <c r="E27" i="6"/>
  <c r="A27" i="6"/>
  <c r="B26" i="6"/>
  <c r="C25" i="6"/>
  <c r="D24" i="6"/>
  <c r="E23" i="6"/>
  <c r="A23" i="6"/>
  <c r="D27" i="6"/>
  <c r="E26" i="6"/>
  <c r="A26" i="6"/>
  <c r="B25" i="6"/>
  <c r="C24" i="6"/>
  <c r="D23" i="6"/>
  <c r="C27" i="6"/>
  <c r="D26" i="6"/>
  <c r="E25" i="6"/>
  <c r="A25" i="6"/>
  <c r="B24" i="6"/>
  <c r="C23" i="6"/>
  <c r="B27" i="6"/>
  <c r="C26" i="6"/>
  <c r="D25" i="6"/>
  <c r="E24" i="6"/>
  <c r="A24" i="6"/>
  <c r="B23" i="6"/>
  <c r="G17" i="5"/>
  <c r="I18" i="5" s="1"/>
  <c r="M18" i="5" s="1"/>
  <c r="L19" i="5" s="1"/>
  <c r="G17" i="4"/>
  <c r="I18" i="4" s="1"/>
  <c r="M18" i="4" s="1"/>
  <c r="L19" i="4" s="1"/>
  <c r="J48" i="12" l="1"/>
  <c r="J51" i="12" s="1"/>
  <c r="AB47" i="12" a="1"/>
  <c r="D17" i="1"/>
  <c r="D29" i="1" s="1"/>
  <c r="E18" i="1"/>
  <c r="E30" i="1" s="1"/>
  <c r="C16" i="1"/>
  <c r="C28" i="1" s="1"/>
  <c r="A26" i="1"/>
  <c r="A23" i="1"/>
  <c r="E24" i="1"/>
  <c r="E31" i="1"/>
  <c r="B28" i="1"/>
  <c r="B24" i="1"/>
  <c r="Q6" i="1"/>
  <c r="B14" i="1"/>
  <c r="B26" i="1" s="1"/>
  <c r="A27" i="1"/>
  <c r="A24" i="1"/>
  <c r="F19" i="1"/>
  <c r="B15" i="1"/>
  <c r="U10" i="1"/>
  <c r="F18" i="1"/>
  <c r="F30" i="1" s="1"/>
  <c r="T9" i="1"/>
  <c r="E17" i="1"/>
  <c r="E29" i="1" s="1"/>
  <c r="I12" i="1"/>
  <c r="L10" i="1" s="1"/>
  <c r="N10" i="1" s="1"/>
  <c r="D30" i="1"/>
  <c r="D24" i="1"/>
  <c r="I24" i="6"/>
  <c r="M26" i="6" s="1"/>
  <c r="N25" i="6" s="1"/>
  <c r="G23" i="6"/>
  <c r="I23" i="6" s="1"/>
  <c r="M25" i="6" s="1"/>
  <c r="I17" i="5"/>
  <c r="L18" i="5" s="1"/>
  <c r="M19" i="5" s="1"/>
  <c r="A23" i="5" a="1"/>
  <c r="I17" i="4"/>
  <c r="L18" i="4" s="1"/>
  <c r="AF52" i="12" l="1"/>
  <c r="E62" i="12" s="1"/>
  <c r="AB50" i="12"/>
  <c r="A60" i="12" s="1"/>
  <c r="AD47" i="12"/>
  <c r="C57" i="12" s="1"/>
  <c r="AC50" i="12"/>
  <c r="B60" i="12" s="1"/>
  <c r="AD52" i="12"/>
  <c r="C62" i="12" s="1"/>
  <c r="AG48" i="12"/>
  <c r="F58" i="12" s="1"/>
  <c r="AC51" i="12"/>
  <c r="B61" i="12" s="1"/>
  <c r="AF47" i="12"/>
  <c r="E57" i="12" s="1"/>
  <c r="AC48" i="12"/>
  <c r="B58" i="12" s="1"/>
  <c r="AB52" i="12"/>
  <c r="A62" i="12" s="1"/>
  <c r="AD49" i="12"/>
  <c r="C59" i="12" s="1"/>
  <c r="AG52" i="12"/>
  <c r="F62" i="12" s="1"/>
  <c r="AC49" i="12"/>
  <c r="B59" i="12" s="1"/>
  <c r="AE51" i="12"/>
  <c r="D61" i="12" s="1"/>
  <c r="AG47" i="12"/>
  <c r="F57" i="12" s="1"/>
  <c r="AD50" i="12"/>
  <c r="C60" i="12" s="1"/>
  <c r="AE52" i="12"/>
  <c r="D62" i="12" s="1"/>
  <c r="AG49" i="12"/>
  <c r="F59" i="12" s="1"/>
  <c r="AD51" i="12"/>
  <c r="C61" i="12" s="1"/>
  <c r="AF48" i="12"/>
  <c r="E58" i="12" s="1"/>
  <c r="AG51" i="12"/>
  <c r="F61" i="12" s="1"/>
  <c r="AD48" i="12"/>
  <c r="C58" i="12" s="1"/>
  <c r="AE50" i="12"/>
  <c r="D60" i="12" s="1"/>
  <c r="AB47" i="12"/>
  <c r="AE49" i="12"/>
  <c r="D59" i="12" s="1"/>
  <c r="AB49" i="12"/>
  <c r="A59" i="12" s="1"/>
  <c r="AC47" i="12"/>
  <c r="B57" i="12" s="1"/>
  <c r="AF51" i="12"/>
  <c r="E61" i="12" s="1"/>
  <c r="AF50" i="12"/>
  <c r="E60" i="12" s="1"/>
  <c r="AB48" i="12"/>
  <c r="A58" i="12" s="1"/>
  <c r="AB51" i="12"/>
  <c r="A61" i="12" s="1"/>
  <c r="AE47" i="12"/>
  <c r="D57" i="12" s="1"/>
  <c r="AF49" i="12"/>
  <c r="E59" i="12" s="1"/>
  <c r="AC52" i="12"/>
  <c r="B62" i="12" s="1"/>
  <c r="AE48" i="12"/>
  <c r="D58" i="12" s="1"/>
  <c r="AG50" i="12"/>
  <c r="F60" i="12" s="1"/>
  <c r="D23" i="1"/>
  <c r="C23" i="1"/>
  <c r="E23" i="1"/>
  <c r="L11" i="1"/>
  <c r="N11" i="1" s="1"/>
  <c r="B23" i="1"/>
  <c r="B27" i="1"/>
  <c r="F31" i="1"/>
  <c r="F23" i="1"/>
  <c r="H26" i="1"/>
  <c r="J27" i="1" s="1"/>
  <c r="M26" i="1" s="1"/>
  <c r="L27" i="1" s="1"/>
  <c r="N26" i="6"/>
  <c r="A29" i="6" s="1" a="1"/>
  <c r="B27" i="5"/>
  <c r="C26" i="5"/>
  <c r="D25" i="5"/>
  <c r="E24" i="5"/>
  <c r="A24" i="5"/>
  <c r="B23" i="5"/>
  <c r="D27" i="5"/>
  <c r="D26" i="5"/>
  <c r="C24" i="5"/>
  <c r="B24" i="5"/>
  <c r="C27" i="5"/>
  <c r="A27" i="5"/>
  <c r="A26" i="5"/>
  <c r="A25" i="5"/>
  <c r="E23" i="5"/>
  <c r="E27" i="5"/>
  <c r="E26" i="5"/>
  <c r="E25" i="5"/>
  <c r="D24" i="5"/>
  <c r="D23" i="5"/>
  <c r="C25" i="5"/>
  <c r="C23" i="5"/>
  <c r="B26" i="5"/>
  <c r="B25" i="5"/>
  <c r="A23" i="5"/>
  <c r="M19" i="4"/>
  <c r="A23" i="4" a="1"/>
  <c r="A57" i="12" l="1"/>
  <c r="AB55" i="12" a="1"/>
  <c r="J26" i="1"/>
  <c r="L26" i="1" s="1"/>
  <c r="D33" i="6"/>
  <c r="E32" i="6"/>
  <c r="A32" i="6"/>
  <c r="B31" i="6"/>
  <c r="C30" i="6"/>
  <c r="D29" i="6"/>
  <c r="C33" i="6"/>
  <c r="D32" i="6"/>
  <c r="E31" i="6"/>
  <c r="A31" i="6"/>
  <c r="B30" i="6"/>
  <c r="C29" i="6"/>
  <c r="B33" i="6"/>
  <c r="C32" i="6"/>
  <c r="D31" i="6"/>
  <c r="E30" i="6"/>
  <c r="A30" i="6"/>
  <c r="B29" i="6"/>
  <c r="E33" i="6"/>
  <c r="A33" i="6"/>
  <c r="B32" i="6"/>
  <c r="C31" i="6"/>
  <c r="D30" i="6"/>
  <c r="E29" i="6"/>
  <c r="A29" i="6"/>
  <c r="G23" i="5"/>
  <c r="I23" i="5" s="1"/>
  <c r="M25" i="5" s="1"/>
  <c r="E27" i="4"/>
  <c r="A27" i="4"/>
  <c r="B26" i="4"/>
  <c r="C25" i="4"/>
  <c r="D24" i="4"/>
  <c r="E23" i="4"/>
  <c r="A23" i="4"/>
  <c r="C27" i="4"/>
  <c r="D26" i="4"/>
  <c r="E25" i="4"/>
  <c r="A25" i="4"/>
  <c r="B24" i="4"/>
  <c r="C23" i="4"/>
  <c r="B27" i="4"/>
  <c r="C26" i="4"/>
  <c r="D25" i="4"/>
  <c r="E24" i="4"/>
  <c r="A24" i="4"/>
  <c r="B23" i="4"/>
  <c r="D27" i="4"/>
  <c r="C24" i="4"/>
  <c r="E26" i="4"/>
  <c r="D23" i="4"/>
  <c r="A26" i="4"/>
  <c r="B25" i="4"/>
  <c r="AF60" i="12" l="1"/>
  <c r="Y67" i="12" s="1"/>
  <c r="AB58" i="12"/>
  <c r="U65" i="12" s="1"/>
  <c r="AD55" i="12"/>
  <c r="W62" i="12" s="1"/>
  <c r="AF57" i="12"/>
  <c r="Y64" i="12" s="1"/>
  <c r="AC60" i="12"/>
  <c r="V67" i="12" s="1"/>
  <c r="AE56" i="12"/>
  <c r="X63" i="12" s="1"/>
  <c r="AB59" i="12"/>
  <c r="U66" i="12" s="1"/>
  <c r="AE55" i="12"/>
  <c r="X62" i="12" s="1"/>
  <c r="AG57" i="12"/>
  <c r="Z64" i="12" s="1"/>
  <c r="AG56" i="12"/>
  <c r="Z63" i="12" s="1"/>
  <c r="AC58" i="12"/>
  <c r="V65" i="12" s="1"/>
  <c r="AB57" i="12"/>
  <c r="U64" i="12" s="1"/>
  <c r="AG55" i="12"/>
  <c r="Z62" i="12" s="1"/>
  <c r="AC57" i="12"/>
  <c r="V64" i="12" s="1"/>
  <c r="AC56" i="12"/>
  <c r="V63" i="12" s="1"/>
  <c r="AB60" i="12"/>
  <c r="U67" i="12" s="1"/>
  <c r="AD57" i="12"/>
  <c r="W64" i="12" s="1"/>
  <c r="AD60" i="12"/>
  <c r="W67" i="12" s="1"/>
  <c r="AC59" i="12"/>
  <c r="V66" i="12" s="1"/>
  <c r="AF55" i="12"/>
  <c r="Y62" i="12" s="1"/>
  <c r="AE60" i="12"/>
  <c r="X67" i="12" s="1"/>
  <c r="AF56" i="12"/>
  <c r="Y63" i="12" s="1"/>
  <c r="AF59" i="12"/>
  <c r="Y66" i="12" s="1"/>
  <c r="AD59" i="12"/>
  <c r="W66" i="12" s="1"/>
  <c r="AE59" i="12"/>
  <c r="X66" i="12" s="1"/>
  <c r="AD58" i="12"/>
  <c r="W65" i="12" s="1"/>
  <c r="AG60" i="12"/>
  <c r="Z67" i="12" s="1"/>
  <c r="AF58" i="12"/>
  <c r="Y65" i="12" s="1"/>
  <c r="AB56" i="12"/>
  <c r="U63" i="12" s="1"/>
  <c r="AE58" i="12"/>
  <c r="X65" i="12" s="1"/>
  <c r="AB55" i="12"/>
  <c r="U62" i="12" s="1"/>
  <c r="AE57" i="12"/>
  <c r="X64" i="12" s="1"/>
  <c r="AG59" i="12"/>
  <c r="Z66" i="12" s="1"/>
  <c r="AD56" i="12"/>
  <c r="W63" i="12" s="1"/>
  <c r="AG58" i="12"/>
  <c r="Z65" i="12" s="1"/>
  <c r="AC55" i="12"/>
  <c r="V62" i="12" s="1"/>
  <c r="M27" i="1"/>
  <c r="A33" i="1" s="1" a="1"/>
  <c r="G29" i="6"/>
  <c r="I30" i="6" s="1"/>
  <c r="N33" i="6" s="1"/>
  <c r="O32" i="6" s="1"/>
  <c r="N26" i="5"/>
  <c r="I24" i="5"/>
  <c r="M26" i="5" s="1"/>
  <c r="N25" i="5" s="1"/>
  <c r="A29" i="5" s="1" a="1"/>
  <c r="G23" i="4"/>
  <c r="I24" i="4" s="1"/>
  <c r="M26" i="4" s="1"/>
  <c r="N25" i="4" s="1"/>
  <c r="B33" i="1" l="1"/>
  <c r="D37" i="1"/>
  <c r="B36" i="1"/>
  <c r="C38" i="1"/>
  <c r="A34" i="1"/>
  <c r="B35" i="1"/>
  <c r="A37" i="1"/>
  <c r="E34" i="1"/>
  <c r="D35" i="1"/>
  <c r="B38" i="1"/>
  <c r="A35" i="1"/>
  <c r="B37" i="1"/>
  <c r="C34" i="1"/>
  <c r="E38" i="1"/>
  <c r="D36" i="1"/>
  <c r="F35" i="1"/>
  <c r="C33" i="1"/>
  <c r="F37" i="1"/>
  <c r="C36" i="1"/>
  <c r="F38" i="1"/>
  <c r="D38" i="1"/>
  <c r="E36" i="1"/>
  <c r="C35" i="1"/>
  <c r="D34" i="1"/>
  <c r="C37" i="1"/>
  <c r="B34" i="1"/>
  <c r="A38" i="1"/>
  <c r="F36" i="1"/>
  <c r="E35" i="1"/>
  <c r="A33" i="1"/>
  <c r="E33" i="1"/>
  <c r="E37" i="1"/>
  <c r="F34" i="1"/>
  <c r="A36" i="1"/>
  <c r="F33" i="1"/>
  <c r="D33" i="1"/>
  <c r="I29" i="6"/>
  <c r="N32" i="6" s="1"/>
  <c r="O33" i="6" s="1"/>
  <c r="E32" i="5"/>
  <c r="C30" i="5"/>
  <c r="E33" i="5"/>
  <c r="A33" i="5"/>
  <c r="B32" i="5"/>
  <c r="C31" i="5"/>
  <c r="D30" i="5"/>
  <c r="E29" i="5"/>
  <c r="A29" i="5"/>
  <c r="D33" i="5"/>
  <c r="A32" i="5"/>
  <c r="B31" i="5"/>
  <c r="D29" i="5"/>
  <c r="A31" i="5"/>
  <c r="C33" i="5"/>
  <c r="E31" i="5"/>
  <c r="B33" i="5"/>
  <c r="D31" i="5"/>
  <c r="A30" i="5"/>
  <c r="D32" i="5"/>
  <c r="C29" i="5"/>
  <c r="C32" i="5"/>
  <c r="E30" i="5"/>
  <c r="B29" i="5"/>
  <c r="B30" i="5"/>
  <c r="I23" i="4"/>
  <c r="M25" i="4" s="1"/>
  <c r="N26" i="4" s="1"/>
  <c r="A29" i="4" a="1"/>
  <c r="H33" i="1" l="1"/>
  <c r="J34" i="1" s="1"/>
  <c r="N34" i="1" s="1"/>
  <c r="A35" i="6" a="1"/>
  <c r="G29" i="5"/>
  <c r="I30" i="5" s="1"/>
  <c r="N33" i="5" s="1"/>
  <c r="O32" i="5" s="1"/>
  <c r="D33" i="4"/>
  <c r="E32" i="4"/>
  <c r="A32" i="4"/>
  <c r="B31" i="4"/>
  <c r="C30" i="4"/>
  <c r="D29" i="4"/>
  <c r="B33" i="4"/>
  <c r="C32" i="4"/>
  <c r="D31" i="4"/>
  <c r="E30" i="4"/>
  <c r="A30" i="4"/>
  <c r="B29" i="4"/>
  <c r="E33" i="4"/>
  <c r="A33" i="4"/>
  <c r="B32" i="4"/>
  <c r="C31" i="4"/>
  <c r="D30" i="4"/>
  <c r="E29" i="4"/>
  <c r="A29" i="4"/>
  <c r="C33" i="4"/>
  <c r="B30" i="4"/>
  <c r="D32" i="4"/>
  <c r="C29" i="4"/>
  <c r="E31" i="4"/>
  <c r="A31" i="4"/>
  <c r="J33" i="1" l="1"/>
  <c r="M34" i="1" s="1"/>
  <c r="N35" i="1" s="1"/>
  <c r="M35" i="1"/>
  <c r="E37" i="6"/>
  <c r="B39" i="6"/>
  <c r="A36" i="6"/>
  <c r="B37" i="6"/>
  <c r="A37" i="6"/>
  <c r="C38" i="6"/>
  <c r="B35" i="6"/>
  <c r="A44" i="6" s="1"/>
  <c r="C37" i="6"/>
  <c r="C43" i="6" s="1"/>
  <c r="D39" i="6"/>
  <c r="C36" i="6"/>
  <c r="B44" i="6" s="1"/>
  <c r="C39" i="6"/>
  <c r="B36" i="6"/>
  <c r="B43" i="6" s="1"/>
  <c r="D37" i="6"/>
  <c r="C44" i="6" s="1"/>
  <c r="E39" i="6"/>
  <c r="E43" i="6" s="1"/>
  <c r="D36" i="6"/>
  <c r="E38" i="6"/>
  <c r="D44" i="6" s="1"/>
  <c r="D35" i="6"/>
  <c r="D38" i="6"/>
  <c r="D43" i="6" s="1"/>
  <c r="C35" i="6"/>
  <c r="E36" i="6"/>
  <c r="A39" i="6"/>
  <c r="E35" i="6"/>
  <c r="A38" i="6"/>
  <c r="B38" i="6"/>
  <c r="A35" i="6"/>
  <c r="I29" i="5"/>
  <c r="N32" i="5" s="1"/>
  <c r="O33" i="5" s="1"/>
  <c r="A35" i="5" a="1"/>
  <c r="G29" i="4"/>
  <c r="I29" i="4" s="1"/>
  <c r="N32" i="4" s="1"/>
  <c r="O33" i="4" s="1"/>
  <c r="A40" i="1" l="1" a="1"/>
  <c r="B43" i="1" s="1"/>
  <c r="A46" i="6" a="1"/>
  <c r="A43" i="6"/>
  <c r="C39" i="5"/>
  <c r="D38" i="5"/>
  <c r="D43" i="5" s="1"/>
  <c r="E37" i="5"/>
  <c r="A37" i="5"/>
  <c r="B36" i="5"/>
  <c r="B43" i="5" s="1"/>
  <c r="C35" i="5"/>
  <c r="D39" i="5"/>
  <c r="E38" i="5"/>
  <c r="D44" i="5" s="1"/>
  <c r="A38" i="5"/>
  <c r="B37" i="5"/>
  <c r="C36" i="5"/>
  <c r="B44" i="5" s="1"/>
  <c r="D35" i="5"/>
  <c r="E39" i="5"/>
  <c r="E43" i="5" s="1"/>
  <c r="D36" i="5"/>
  <c r="B39" i="5"/>
  <c r="D37" i="5"/>
  <c r="C44" i="5" s="1"/>
  <c r="A36" i="5"/>
  <c r="A39" i="5"/>
  <c r="C37" i="5"/>
  <c r="C43" i="5" s="1"/>
  <c r="E35" i="5"/>
  <c r="C38" i="5"/>
  <c r="E36" i="5"/>
  <c r="B35" i="5"/>
  <c r="A44" i="5" s="1"/>
  <c r="B38" i="5"/>
  <c r="A35" i="5"/>
  <c r="I30" i="4"/>
  <c r="N33" i="4" s="1"/>
  <c r="O32" i="4" s="1"/>
  <c r="A35" i="4" a="1"/>
  <c r="D44" i="1" l="1"/>
  <c r="F45" i="1"/>
  <c r="D42" i="1"/>
  <c r="B40" i="1"/>
  <c r="E44" i="1"/>
  <c r="D45" i="1"/>
  <c r="F42" i="1"/>
  <c r="B45" i="1"/>
  <c r="D43" i="1"/>
  <c r="E41" i="1"/>
  <c r="C44" i="1"/>
  <c r="F44" i="1"/>
  <c r="C43" i="1"/>
  <c r="E42" i="1"/>
  <c r="D40" i="1"/>
  <c r="C40" i="1"/>
  <c r="D41" i="1"/>
  <c r="B42" i="1"/>
  <c r="A41" i="1"/>
  <c r="C41" i="1"/>
  <c r="F41" i="1"/>
  <c r="F43" i="1"/>
  <c r="A44" i="1"/>
  <c r="B41" i="1"/>
  <c r="A43" i="1"/>
  <c r="E43" i="1"/>
  <c r="E40" i="1"/>
  <c r="B44" i="1"/>
  <c r="A40" i="1"/>
  <c r="A42" i="1"/>
  <c r="A45" i="1"/>
  <c r="E45" i="1"/>
  <c r="C45" i="1"/>
  <c r="C42" i="1"/>
  <c r="H40" i="1" s="1"/>
  <c r="J41" i="1" s="1"/>
  <c r="O42" i="1" s="1"/>
  <c r="N43" i="1" s="1"/>
  <c r="F40" i="1"/>
  <c r="B48" i="6"/>
  <c r="D49" i="6"/>
  <c r="C46" i="6"/>
  <c r="E47" i="6"/>
  <c r="A50" i="6"/>
  <c r="E46" i="6"/>
  <c r="D50" i="6"/>
  <c r="E48" i="6"/>
  <c r="A47" i="6"/>
  <c r="B49" i="6"/>
  <c r="A46" i="6"/>
  <c r="B50" i="6"/>
  <c r="E49" i="6"/>
  <c r="D46" i="6"/>
  <c r="A48" i="6"/>
  <c r="C49" i="6"/>
  <c r="B46" i="6"/>
  <c r="C48" i="6"/>
  <c r="A49" i="6"/>
  <c r="C50" i="6"/>
  <c r="B47" i="6"/>
  <c r="D48" i="6"/>
  <c r="E50" i="6"/>
  <c r="D47" i="6"/>
  <c r="C47" i="6"/>
  <c r="A46" i="5" a="1"/>
  <c r="A43" i="5"/>
  <c r="C39" i="4"/>
  <c r="D38" i="4"/>
  <c r="D43" i="4" s="1"/>
  <c r="E37" i="4"/>
  <c r="A37" i="4"/>
  <c r="B36" i="4"/>
  <c r="B43" i="4" s="1"/>
  <c r="C35" i="4"/>
  <c r="E39" i="4"/>
  <c r="E43" i="4" s="1"/>
  <c r="A39" i="4"/>
  <c r="B38" i="4"/>
  <c r="C37" i="4"/>
  <c r="C43" i="4" s="1"/>
  <c r="D36" i="4"/>
  <c r="E35" i="4"/>
  <c r="A35" i="4"/>
  <c r="D39" i="4"/>
  <c r="E38" i="4"/>
  <c r="D44" i="4" s="1"/>
  <c r="A38" i="4"/>
  <c r="B37" i="4"/>
  <c r="C36" i="4"/>
  <c r="B44" i="4" s="1"/>
  <c r="D35" i="4"/>
  <c r="B39" i="4"/>
  <c r="C38" i="4"/>
  <c r="E36" i="4"/>
  <c r="A36" i="4"/>
  <c r="B35" i="4"/>
  <c r="A44" i="4" s="1"/>
  <c r="D37" i="4"/>
  <c r="C44" i="4" s="1"/>
  <c r="J40" i="1" l="1"/>
  <c r="N42" i="1" s="1"/>
  <c r="A52" i="6" a="1"/>
  <c r="E50" i="5"/>
  <c r="A50" i="5"/>
  <c r="B49" i="5"/>
  <c r="C48" i="5"/>
  <c r="D47" i="5"/>
  <c r="E46" i="5"/>
  <c r="A46" i="5"/>
  <c r="D50" i="5"/>
  <c r="E49" i="5"/>
  <c r="A49" i="5"/>
  <c r="B48" i="5"/>
  <c r="C47" i="5"/>
  <c r="D46" i="5"/>
  <c r="B50" i="5"/>
  <c r="D48" i="5"/>
  <c r="A47" i="5"/>
  <c r="D49" i="5"/>
  <c r="C46" i="5"/>
  <c r="C49" i="5"/>
  <c r="E47" i="5"/>
  <c r="B46" i="5"/>
  <c r="C50" i="5"/>
  <c r="E48" i="5"/>
  <c r="B47" i="5"/>
  <c r="A48" i="5"/>
  <c r="A46" i="4" a="1"/>
  <c r="A43" i="4"/>
  <c r="O43" i="1" l="1"/>
  <c r="A47" i="1" s="1" a="1"/>
  <c r="C55" i="6"/>
  <c r="B52" i="6"/>
  <c r="C54" i="6"/>
  <c r="D56" i="6"/>
  <c r="C53" i="6"/>
  <c r="E54" i="6"/>
  <c r="D54" i="6"/>
  <c r="E56" i="6"/>
  <c r="D53" i="6"/>
  <c r="E55" i="6"/>
  <c r="D52" i="6"/>
  <c r="A54" i="6"/>
  <c r="E53" i="6"/>
  <c r="A56" i="6"/>
  <c r="E52" i="6"/>
  <c r="A55" i="6"/>
  <c r="C56" i="6"/>
  <c r="B53" i="6"/>
  <c r="B56" i="6"/>
  <c r="A53" i="6"/>
  <c r="B55" i="6"/>
  <c r="A52" i="6"/>
  <c r="B54" i="6"/>
  <c r="D55" i="6"/>
  <c r="C52" i="6"/>
  <c r="A52" i="5" a="1"/>
  <c r="D50" i="4"/>
  <c r="E49" i="4"/>
  <c r="A49" i="4"/>
  <c r="B48" i="4"/>
  <c r="C47" i="4"/>
  <c r="D46" i="4"/>
  <c r="D49" i="4"/>
  <c r="A48" i="4"/>
  <c r="C46" i="4"/>
  <c r="B50" i="4"/>
  <c r="C49" i="4"/>
  <c r="D48" i="4"/>
  <c r="E47" i="4"/>
  <c r="A47" i="4"/>
  <c r="B46" i="4"/>
  <c r="E50" i="4"/>
  <c r="A50" i="4"/>
  <c r="B49" i="4"/>
  <c r="C48" i="4"/>
  <c r="D47" i="4"/>
  <c r="E46" i="4"/>
  <c r="A46" i="4"/>
  <c r="C50" i="4"/>
  <c r="E48" i="4"/>
  <c r="B47" i="4"/>
  <c r="D52" i="1" l="1"/>
  <c r="B47" i="1"/>
  <c r="F48" i="1"/>
  <c r="F49" i="1"/>
  <c r="C51" i="1"/>
  <c r="B50" i="1"/>
  <c r="A49" i="1"/>
  <c r="C47" i="1"/>
  <c r="B51" i="1"/>
  <c r="D47" i="1"/>
  <c r="A50" i="1"/>
  <c r="C49" i="1"/>
  <c r="D50" i="1"/>
  <c r="B48" i="1"/>
  <c r="F51" i="1"/>
  <c r="D51" i="1"/>
  <c r="A51" i="1"/>
  <c r="E50" i="1"/>
  <c r="F50" i="1"/>
  <c r="C50" i="1"/>
  <c r="A52" i="1"/>
  <c r="E49" i="1"/>
  <c r="A48" i="1"/>
  <c r="E48" i="1"/>
  <c r="B52" i="1"/>
  <c r="B49" i="1"/>
  <c r="E51" i="1"/>
  <c r="E47" i="1"/>
  <c r="F52" i="1"/>
  <c r="F47" i="1"/>
  <c r="A47" i="1"/>
  <c r="C48" i="1"/>
  <c r="D49" i="1"/>
  <c r="C52" i="1"/>
  <c r="E52" i="1"/>
  <c r="D48" i="1"/>
  <c r="A58" i="6" a="1"/>
  <c r="C56" i="5"/>
  <c r="D55" i="5"/>
  <c r="E54" i="5"/>
  <c r="A54" i="5"/>
  <c r="B53" i="5"/>
  <c r="C52" i="5"/>
  <c r="B56" i="5"/>
  <c r="C55" i="5"/>
  <c r="D54" i="5"/>
  <c r="E53" i="5"/>
  <c r="A53" i="5"/>
  <c r="B52" i="5"/>
  <c r="E55" i="5"/>
  <c r="B54" i="5"/>
  <c r="D52" i="5"/>
  <c r="E56" i="5"/>
  <c r="D53" i="5"/>
  <c r="D56" i="5"/>
  <c r="A55" i="5"/>
  <c r="C53" i="5"/>
  <c r="A56" i="5"/>
  <c r="C54" i="5"/>
  <c r="E52" i="5"/>
  <c r="B55" i="5"/>
  <c r="A52" i="5"/>
  <c r="A52" i="4" a="1"/>
  <c r="H47" i="1" l="1"/>
  <c r="J47" i="1" s="1"/>
  <c r="O50" i="1" s="1"/>
  <c r="P51" i="1" s="1"/>
  <c r="E61" i="6"/>
  <c r="D58" i="6"/>
  <c r="A60" i="6"/>
  <c r="C61" i="6"/>
  <c r="B58" i="6"/>
  <c r="C60" i="6"/>
  <c r="A61" i="6"/>
  <c r="C62" i="6"/>
  <c r="B59" i="6"/>
  <c r="D60" i="6"/>
  <c r="E62" i="6"/>
  <c r="D59" i="6"/>
  <c r="B60" i="6"/>
  <c r="D61" i="6"/>
  <c r="C58" i="6"/>
  <c r="E59" i="6"/>
  <c r="A62" i="6"/>
  <c r="E58" i="6"/>
  <c r="D62" i="6"/>
  <c r="C59" i="6"/>
  <c r="E60" i="6"/>
  <c r="B62" i="6"/>
  <c r="A59" i="6"/>
  <c r="B61" i="6"/>
  <c r="A58" i="6"/>
  <c r="A64" i="6" s="1" a="1"/>
  <c r="B68" i="6" s="1"/>
  <c r="A58" i="5" a="1"/>
  <c r="B56" i="4"/>
  <c r="C55" i="4"/>
  <c r="D54" i="4"/>
  <c r="E53" i="4"/>
  <c r="A53" i="4"/>
  <c r="B52" i="4"/>
  <c r="E56" i="4"/>
  <c r="A56" i="4"/>
  <c r="C54" i="4"/>
  <c r="E52" i="4"/>
  <c r="A52" i="4"/>
  <c r="D56" i="4"/>
  <c r="E55" i="4"/>
  <c r="A55" i="4"/>
  <c r="B54" i="4"/>
  <c r="C53" i="4"/>
  <c r="D52" i="4"/>
  <c r="C56" i="4"/>
  <c r="D55" i="4"/>
  <c r="E54" i="4"/>
  <c r="A54" i="4"/>
  <c r="B53" i="4"/>
  <c r="C52" i="4"/>
  <c r="B55" i="4"/>
  <c r="D53" i="4"/>
  <c r="J48" i="1" l="1"/>
  <c r="O51" i="1" s="1"/>
  <c r="P50" i="1" s="1"/>
  <c r="A54" i="1" s="1" a="1"/>
  <c r="B65" i="6"/>
  <c r="B72" i="6" s="1"/>
  <c r="C68" i="6"/>
  <c r="A67" i="6"/>
  <c r="E64" i="6"/>
  <c r="A68" i="6"/>
  <c r="E65" i="6"/>
  <c r="A66" i="6"/>
  <c r="E67" i="6"/>
  <c r="D73" i="6" s="1"/>
  <c r="E68" i="6"/>
  <c r="E72" i="6" s="1"/>
  <c r="E66" i="6"/>
  <c r="C65" i="6"/>
  <c r="B73" i="6" s="1"/>
  <c r="D68" i="6"/>
  <c r="C66" i="6"/>
  <c r="C72" i="6" s="1"/>
  <c r="B64" i="6"/>
  <c r="A73" i="6" s="1"/>
  <c r="C67" i="6"/>
  <c r="D64" i="6"/>
  <c r="D65" i="6"/>
  <c r="D66" i="6"/>
  <c r="C73" i="6" s="1"/>
  <c r="C64" i="6"/>
  <c r="D67" i="6"/>
  <c r="D72" i="6" s="1"/>
  <c r="B66" i="6"/>
  <c r="A64" i="6"/>
  <c r="A72" i="6" s="1"/>
  <c r="B67" i="6"/>
  <c r="A65" i="6"/>
  <c r="D62" i="5"/>
  <c r="E61" i="5"/>
  <c r="A61" i="5"/>
  <c r="B60" i="5"/>
  <c r="C59" i="5"/>
  <c r="D58" i="5"/>
  <c r="E62" i="5"/>
  <c r="A62" i="5"/>
  <c r="B61" i="5"/>
  <c r="C60" i="5"/>
  <c r="D59" i="5"/>
  <c r="E58" i="5"/>
  <c r="A58" i="5"/>
  <c r="C61" i="5"/>
  <c r="E59" i="5"/>
  <c r="B58" i="5"/>
  <c r="C62" i="5"/>
  <c r="B59" i="5"/>
  <c r="B62" i="5"/>
  <c r="D60" i="5"/>
  <c r="A59" i="5"/>
  <c r="D61" i="5"/>
  <c r="A60" i="5"/>
  <c r="C58" i="5"/>
  <c r="E60" i="5"/>
  <c r="A58" i="4" a="1"/>
  <c r="B59" i="1" l="1"/>
  <c r="C54" i="1"/>
  <c r="E58" i="1"/>
  <c r="C56" i="1"/>
  <c r="E57" i="1"/>
  <c r="B57" i="1"/>
  <c r="A56" i="1"/>
  <c r="F59" i="1"/>
  <c r="F56" i="1"/>
  <c r="B54" i="1"/>
  <c r="D57" i="1"/>
  <c r="F58" i="1"/>
  <c r="A59" i="1"/>
  <c r="F55" i="1"/>
  <c r="A58" i="1"/>
  <c r="F54" i="1"/>
  <c r="D55" i="1"/>
  <c r="E55" i="1"/>
  <c r="C58" i="1"/>
  <c r="C55" i="1"/>
  <c r="A57" i="1"/>
  <c r="C59" i="1"/>
  <c r="D54" i="1"/>
  <c r="D58" i="1"/>
  <c r="A54" i="1"/>
  <c r="B58" i="1"/>
  <c r="E56" i="1"/>
  <c r="A55" i="1"/>
  <c r="D56" i="1"/>
  <c r="E54" i="1"/>
  <c r="B56" i="1"/>
  <c r="B55" i="1"/>
  <c r="E59" i="1"/>
  <c r="F57" i="1"/>
  <c r="C57" i="1"/>
  <c r="D59" i="1"/>
  <c r="A64" i="5" a="1"/>
  <c r="D62" i="4"/>
  <c r="E61" i="4"/>
  <c r="A61" i="4"/>
  <c r="B60" i="4"/>
  <c r="C59" i="4"/>
  <c r="D58" i="4"/>
  <c r="E60" i="4"/>
  <c r="B59" i="4"/>
  <c r="B62" i="4"/>
  <c r="C61" i="4"/>
  <c r="D60" i="4"/>
  <c r="E59" i="4"/>
  <c r="A59" i="4"/>
  <c r="B58" i="4"/>
  <c r="D61" i="4"/>
  <c r="E62" i="4"/>
  <c r="A62" i="4"/>
  <c r="B61" i="4"/>
  <c r="C60" i="4"/>
  <c r="D59" i="4"/>
  <c r="E58" i="4"/>
  <c r="A58" i="4"/>
  <c r="C62" i="4"/>
  <c r="A60" i="4"/>
  <c r="C58" i="4"/>
  <c r="H54" i="1" l="1"/>
  <c r="J54" i="1" s="1"/>
  <c r="P58" i="1" s="1"/>
  <c r="Q59" i="1" s="1"/>
  <c r="B68" i="5"/>
  <c r="C67" i="5"/>
  <c r="D66" i="5"/>
  <c r="C73" i="5" s="1"/>
  <c r="E65" i="5"/>
  <c r="A65" i="5"/>
  <c r="B64" i="5"/>
  <c r="A73" i="5" s="1"/>
  <c r="C68" i="5"/>
  <c r="D67" i="5"/>
  <c r="D72" i="5" s="1"/>
  <c r="E66" i="5"/>
  <c r="A66" i="5"/>
  <c r="B65" i="5"/>
  <c r="B72" i="5" s="1"/>
  <c r="C64" i="5"/>
  <c r="C66" i="5"/>
  <c r="C72" i="5" s="1"/>
  <c r="A68" i="5"/>
  <c r="E67" i="5"/>
  <c r="D73" i="5" s="1"/>
  <c r="B66" i="5"/>
  <c r="D64" i="5"/>
  <c r="E68" i="5"/>
  <c r="E72" i="5" s="1"/>
  <c r="B67" i="5"/>
  <c r="D65" i="5"/>
  <c r="A64" i="5"/>
  <c r="A72" i="5" s="1"/>
  <c r="D68" i="5"/>
  <c r="A67" i="5"/>
  <c r="C65" i="5"/>
  <c r="B73" i="5" s="1"/>
  <c r="E64" i="5"/>
  <c r="A64" i="4" a="1"/>
  <c r="J55" i="1" l="1"/>
  <c r="P59" i="1" s="1"/>
  <c r="Q58" i="1" s="1"/>
  <c r="A61" i="1" s="1" a="1"/>
  <c r="B68" i="4"/>
  <c r="C67" i="4"/>
  <c r="D66" i="4"/>
  <c r="C73" i="4" s="1"/>
  <c r="E65" i="4"/>
  <c r="A65" i="4"/>
  <c r="B64" i="4"/>
  <c r="A73" i="4" s="1"/>
  <c r="E68" i="4"/>
  <c r="E72" i="4" s="1"/>
  <c r="B67" i="4"/>
  <c r="D65" i="4"/>
  <c r="A64" i="4"/>
  <c r="A72" i="4" s="1"/>
  <c r="D68" i="4"/>
  <c r="E67" i="4"/>
  <c r="D73" i="4" s="1"/>
  <c r="A67" i="4"/>
  <c r="B66" i="4"/>
  <c r="C65" i="4"/>
  <c r="B73" i="4" s="1"/>
  <c r="D64" i="4"/>
  <c r="C68" i="4"/>
  <c r="D67" i="4"/>
  <c r="D72" i="4" s="1"/>
  <c r="E66" i="4"/>
  <c r="A66" i="4"/>
  <c r="B65" i="4"/>
  <c r="B72" i="4" s="1"/>
  <c r="C64" i="4"/>
  <c r="A68" i="4"/>
  <c r="C66" i="4"/>
  <c r="C72" i="4" s="1"/>
  <c r="E64" i="4"/>
  <c r="C63" i="1" l="1"/>
  <c r="C70" i="1" s="1"/>
  <c r="C64" i="1"/>
  <c r="E64" i="1"/>
  <c r="D71" i="1" s="1"/>
  <c r="E65" i="1"/>
  <c r="E70" i="1" s="1"/>
  <c r="E66" i="1"/>
  <c r="F61" i="1"/>
  <c r="F65" i="1"/>
  <c r="E71" i="1" s="1"/>
  <c r="B63" i="1"/>
  <c r="C66" i="1"/>
  <c r="D66" i="1"/>
  <c r="E61" i="1"/>
  <c r="A62" i="1"/>
  <c r="A63" i="1"/>
  <c r="A64" i="1"/>
  <c r="A65" i="1"/>
  <c r="A61" i="1"/>
  <c r="F64" i="1"/>
  <c r="D63" i="1"/>
  <c r="C71" i="1" s="1"/>
  <c r="D61" i="1"/>
  <c r="F63" i="1"/>
  <c r="D65" i="1"/>
  <c r="B65" i="1"/>
  <c r="F66" i="1"/>
  <c r="F70" i="1" s="1"/>
  <c r="C61" i="1"/>
  <c r="C62" i="1"/>
  <c r="B71" i="1" s="1"/>
  <c r="E62" i="1"/>
  <c r="E63" i="1"/>
  <c r="A66" i="1"/>
  <c r="B61" i="1"/>
  <c r="A71" i="1" s="1"/>
  <c r="F62" i="1"/>
  <c r="D62" i="1"/>
  <c r="B64" i="1"/>
  <c r="D64" i="1"/>
  <c r="D70" i="1" s="1"/>
  <c r="B66" i="1"/>
  <c r="B62" i="1"/>
  <c r="B70" i="1" s="1"/>
  <c r="C65" i="1"/>
  <c r="A70" i="1" l="1"/>
  <c r="A73" i="1" a="1"/>
  <c r="D74" i="1" l="1"/>
  <c r="D76" i="1"/>
  <c r="A75" i="1"/>
  <c r="C76" i="1"/>
  <c r="C78" i="1"/>
  <c r="E78" i="1"/>
  <c r="A73" i="1"/>
  <c r="E76" i="1"/>
  <c r="E77" i="1"/>
  <c r="A78" i="1"/>
  <c r="B73" i="1"/>
  <c r="B74" i="1"/>
  <c r="B75" i="1"/>
  <c r="A77" i="1"/>
  <c r="C74" i="1"/>
  <c r="F73" i="1"/>
  <c r="B76" i="1"/>
  <c r="B77" i="1"/>
  <c r="D77" i="1"/>
  <c r="D78" i="1"/>
  <c r="E73" i="1"/>
  <c r="E74" i="1"/>
  <c r="E75" i="1"/>
  <c r="B78" i="1"/>
  <c r="D75" i="1"/>
  <c r="D73" i="1"/>
  <c r="F74" i="1"/>
  <c r="F75" i="1"/>
  <c r="F76" i="1"/>
  <c r="F77" i="1"/>
  <c r="A76" i="1"/>
  <c r="C73" i="1"/>
  <c r="F78" i="1"/>
  <c r="A74" i="1"/>
  <c r="C75" i="1"/>
  <c r="C77" i="1"/>
  <c r="A80" i="1" l="1" a="1"/>
  <c r="B80" i="1" s="1"/>
  <c r="E80" i="1" l="1"/>
  <c r="A81" i="1"/>
  <c r="C85" i="1"/>
  <c r="A84" i="1"/>
  <c r="B82" i="1"/>
  <c r="B81" i="1"/>
  <c r="F82" i="1"/>
  <c r="E84" i="1"/>
  <c r="D85" i="1"/>
  <c r="C82" i="1"/>
  <c r="C81" i="1"/>
  <c r="C83" i="1"/>
  <c r="E81" i="1"/>
  <c r="F80" i="1"/>
  <c r="D82" i="1"/>
  <c r="E83" i="1"/>
  <c r="F84" i="1"/>
  <c r="C80" i="1"/>
  <c r="A80" i="1"/>
  <c r="A83" i="1"/>
  <c r="D84" i="1"/>
  <c r="E85" i="1"/>
  <c r="D83" i="1"/>
  <c r="F81" i="1"/>
  <c r="F85" i="1"/>
  <c r="E82" i="1"/>
  <c r="A85" i="1"/>
  <c r="F83" i="1"/>
  <c r="B83" i="1"/>
  <c r="C84" i="1"/>
  <c r="B85" i="1"/>
  <c r="D81" i="1"/>
  <c r="D80" i="1"/>
  <c r="A82" i="1"/>
  <c r="B84" i="1"/>
  <c r="A87" i="1" l="1" a="1"/>
  <c r="C89" i="1" l="1"/>
  <c r="B89" i="1"/>
  <c r="A92" i="1"/>
  <c r="D91" i="1"/>
  <c r="A89" i="1"/>
  <c r="D92" i="1"/>
  <c r="C92" i="1"/>
  <c r="F89" i="1"/>
  <c r="E89" i="1"/>
  <c r="F92" i="1"/>
  <c r="D89" i="1"/>
  <c r="A88" i="1"/>
  <c r="E88" i="1"/>
  <c r="F91" i="1"/>
  <c r="B90" i="1"/>
  <c r="C91" i="1"/>
  <c r="D87" i="1"/>
  <c r="A90" i="1"/>
  <c r="D90" i="1"/>
  <c r="C88" i="1"/>
  <c r="D88" i="1"/>
  <c r="E91" i="1"/>
  <c r="F90" i="1"/>
  <c r="E87" i="1"/>
  <c r="C87" i="1"/>
  <c r="E92" i="1"/>
  <c r="B91" i="1"/>
  <c r="A87" i="1"/>
  <c r="A91" i="1"/>
  <c r="B92" i="1"/>
  <c r="C90" i="1"/>
  <c r="B87" i="1"/>
  <c r="F87" i="1"/>
  <c r="F88" i="1"/>
  <c r="B88" i="1"/>
  <c r="E90" i="1"/>
  <c r="A94" i="1" l="1" a="1"/>
  <c r="E97" i="1" l="1"/>
  <c r="C94" i="1"/>
  <c r="C95" i="1"/>
  <c r="B95" i="1"/>
  <c r="E95" i="1"/>
  <c r="B97" i="1"/>
  <c r="E98" i="1"/>
  <c r="D95" i="1"/>
  <c r="F97" i="1"/>
  <c r="C99" i="1"/>
  <c r="B99" i="1"/>
  <c r="D97" i="1"/>
  <c r="E99" i="1"/>
  <c r="B94" i="1"/>
  <c r="D96" i="1"/>
  <c r="C98" i="1"/>
  <c r="F98" i="1"/>
  <c r="A96" i="1"/>
  <c r="C97" i="1"/>
  <c r="B98" i="1"/>
  <c r="F94" i="1"/>
  <c r="D94" i="1"/>
  <c r="A97" i="1"/>
  <c r="A98" i="1"/>
  <c r="E94" i="1"/>
  <c r="B96" i="1"/>
  <c r="F95" i="1"/>
  <c r="C96" i="1"/>
  <c r="A94" i="1"/>
  <c r="D98" i="1"/>
  <c r="D99" i="1"/>
  <c r="F99" i="1"/>
  <c r="F96" i="1"/>
  <c r="A99" i="1"/>
  <c r="E96" i="1"/>
  <c r="A95" i="1"/>
  <c r="A101" i="1" l="1" a="1"/>
  <c r="E103" i="1" s="1"/>
  <c r="C105" i="1" l="1"/>
  <c r="D105" i="1"/>
  <c r="A104" i="1"/>
  <c r="B106" i="1"/>
  <c r="F106" i="1"/>
  <c r="F110" i="1" s="1"/>
  <c r="E101" i="1"/>
  <c r="A103" i="1"/>
  <c r="A106" i="1"/>
  <c r="D102" i="1"/>
  <c r="F101" i="1"/>
  <c r="C106" i="1"/>
  <c r="E106" i="1"/>
  <c r="A101" i="1"/>
  <c r="A110" i="1" s="1"/>
  <c r="E102" i="1"/>
  <c r="E105" i="1"/>
  <c r="E110" i="1" s="1"/>
  <c r="B104" i="1"/>
  <c r="D101" i="1"/>
  <c r="B102" i="1"/>
  <c r="B110" i="1" s="1"/>
  <c r="F102" i="1"/>
  <c r="C104" i="1"/>
  <c r="A102" i="1"/>
  <c r="F104" i="1"/>
  <c r="D104" i="1"/>
  <c r="D110" i="1" s="1"/>
  <c r="C101" i="1"/>
  <c r="D103" i="1"/>
  <c r="C111" i="1" s="1"/>
  <c r="B103" i="1"/>
  <c r="D106" i="1"/>
  <c r="B105" i="1"/>
  <c r="A105" i="1"/>
  <c r="C103" i="1"/>
  <c r="C110" i="1" s="1"/>
  <c r="B101" i="1"/>
  <c r="A111" i="1" s="1"/>
  <c r="C102" i="1"/>
  <c r="B111" i="1" s="1"/>
  <c r="F105" i="1"/>
  <c r="E111" i="1" s="1"/>
  <c r="E104" i="1"/>
  <c r="D111" i="1" s="1"/>
  <c r="F103" i="1"/>
</calcChain>
</file>

<file path=xl/sharedStrings.xml><?xml version="1.0" encoding="utf-8"?>
<sst xmlns="http://schemas.openxmlformats.org/spreadsheetml/2006/main" count="143" uniqueCount="32">
  <si>
    <t>#1</t>
  </si>
  <si>
    <t>tr=</t>
  </si>
  <si>
    <t>det=</t>
  </si>
  <si>
    <t>delta=</t>
  </si>
  <si>
    <t>eigen0=</t>
  </si>
  <si>
    <t>eigen1=</t>
  </si>
  <si>
    <t>shift=</t>
  </si>
  <si>
    <t>#2</t>
  </si>
  <si>
    <t>r=</t>
  </si>
  <si>
    <t>c=</t>
  </si>
  <si>
    <t>s=</t>
  </si>
  <si>
    <t>G=</t>
  </si>
  <si>
    <t>#3</t>
  </si>
  <si>
    <t>#4</t>
  </si>
  <si>
    <t>#0</t>
  </si>
  <si>
    <t>A=</t>
  </si>
  <si>
    <t>A^t*A=</t>
  </si>
  <si>
    <t>#10</t>
  </si>
  <si>
    <t>Column</t>
  </si>
  <si>
    <t>Norm</t>
  </si>
  <si>
    <t>Reflector</t>
  </si>
  <si>
    <t>Unit reflector</t>
  </si>
  <si>
    <t>Householder matrix</t>
  </si>
  <si>
    <t>Q^t</t>
  </si>
  <si>
    <t>#5</t>
  </si>
  <si>
    <t>Q</t>
  </si>
  <si>
    <t>Verification</t>
  </si>
  <si>
    <t>#100</t>
  </si>
  <si>
    <t>Eigen-value</t>
  </si>
  <si>
    <t>Diag=</t>
  </si>
  <si>
    <t>Min=</t>
  </si>
  <si>
    <t>Is Full Rank?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</si>
</sst>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2" borderId="0" xfId="2"/>
    <xf numFmtId="0" fontId="2" fillId="3" borderId="0" xfId="3"/>
    <xf numFmtId="0" fontId="3" fillId="4" borderId="1" xfId="4"/>
  </cellXfs>
  <cellStyles count="5">
    <cellStyle name="20% - Accent1" xfId="2" builtinId="30"/>
    <cellStyle name="20% - Accent6" xfId="3" builtinId="50"/>
    <cellStyle name="Calculation" xfId="4" builtinId="22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topLeftCell="A13" workbookViewId="0">
      <selection activeCell="S25" sqref="S25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>
        <v>2</v>
      </c>
      <c r="B2">
        <v>6</v>
      </c>
    </row>
    <row r="3" spans="1:21" x14ac:dyDescent="0.25">
      <c r="A3">
        <v>6.2497140428633422</v>
      </c>
      <c r="B3">
        <v>14.56081960369168</v>
      </c>
      <c r="C3">
        <v>2.2459335231406419</v>
      </c>
      <c r="D3">
        <v>2.704563108303935</v>
      </c>
      <c r="E3">
        <v>7.0636328021889039</v>
      </c>
      <c r="F3">
        <v>13.248253999630602</v>
      </c>
    </row>
    <row r="4" spans="1:21" x14ac:dyDescent="0.25">
      <c r="A4">
        <v>2.3579500000917708</v>
      </c>
      <c r="B4">
        <v>2.010535940514659</v>
      </c>
      <c r="C4">
        <v>11.280124767166413</v>
      </c>
      <c r="D4">
        <v>11.667336263948393</v>
      </c>
      <c r="E4">
        <v>12.955127299133412</v>
      </c>
      <c r="F4">
        <v>0</v>
      </c>
    </row>
    <row r="5" spans="1:21" x14ac:dyDescent="0.25">
      <c r="P5" s="2">
        <v>0</v>
      </c>
      <c r="Q5" s="2">
        <v>1</v>
      </c>
      <c r="R5" s="2">
        <v>2</v>
      </c>
      <c r="S5" s="2">
        <v>3</v>
      </c>
      <c r="T5" s="2">
        <v>4</v>
      </c>
      <c r="U5" s="2">
        <v>5</v>
      </c>
    </row>
    <row r="6" spans="1:21" x14ac:dyDescent="0.25">
      <c r="A6">
        <f>A3</f>
        <v>6.2497140428633422</v>
      </c>
      <c r="B6">
        <f>A7</f>
        <v>2.3579500000917708</v>
      </c>
      <c r="C6">
        <v>0</v>
      </c>
      <c r="D6">
        <v>0</v>
      </c>
      <c r="E6">
        <v>0</v>
      </c>
      <c r="F6">
        <v>0</v>
      </c>
      <c r="P6">
        <f>A6</f>
        <v>6.2497140428633422</v>
      </c>
      <c r="Q6">
        <f t="shared" ref="Q6:U6" si="0">B6</f>
        <v>2.3579500000917708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</row>
    <row r="7" spans="1:21" x14ac:dyDescent="0.25">
      <c r="A7">
        <f>A4</f>
        <v>2.3579500000917708</v>
      </c>
      <c r="B7">
        <f>B3</f>
        <v>14.56081960369168</v>
      </c>
      <c r="C7">
        <f>B8</f>
        <v>2.010535940514659</v>
      </c>
      <c r="D7">
        <v>0</v>
      </c>
      <c r="E7">
        <v>0</v>
      </c>
      <c r="F7">
        <v>0</v>
      </c>
      <c r="P7">
        <f t="shared" ref="P7:P11" si="1">A7</f>
        <v>2.3579500000917708</v>
      </c>
      <c r="Q7">
        <f t="shared" ref="Q7:Q11" si="2">B7</f>
        <v>14.56081960369168</v>
      </c>
      <c r="R7">
        <f t="shared" ref="R7:R11" si="3">C7</f>
        <v>2.010535940514659</v>
      </c>
      <c r="S7">
        <f t="shared" ref="S7:S11" si="4">D7</f>
        <v>0</v>
      </c>
      <c r="T7">
        <f t="shared" ref="T7:T11" si="5">E7</f>
        <v>0</v>
      </c>
      <c r="U7">
        <f t="shared" ref="U7:U11" si="6">F7</f>
        <v>0</v>
      </c>
    </row>
    <row r="8" spans="1:21" x14ac:dyDescent="0.25">
      <c r="A8">
        <v>0</v>
      </c>
      <c r="B8">
        <f>B4</f>
        <v>2.010535940514659</v>
      </c>
      <c r="C8">
        <f>C3</f>
        <v>2.2459335231406419</v>
      </c>
      <c r="D8">
        <f>C9</f>
        <v>11.280124767166413</v>
      </c>
      <c r="E8">
        <v>0</v>
      </c>
      <c r="F8">
        <v>0</v>
      </c>
      <c r="P8">
        <f t="shared" si="1"/>
        <v>0</v>
      </c>
      <c r="Q8">
        <f t="shared" si="2"/>
        <v>2.010535940514659</v>
      </c>
      <c r="R8">
        <f t="shared" si="3"/>
        <v>2.2459335231406419</v>
      </c>
      <c r="S8">
        <v>0</v>
      </c>
      <c r="T8">
        <f t="shared" si="5"/>
        <v>0</v>
      </c>
      <c r="U8">
        <f t="shared" si="6"/>
        <v>0</v>
      </c>
    </row>
    <row r="9" spans="1:21" x14ac:dyDescent="0.25">
      <c r="A9">
        <v>0</v>
      </c>
      <c r="B9">
        <v>0</v>
      </c>
      <c r="C9">
        <f>C4</f>
        <v>11.280124767166413</v>
      </c>
      <c r="D9">
        <f>D3</f>
        <v>2.704563108303935</v>
      </c>
      <c r="E9">
        <f>D10</f>
        <v>11.667336263948393</v>
      </c>
      <c r="F9">
        <v>0</v>
      </c>
      <c r="P9">
        <f t="shared" si="1"/>
        <v>0</v>
      </c>
      <c r="Q9">
        <f t="shared" si="2"/>
        <v>0</v>
      </c>
      <c r="R9">
        <v>0</v>
      </c>
      <c r="S9">
        <f t="shared" si="4"/>
        <v>2.704563108303935</v>
      </c>
      <c r="T9">
        <f t="shared" si="5"/>
        <v>11.667336263948393</v>
      </c>
      <c r="U9">
        <f t="shared" si="6"/>
        <v>0</v>
      </c>
    </row>
    <row r="10" spans="1:21" x14ac:dyDescent="0.25">
      <c r="A10">
        <v>0</v>
      </c>
      <c r="B10">
        <v>0</v>
      </c>
      <c r="C10">
        <v>0</v>
      </c>
      <c r="D10">
        <f>D4</f>
        <v>11.667336263948393</v>
      </c>
      <c r="E10">
        <f>E3</f>
        <v>7.0636328021889039</v>
      </c>
      <c r="F10">
        <f>E11</f>
        <v>12.955127299133412</v>
      </c>
      <c r="H10" s="1" t="s">
        <v>1</v>
      </c>
      <c r="I10" s="1">
        <f>E10+F11</f>
        <v>20.311886801819504</v>
      </c>
      <c r="K10" s="1" t="s">
        <v>4</v>
      </c>
      <c r="L10" s="1">
        <f>(I10+SQRT(I12))/2</f>
        <v>23.475016498378398</v>
      </c>
      <c r="N10">
        <f>ABS(F11-L10)</f>
        <v>10.226762498747796</v>
      </c>
      <c r="P10">
        <f t="shared" si="1"/>
        <v>0</v>
      </c>
      <c r="Q10">
        <f t="shared" si="2"/>
        <v>0</v>
      </c>
      <c r="R10">
        <f t="shared" si="3"/>
        <v>0</v>
      </c>
      <c r="S10">
        <f t="shared" si="4"/>
        <v>11.667336263948393</v>
      </c>
      <c r="T10">
        <f t="shared" si="5"/>
        <v>7.0636328021889039</v>
      </c>
      <c r="U10">
        <f t="shared" si="6"/>
        <v>12.955127299133412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f>E4</f>
        <v>12.955127299133412</v>
      </c>
      <c r="F11">
        <f>F3</f>
        <v>13.248253999630602</v>
      </c>
      <c r="H11" s="1" t="s">
        <v>2</v>
      </c>
      <c r="I11" s="1">
        <f>E10*F11-E11*F10</f>
        <v>-74.25452181323071</v>
      </c>
      <c r="K11" s="1" t="s">
        <v>5</v>
      </c>
      <c r="L11" s="1">
        <f>(I10-SQRT(I12))/2</f>
        <v>-3.1631296965588938</v>
      </c>
      <c r="N11">
        <f>ABS(F11-L11)</f>
        <v>16.411383696189496</v>
      </c>
      <c r="P11">
        <f t="shared" si="1"/>
        <v>0</v>
      </c>
      <c r="Q11">
        <f t="shared" si="2"/>
        <v>0</v>
      </c>
      <c r="R11">
        <f t="shared" si="3"/>
        <v>0</v>
      </c>
      <c r="S11">
        <f t="shared" si="4"/>
        <v>0</v>
      </c>
      <c r="T11">
        <f t="shared" si="5"/>
        <v>12.955127299133412</v>
      </c>
      <c r="U11">
        <f t="shared" si="6"/>
        <v>13.248253999630602</v>
      </c>
    </row>
    <row r="12" spans="1:21" x14ac:dyDescent="0.25">
      <c r="H12" s="1" t="s">
        <v>3</v>
      </c>
      <c r="I12" s="1">
        <f>I10*I10-4*I11</f>
        <v>709.59083270285214</v>
      </c>
      <c r="K12" t="s">
        <v>6</v>
      </c>
      <c r="L12">
        <f>F11</f>
        <v>13.248253999630602</v>
      </c>
    </row>
    <row r="14" spans="1:21" x14ac:dyDescent="0.25">
      <c r="A14">
        <f>A6-L12</f>
        <v>-6.9985399567672602</v>
      </c>
      <c r="B14">
        <f t="shared" ref="B14:F14" si="7">B6</f>
        <v>2.3579500000917708</v>
      </c>
      <c r="C14">
        <f t="shared" si="7"/>
        <v>0</v>
      </c>
      <c r="D14">
        <f t="shared" si="7"/>
        <v>0</v>
      </c>
      <c r="E14">
        <f t="shared" si="7"/>
        <v>0</v>
      </c>
      <c r="F14">
        <f t="shared" si="7"/>
        <v>0</v>
      </c>
    </row>
    <row r="15" spans="1:21" x14ac:dyDescent="0.25">
      <c r="A15">
        <f t="shared" ref="A15:F15" si="8">A7</f>
        <v>2.3579500000917708</v>
      </c>
      <c r="B15">
        <f>B7-L12</f>
        <v>1.3125656040610778</v>
      </c>
      <c r="C15">
        <f t="shared" si="8"/>
        <v>2.010535940514659</v>
      </c>
      <c r="D15">
        <f t="shared" si="8"/>
        <v>0</v>
      </c>
      <c r="E15">
        <f t="shared" si="8"/>
        <v>0</v>
      </c>
      <c r="F15">
        <f t="shared" si="8"/>
        <v>0</v>
      </c>
    </row>
    <row r="16" spans="1:21" x14ac:dyDescent="0.25">
      <c r="A16">
        <f t="shared" ref="A16:F16" si="9">A8</f>
        <v>0</v>
      </c>
      <c r="B16">
        <f t="shared" si="9"/>
        <v>2.010535940514659</v>
      </c>
      <c r="C16">
        <f>C8-L12</f>
        <v>-11.00232047648996</v>
      </c>
      <c r="D16">
        <f t="shared" si="9"/>
        <v>11.280124767166413</v>
      </c>
      <c r="E16">
        <f t="shared" si="9"/>
        <v>0</v>
      </c>
      <c r="F16">
        <f t="shared" si="9"/>
        <v>0</v>
      </c>
    </row>
    <row r="17" spans="1:17" x14ac:dyDescent="0.25">
      <c r="A17">
        <f t="shared" ref="A17:F17" si="10">A9</f>
        <v>0</v>
      </c>
      <c r="B17">
        <f t="shared" si="10"/>
        <v>0</v>
      </c>
      <c r="C17">
        <f t="shared" si="10"/>
        <v>11.280124767166413</v>
      </c>
      <c r="D17">
        <f>D9-L12</f>
        <v>-10.543690891326667</v>
      </c>
      <c r="E17">
        <f t="shared" si="10"/>
        <v>11.667336263948393</v>
      </c>
      <c r="F17">
        <f t="shared" si="10"/>
        <v>0</v>
      </c>
    </row>
    <row r="18" spans="1:17" x14ac:dyDescent="0.25">
      <c r="A18">
        <f t="shared" ref="A18:F18" si="11">A10</f>
        <v>0</v>
      </c>
      <c r="B18">
        <f t="shared" si="11"/>
        <v>0</v>
      </c>
      <c r="C18">
        <f t="shared" si="11"/>
        <v>0</v>
      </c>
      <c r="D18">
        <f t="shared" si="11"/>
        <v>11.667336263948393</v>
      </c>
      <c r="E18">
        <f>E10-L12</f>
        <v>-6.1846211974416985</v>
      </c>
      <c r="F18">
        <f t="shared" si="11"/>
        <v>12.955127299133412</v>
      </c>
    </row>
    <row r="19" spans="1:17" x14ac:dyDescent="0.25">
      <c r="A19">
        <f t="shared" ref="A19:E19" si="12">A11</f>
        <v>0</v>
      </c>
      <c r="B19">
        <f t="shared" si="12"/>
        <v>0</v>
      </c>
      <c r="C19">
        <f t="shared" si="12"/>
        <v>0</v>
      </c>
      <c r="D19">
        <f t="shared" si="12"/>
        <v>0</v>
      </c>
      <c r="E19">
        <f t="shared" si="12"/>
        <v>12.955127299133412</v>
      </c>
      <c r="F19">
        <f>F11-L12</f>
        <v>0</v>
      </c>
    </row>
    <row r="21" spans="1:17" x14ac:dyDescent="0.25">
      <c r="A21" t="s">
        <v>7</v>
      </c>
    </row>
    <row r="22" spans="1:17" x14ac:dyDescent="0.25">
      <c r="A22">
        <v>2</v>
      </c>
      <c r="B22">
        <v>6</v>
      </c>
    </row>
    <row r="23" spans="1:17" x14ac:dyDescent="0.25">
      <c r="A23">
        <f>A14</f>
        <v>-6.9985399567672602</v>
      </c>
      <c r="B23">
        <f>B15</f>
        <v>1.3125656040610778</v>
      </c>
      <c r="C23">
        <f>C16</f>
        <v>-11.00232047648996</v>
      </c>
      <c r="D23">
        <f>D17</f>
        <v>-10.543690891326667</v>
      </c>
      <c r="E23">
        <f>E18</f>
        <v>-6.1846211974416985</v>
      </c>
      <c r="F23">
        <f>F19</f>
        <v>0</v>
      </c>
    </row>
    <row r="24" spans="1:17" x14ac:dyDescent="0.25">
      <c r="A24">
        <f>A15</f>
        <v>2.3579500000917708</v>
      </c>
      <c r="B24">
        <f>B16</f>
        <v>2.010535940514659</v>
      </c>
      <c r="C24">
        <f>C17</f>
        <v>11.280124767166413</v>
      </c>
      <c r="D24">
        <f>D18</f>
        <v>11.667336263948393</v>
      </c>
      <c r="E24">
        <f>E19</f>
        <v>12.955127299133412</v>
      </c>
      <c r="F24">
        <v>0</v>
      </c>
    </row>
    <row r="25" spans="1:17" x14ac:dyDescent="0.25">
      <c r="L25" t="s">
        <v>11</v>
      </c>
    </row>
    <row r="26" spans="1:17" x14ac:dyDescent="0.25">
      <c r="A26">
        <f>A14</f>
        <v>-6.9985399567672602</v>
      </c>
      <c r="B26">
        <f t="shared" ref="B26:F26" si="13">B14</f>
        <v>2.3579500000917708</v>
      </c>
      <c r="C26">
        <f t="shared" si="13"/>
        <v>0</v>
      </c>
      <c r="D26">
        <f t="shared" si="13"/>
        <v>0</v>
      </c>
      <c r="E26">
        <f t="shared" si="13"/>
        <v>0</v>
      </c>
      <c r="F26">
        <f t="shared" si="13"/>
        <v>0</v>
      </c>
      <c r="G26" t="s">
        <v>8</v>
      </c>
      <c r="H26">
        <f>SQRT(A26*A26+A27*A27)</f>
        <v>7.3850856277636119</v>
      </c>
      <c r="I26" t="s">
        <v>9</v>
      </c>
      <c r="J26">
        <f>A26/H26</f>
        <v>-0.94765860675424463</v>
      </c>
      <c r="L26">
        <f>J26</f>
        <v>-0.94765860675424463</v>
      </c>
      <c r="M26">
        <f>-J27</f>
        <v>0.31928539748100615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f t="shared" ref="A27:F27" si="14">A15</f>
        <v>2.3579500000917708</v>
      </c>
      <c r="B27">
        <f t="shared" si="14"/>
        <v>1.3125656040610778</v>
      </c>
      <c r="C27">
        <f t="shared" si="14"/>
        <v>2.010535940514659</v>
      </c>
      <c r="D27">
        <f t="shared" si="14"/>
        <v>0</v>
      </c>
      <c r="E27">
        <f t="shared" si="14"/>
        <v>0</v>
      </c>
      <c r="F27">
        <f t="shared" si="14"/>
        <v>0</v>
      </c>
      <c r="I27" t="s">
        <v>10</v>
      </c>
      <c r="J27">
        <f>-A27/H26</f>
        <v>-0.31928539748100615</v>
      </c>
      <c r="L27">
        <f>-M26</f>
        <v>-0.31928539748100615</v>
      </c>
      <c r="M27">
        <f>L26</f>
        <v>-0.94765860675424463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f t="shared" ref="A28:F28" si="15">A16</f>
        <v>0</v>
      </c>
      <c r="B28">
        <f t="shared" si="15"/>
        <v>2.010535940514659</v>
      </c>
      <c r="C28">
        <f t="shared" si="15"/>
        <v>-11.00232047648996</v>
      </c>
      <c r="D28">
        <f t="shared" si="15"/>
        <v>11.280124767166413</v>
      </c>
      <c r="E28">
        <f t="shared" si="15"/>
        <v>0</v>
      </c>
      <c r="F28">
        <f t="shared" si="15"/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 x14ac:dyDescent="0.25">
      <c r="A29">
        <f t="shared" ref="A29:F29" si="16">A17</f>
        <v>0</v>
      </c>
      <c r="B29">
        <f t="shared" si="16"/>
        <v>0</v>
      </c>
      <c r="C29">
        <f t="shared" si="16"/>
        <v>11.280124767166413</v>
      </c>
      <c r="D29">
        <f t="shared" si="16"/>
        <v>-10.543690891326667</v>
      </c>
      <c r="E29">
        <f t="shared" si="16"/>
        <v>11.667336263948393</v>
      </c>
      <c r="F29">
        <f t="shared" si="16"/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25">
      <c r="A30">
        <f t="shared" ref="A30:F30" si="17">A18</f>
        <v>0</v>
      </c>
      <c r="B30">
        <f t="shared" si="17"/>
        <v>0</v>
      </c>
      <c r="C30">
        <f t="shared" si="17"/>
        <v>0</v>
      </c>
      <c r="D30">
        <f t="shared" si="17"/>
        <v>11.667336263948393</v>
      </c>
      <c r="E30">
        <f t="shared" si="17"/>
        <v>-6.1846211974416985</v>
      </c>
      <c r="F30">
        <f t="shared" si="17"/>
        <v>12.955127299133412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5">
      <c r="A31">
        <f t="shared" ref="A31:F31" si="18">A19</f>
        <v>0</v>
      </c>
      <c r="B31">
        <f t="shared" si="18"/>
        <v>0</v>
      </c>
      <c r="C31">
        <f t="shared" si="18"/>
        <v>0</v>
      </c>
      <c r="D31">
        <f t="shared" si="18"/>
        <v>0</v>
      </c>
      <c r="E31">
        <f t="shared" si="18"/>
        <v>12.955127299133412</v>
      </c>
      <c r="F31">
        <f t="shared" si="18"/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L32" t="s">
        <v>11</v>
      </c>
    </row>
    <row r="33" spans="1:17" x14ac:dyDescent="0.25">
      <c r="A33">
        <f t="array" ref="A33:F38">MMULT(L26:Q31,A26:F31)</f>
        <v>7.3850856277636128</v>
      </c>
      <c r="B33">
        <v>-1.8154485812706003</v>
      </c>
      <c r="C33">
        <v>0.64193476691707141</v>
      </c>
      <c r="D33">
        <v>0</v>
      </c>
      <c r="E33">
        <v>0</v>
      </c>
      <c r="F33">
        <v>0</v>
      </c>
      <c r="G33" t="s">
        <v>8</v>
      </c>
      <c r="H33">
        <f>SQRT(B34*B34+B35*B35)</f>
        <v>2.8335768711578542</v>
      </c>
      <c r="I33" t="s">
        <v>9</v>
      </c>
      <c r="J33">
        <f>B34/H33</f>
        <v>-0.70466522894147021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0</v>
      </c>
      <c r="B34">
        <v>-1.9967230946377041</v>
      </c>
      <c r="C34">
        <v>-1.9053016882174567</v>
      </c>
      <c r="D34">
        <v>0</v>
      </c>
      <c r="E34">
        <v>0</v>
      </c>
      <c r="F34">
        <v>0</v>
      </c>
      <c r="I34" t="s">
        <v>10</v>
      </c>
      <c r="J34">
        <f>-B35/H33</f>
        <v>-0.70953993201289622</v>
      </c>
      <c r="L34">
        <v>0</v>
      </c>
      <c r="M34">
        <f>J33</f>
        <v>-0.70466522894147021</v>
      </c>
      <c r="N34">
        <f>-J34</f>
        <v>0.70953993201289622</v>
      </c>
      <c r="O34">
        <v>0</v>
      </c>
      <c r="P34">
        <v>0</v>
      </c>
      <c r="Q34">
        <v>0</v>
      </c>
    </row>
    <row r="35" spans="1:17" x14ac:dyDescent="0.25">
      <c r="A35">
        <v>0</v>
      </c>
      <c r="B35">
        <v>2.010535940514659</v>
      </c>
      <c r="C35">
        <v>-11.00232047648996</v>
      </c>
      <c r="D35">
        <v>11.280124767166413</v>
      </c>
      <c r="E35">
        <v>0</v>
      </c>
      <c r="F35">
        <v>0</v>
      </c>
      <c r="L35">
        <v>0</v>
      </c>
      <c r="M35">
        <f>-N34</f>
        <v>-0.70953993201289622</v>
      </c>
      <c r="N35">
        <f>M34</f>
        <v>-0.70466522894147021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0</v>
      </c>
      <c r="C36">
        <v>11.280124767166413</v>
      </c>
      <c r="D36">
        <v>-10.543690891326667</v>
      </c>
      <c r="E36">
        <v>11.667336263948393</v>
      </c>
      <c r="F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0</v>
      </c>
      <c r="D37">
        <v>11.667336263948393</v>
      </c>
      <c r="E37">
        <v>-6.1846211974416985</v>
      </c>
      <c r="F37">
        <v>12.955127299133412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25">
      <c r="A38">
        <v>0</v>
      </c>
      <c r="B38">
        <v>0</v>
      </c>
      <c r="C38">
        <v>0</v>
      </c>
      <c r="D38">
        <v>0</v>
      </c>
      <c r="E38">
        <v>12.955127299133412</v>
      </c>
      <c r="F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L39" t="s">
        <v>11</v>
      </c>
    </row>
    <row r="40" spans="1:17" x14ac:dyDescent="0.25">
      <c r="A40">
        <f t="array" ref="A40:F45">MMULT(L33:Q38,A33:F38)</f>
        <v>7.3850856277636128</v>
      </c>
      <c r="B40">
        <v>-1.8154485812706003</v>
      </c>
      <c r="C40">
        <v>0.64193476691707141</v>
      </c>
      <c r="D40">
        <v>0</v>
      </c>
      <c r="E40">
        <v>0</v>
      </c>
      <c r="F40">
        <v>0</v>
      </c>
      <c r="G40" t="s">
        <v>8</v>
      </c>
      <c r="H40">
        <f>SQRT(C42*C42+C43*C43)</f>
        <v>14.496183352625172</v>
      </c>
      <c r="I40" t="s">
        <v>9</v>
      </c>
      <c r="J40">
        <f>C42/H40</f>
        <v>0.62808534400375537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0</v>
      </c>
      <c r="B41">
        <v>2.8335768711578542</v>
      </c>
      <c r="C41">
        <v>-6.4639858725424588</v>
      </c>
      <c r="D41">
        <v>8.0036989603922439</v>
      </c>
      <c r="E41">
        <v>0</v>
      </c>
      <c r="F41">
        <v>0</v>
      </c>
      <c r="I41" t="s">
        <v>10</v>
      </c>
      <c r="J41">
        <f>-C43/H40</f>
        <v>-0.77814446001220383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0</v>
      </c>
      <c r="B42">
        <v>0</v>
      </c>
      <c r="C42">
        <v>9.1048403077750937</v>
      </c>
      <c r="D42">
        <v>-7.9487117015436688</v>
      </c>
      <c r="E42">
        <v>0</v>
      </c>
      <c r="F42">
        <v>0</v>
      </c>
      <c r="L42">
        <v>0</v>
      </c>
      <c r="M42">
        <v>0</v>
      </c>
      <c r="N42">
        <f>J40</f>
        <v>0.62808534400375537</v>
      </c>
      <c r="O42">
        <f>-J41</f>
        <v>0.77814446001220383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11.280124767166413</v>
      </c>
      <c r="D43">
        <v>-10.543690891326667</v>
      </c>
      <c r="E43">
        <v>11.667336263948393</v>
      </c>
      <c r="F43">
        <v>0</v>
      </c>
      <c r="L43">
        <v>0</v>
      </c>
      <c r="M43">
        <v>0</v>
      </c>
      <c r="N43">
        <f>-O42</f>
        <v>-0.77814446001220383</v>
      </c>
      <c r="O43">
        <f>N42</f>
        <v>0.62808534400375537</v>
      </c>
      <c r="P43">
        <v>0</v>
      </c>
      <c r="Q43">
        <v>0</v>
      </c>
    </row>
    <row r="44" spans="1:17" x14ac:dyDescent="0.25">
      <c r="A44">
        <v>0</v>
      </c>
      <c r="B44">
        <v>0</v>
      </c>
      <c r="C44">
        <v>0</v>
      </c>
      <c r="D44">
        <v>11.667336263948393</v>
      </c>
      <c r="E44">
        <v>-6.1846211974416985</v>
      </c>
      <c r="F44">
        <v>12.955127299133412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0</v>
      </c>
      <c r="C45">
        <v>0</v>
      </c>
      <c r="D45">
        <v>0</v>
      </c>
      <c r="E45">
        <v>12.955127299133412</v>
      </c>
      <c r="F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L46" t="s">
        <v>11</v>
      </c>
    </row>
    <row r="47" spans="1:17" x14ac:dyDescent="0.25">
      <c r="A47">
        <f t="array" ref="A47:F52">MMULT(L40:Q45,A40:F45)</f>
        <v>7.3850856277636128</v>
      </c>
      <c r="B47">
        <v>-1.8154485812706003</v>
      </c>
      <c r="C47">
        <v>0.64193476691707141</v>
      </c>
      <c r="D47">
        <v>0</v>
      </c>
      <c r="E47">
        <v>0</v>
      </c>
      <c r="F47">
        <v>0</v>
      </c>
      <c r="G47" t="s">
        <v>8</v>
      </c>
      <c r="H47">
        <f>SQRT(D50*D50+D51*D51)</f>
        <v>11.675520745999076</v>
      </c>
      <c r="I47" t="s">
        <v>9</v>
      </c>
      <c r="J47">
        <f>D50/H47</f>
        <v>-3.7436595357647706E-2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0</v>
      </c>
      <c r="B48">
        <v>2.8335768711578542</v>
      </c>
      <c r="C48">
        <v>-6.4639858725424588</v>
      </c>
      <c r="D48">
        <v>8.0036989603922439</v>
      </c>
      <c r="E48">
        <v>0</v>
      </c>
      <c r="F48">
        <v>0</v>
      </c>
      <c r="I48" t="s">
        <v>10</v>
      </c>
      <c r="J48">
        <f>-D51/H47</f>
        <v>-0.99929900496699575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0</v>
      </c>
      <c r="B49">
        <v>0</v>
      </c>
      <c r="C49">
        <v>14.496183352625172</v>
      </c>
      <c r="D49">
        <v>-13.196983978617713</v>
      </c>
      <c r="E49">
        <v>9.0788730768909254</v>
      </c>
      <c r="F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>
        <v>0</v>
      </c>
      <c r="B50">
        <v>0</v>
      </c>
      <c r="C50">
        <v>0</v>
      </c>
      <c r="D50">
        <v>-0.43709174575778853</v>
      </c>
      <c r="E50">
        <v>7.328082910949516</v>
      </c>
      <c r="F50">
        <v>0</v>
      </c>
      <c r="L50">
        <v>0</v>
      </c>
      <c r="M50">
        <v>0</v>
      </c>
      <c r="N50">
        <v>0</v>
      </c>
      <c r="O50">
        <f>J47</f>
        <v>-3.7436595357647706E-2</v>
      </c>
      <c r="P50">
        <f>-O51</f>
        <v>0.99929900496699575</v>
      </c>
      <c r="Q50">
        <v>0</v>
      </c>
    </row>
    <row r="51" spans="1:17" x14ac:dyDescent="0.25">
      <c r="A51">
        <v>0</v>
      </c>
      <c r="B51">
        <v>0</v>
      </c>
      <c r="C51">
        <v>0</v>
      </c>
      <c r="D51">
        <v>11.667336263948393</v>
      </c>
      <c r="E51">
        <v>-6.1846211974416985</v>
      </c>
      <c r="F51">
        <v>12.955127299133412</v>
      </c>
      <c r="L51">
        <v>0</v>
      </c>
      <c r="M51">
        <v>0</v>
      </c>
      <c r="N51">
        <v>0</v>
      </c>
      <c r="O51">
        <f>J48</f>
        <v>-0.99929900496699575</v>
      </c>
      <c r="P51">
        <f>O50</f>
        <v>-3.7436595357647706E-2</v>
      </c>
      <c r="Q51">
        <v>0</v>
      </c>
    </row>
    <row r="52" spans="1:17" x14ac:dyDescent="0.25">
      <c r="A52">
        <v>0</v>
      </c>
      <c r="B52">
        <v>0</v>
      </c>
      <c r="C52">
        <v>0</v>
      </c>
      <c r="D52">
        <v>0</v>
      </c>
      <c r="E52">
        <v>12.955127299133412</v>
      </c>
      <c r="F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L53" t="s">
        <v>11</v>
      </c>
    </row>
    <row r="54" spans="1:17" x14ac:dyDescent="0.25">
      <c r="A54">
        <f t="array" ref="A54:F59">MMULT(L47:Q52,A47:F52)</f>
        <v>7.3850856277636128</v>
      </c>
      <c r="B54">
        <v>-1.8154485812706003</v>
      </c>
      <c r="C54">
        <v>0.64193476691707141</v>
      </c>
      <c r="D54">
        <v>0</v>
      </c>
      <c r="E54">
        <v>0</v>
      </c>
      <c r="F54">
        <v>0</v>
      </c>
      <c r="G54" t="s">
        <v>8</v>
      </c>
      <c r="H54">
        <f>SQRT(E58*E58+E59*E59)</f>
        <v>14.769004272552491</v>
      </c>
      <c r="I54" t="s">
        <v>9</v>
      </c>
      <c r="J54">
        <f>E58/H54</f>
        <v>-0.48015524060735809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0</v>
      </c>
      <c r="B55">
        <v>2.8335768711578542</v>
      </c>
      <c r="C55">
        <v>-6.4639858725424588</v>
      </c>
      <c r="D55">
        <v>8.0036989603922439</v>
      </c>
      <c r="E55">
        <v>0</v>
      </c>
      <c r="F55">
        <v>0</v>
      </c>
      <c r="I55" t="s">
        <v>10</v>
      </c>
      <c r="J55">
        <f>-E59/H54</f>
        <v>-0.87718352977999436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0</v>
      </c>
      <c r="B56">
        <v>0</v>
      </c>
      <c r="C56">
        <v>14.496183352625172</v>
      </c>
      <c r="D56">
        <v>-13.196983978617713</v>
      </c>
      <c r="E56">
        <v>9.0788730768909254</v>
      </c>
      <c r="F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 x14ac:dyDescent="0.25">
      <c r="A57">
        <v>0</v>
      </c>
      <c r="B57">
        <v>0</v>
      </c>
      <c r="C57">
        <v>0</v>
      </c>
      <c r="D57">
        <v>11.675520745999076</v>
      </c>
      <c r="E57">
        <v>-6.4546242833857885</v>
      </c>
      <c r="F57">
        <v>12.946045819244782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25">
      <c r="A58">
        <v>0</v>
      </c>
      <c r="B58">
        <v>0</v>
      </c>
      <c r="C58">
        <v>0</v>
      </c>
      <c r="D58">
        <v>0</v>
      </c>
      <c r="E58">
        <v>-7.0914148000185415</v>
      </c>
      <c r="F58">
        <v>-0.48499585850447297</v>
      </c>
      <c r="L58">
        <v>0</v>
      </c>
      <c r="M58">
        <v>0</v>
      </c>
      <c r="N58">
        <v>0</v>
      </c>
      <c r="O58">
        <v>0</v>
      </c>
      <c r="P58">
        <f>J54</f>
        <v>-0.48015524060735809</v>
      </c>
      <c r="Q58">
        <f>-P59</f>
        <v>0.87718352977999436</v>
      </c>
    </row>
    <row r="59" spans="1:17" x14ac:dyDescent="0.25">
      <c r="A59">
        <v>0</v>
      </c>
      <c r="B59">
        <v>0</v>
      </c>
      <c r="C59">
        <v>0</v>
      </c>
      <c r="D59">
        <v>0</v>
      </c>
      <c r="E59">
        <v>12.955127299133412</v>
      </c>
      <c r="F59">
        <v>0</v>
      </c>
      <c r="L59">
        <v>0</v>
      </c>
      <c r="M59">
        <v>0</v>
      </c>
      <c r="N59">
        <v>0</v>
      </c>
      <c r="O59">
        <v>0</v>
      </c>
      <c r="P59">
        <f>J55</f>
        <v>-0.87718352977999436</v>
      </c>
      <c r="Q59">
        <f>P58</f>
        <v>-0.48015524060735809</v>
      </c>
    </row>
    <row r="61" spans="1:17" x14ac:dyDescent="0.25">
      <c r="A61">
        <f t="array" ref="A61:F66">MMULT(L54:Q59,A54:F59)</f>
        <v>7.3850856277636128</v>
      </c>
      <c r="B61">
        <v>-1.8154485812706003</v>
      </c>
      <c r="C61">
        <v>0.64193476691707141</v>
      </c>
      <c r="D61">
        <v>0</v>
      </c>
      <c r="E61">
        <v>0</v>
      </c>
      <c r="F61">
        <v>0</v>
      </c>
    </row>
    <row r="62" spans="1:17" x14ac:dyDescent="0.25">
      <c r="A62">
        <v>0</v>
      </c>
      <c r="B62">
        <v>2.8335768711578542</v>
      </c>
      <c r="C62">
        <v>-6.4639858725424588</v>
      </c>
      <c r="D62">
        <v>8.0036989603922439</v>
      </c>
      <c r="E62">
        <v>0</v>
      </c>
      <c r="F62">
        <v>0</v>
      </c>
    </row>
    <row r="63" spans="1:17" x14ac:dyDescent="0.25">
      <c r="A63">
        <v>0</v>
      </c>
      <c r="B63">
        <v>0</v>
      </c>
      <c r="C63">
        <v>14.496183352625172</v>
      </c>
      <c r="D63">
        <v>-13.196983978617713</v>
      </c>
      <c r="E63">
        <v>9.0788730768909254</v>
      </c>
      <c r="F63">
        <v>0</v>
      </c>
    </row>
    <row r="64" spans="1:17" x14ac:dyDescent="0.25">
      <c r="A64">
        <v>0</v>
      </c>
      <c r="B64">
        <v>0</v>
      </c>
      <c r="C64">
        <v>0</v>
      </c>
      <c r="D64">
        <v>11.675520745999076</v>
      </c>
      <c r="E64">
        <v>-6.4546242833857885</v>
      </c>
      <c r="F64">
        <v>12.946045819244782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14.769004272552493</v>
      </c>
      <c r="F65">
        <v>0.23287330313378743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0.42543037909163228</v>
      </c>
    </row>
    <row r="68" spans="1:6" x14ac:dyDescent="0.25">
      <c r="A68" t="s">
        <v>12</v>
      </c>
    </row>
    <row r="69" spans="1:6" x14ac:dyDescent="0.25">
      <c r="A69">
        <v>2</v>
      </c>
      <c r="B69">
        <v>6</v>
      </c>
    </row>
    <row r="70" spans="1:6" x14ac:dyDescent="0.25">
      <c r="A70">
        <f>A61</f>
        <v>7.3850856277636128</v>
      </c>
      <c r="B70">
        <f>B62</f>
        <v>2.8335768711578542</v>
      </c>
      <c r="C70">
        <f>C63</f>
        <v>14.496183352625172</v>
      </c>
      <c r="D70">
        <f>D64</f>
        <v>11.675520745999076</v>
      </c>
      <c r="E70">
        <f>E65</f>
        <v>14.769004272552493</v>
      </c>
      <c r="F70">
        <f>F66</f>
        <v>0.42543037909163228</v>
      </c>
    </row>
    <row r="71" spans="1:6" x14ac:dyDescent="0.25">
      <c r="A71">
        <f>B61</f>
        <v>-1.8154485812706003</v>
      </c>
      <c r="B71">
        <f>C62</f>
        <v>-6.4639858725424588</v>
      </c>
      <c r="C71">
        <f>D63</f>
        <v>-13.196983978617713</v>
      </c>
      <c r="D71">
        <f>E64</f>
        <v>-6.4546242833857885</v>
      </c>
      <c r="E71">
        <f>F65</f>
        <v>0.23287330313378743</v>
      </c>
      <c r="F71">
        <v>0</v>
      </c>
    </row>
    <row r="73" spans="1:6" x14ac:dyDescent="0.25">
      <c r="A73">
        <f t="array" ref="A73:F78">MMULT(A61:F66,TRANSPOSE(L26:Q31))</f>
        <v>-7.5781861786445734</v>
      </c>
      <c r="B73">
        <v>-0.63752452693090378</v>
      </c>
      <c r="C73">
        <v>0.64193476691707141</v>
      </c>
      <c r="D73">
        <v>0</v>
      </c>
      <c r="E73">
        <v>0</v>
      </c>
      <c r="F73">
        <v>0</v>
      </c>
    </row>
    <row r="74" spans="1:6" x14ac:dyDescent="0.25">
      <c r="A74">
        <v>0.9047197176006212</v>
      </c>
      <c r="B74">
        <v>-2.6852635098525037</v>
      </c>
      <c r="C74">
        <v>-6.4639858725424588</v>
      </c>
      <c r="D74">
        <v>8.0036989603922439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14.496183352625172</v>
      </c>
      <c r="D75">
        <v>-13.196983978617713</v>
      </c>
      <c r="E75">
        <v>9.0788730768909254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11.675520745999076</v>
      </c>
      <c r="E76">
        <v>-6.4546242833857885</v>
      </c>
      <c r="F76">
        <v>12.946045819244782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14.769004272552493</v>
      </c>
      <c r="F77">
        <v>0.23287330313378743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0.42543037909163228</v>
      </c>
    </row>
    <row r="80" spans="1:6" x14ac:dyDescent="0.25">
      <c r="A80">
        <f t="array" ref="A80:F85">MMULT(A73:F78,TRANSPOSE(L33:Q38))</f>
        <v>-7.5781861786445734</v>
      </c>
      <c r="B80">
        <v>0.90471971760062098</v>
      </c>
      <c r="C80">
        <v>-1.1102230246251565E-16</v>
      </c>
      <c r="D80">
        <v>0</v>
      </c>
      <c r="E80">
        <v>0</v>
      </c>
      <c r="F80">
        <v>0</v>
      </c>
    </row>
    <row r="81" spans="1:6" x14ac:dyDescent="0.25">
      <c r="A81">
        <v>0.9047197176006212</v>
      </c>
      <c r="B81">
        <v>-2.6942442705977081</v>
      </c>
      <c r="C81">
        <v>6.4602477729670174</v>
      </c>
      <c r="D81">
        <v>8.0036989603922439</v>
      </c>
      <c r="E81">
        <v>0</v>
      </c>
      <c r="F81">
        <v>0</v>
      </c>
    </row>
    <row r="82" spans="1:6" x14ac:dyDescent="0.25">
      <c r="A82">
        <v>0</v>
      </c>
      <c r="B82">
        <v>10.285620950468143</v>
      </c>
      <c r="C82">
        <v>-10.214956360955146</v>
      </c>
      <c r="D82">
        <v>-13.196983978617713</v>
      </c>
      <c r="E82">
        <v>9.0788730768909254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11.675520745999076</v>
      </c>
      <c r="E83">
        <v>-6.4546242833857885</v>
      </c>
      <c r="F83">
        <v>12.946045819244782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14.769004272552493</v>
      </c>
      <c r="F84">
        <v>0.23287330313378743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0.42543037909163228</v>
      </c>
    </row>
    <row r="87" spans="1:6" x14ac:dyDescent="0.25">
      <c r="A87">
        <f t="array" ref="A87:F92">MMULT(A80:F85,TRANSPOSE(L40:Q45))</f>
        <v>-7.5781861786445734</v>
      </c>
      <c r="B87">
        <v>0.90471971760062098</v>
      </c>
      <c r="C87">
        <v>-6.9731481034258122E-17</v>
      </c>
      <c r="D87">
        <v>8.6391389599005811E-17</v>
      </c>
      <c r="E87">
        <v>0</v>
      </c>
      <c r="F87">
        <v>0</v>
      </c>
    </row>
    <row r="88" spans="1:6" x14ac:dyDescent="0.25">
      <c r="A88">
        <v>0.9047197176006212</v>
      </c>
      <c r="B88">
        <v>-2.6942442705977081</v>
      </c>
      <c r="C88">
        <v>10.285620950468143</v>
      </c>
      <c r="D88">
        <v>-8.8817841970012523E-16</v>
      </c>
      <c r="E88">
        <v>0</v>
      </c>
      <c r="F88">
        <v>0</v>
      </c>
    </row>
    <row r="89" spans="1:6" x14ac:dyDescent="0.25">
      <c r="A89">
        <v>0</v>
      </c>
      <c r="B89">
        <v>10.285620950468143</v>
      </c>
      <c r="C89">
        <v>-16.685024351785046</v>
      </c>
      <c r="D89">
        <v>-0.34012052047848584</v>
      </c>
      <c r="E89">
        <v>9.0788730768909254</v>
      </c>
      <c r="F89">
        <v>0</v>
      </c>
    </row>
    <row r="90" spans="1:6" x14ac:dyDescent="0.25">
      <c r="A90">
        <v>0</v>
      </c>
      <c r="B90">
        <v>0</v>
      </c>
      <c r="C90">
        <v>9.0852417862567343</v>
      </c>
      <c r="D90">
        <v>7.3332234641738125</v>
      </c>
      <c r="E90">
        <v>-6.4546242833857885</v>
      </c>
      <c r="F90">
        <v>12.946045819244782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14.769004272552493</v>
      </c>
      <c r="F91">
        <v>0.23287330313378743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0.42543037909163228</v>
      </c>
    </row>
    <row r="94" spans="1:6" x14ac:dyDescent="0.25">
      <c r="A94">
        <f t="array" ref="A94:F99">MMULT(A87:F92,TRANSPOSE(L47:Q52))</f>
        <v>-7.5781861786445734</v>
      </c>
      <c r="B94">
        <v>0.90471971760062098</v>
      </c>
      <c r="C94">
        <v>-6.9731481034258122E-17</v>
      </c>
      <c r="D94">
        <v>-3.2341994948028753E-18</v>
      </c>
      <c r="E94">
        <v>-8.6330829664002571E-17</v>
      </c>
      <c r="F94">
        <v>0</v>
      </c>
    </row>
    <row r="95" spans="1:6" x14ac:dyDescent="0.25">
      <c r="A95">
        <v>0.9047197176006212</v>
      </c>
      <c r="B95">
        <v>-2.6942442705977081</v>
      </c>
      <c r="C95">
        <v>10.285620950468143</v>
      </c>
      <c r="D95">
        <v>3.3250376103708584E-17</v>
      </c>
      <c r="E95">
        <v>8.8755581103949388E-16</v>
      </c>
      <c r="F95">
        <v>0</v>
      </c>
    </row>
    <row r="96" spans="1:6" x14ac:dyDescent="0.25">
      <c r="A96">
        <v>0</v>
      </c>
      <c r="B96">
        <v>10.285620950468143</v>
      </c>
      <c r="C96">
        <v>-16.685024351785046</v>
      </c>
      <c r="D96">
        <v>9.0852417862567343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9.0852417862567343</v>
      </c>
      <c r="D97">
        <v>-6.7246305433187095</v>
      </c>
      <c r="E97">
        <v>-7.0864437534667566</v>
      </c>
      <c r="F97">
        <v>12.946045819244782</v>
      </c>
    </row>
    <row r="98" spans="1:6" x14ac:dyDescent="0.25">
      <c r="A98">
        <v>0</v>
      </c>
      <c r="B98">
        <v>0</v>
      </c>
      <c r="C98">
        <v>0</v>
      </c>
      <c r="D98">
        <v>14.758651273915016</v>
      </c>
      <c r="E98">
        <v>-0.55290123678691783</v>
      </c>
      <c r="F98">
        <v>0.23287330313378743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0.42543037909163228</v>
      </c>
    </row>
    <row r="101" spans="1:6" x14ac:dyDescent="0.25">
      <c r="A101">
        <f t="array" ref="A101:F106">MMULT(A94:F99,TRANSPOSE(L54:Q59))</f>
        <v>-7.5781861786445734</v>
      </c>
      <c r="B101">
        <v>0.90471971760062098</v>
      </c>
      <c r="C101">
        <v>-6.9731481034258122E-17</v>
      </c>
      <c r="D101">
        <v>-3.2341994948028753E-18</v>
      </c>
      <c r="E101">
        <v>4.1452200289152002E-17</v>
      </c>
      <c r="F101">
        <v>7.5727981893505216E-17</v>
      </c>
    </row>
    <row r="102" spans="1:6" x14ac:dyDescent="0.25">
      <c r="A102">
        <v>0.9047197176006212</v>
      </c>
      <c r="B102">
        <v>-2.6942442705977081</v>
      </c>
      <c r="C102">
        <v>10.285620950468143</v>
      </c>
      <c r="D102">
        <v>3.3250376103708584E-17</v>
      </c>
      <c r="E102">
        <v>-4.2616457400212702E-16</v>
      </c>
      <c r="F102">
        <v>-7.7854933920436891E-16</v>
      </c>
    </row>
    <row r="103" spans="1:6" x14ac:dyDescent="0.25">
      <c r="A103">
        <v>0</v>
      </c>
      <c r="B103">
        <v>10.285620950468143</v>
      </c>
      <c r="C103">
        <v>-16.685024351785046</v>
      </c>
      <c r="D103">
        <v>9.0852417862567343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9.0852417862567343</v>
      </c>
      <c r="D104">
        <v>-6.7246305433187095</v>
      </c>
      <c r="E104">
        <v>14.758651273915017</v>
      </c>
      <c r="F104">
        <v>8.8817841970012523E-16</v>
      </c>
    </row>
    <row r="105" spans="1:6" x14ac:dyDescent="0.25">
      <c r="A105">
        <v>0</v>
      </c>
      <c r="B105">
        <v>0</v>
      </c>
      <c r="C105">
        <v>0</v>
      </c>
      <c r="D105">
        <v>14.758651273915016</v>
      </c>
      <c r="E105">
        <v>0.46975105241595072</v>
      </c>
      <c r="F105">
        <v>0.37318052160723914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0.37318052160723914</v>
      </c>
      <c r="F106">
        <v>-0.20427262603442226</v>
      </c>
    </row>
    <row r="108" spans="1:6" x14ac:dyDescent="0.25">
      <c r="A108" t="s">
        <v>13</v>
      </c>
    </row>
    <row r="109" spans="1:6" x14ac:dyDescent="0.25">
      <c r="A109">
        <v>2</v>
      </c>
      <c r="B109">
        <v>6</v>
      </c>
    </row>
    <row r="110" spans="1:6" x14ac:dyDescent="0.25">
      <c r="A110">
        <f>A101+L12</f>
        <v>5.6700678209860289</v>
      </c>
      <c r="B110">
        <f>B102+L12</f>
        <v>10.554009729032895</v>
      </c>
      <c r="C110">
        <f>C103+L12</f>
        <v>-3.4367703521544435</v>
      </c>
      <c r="D110">
        <f>D104+L12</f>
        <v>6.5236234563118929</v>
      </c>
      <c r="E110">
        <f>E105+L12</f>
        <v>13.718005052046554</v>
      </c>
      <c r="F110">
        <f>F106+L12</f>
        <v>13.04398137359618</v>
      </c>
    </row>
    <row r="111" spans="1:6" x14ac:dyDescent="0.25">
      <c r="A111">
        <f>B101</f>
        <v>0.90471971760062098</v>
      </c>
      <c r="B111">
        <f>C102</f>
        <v>10.285620950468143</v>
      </c>
      <c r="C111">
        <f>D103</f>
        <v>9.0852417862567343</v>
      </c>
      <c r="D111">
        <f>E104</f>
        <v>14.758651273915017</v>
      </c>
      <c r="E111">
        <f>F105</f>
        <v>0.37318052160723914</v>
      </c>
      <c r="F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A72" sqref="A72:E73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-2.2807915374295096</v>
      </c>
      <c r="B3">
        <v>3.2817420901518641</v>
      </c>
      <c r="C3">
        <v>12.006136190113921</v>
      </c>
      <c r="D3">
        <v>12.367624421964273</v>
      </c>
      <c r="E3">
        <v>-1.96089881822614</v>
      </c>
    </row>
    <row r="4" spans="1:15" x14ac:dyDescent="0.25">
      <c r="A4">
        <v>13.698288424511436</v>
      </c>
      <c r="B4">
        <v>12.981410884999388</v>
      </c>
      <c r="C4">
        <v>6.1317963982889516</v>
      </c>
      <c r="D4">
        <v>10.218410576104912</v>
      </c>
      <c r="E4">
        <v>0</v>
      </c>
    </row>
    <row r="6" spans="1:15" x14ac:dyDescent="0.25">
      <c r="A6" t="s">
        <v>7</v>
      </c>
      <c r="G6" t="s">
        <v>6</v>
      </c>
      <c r="H6">
        <f>E3</f>
        <v>-1.96089881822614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-0.31989271920336959</v>
      </c>
      <c r="B8">
        <f t="shared" ref="B8:E8" si="0">B3-$H6</f>
        <v>5.2426409083780037</v>
      </c>
      <c r="C8">
        <f t="shared" si="0"/>
        <v>13.96703500834006</v>
      </c>
      <c r="D8">
        <f t="shared" si="0"/>
        <v>14.328523240190412</v>
      </c>
      <c r="E8">
        <f t="shared" si="0"/>
        <v>0</v>
      </c>
    </row>
    <row r="9" spans="1:15" x14ac:dyDescent="0.25">
      <c r="A9">
        <f>A4</f>
        <v>13.698288424511436</v>
      </c>
      <c r="B9">
        <f t="shared" ref="B9:E9" si="1">B4</f>
        <v>12.981410884999388</v>
      </c>
      <c r="C9">
        <f t="shared" si="1"/>
        <v>6.1317963982889516</v>
      </c>
      <c r="D9">
        <f t="shared" si="1"/>
        <v>10.218410576104912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-0.31989271920336959</v>
      </c>
      <c r="B11">
        <f>A12</f>
        <v>13.698288424511436</v>
      </c>
      <c r="C11">
        <v>0</v>
      </c>
      <c r="D11">
        <v>0</v>
      </c>
      <c r="E11">
        <v>0</v>
      </c>
      <c r="F11" t="s">
        <v>8</v>
      </c>
      <c r="G11">
        <f>SQRT(A11*A11+A12*A12)</f>
        <v>13.702023102918172</v>
      </c>
      <c r="H11" t="s">
        <v>9</v>
      </c>
      <c r="I11">
        <f>A11/G11</f>
        <v>-2.3346385916926445E-2</v>
      </c>
      <c r="K11">
        <f>I11</f>
        <v>-2.3346385916926445E-2</v>
      </c>
      <c r="L11">
        <f>-K12</f>
        <v>0.99972743598673819</v>
      </c>
      <c r="M11">
        <v>0</v>
      </c>
      <c r="N11">
        <v>0</v>
      </c>
      <c r="O11">
        <v>0</v>
      </c>
    </row>
    <row r="12" spans="1:15" x14ac:dyDescent="0.25">
      <c r="A12">
        <f>A9</f>
        <v>13.698288424511436</v>
      </c>
      <c r="B12">
        <f>B8</f>
        <v>5.2426409083780037</v>
      </c>
      <c r="C12">
        <f>B13</f>
        <v>12.981410884999388</v>
      </c>
      <c r="D12">
        <v>0</v>
      </c>
      <c r="E12">
        <v>0</v>
      </c>
      <c r="H12" t="s">
        <v>10</v>
      </c>
      <c r="I12">
        <f>-A12/G11</f>
        <v>-0.99972743598673819</v>
      </c>
      <c r="K12">
        <f>I12</f>
        <v>-0.99972743598673819</v>
      </c>
      <c r="L12">
        <f>K11</f>
        <v>-2.3346385916926445E-2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12.981410884999388</v>
      </c>
      <c r="C13">
        <f>C8</f>
        <v>13.96703500834006</v>
      </c>
      <c r="D13">
        <f>C14</f>
        <v>6.1317963982889516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6.1317963982889516</v>
      </c>
      <c r="D14">
        <f>D8</f>
        <v>14.328523240190412</v>
      </c>
      <c r="E14">
        <f>D15</f>
        <v>10.218410576104912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10.218410576104912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13.70202310291817</v>
      </c>
      <c r="B17">
        <v>4.9214064251719147</v>
      </c>
      <c r="C17">
        <v>12.977872619550771</v>
      </c>
      <c r="D17">
        <v>0</v>
      </c>
      <c r="E17">
        <v>0</v>
      </c>
      <c r="F17" t="s">
        <v>8</v>
      </c>
      <c r="G17">
        <f>SQRT(B19*B19+B18*B18)</f>
        <v>18.958511988517444</v>
      </c>
      <c r="H17" t="s">
        <v>9</v>
      </c>
      <c r="I17">
        <f>B18/G17</f>
        <v>-0.72879936412113844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-5.5511151231257827E-17</v>
      </c>
      <c r="B18">
        <v>-13.816951481914492</v>
      </c>
      <c r="C18">
        <v>-0.30306902826738535</v>
      </c>
      <c r="D18">
        <v>0</v>
      </c>
      <c r="E18">
        <v>0</v>
      </c>
      <c r="H18" t="s">
        <v>10</v>
      </c>
      <c r="I18">
        <f>-B19/G17</f>
        <v>-0.68472730839117579</v>
      </c>
      <c r="K18">
        <v>0</v>
      </c>
      <c r="L18">
        <f>I17</f>
        <v>-0.72879936412113844</v>
      </c>
      <c r="M18">
        <f>-I18</f>
        <v>0.68472730839117579</v>
      </c>
      <c r="N18">
        <v>0</v>
      </c>
      <c r="O18">
        <v>0</v>
      </c>
    </row>
    <row r="19" spans="1:15" x14ac:dyDescent="0.25">
      <c r="A19">
        <v>0</v>
      </c>
      <c r="B19">
        <v>12.981410884999388</v>
      </c>
      <c r="C19">
        <v>13.96703500834006</v>
      </c>
      <c r="D19">
        <v>6.1317963982889516</v>
      </c>
      <c r="E19">
        <v>0</v>
      </c>
      <c r="K19">
        <v>0</v>
      </c>
      <c r="L19">
        <f>-M18</f>
        <v>-0.68472730839117579</v>
      </c>
      <c r="M19">
        <f>L18</f>
        <v>-0.72879936412113844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6.1317963982889516</v>
      </c>
      <c r="D20">
        <v>14.328523240190412</v>
      </c>
      <c r="E20">
        <v>10.218410576104912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10.218410576104912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13.70202310291817</v>
      </c>
      <c r="B23">
        <v>4.9214064251719147</v>
      </c>
      <c r="C23">
        <v>12.977872619550771</v>
      </c>
      <c r="D23">
        <v>0</v>
      </c>
      <c r="E23">
        <v>0</v>
      </c>
      <c r="F23" t="s">
        <v>8</v>
      </c>
      <c r="G23">
        <f>SQRT(C25*C25+C26*C26)</f>
        <v>11.706095114975149</v>
      </c>
      <c r="H23" t="s">
        <v>9</v>
      </c>
      <c r="I23">
        <f>C25/G23</f>
        <v>-0.85183372378354627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4.0456491718973055E-17</v>
      </c>
      <c r="B24">
        <v>18.958511988517444</v>
      </c>
      <c r="C24">
        <v>9.7844868025520935</v>
      </c>
      <c r="D24">
        <v>4.1986084434031001</v>
      </c>
      <c r="E24">
        <v>0</v>
      </c>
      <c r="H24" t="s">
        <v>10</v>
      </c>
      <c r="I24">
        <f>-C26/G23</f>
        <v>-0.52381228223959886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3.8010001168274676E-17</v>
      </c>
      <c r="B25">
        <v>-1.7763568394002505E-15</v>
      </c>
      <c r="C25">
        <v>-9.9716465927536611</v>
      </c>
      <c r="D25">
        <v>-4.4688493159932747</v>
      </c>
      <c r="E25">
        <v>0</v>
      </c>
      <c r="K25">
        <v>0</v>
      </c>
      <c r="L25">
        <v>0</v>
      </c>
      <c r="M25">
        <f>I23</f>
        <v>-0.85183372378354627</v>
      </c>
      <c r="N25">
        <f>-M26</f>
        <v>0.52381228223959886</v>
      </c>
      <c r="O25">
        <v>0</v>
      </c>
    </row>
    <row r="26" spans="1:15" x14ac:dyDescent="0.25">
      <c r="A26">
        <v>0</v>
      </c>
      <c r="B26">
        <v>0</v>
      </c>
      <c r="C26">
        <v>6.1317963982889516</v>
      </c>
      <c r="D26">
        <v>14.328523240190412</v>
      </c>
      <c r="E26">
        <v>10.218410576104912</v>
      </c>
      <c r="K26">
        <v>0</v>
      </c>
      <c r="L26">
        <v>0</v>
      </c>
      <c r="M26">
        <f>I24</f>
        <v>-0.52381228223959886</v>
      </c>
      <c r="N26">
        <f>M25</f>
        <v>-0.85183372378354627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10.218410576104912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13.70202310291817</v>
      </c>
      <c r="B29">
        <v>4.9214064251719147</v>
      </c>
      <c r="C29">
        <v>12.977872619550771</v>
      </c>
      <c r="D29">
        <v>0</v>
      </c>
      <c r="E29">
        <v>0</v>
      </c>
      <c r="F29" t="s">
        <v>8</v>
      </c>
      <c r="G29">
        <f>SQRT(D33*D33+D32*D32)</f>
        <v>14.203092933218533</v>
      </c>
      <c r="H29" t="s">
        <v>9</v>
      </c>
      <c r="I29">
        <f>D32/G29</f>
        <v>-0.69454457526947699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4.0456491718973055E-17</v>
      </c>
      <c r="B30">
        <v>18.958511988517444</v>
      </c>
      <c r="C30">
        <v>9.7844868025520935</v>
      </c>
      <c r="D30">
        <v>4.1986084434031001</v>
      </c>
      <c r="E30">
        <v>0</v>
      </c>
      <c r="H30" t="s">
        <v>10</v>
      </c>
      <c r="I30">
        <f>-D33/G29</f>
        <v>-0.71944967368381074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-3.2378200836188362E-17</v>
      </c>
      <c r="B31">
        <v>1.5131606612746862E-15</v>
      </c>
      <c r="C31">
        <v>11.706095114975151</v>
      </c>
      <c r="D31">
        <v>11.312173013437377</v>
      </c>
      <c r="E31">
        <v>5.3525289647307677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-1.9910105459883776E-17</v>
      </c>
      <c r="B32">
        <v>9.3047753011816578E-16</v>
      </c>
      <c r="C32">
        <v>0</v>
      </c>
      <c r="D32">
        <v>-9.8646811488151762</v>
      </c>
      <c r="E32">
        <v>-8.7043867321926189</v>
      </c>
      <c r="K32">
        <v>0</v>
      </c>
      <c r="L32">
        <v>0</v>
      </c>
      <c r="M32">
        <v>0</v>
      </c>
      <c r="N32">
        <f>I29</f>
        <v>-0.69454457526947699</v>
      </c>
      <c r="O32">
        <f>-N33</f>
        <v>0.71944967368381074</v>
      </c>
    </row>
    <row r="33" spans="1:15" x14ac:dyDescent="0.25">
      <c r="A33">
        <v>0</v>
      </c>
      <c r="B33">
        <v>0</v>
      </c>
      <c r="C33">
        <v>0</v>
      </c>
      <c r="D33">
        <v>10.218410576104912</v>
      </c>
      <c r="E33">
        <v>0</v>
      </c>
      <c r="K33">
        <v>0</v>
      </c>
      <c r="L33">
        <v>0</v>
      </c>
      <c r="M33">
        <v>0</v>
      </c>
      <c r="N33">
        <f>I30</f>
        <v>-0.71944967368381074</v>
      </c>
      <c r="O33">
        <f>N32</f>
        <v>-0.69454457526947699</v>
      </c>
    </row>
    <row r="35" spans="1:15" x14ac:dyDescent="0.25">
      <c r="A35">
        <f t="array" ref="A35:E39">MMULT(K29:O33,A29:E33)</f>
        <v>13.70202310291817</v>
      </c>
      <c r="B35">
        <v>4.9214064251719147</v>
      </c>
      <c r="C35">
        <v>12.977872619550771</v>
      </c>
      <c r="D35">
        <v>0</v>
      </c>
      <c r="E35">
        <v>0</v>
      </c>
    </row>
    <row r="36" spans="1:15" x14ac:dyDescent="0.25">
      <c r="A36">
        <v>4.0456491718973055E-17</v>
      </c>
      <c r="B36">
        <v>18.958511988517444</v>
      </c>
      <c r="C36">
        <v>9.7844868025520935</v>
      </c>
      <c r="D36">
        <v>4.1986084434031001</v>
      </c>
      <c r="E36">
        <v>0</v>
      </c>
    </row>
    <row r="37" spans="1:15" x14ac:dyDescent="0.25">
      <c r="A37">
        <v>-3.2378200836188362E-17</v>
      </c>
      <c r="B37">
        <v>1.5131606612746862E-15</v>
      </c>
      <c r="C37">
        <v>11.706095114975151</v>
      </c>
      <c r="D37">
        <v>11.312173013437377</v>
      </c>
      <c r="E37">
        <v>5.3525289647307677</v>
      </c>
    </row>
    <row r="38" spans="1:15" x14ac:dyDescent="0.25">
      <c r="A38">
        <v>1.3828455740205472E-17</v>
      </c>
      <c r="B38">
        <v>-6.4625812095371343E-16</v>
      </c>
      <c r="C38">
        <v>0</v>
      </c>
      <c r="D38">
        <v>14.203092933218532</v>
      </c>
      <c r="E38">
        <v>6.0455845858919934</v>
      </c>
    </row>
    <row r="39" spans="1:15" x14ac:dyDescent="0.25">
      <c r="A39">
        <v>1.4324318876123642E-17</v>
      </c>
      <c r="B39">
        <v>-6.694317554136325E-16</v>
      </c>
      <c r="C39">
        <v>0</v>
      </c>
      <c r="D39">
        <v>0</v>
      </c>
      <c r="E39">
        <v>6.2623681940936713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13.70202310291817</v>
      </c>
      <c r="B43">
        <f>B36</f>
        <v>18.958511988517444</v>
      </c>
      <c r="C43">
        <f>C37</f>
        <v>11.706095114975151</v>
      </c>
      <c r="D43">
        <f>D38</f>
        <v>14.203092933218532</v>
      </c>
      <c r="E43">
        <f>E39</f>
        <v>6.2623681940936713</v>
      </c>
    </row>
    <row r="44" spans="1:15" x14ac:dyDescent="0.25">
      <c r="A44">
        <f>B35</f>
        <v>4.9214064251719147</v>
      </c>
      <c r="B44">
        <f>C36</f>
        <v>9.7844868025520935</v>
      </c>
      <c r="C44">
        <f>D37</f>
        <v>11.312173013437377</v>
      </c>
      <c r="D44">
        <f>E38</f>
        <v>6.0455845858919934</v>
      </c>
      <c r="E44">
        <v>0</v>
      </c>
    </row>
    <row r="46" spans="1:15" x14ac:dyDescent="0.25">
      <c r="A46">
        <f t="array" ref="A46:E50">MMULT(A35:E39,TRANSPOSE(K11:O15))</f>
        <v>4.6001723076824081</v>
      </c>
      <c r="B46">
        <v>-13.813185478167538</v>
      </c>
      <c r="C46">
        <v>12.977872619550771</v>
      </c>
      <c r="D46">
        <v>0</v>
      </c>
      <c r="E46">
        <v>0</v>
      </c>
    </row>
    <row r="47" spans="1:15" x14ac:dyDescent="0.25">
      <c r="A47">
        <v>18.95334458040438</v>
      </c>
      <c r="B47">
        <v>-0.44261273729460487</v>
      </c>
      <c r="C47">
        <v>9.7844868025520935</v>
      </c>
      <c r="D47">
        <v>4.1986084434031001</v>
      </c>
      <c r="E47">
        <v>0</v>
      </c>
    </row>
    <row r="48" spans="1:15" x14ac:dyDescent="0.25">
      <c r="A48">
        <v>1.5135041421041568E-15</v>
      </c>
      <c r="B48">
        <v>-2.9574570486041864E-18</v>
      </c>
      <c r="C48">
        <v>11.706095114975151</v>
      </c>
      <c r="D48">
        <v>11.312173013437377</v>
      </c>
      <c r="E48">
        <v>5.3525289647307677</v>
      </c>
    </row>
    <row r="49" spans="1:5" x14ac:dyDescent="0.25">
      <c r="A49">
        <v>-6.464048187110092E-16</v>
      </c>
      <c r="B49">
        <v>1.2631048929214148E-18</v>
      </c>
      <c r="C49">
        <v>0</v>
      </c>
      <c r="D49">
        <v>14.203092933218532</v>
      </c>
      <c r="E49">
        <v>6.0455845858919934</v>
      </c>
    </row>
    <row r="50" spans="1:5" x14ac:dyDescent="0.25">
      <c r="A50">
        <v>-6.6958371348425125E-16</v>
      </c>
      <c r="B50">
        <v>1.3083975246486542E-18</v>
      </c>
      <c r="C50">
        <v>0</v>
      </c>
      <c r="D50">
        <v>0</v>
      </c>
      <c r="E50">
        <v>6.2623681940936713</v>
      </c>
    </row>
    <row r="52" spans="1:5" x14ac:dyDescent="0.25">
      <c r="A52">
        <f t="array" ref="A52:E56">MMULT(A46:E50,TRANSPOSE(K17:O21))</f>
        <v>4.6001723076824081</v>
      </c>
      <c r="B52">
        <v>18.953344580404384</v>
      </c>
      <c r="C52">
        <v>0</v>
      </c>
      <c r="D52">
        <v>0</v>
      </c>
      <c r="E52">
        <v>0</v>
      </c>
    </row>
    <row r="53" spans="1:5" x14ac:dyDescent="0.25">
      <c r="A53">
        <v>18.95334458040438</v>
      </c>
      <c r="B53">
        <v>7.0222811937927014</v>
      </c>
      <c r="C53">
        <v>-6.8278587316842509</v>
      </c>
      <c r="D53">
        <v>4.1986084434031001</v>
      </c>
      <c r="E53">
        <v>0</v>
      </c>
    </row>
    <row r="54" spans="1:5" x14ac:dyDescent="0.25">
      <c r="A54">
        <v>1.5135041421041568E-15</v>
      </c>
      <c r="B54">
        <v>8.015482999848027</v>
      </c>
      <c r="C54">
        <v>-8.531394676135454</v>
      </c>
      <c r="D54">
        <v>11.312173013437377</v>
      </c>
      <c r="E54">
        <v>5.3525289647307677</v>
      </c>
    </row>
    <row r="55" spans="1:5" x14ac:dyDescent="0.25">
      <c r="A55">
        <v>-6.464048187110092E-16</v>
      </c>
      <c r="B55">
        <v>-9.2055004277942585E-19</v>
      </c>
      <c r="C55">
        <v>-8.6488241354580472E-19</v>
      </c>
      <c r="D55">
        <v>14.203092933218532</v>
      </c>
      <c r="E55">
        <v>6.0455845858919934</v>
      </c>
    </row>
    <row r="56" spans="1:5" x14ac:dyDescent="0.25">
      <c r="A56">
        <v>-6.6958371348425125E-16</v>
      </c>
      <c r="B56">
        <v>-9.5355928398161074E-19</v>
      </c>
      <c r="C56">
        <v>-8.9589551535835017E-19</v>
      </c>
      <c r="D56">
        <v>0</v>
      </c>
      <c r="E56">
        <v>6.2623681940936713</v>
      </c>
    </row>
    <row r="58" spans="1:5" x14ac:dyDescent="0.25">
      <c r="A58">
        <f t="array" ref="A58:E62">MMULT(A52:E56,TRANSPOSE(K23:O27))</f>
        <v>4.6001723076824081</v>
      </c>
      <c r="B58">
        <v>18.953344580404384</v>
      </c>
      <c r="C58">
        <v>0</v>
      </c>
      <c r="D58">
        <v>0</v>
      </c>
      <c r="E58">
        <v>0</v>
      </c>
    </row>
    <row r="59" spans="1:5" x14ac:dyDescent="0.25">
      <c r="A59">
        <v>18.95334458040438</v>
      </c>
      <c r="B59">
        <v>7.0222811937927014</v>
      </c>
      <c r="C59">
        <v>8.0154829998480235</v>
      </c>
      <c r="D59">
        <v>-1.3322676295501878E-15</v>
      </c>
      <c r="E59">
        <v>0</v>
      </c>
    </row>
    <row r="60" spans="1:5" x14ac:dyDescent="0.25">
      <c r="A60">
        <v>1.5135041421041568E-15</v>
      </c>
      <c r="B60">
        <v>8.015482999848027</v>
      </c>
      <c r="C60">
        <v>13.192784859297419</v>
      </c>
      <c r="D60">
        <v>-5.1672411461268259</v>
      </c>
      <c r="E60">
        <v>5.3525289647307677</v>
      </c>
    </row>
    <row r="61" spans="1:5" x14ac:dyDescent="0.25">
      <c r="A61">
        <v>-6.464048187110092E-16</v>
      </c>
      <c r="B61">
        <v>-9.2055004277942585E-19</v>
      </c>
      <c r="C61">
        <v>7.4397545242103176</v>
      </c>
      <c r="D61">
        <v>-12.098673542547314</v>
      </c>
      <c r="E61">
        <v>6.0455845858919934</v>
      </c>
    </row>
    <row r="62" spans="1:5" x14ac:dyDescent="0.25">
      <c r="A62">
        <v>-6.6958371348425125E-16</v>
      </c>
      <c r="B62">
        <v>-9.5355928398161074E-19</v>
      </c>
      <c r="C62">
        <v>7.6315401296868274E-19</v>
      </c>
      <c r="D62">
        <v>4.6928107454807903E-19</v>
      </c>
      <c r="E62">
        <v>6.2623681940936713</v>
      </c>
    </row>
    <row r="64" spans="1:5" x14ac:dyDescent="0.25">
      <c r="A64">
        <f t="array" ref="A64:E68">MMULT(A58:E62,TRANSPOSE(K29:O33))</f>
        <v>4.6001723076824081</v>
      </c>
      <c r="B64">
        <v>18.953344580404384</v>
      </c>
      <c r="C64">
        <v>0</v>
      </c>
      <c r="D64">
        <v>0</v>
      </c>
      <c r="E64">
        <v>0</v>
      </c>
    </row>
    <row r="65" spans="1:5" x14ac:dyDescent="0.25">
      <c r="A65">
        <v>18.95334458040438</v>
      </c>
      <c r="B65">
        <v>7.0222811937927014</v>
      </c>
      <c r="C65">
        <v>8.0154829998480235</v>
      </c>
      <c r="D65">
        <v>9.2531925491120814E-16</v>
      </c>
      <c r="E65">
        <v>9.584995113393866E-16</v>
      </c>
    </row>
    <row r="66" spans="1:5" x14ac:dyDescent="0.25">
      <c r="A66">
        <v>1.5135041421041568E-15</v>
      </c>
      <c r="B66">
        <v>8.015482999848027</v>
      </c>
      <c r="C66">
        <v>13.192784859297419</v>
      </c>
      <c r="D66">
        <v>7.4397545242103185</v>
      </c>
      <c r="E66">
        <v>8.8817841970012523E-16</v>
      </c>
    </row>
    <row r="67" spans="1:5" x14ac:dyDescent="0.25">
      <c r="A67">
        <v>-6.464048187110092E-16</v>
      </c>
      <c r="B67">
        <v>-9.2055004277942585E-19</v>
      </c>
      <c r="C67">
        <v>7.4397545242103176</v>
      </c>
      <c r="D67">
        <v>12.752561934480454</v>
      </c>
      <c r="E67">
        <v>4.5054587537285675</v>
      </c>
    </row>
    <row r="68" spans="1:5" x14ac:dyDescent="0.25">
      <c r="A68">
        <v>-6.6958371348425125E-16</v>
      </c>
      <c r="B68">
        <v>-9.5355928398161074E-19</v>
      </c>
      <c r="C68">
        <v>7.6315401296868274E-19</v>
      </c>
      <c r="D68">
        <v>4.5054587537285666</v>
      </c>
      <c r="E68">
        <v>-4.3494938575478708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2.6392734894562682</v>
      </c>
      <c r="B72">
        <f>B65+H6</f>
        <v>5.061382375566561</v>
      </c>
      <c r="C72">
        <f>C66+H6</f>
        <v>11.231886041071279</v>
      </c>
      <c r="D72">
        <f>D67+H6</f>
        <v>10.791663116254314</v>
      </c>
      <c r="E72">
        <f>E68+H6</f>
        <v>-6.3103926757740112</v>
      </c>
    </row>
    <row r="73" spans="1:5" x14ac:dyDescent="0.25">
      <c r="A73">
        <f>B64</f>
        <v>18.953344580404384</v>
      </c>
      <c r="B73">
        <f>C65</f>
        <v>8.0154829998480235</v>
      </c>
      <c r="C73">
        <f>D66</f>
        <v>7.4397545242103185</v>
      </c>
      <c r="D73">
        <f>E67</f>
        <v>4.5054587537285675</v>
      </c>
      <c r="E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9" workbookViewId="0">
      <selection activeCell="G66" sqref="G65:G66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2.6392734894562682</v>
      </c>
      <c r="B3">
        <v>5.061382375566561</v>
      </c>
      <c r="C3">
        <v>11.231886041071279</v>
      </c>
      <c r="D3">
        <v>10.791663116254314</v>
      </c>
      <c r="E3">
        <v>-6.3103926757740112</v>
      </c>
    </row>
    <row r="4" spans="1:15" x14ac:dyDescent="0.25">
      <c r="A4">
        <v>18.953344580404384</v>
      </c>
      <c r="B4">
        <v>8.0154829998480235</v>
      </c>
      <c r="C4">
        <v>7.4397545242103185</v>
      </c>
      <c r="D4">
        <v>4.5054587537285675</v>
      </c>
      <c r="E4">
        <v>0</v>
      </c>
    </row>
    <row r="6" spans="1:15" x14ac:dyDescent="0.25">
      <c r="A6" t="s">
        <v>7</v>
      </c>
      <c r="G6" t="s">
        <v>6</v>
      </c>
      <c r="H6">
        <f>E3</f>
        <v>-6.3103926757740112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8.9496661652302798</v>
      </c>
      <c r="B8">
        <f t="shared" ref="B8:E8" si="0">B3-$H6</f>
        <v>11.371775051340572</v>
      </c>
      <c r="C8">
        <f t="shared" si="0"/>
        <v>17.542278716845288</v>
      </c>
      <c r="D8">
        <f t="shared" si="0"/>
        <v>17.102055792028324</v>
      </c>
      <c r="E8">
        <f t="shared" si="0"/>
        <v>0</v>
      </c>
    </row>
    <row r="9" spans="1:15" x14ac:dyDescent="0.25">
      <c r="A9">
        <f>A4</f>
        <v>18.953344580404384</v>
      </c>
      <c r="B9">
        <f t="shared" ref="B9:E9" si="1">B4</f>
        <v>8.0154829998480235</v>
      </c>
      <c r="C9">
        <f t="shared" si="1"/>
        <v>7.4397545242103185</v>
      </c>
      <c r="D9">
        <f t="shared" si="1"/>
        <v>4.5054587537285675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8.9496661652302798</v>
      </c>
      <c r="B11">
        <f>A12</f>
        <v>18.953344580404384</v>
      </c>
      <c r="C11">
        <v>0</v>
      </c>
      <c r="D11">
        <v>0</v>
      </c>
      <c r="E11">
        <v>0</v>
      </c>
      <c r="F11" t="s">
        <v>8</v>
      </c>
      <c r="G11">
        <f>SQRT(A11*A11+A12*A12)</f>
        <v>20.960100077352013</v>
      </c>
      <c r="H11" t="s">
        <v>9</v>
      </c>
      <c r="I11">
        <f>A11/G11</f>
        <v>0.42698585084050478</v>
      </c>
      <c r="K11">
        <f>I11</f>
        <v>0.42698585084050478</v>
      </c>
      <c r="L11">
        <f>-K12</f>
        <v>0.90425830556429521</v>
      </c>
      <c r="M11">
        <v>0</v>
      </c>
      <c r="N11">
        <v>0</v>
      </c>
      <c r="O11">
        <v>0</v>
      </c>
    </row>
    <row r="12" spans="1:15" x14ac:dyDescent="0.25">
      <c r="A12">
        <f>A9</f>
        <v>18.953344580404384</v>
      </c>
      <c r="B12">
        <f>B8</f>
        <v>11.371775051340572</v>
      </c>
      <c r="C12">
        <f>B13</f>
        <v>8.0154829998480235</v>
      </c>
      <c r="D12">
        <v>0</v>
      </c>
      <c r="E12">
        <v>0</v>
      </c>
      <c r="H12" t="s">
        <v>10</v>
      </c>
      <c r="I12">
        <f>-A12/G11</f>
        <v>-0.90425830556429521</v>
      </c>
      <c r="K12">
        <f>I12</f>
        <v>-0.90425830556429521</v>
      </c>
      <c r="L12">
        <f>K11</f>
        <v>0.42698585084050478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8.0154829998480235</v>
      </c>
      <c r="C13">
        <f>C8</f>
        <v>17.542278716845288</v>
      </c>
      <c r="D13">
        <f>C14</f>
        <v>7.4397545242103185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7.4397545242103185</v>
      </c>
      <c r="D14">
        <f>D8</f>
        <v>17.102055792028324</v>
      </c>
      <c r="E14">
        <f>D15</f>
        <v>4.5054587537285675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4.5054587537285675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20.960100077352013</v>
      </c>
      <c r="B17">
        <v>18.375832001120788</v>
      </c>
      <c r="C17">
        <v>7.2480670757219876</v>
      </c>
      <c r="D17">
        <v>0</v>
      </c>
      <c r="E17">
        <v>0</v>
      </c>
      <c r="F17" t="s">
        <v>8</v>
      </c>
      <c r="G17">
        <f>SQRT(B19*B19+B18*B18)</f>
        <v>14.667082347531629</v>
      </c>
      <c r="H17" t="s">
        <v>9</v>
      </c>
      <c r="I17">
        <f>B18/G17</f>
        <v>-0.83746255172940876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-12.283132209189205</v>
      </c>
      <c r="C18">
        <v>3.4224978285877099</v>
      </c>
      <c r="D18">
        <v>0</v>
      </c>
      <c r="E18">
        <v>0</v>
      </c>
      <c r="H18" t="s">
        <v>10</v>
      </c>
      <c r="I18">
        <f>-B19/G17</f>
        <v>-0.54649471584898923</v>
      </c>
      <c r="K18">
        <v>0</v>
      </c>
      <c r="L18">
        <f>I17</f>
        <v>-0.83746255172940876</v>
      </c>
      <c r="M18">
        <f>-I18</f>
        <v>0.54649471584898923</v>
      </c>
      <c r="N18">
        <v>0</v>
      </c>
      <c r="O18">
        <v>0</v>
      </c>
    </row>
    <row r="19" spans="1:15" x14ac:dyDescent="0.25">
      <c r="A19">
        <v>0</v>
      </c>
      <c r="B19">
        <v>8.0154829998480235</v>
      </c>
      <c r="C19">
        <v>17.542278716845288</v>
      </c>
      <c r="D19">
        <v>7.4397545242103185</v>
      </c>
      <c r="E19">
        <v>0</v>
      </c>
      <c r="K19">
        <v>0</v>
      </c>
      <c r="L19">
        <f>-M18</f>
        <v>-0.54649471584898923</v>
      </c>
      <c r="M19">
        <f>L18</f>
        <v>-0.83746255172940876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7.4397545242103185</v>
      </c>
      <c r="D20">
        <v>17.102055792028324</v>
      </c>
      <c r="E20">
        <v>4.5054587537285675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4.5054587537285675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20.960100077352013</v>
      </c>
      <c r="B23">
        <v>18.375832001120788</v>
      </c>
      <c r="C23">
        <v>7.2480670757219876</v>
      </c>
      <c r="D23">
        <v>0</v>
      </c>
      <c r="E23">
        <v>0</v>
      </c>
      <c r="F23" t="s">
        <v>8</v>
      </c>
      <c r="G23">
        <f>SQRT(C25*C25+C26*C26)</f>
        <v>18.155693442978414</v>
      </c>
      <c r="H23" t="s">
        <v>9</v>
      </c>
      <c r="I23">
        <f>C25/G23</f>
        <v>-0.91218650103891086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14.667082347531631</v>
      </c>
      <c r="C24">
        <v>6.7205488578887138</v>
      </c>
      <c r="D24">
        <v>4.0657865346945501</v>
      </c>
      <c r="E24">
        <v>0</v>
      </c>
      <c r="H24" t="s">
        <v>10</v>
      </c>
      <c r="I24">
        <f>-C26/G23</f>
        <v>-0.40977528881374625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-16.561378475685576</v>
      </c>
      <c r="D25">
        <v>-6.2305158080855865</v>
      </c>
      <c r="E25">
        <v>0</v>
      </c>
      <c r="K25">
        <v>0</v>
      </c>
      <c r="L25">
        <v>0</v>
      </c>
      <c r="M25">
        <f>I23</f>
        <v>-0.91218650103891086</v>
      </c>
      <c r="N25">
        <f>-M26</f>
        <v>0.40977528881374625</v>
      </c>
      <c r="O25">
        <v>0</v>
      </c>
    </row>
    <row r="26" spans="1:15" x14ac:dyDescent="0.25">
      <c r="A26">
        <v>0</v>
      </c>
      <c r="B26">
        <v>0</v>
      </c>
      <c r="C26">
        <v>7.4397545242103185</v>
      </c>
      <c r="D26">
        <v>17.102055792028324</v>
      </c>
      <c r="E26">
        <v>4.5054587537285675</v>
      </c>
      <c r="K26">
        <v>0</v>
      </c>
      <c r="L26">
        <v>0</v>
      </c>
      <c r="M26">
        <f>I24</f>
        <v>-0.40977528881374625</v>
      </c>
      <c r="N26">
        <f>M25</f>
        <v>-0.91218650103891086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4.5054587537285675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20.960100077352013</v>
      </c>
      <c r="B29">
        <v>18.375832001120788</v>
      </c>
      <c r="C29">
        <v>7.2480670757219876</v>
      </c>
      <c r="D29">
        <v>0</v>
      </c>
      <c r="E29">
        <v>0</v>
      </c>
      <c r="F29" t="s">
        <v>8</v>
      </c>
      <c r="G29">
        <f>SQRT(D33*D33+D32*D32)</f>
        <v>13.803164871766093</v>
      </c>
      <c r="H29" t="s">
        <v>9</v>
      </c>
      <c r="I29">
        <f>D32/G29</f>
        <v>-0.94522909347211981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14.667082347531631</v>
      </c>
      <c r="C30">
        <v>6.7205488578887138</v>
      </c>
      <c r="D30">
        <v>4.0657865346945501</v>
      </c>
      <c r="E30">
        <v>0</v>
      </c>
      <c r="H30" t="s">
        <v>10</v>
      </c>
      <c r="I30">
        <f>-D33/G29</f>
        <v>-0.32640766053184883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18.155693442978414</v>
      </c>
      <c r="D31">
        <v>12.691392266132421</v>
      </c>
      <c r="E31">
        <v>1.846225662047545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-13.047153018785673</v>
      </c>
      <c r="E32">
        <v>-4.1098186561387937</v>
      </c>
      <c r="K32">
        <v>0</v>
      </c>
      <c r="L32">
        <v>0</v>
      </c>
      <c r="M32">
        <v>0</v>
      </c>
      <c r="N32">
        <f>I29</f>
        <v>-0.94522909347211981</v>
      </c>
      <c r="O32">
        <f>-N33</f>
        <v>0.32640766053184883</v>
      </c>
    </row>
    <row r="33" spans="1:15" x14ac:dyDescent="0.25">
      <c r="A33">
        <v>0</v>
      </c>
      <c r="B33">
        <v>0</v>
      </c>
      <c r="C33">
        <v>0</v>
      </c>
      <c r="D33">
        <v>4.5054587537285675</v>
      </c>
      <c r="E33">
        <v>0</v>
      </c>
      <c r="K33">
        <v>0</v>
      </c>
      <c r="L33">
        <v>0</v>
      </c>
      <c r="M33">
        <v>0</v>
      </c>
      <c r="N33">
        <f>I30</f>
        <v>-0.32640766053184883</v>
      </c>
      <c r="O33">
        <f>N32</f>
        <v>-0.94522909347211981</v>
      </c>
    </row>
    <row r="35" spans="1:15" x14ac:dyDescent="0.25">
      <c r="A35">
        <f t="array" ref="A35:E39">MMULT(K29:O33,A29:E33)</f>
        <v>20.960100077352013</v>
      </c>
      <c r="B35">
        <v>18.375832001120788</v>
      </c>
      <c r="C35">
        <v>7.2480670757219876</v>
      </c>
      <c r="D35">
        <v>0</v>
      </c>
      <c r="E35">
        <v>0</v>
      </c>
    </row>
    <row r="36" spans="1:15" x14ac:dyDescent="0.25">
      <c r="A36">
        <v>0</v>
      </c>
      <c r="B36">
        <v>14.667082347531631</v>
      </c>
      <c r="C36">
        <v>6.7205488578887138</v>
      </c>
      <c r="D36">
        <v>4.0657865346945501</v>
      </c>
      <c r="E36">
        <v>0</v>
      </c>
    </row>
    <row r="37" spans="1:15" x14ac:dyDescent="0.25">
      <c r="A37">
        <v>0</v>
      </c>
      <c r="B37">
        <v>0</v>
      </c>
      <c r="C37">
        <v>18.155693442978414</v>
      </c>
      <c r="D37">
        <v>12.691392266132421</v>
      </c>
      <c r="E37">
        <v>1.846225662047545</v>
      </c>
    </row>
    <row r="38" spans="1:15" x14ac:dyDescent="0.25">
      <c r="A38">
        <v>0</v>
      </c>
      <c r="B38">
        <v>0</v>
      </c>
      <c r="C38">
        <v>0</v>
      </c>
      <c r="D38">
        <v>13.803164871766093</v>
      </c>
      <c r="E38">
        <v>3.8847201626768775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1.3414762927604105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20.960100077352013</v>
      </c>
      <c r="B43">
        <f>B36</f>
        <v>14.667082347531631</v>
      </c>
      <c r="C43">
        <f>C37</f>
        <v>18.155693442978414</v>
      </c>
      <c r="D43">
        <f>D38</f>
        <v>13.803164871766093</v>
      </c>
      <c r="E43">
        <f>E39</f>
        <v>1.3414762927604105</v>
      </c>
    </row>
    <row r="44" spans="1:15" x14ac:dyDescent="0.25">
      <c r="A44">
        <f>B35</f>
        <v>18.375832001120788</v>
      </c>
      <c r="B44">
        <f>C36</f>
        <v>6.7205488578887138</v>
      </c>
      <c r="C44">
        <f>D37</f>
        <v>12.691392266132421</v>
      </c>
      <c r="D44">
        <f>E38</f>
        <v>3.8847201626768775</v>
      </c>
      <c r="E44">
        <v>0</v>
      </c>
    </row>
    <row r="46" spans="1:15" x14ac:dyDescent="0.25">
      <c r="A46">
        <f t="array" ref="A46:E50">MMULT(A35:E39,TRANSPOSE(K11:O15))</f>
        <v>25.566164873897915</v>
      </c>
      <c r="B46">
        <v>-11.107124318503647</v>
      </c>
      <c r="C46">
        <v>7.2480670757219876</v>
      </c>
      <c r="D46">
        <v>0</v>
      </c>
      <c r="E46">
        <v>0</v>
      </c>
    </row>
    <row r="47" spans="1:15" x14ac:dyDescent="0.25">
      <c r="A47">
        <v>13.262831031150938</v>
      </c>
      <c r="B47">
        <v>6.2626366355085414</v>
      </c>
      <c r="C47">
        <v>6.7205488578887138</v>
      </c>
      <c r="D47">
        <v>4.0657865346945501</v>
      </c>
      <c r="E47">
        <v>0</v>
      </c>
    </row>
    <row r="48" spans="1:15" x14ac:dyDescent="0.25">
      <c r="A48">
        <v>0</v>
      </c>
      <c r="B48">
        <v>0</v>
      </c>
      <c r="C48">
        <v>18.155693442978414</v>
      </c>
      <c r="D48">
        <v>12.691392266132421</v>
      </c>
      <c r="E48">
        <v>1.846225662047545</v>
      </c>
    </row>
    <row r="49" spans="1:5" x14ac:dyDescent="0.25">
      <c r="A49">
        <v>0</v>
      </c>
      <c r="B49">
        <v>0</v>
      </c>
      <c r="C49">
        <v>0</v>
      </c>
      <c r="D49">
        <v>13.803164871766093</v>
      </c>
      <c r="E49">
        <v>3.8847201626768775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1.3414762927604105</v>
      </c>
    </row>
    <row r="52" spans="1:5" x14ac:dyDescent="0.25">
      <c r="A52">
        <f t="array" ref="A52:E56">MMULT(A46:E50,TRANSPOSE(K17:O21))</f>
        <v>25.566164873897915</v>
      </c>
      <c r="B52">
        <v>13.262831031150936</v>
      </c>
      <c r="C52">
        <v>0</v>
      </c>
      <c r="D52">
        <v>0</v>
      </c>
      <c r="E52">
        <v>0</v>
      </c>
    </row>
    <row r="53" spans="1:5" x14ac:dyDescent="0.25">
      <c r="A53">
        <v>13.262831031150938</v>
      </c>
      <c r="B53">
        <v>-1.5719792188859207</v>
      </c>
      <c r="C53">
        <v>-9.0507058241373564</v>
      </c>
      <c r="D53">
        <v>4.0657865346945501</v>
      </c>
      <c r="E53">
        <v>0</v>
      </c>
    </row>
    <row r="54" spans="1:5" x14ac:dyDescent="0.25">
      <c r="A54">
        <v>0</v>
      </c>
      <c r="B54">
        <v>9.921990529161846</v>
      </c>
      <c r="C54">
        <v>-15.204713359173597</v>
      </c>
      <c r="D54">
        <v>12.691392266132421</v>
      </c>
      <c r="E54">
        <v>1.846225662047545</v>
      </c>
    </row>
    <row r="55" spans="1:5" x14ac:dyDescent="0.25">
      <c r="A55">
        <v>0</v>
      </c>
      <c r="B55">
        <v>0</v>
      </c>
      <c r="C55">
        <v>0</v>
      </c>
      <c r="D55">
        <v>13.803164871766093</v>
      </c>
      <c r="E55">
        <v>3.8847201626768775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1.3414762927604105</v>
      </c>
    </row>
    <row r="58" spans="1:5" x14ac:dyDescent="0.25">
      <c r="A58">
        <f t="array" ref="A58:E62">MMULT(A52:E56,TRANSPOSE(K23:O27))</f>
        <v>25.566164873897915</v>
      </c>
      <c r="B58">
        <v>13.262831031150936</v>
      </c>
      <c r="C58">
        <v>0</v>
      </c>
      <c r="D58">
        <v>0</v>
      </c>
      <c r="E58">
        <v>0</v>
      </c>
    </row>
    <row r="59" spans="1:5" x14ac:dyDescent="0.25">
      <c r="A59">
        <v>13.262831031150938</v>
      </c>
      <c r="B59">
        <v>-1.5719792188859207</v>
      </c>
      <c r="C59">
        <v>9.921990529161846</v>
      </c>
      <c r="D59">
        <v>4.4408920985006262E-16</v>
      </c>
      <c r="E59">
        <v>0</v>
      </c>
    </row>
    <row r="60" spans="1:5" x14ac:dyDescent="0.25">
      <c r="A60">
        <v>0</v>
      </c>
      <c r="B60">
        <v>9.921990529161846</v>
      </c>
      <c r="C60">
        <v>19.070153209707108</v>
      </c>
      <c r="D60">
        <v>-5.3464008964700405</v>
      </c>
      <c r="E60">
        <v>1.846225662047545</v>
      </c>
    </row>
    <row r="61" spans="1:5" x14ac:dyDescent="0.25">
      <c r="A61">
        <v>0</v>
      </c>
      <c r="B61">
        <v>0</v>
      </c>
      <c r="C61">
        <v>5.6561958718717076</v>
      </c>
      <c r="D61">
        <v>-12.591060667639519</v>
      </c>
      <c r="E61">
        <v>3.8847201626768775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1.3414762927604105</v>
      </c>
    </row>
    <row r="64" spans="1:5" x14ac:dyDescent="0.25">
      <c r="A64">
        <f t="array" ref="A64:E68">MMULT(A58:E62,TRANSPOSE(K29:O33))</f>
        <v>25.566164873897915</v>
      </c>
      <c r="B64">
        <v>13.262831031150936</v>
      </c>
      <c r="C64">
        <v>0</v>
      </c>
      <c r="D64">
        <v>0</v>
      </c>
      <c r="E64">
        <v>0</v>
      </c>
    </row>
    <row r="65" spans="1:5" x14ac:dyDescent="0.25">
      <c r="A65">
        <v>13.262831031150938</v>
      </c>
      <c r="B65">
        <v>-1.5719792188859207</v>
      </c>
      <c r="C65">
        <v>9.921990529161846</v>
      </c>
      <c r="D65">
        <v>-4.1976604124732467E-16</v>
      </c>
      <c r="E65">
        <v>-1.4495412005459622E-16</v>
      </c>
    </row>
    <row r="66" spans="1:5" x14ac:dyDescent="0.25">
      <c r="A66">
        <v>0</v>
      </c>
      <c r="B66">
        <v>9.921990529161846</v>
      </c>
      <c r="C66">
        <v>19.070153209707108</v>
      </c>
      <c r="D66">
        <v>5.6561958718717076</v>
      </c>
      <c r="E66">
        <v>0</v>
      </c>
    </row>
    <row r="67" spans="1:5" x14ac:dyDescent="0.25">
      <c r="A67">
        <v>0</v>
      </c>
      <c r="B67">
        <v>0</v>
      </c>
      <c r="C67">
        <v>5.6561958718717076</v>
      </c>
      <c r="D67">
        <v>13.16943928084563</v>
      </c>
      <c r="E67">
        <v>0.43786813837886296</v>
      </c>
    </row>
    <row r="68" spans="1:5" x14ac:dyDescent="0.25">
      <c r="A68">
        <v>0</v>
      </c>
      <c r="B68">
        <v>0</v>
      </c>
      <c r="C68">
        <v>0</v>
      </c>
      <c r="D68">
        <v>0.43786813837886313</v>
      </c>
      <c r="E68">
        <v>-1.2680024201202629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19.255772198123903</v>
      </c>
      <c r="B72">
        <f>B65+H6</f>
        <v>-7.8823718946599319</v>
      </c>
      <c r="C72">
        <f>C66+H6</f>
        <v>12.759760533933097</v>
      </c>
      <c r="D72">
        <f>D67+H6</f>
        <v>6.8590466050716188</v>
      </c>
      <c r="E72">
        <f>E68+H6</f>
        <v>-7.5783950958942743</v>
      </c>
    </row>
    <row r="73" spans="1:5" x14ac:dyDescent="0.25">
      <c r="A73">
        <f>B64</f>
        <v>13.262831031150936</v>
      </c>
      <c r="B73">
        <f>C65</f>
        <v>9.921990529161846</v>
      </c>
      <c r="C73">
        <f>D66</f>
        <v>5.6561958718717076</v>
      </c>
      <c r="D73">
        <f>E67</f>
        <v>0.43786813837886296</v>
      </c>
      <c r="E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64" workbookViewId="0">
      <selection activeCell="A72" sqref="A72:E73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19.255772198123903</v>
      </c>
      <c r="B3">
        <v>-7.8823718946599319</v>
      </c>
      <c r="C3">
        <v>12.759760533933097</v>
      </c>
      <c r="D3">
        <v>6.8590466050716188</v>
      </c>
      <c r="E3">
        <v>-7.5783950958942743</v>
      </c>
    </row>
    <row r="4" spans="1:15" x14ac:dyDescent="0.25">
      <c r="A4">
        <v>13.262831031150936</v>
      </c>
      <c r="B4">
        <v>9.921990529161846</v>
      </c>
      <c r="C4">
        <v>5.6561958718717076</v>
      </c>
      <c r="D4">
        <v>0.43786813837886296</v>
      </c>
      <c r="E4">
        <v>0</v>
      </c>
    </row>
    <row r="6" spans="1:15" x14ac:dyDescent="0.25">
      <c r="A6" t="s">
        <v>7</v>
      </c>
      <c r="G6" t="s">
        <v>6</v>
      </c>
      <c r="H6">
        <f>E3</f>
        <v>-7.5783950958942743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26.834167294018179</v>
      </c>
      <c r="B8">
        <f t="shared" ref="B8:E8" si="0">B3-$H6</f>
        <v>-0.30397679876565764</v>
      </c>
      <c r="C8">
        <f t="shared" si="0"/>
        <v>20.338155629827369</v>
      </c>
      <c r="D8">
        <f t="shared" si="0"/>
        <v>14.437441700965893</v>
      </c>
      <c r="E8">
        <f t="shared" si="0"/>
        <v>0</v>
      </c>
    </row>
    <row r="9" spans="1:15" x14ac:dyDescent="0.25">
      <c r="A9">
        <f>A4</f>
        <v>13.262831031150936</v>
      </c>
      <c r="B9">
        <f t="shared" ref="B9:E9" si="1">B4</f>
        <v>9.921990529161846</v>
      </c>
      <c r="C9">
        <f t="shared" si="1"/>
        <v>5.6561958718717076</v>
      </c>
      <c r="D9">
        <f t="shared" si="1"/>
        <v>0.43786813837886296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26.834167294018179</v>
      </c>
      <c r="B11">
        <f>A12</f>
        <v>13.262831031150936</v>
      </c>
      <c r="C11">
        <v>0</v>
      </c>
      <c r="D11">
        <v>0</v>
      </c>
      <c r="E11">
        <v>0</v>
      </c>
      <c r="F11" t="s">
        <v>8</v>
      </c>
      <c r="G11">
        <f>SQRT(A11*A11+A12*A12)</f>
        <v>29.932845192600976</v>
      </c>
      <c r="H11" t="s">
        <v>9</v>
      </c>
      <c r="I11">
        <f>A11/G11</f>
        <v>0.89647900563262362</v>
      </c>
      <c r="K11">
        <f>I11</f>
        <v>0.89647900563262362</v>
      </c>
      <c r="L11">
        <f>-K12</f>
        <v>0.44308621334898501</v>
      </c>
      <c r="M11">
        <v>0</v>
      </c>
      <c r="N11">
        <v>0</v>
      </c>
      <c r="O11">
        <v>0</v>
      </c>
    </row>
    <row r="12" spans="1:15" x14ac:dyDescent="0.25">
      <c r="A12">
        <f>A9</f>
        <v>13.262831031150936</v>
      </c>
      <c r="B12">
        <f>B8</f>
        <v>-0.30397679876565764</v>
      </c>
      <c r="C12">
        <f>B13</f>
        <v>9.921990529161846</v>
      </c>
      <c r="D12">
        <v>0</v>
      </c>
      <c r="E12">
        <v>0</v>
      </c>
      <c r="H12" t="s">
        <v>10</v>
      </c>
      <c r="I12">
        <f>-A12/G11</f>
        <v>-0.44308621334898501</v>
      </c>
      <c r="K12">
        <f>I12</f>
        <v>-0.44308621334898501</v>
      </c>
      <c r="L12">
        <f>K11</f>
        <v>0.89647900563262362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9.921990529161846</v>
      </c>
      <c r="C13">
        <f>C8</f>
        <v>20.338155629827369</v>
      </c>
      <c r="D13">
        <f>C14</f>
        <v>5.6561958718717076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5.6561958718717076</v>
      </c>
      <c r="D14">
        <f>D8</f>
        <v>14.437441700965893</v>
      </c>
      <c r="E14">
        <f>D15</f>
        <v>0.43786813837886296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0.43786813837886296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29.932845192600972</v>
      </c>
      <c r="B17">
        <v>11.755161645968673</v>
      </c>
      <c r="C17">
        <v>4.3962972124508148</v>
      </c>
      <c r="D17">
        <v>0</v>
      </c>
      <c r="E17">
        <v>0</v>
      </c>
      <c r="F17" t="s">
        <v>8</v>
      </c>
      <c r="G17">
        <f>SQRT(B19*B19+B18*B18)</f>
        <v>11.672924209167659</v>
      </c>
      <c r="H17" t="s">
        <v>9</v>
      </c>
      <c r="I17">
        <f>B18/G17</f>
        <v>-0.52678200320563628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-6.1490863981729076</v>
      </c>
      <c r="C18">
        <v>8.8948562034793213</v>
      </c>
      <c r="D18">
        <v>0</v>
      </c>
      <c r="E18">
        <v>0</v>
      </c>
      <c r="H18" t="s">
        <v>10</v>
      </c>
      <c r="I18">
        <f>-B19/G17</f>
        <v>-0.85000042417557475</v>
      </c>
      <c r="K18">
        <v>0</v>
      </c>
      <c r="L18">
        <f>I17</f>
        <v>-0.52678200320563628</v>
      </c>
      <c r="M18">
        <f>-I18</f>
        <v>0.85000042417557475</v>
      </c>
      <c r="N18">
        <v>0</v>
      </c>
      <c r="O18">
        <v>0</v>
      </c>
    </row>
    <row r="19" spans="1:15" x14ac:dyDescent="0.25">
      <c r="A19">
        <v>0</v>
      </c>
      <c r="B19">
        <v>9.921990529161846</v>
      </c>
      <c r="C19">
        <v>20.338155629827369</v>
      </c>
      <c r="D19">
        <v>5.6561958718717076</v>
      </c>
      <c r="E19">
        <v>0</v>
      </c>
      <c r="K19">
        <v>0</v>
      </c>
      <c r="L19">
        <f>-M18</f>
        <v>-0.85000042417557475</v>
      </c>
      <c r="M19">
        <f>L18</f>
        <v>-0.52678200320563628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5.6561958718717076</v>
      </c>
      <c r="D20">
        <v>14.437441700965893</v>
      </c>
      <c r="E20">
        <v>0.43786813837886296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0.43786813837886296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29.932845192600972</v>
      </c>
      <c r="B23">
        <v>11.755161645968673</v>
      </c>
      <c r="C23">
        <v>4.3962972124508148</v>
      </c>
      <c r="D23">
        <v>0</v>
      </c>
      <c r="E23">
        <v>0</v>
      </c>
      <c r="F23" t="s">
        <v>8</v>
      </c>
      <c r="G23">
        <f>SQRT(C25*C25+C26*C26)</f>
        <v>19.129727209478162</v>
      </c>
      <c r="H23" t="s">
        <v>9</v>
      </c>
      <c r="I23">
        <f>C25/G23</f>
        <v>-0.95528836924931371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11.672924209167661</v>
      </c>
      <c r="C24">
        <v>12.6017907432072</v>
      </c>
      <c r="D24">
        <v>4.8077688903110865</v>
      </c>
      <c r="E24">
        <v>0</v>
      </c>
      <c r="H24" t="s">
        <v>10</v>
      </c>
      <c r="I24">
        <f>-C26/G23</f>
        <v>-0.29567572030348899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-18.274405910126617</v>
      </c>
      <c r="D25">
        <v>-2.9795821919080288</v>
      </c>
      <c r="E25">
        <v>0</v>
      </c>
      <c r="K25">
        <v>0</v>
      </c>
      <c r="L25">
        <v>0</v>
      </c>
      <c r="M25">
        <f>I23</f>
        <v>-0.95528836924931371</v>
      </c>
      <c r="N25">
        <f>-M26</f>
        <v>0.29567572030348899</v>
      </c>
      <c r="O25">
        <v>0</v>
      </c>
    </row>
    <row r="26" spans="1:15" x14ac:dyDescent="0.25">
      <c r="A26">
        <v>0</v>
      </c>
      <c r="B26">
        <v>0</v>
      </c>
      <c r="C26">
        <v>5.6561958718717076</v>
      </c>
      <c r="D26">
        <v>14.437441700965893</v>
      </c>
      <c r="E26">
        <v>0.43786813837886296</v>
      </c>
      <c r="K26">
        <v>0</v>
      </c>
      <c r="L26">
        <v>0</v>
      </c>
      <c r="M26">
        <f>I24</f>
        <v>-0.29567572030348899</v>
      </c>
      <c r="N26">
        <f>M25</f>
        <v>-0.95528836924931371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0.43786813837886296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29.932845192600972</v>
      </c>
      <c r="B29">
        <v>11.755161645968673</v>
      </c>
      <c r="C29">
        <v>4.3962972124508148</v>
      </c>
      <c r="D29">
        <v>0</v>
      </c>
      <c r="E29">
        <v>0</v>
      </c>
      <c r="F29" t="s">
        <v>8</v>
      </c>
      <c r="G29">
        <f>SQRT(D33*D33+D32*D32)</f>
        <v>12.918352940320798</v>
      </c>
      <c r="H29" t="s">
        <v>9</v>
      </c>
      <c r="I29">
        <f>D32/G29</f>
        <v>-0.99942539792006002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11.672924209167661</v>
      </c>
      <c r="C30">
        <v>12.6017907432072</v>
      </c>
      <c r="D30">
        <v>4.8077688903110865</v>
      </c>
      <c r="E30">
        <v>0</v>
      </c>
      <c r="H30" t="s">
        <v>10</v>
      </c>
      <c r="I30">
        <f>-D33/G29</f>
        <v>-3.3895043772351793E-2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19.129727209478165</v>
      </c>
      <c r="D31">
        <v>7.1151611874248371</v>
      </c>
      <c r="E31">
        <v>0.12946697721311809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-12.91093002785189</v>
      </c>
      <c r="E32">
        <v>-0.41829033985817682</v>
      </c>
      <c r="K32">
        <v>0</v>
      </c>
      <c r="L32">
        <v>0</v>
      </c>
      <c r="M32">
        <v>0</v>
      </c>
      <c r="N32">
        <f>I29</f>
        <v>-0.99942539792006002</v>
      </c>
      <c r="O32">
        <f>-N33</f>
        <v>3.3895043772351793E-2</v>
      </c>
    </row>
    <row r="33" spans="1:15" x14ac:dyDescent="0.25">
      <c r="A33">
        <v>0</v>
      </c>
      <c r="B33">
        <v>0</v>
      </c>
      <c r="C33">
        <v>0</v>
      </c>
      <c r="D33">
        <v>0.43786813837886296</v>
      </c>
      <c r="E33">
        <v>0</v>
      </c>
      <c r="K33">
        <v>0</v>
      </c>
      <c r="L33">
        <v>0</v>
      </c>
      <c r="M33">
        <v>0</v>
      </c>
      <c r="N33">
        <f>I30</f>
        <v>-3.3895043772351793E-2</v>
      </c>
      <c r="O33">
        <f>N32</f>
        <v>-0.99942539792006002</v>
      </c>
    </row>
    <row r="35" spans="1:15" x14ac:dyDescent="0.25">
      <c r="A35">
        <f t="array" ref="A35:E39">MMULT(K29:O33,A29:E33)</f>
        <v>29.932845192600972</v>
      </c>
      <c r="B35">
        <v>11.755161645968673</v>
      </c>
      <c r="C35">
        <v>4.3962972124508148</v>
      </c>
      <c r="D35">
        <v>0</v>
      </c>
      <c r="E35">
        <v>0</v>
      </c>
    </row>
    <row r="36" spans="1:15" x14ac:dyDescent="0.25">
      <c r="A36">
        <v>0</v>
      </c>
      <c r="B36">
        <v>11.672924209167661</v>
      </c>
      <c r="C36">
        <v>12.6017907432072</v>
      </c>
      <c r="D36">
        <v>4.8077688903110865</v>
      </c>
      <c r="E36">
        <v>0</v>
      </c>
    </row>
    <row r="37" spans="1:15" x14ac:dyDescent="0.25">
      <c r="A37">
        <v>0</v>
      </c>
      <c r="B37">
        <v>0</v>
      </c>
      <c r="C37">
        <v>19.129727209478165</v>
      </c>
      <c r="D37">
        <v>7.1151611874248371</v>
      </c>
      <c r="E37">
        <v>0.12946697721311809</v>
      </c>
    </row>
    <row r="38" spans="1:15" x14ac:dyDescent="0.25">
      <c r="A38">
        <v>0</v>
      </c>
      <c r="B38">
        <v>0</v>
      </c>
      <c r="C38">
        <v>0</v>
      </c>
      <c r="D38">
        <v>12.918352940320796</v>
      </c>
      <c r="E38">
        <v>0.4180499893588755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1.4177969379044811E-2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29.932845192600972</v>
      </c>
      <c r="B43">
        <f>B36</f>
        <v>11.672924209167661</v>
      </c>
      <c r="C43">
        <f>C37</f>
        <v>19.129727209478165</v>
      </c>
      <c r="D43">
        <f>D38</f>
        <v>12.918352940320796</v>
      </c>
      <c r="E43">
        <f>E39</f>
        <v>1.4177969379044811E-2</v>
      </c>
    </row>
    <row r="44" spans="1:15" x14ac:dyDescent="0.25">
      <c r="A44">
        <f>B35</f>
        <v>11.755161645968673</v>
      </c>
      <c r="B44">
        <f>C36</f>
        <v>12.6017907432072</v>
      </c>
      <c r="C44">
        <f>D37</f>
        <v>7.1151611874248371</v>
      </c>
      <c r="D44">
        <f>E38</f>
        <v>0.4180499893588755</v>
      </c>
      <c r="E44">
        <v>0</v>
      </c>
    </row>
    <row r="46" spans="1:15" x14ac:dyDescent="0.25">
      <c r="A46">
        <f t="array" ref="A46:E50">MMULT(A35:E39,TRANSPOSE(K11:O15))</f>
        <v>32.042717355035656</v>
      </c>
      <c r="B46">
        <v>-2.7245754077221829</v>
      </c>
      <c r="C46">
        <v>4.3962972124508148</v>
      </c>
      <c r="D46">
        <v>0</v>
      </c>
      <c r="E46">
        <v>0</v>
      </c>
    </row>
    <row r="47" spans="1:15" x14ac:dyDescent="0.25">
      <c r="A47">
        <v>5.1721117865497943</v>
      </c>
      <c r="B47">
        <v>10.464531487859604</v>
      </c>
      <c r="C47">
        <v>12.6017907432072</v>
      </c>
      <c r="D47">
        <v>4.8077688903110865</v>
      </c>
      <c r="E47">
        <v>0</v>
      </c>
    </row>
    <row r="48" spans="1:15" x14ac:dyDescent="0.25">
      <c r="A48">
        <v>0</v>
      </c>
      <c r="B48">
        <v>0</v>
      </c>
      <c r="C48">
        <v>19.129727209478165</v>
      </c>
      <c r="D48">
        <v>7.1151611874248371</v>
      </c>
      <c r="E48">
        <v>0.12946697721311809</v>
      </c>
    </row>
    <row r="49" spans="1:5" x14ac:dyDescent="0.25">
      <c r="A49">
        <v>0</v>
      </c>
      <c r="B49">
        <v>0</v>
      </c>
      <c r="C49">
        <v>0</v>
      </c>
      <c r="D49">
        <v>12.918352940320796</v>
      </c>
      <c r="E49">
        <v>0.4180499893588755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1.4177969379044811E-2</v>
      </c>
    </row>
    <row r="52" spans="1:5" x14ac:dyDescent="0.25">
      <c r="A52">
        <f t="array" ref="A52:E56">MMULT(A46:E50,TRANSPOSE(K17:O21))</f>
        <v>32.042717355035656</v>
      </c>
      <c r="B52">
        <v>5.1721117865497943</v>
      </c>
      <c r="C52">
        <v>0</v>
      </c>
      <c r="D52">
        <v>0</v>
      </c>
      <c r="E52">
        <v>0</v>
      </c>
    </row>
    <row r="53" spans="1:5" x14ac:dyDescent="0.25">
      <c r="A53">
        <v>5.1721117865497943</v>
      </c>
      <c r="B53">
        <v>5.1990006173148107</v>
      </c>
      <c r="C53">
        <v>-15.533252775164254</v>
      </c>
      <c r="D53">
        <v>4.8077688903110865</v>
      </c>
      <c r="E53">
        <v>0</v>
      </c>
    </row>
    <row r="54" spans="1:5" x14ac:dyDescent="0.25">
      <c r="A54">
        <v>0</v>
      </c>
      <c r="B54">
        <v>16.260276242419476</v>
      </c>
      <c r="C54">
        <v>-10.077196020186275</v>
      </c>
      <c r="D54">
        <v>7.1151611874248371</v>
      </c>
      <c r="E54">
        <v>0.12946697721311809</v>
      </c>
    </row>
    <row r="55" spans="1:5" x14ac:dyDescent="0.25">
      <c r="A55">
        <v>0</v>
      </c>
      <c r="B55">
        <v>0</v>
      </c>
      <c r="C55">
        <v>0</v>
      </c>
      <c r="D55">
        <v>12.918352940320796</v>
      </c>
      <c r="E55">
        <v>0.4180499893588755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1.4177969379044811E-2</v>
      </c>
    </row>
    <row r="58" spans="1:5" x14ac:dyDescent="0.25">
      <c r="A58">
        <f t="array" ref="A58:E62">MMULT(A52:E56,TRANSPOSE(K23:O27))</f>
        <v>32.042717355035656</v>
      </c>
      <c r="B58">
        <v>5.1721117865497943</v>
      </c>
      <c r="C58">
        <v>0</v>
      </c>
      <c r="D58">
        <v>0</v>
      </c>
      <c r="E58">
        <v>0</v>
      </c>
    </row>
    <row r="59" spans="1:5" x14ac:dyDescent="0.25">
      <c r="A59">
        <v>5.1721117865497943</v>
      </c>
      <c r="B59">
        <v>5.1990006173148107</v>
      </c>
      <c r="C59">
        <v>16.260276242419472</v>
      </c>
      <c r="D59">
        <v>-8.8817841970012523E-16</v>
      </c>
      <c r="E59">
        <v>0</v>
      </c>
    </row>
    <row r="60" spans="1:5" x14ac:dyDescent="0.25">
      <c r="A60">
        <v>0</v>
      </c>
      <c r="B60">
        <v>16.260276242419476</v>
      </c>
      <c r="C60">
        <v>11.730408561896688</v>
      </c>
      <c r="D60">
        <v>-3.8174485357730537</v>
      </c>
      <c r="E60">
        <v>0.12946697721311809</v>
      </c>
    </row>
    <row r="61" spans="1:5" x14ac:dyDescent="0.25">
      <c r="A61">
        <v>0</v>
      </c>
      <c r="B61">
        <v>0</v>
      </c>
      <c r="C61">
        <v>3.8196433107640462</v>
      </c>
      <c r="D61">
        <v>-12.34075231374613</v>
      </c>
      <c r="E61">
        <v>0.4180499893588755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1.4177969379044811E-2</v>
      </c>
    </row>
    <row r="64" spans="1:5" x14ac:dyDescent="0.25">
      <c r="A64">
        <f t="array" ref="A64:E68">MMULT(A58:E62,TRANSPOSE(K29:O33))</f>
        <v>32.042717355035656</v>
      </c>
      <c r="B64">
        <v>5.1721117865497943</v>
      </c>
      <c r="C64">
        <v>0</v>
      </c>
      <c r="D64">
        <v>0</v>
      </c>
      <c r="E64">
        <v>0</v>
      </c>
    </row>
    <row r="65" spans="1:5" x14ac:dyDescent="0.25">
      <c r="A65">
        <v>5.1721117865497943</v>
      </c>
      <c r="B65">
        <v>5.1990006173148107</v>
      </c>
      <c r="C65">
        <v>16.260276242419472</v>
      </c>
      <c r="D65">
        <v>8.8766807053280774E-16</v>
      </c>
      <c r="E65">
        <v>3.0104846413393987E-17</v>
      </c>
    </row>
    <row r="66" spans="1:5" x14ac:dyDescent="0.25">
      <c r="A66">
        <v>0</v>
      </c>
      <c r="B66">
        <v>16.260276242419476</v>
      </c>
      <c r="C66">
        <v>11.730408561896688</v>
      </c>
      <c r="D66">
        <v>3.8196433107640471</v>
      </c>
      <c r="E66">
        <v>0</v>
      </c>
    </row>
    <row r="67" spans="1:5" x14ac:dyDescent="0.25">
      <c r="A67">
        <v>0</v>
      </c>
      <c r="B67">
        <v>0</v>
      </c>
      <c r="C67">
        <v>3.8196433107640462</v>
      </c>
      <c r="D67">
        <v>12.347831114486977</v>
      </c>
      <c r="E67">
        <v>4.8056289270576036E-4</v>
      </c>
    </row>
    <row r="68" spans="1:5" x14ac:dyDescent="0.25">
      <c r="A68">
        <v>0</v>
      </c>
      <c r="B68">
        <v>0</v>
      </c>
      <c r="C68">
        <v>0</v>
      </c>
      <c r="D68">
        <v>4.8056289270578725E-4</v>
      </c>
      <c r="E68">
        <v>-1.4169822688350287E-2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24.464322259141383</v>
      </c>
      <c r="B72">
        <f>B65+H6</f>
        <v>-2.3793944785794636</v>
      </c>
      <c r="C72">
        <f>C66+H6</f>
        <v>4.1520134660024137</v>
      </c>
      <c r="D72">
        <f>D67+H6</f>
        <v>4.7694360185927032</v>
      </c>
      <c r="E72">
        <f>E68+H6</f>
        <v>-7.5925649185826245</v>
      </c>
    </row>
    <row r="73" spans="1:5" x14ac:dyDescent="0.25">
      <c r="A73">
        <f>B64</f>
        <v>5.1721117865497943</v>
      </c>
      <c r="B73">
        <f>C65</f>
        <v>16.260276242419472</v>
      </c>
      <c r="C73">
        <f>D66</f>
        <v>3.8196433107640471</v>
      </c>
      <c r="D73">
        <f>E67</f>
        <v>4.8056289270576036E-4</v>
      </c>
      <c r="E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0" workbookViewId="0">
      <selection activeCell="E68" sqref="E68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24.464322259141383</v>
      </c>
      <c r="B3">
        <v>-2.3793944785794636</v>
      </c>
      <c r="C3">
        <v>4.1520134660024137</v>
      </c>
      <c r="D3">
        <v>4.7694360185927032</v>
      </c>
      <c r="E3">
        <v>-7.5925649185826245</v>
      </c>
    </row>
    <row r="4" spans="1:15" x14ac:dyDescent="0.25">
      <c r="A4">
        <v>5.1721117865497943</v>
      </c>
      <c r="B4">
        <v>16.260276242419472</v>
      </c>
      <c r="C4">
        <v>3.8196433107640471</v>
      </c>
      <c r="D4">
        <v>4.8056289270576036E-4</v>
      </c>
      <c r="E4">
        <v>0</v>
      </c>
    </row>
    <row r="6" spans="1:15" x14ac:dyDescent="0.25">
      <c r="A6" t="s">
        <v>7</v>
      </c>
      <c r="G6" t="s">
        <v>6</v>
      </c>
      <c r="H6">
        <f>E3</f>
        <v>-7.5925649185826245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32.056887177724008</v>
      </c>
      <c r="B8">
        <f t="shared" ref="B8:E8" si="0">B3-$H6</f>
        <v>5.2131704400031609</v>
      </c>
      <c r="C8">
        <f t="shared" si="0"/>
        <v>11.744578384585038</v>
      </c>
      <c r="D8">
        <f t="shared" si="0"/>
        <v>12.362000937175328</v>
      </c>
      <c r="E8">
        <f t="shared" si="0"/>
        <v>0</v>
      </c>
    </row>
    <row r="9" spans="1:15" x14ac:dyDescent="0.25">
      <c r="A9">
        <f>A4</f>
        <v>5.1721117865497943</v>
      </c>
      <c r="B9">
        <f t="shared" ref="B9:E9" si="1">B4</f>
        <v>16.260276242419472</v>
      </c>
      <c r="C9">
        <f t="shared" si="1"/>
        <v>3.8196433107640471</v>
      </c>
      <c r="D9">
        <f t="shared" si="1"/>
        <v>4.8056289270576036E-4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32.056887177724008</v>
      </c>
      <c r="B11">
        <f>A12</f>
        <v>5.1721117865497943</v>
      </c>
      <c r="C11">
        <v>0</v>
      </c>
      <c r="D11">
        <v>0</v>
      </c>
      <c r="E11">
        <v>0</v>
      </c>
      <c r="F11" t="s">
        <v>8</v>
      </c>
      <c r="G11">
        <f>SQRT(A11*A11+A12*A12)</f>
        <v>32.471445238207266</v>
      </c>
      <c r="H11" t="s">
        <v>9</v>
      </c>
      <c r="I11">
        <f>A11/G11</f>
        <v>0.9872331503127717</v>
      </c>
      <c r="K11">
        <f>I11</f>
        <v>0.9872331503127717</v>
      </c>
      <c r="L11">
        <f>-K12</f>
        <v>0.15928184743880971</v>
      </c>
      <c r="M11">
        <v>0</v>
      </c>
      <c r="N11">
        <v>0</v>
      </c>
      <c r="O11">
        <v>0</v>
      </c>
    </row>
    <row r="12" spans="1:15" x14ac:dyDescent="0.25">
      <c r="A12">
        <f>A9</f>
        <v>5.1721117865497943</v>
      </c>
      <c r="B12">
        <f>B8</f>
        <v>5.2131704400031609</v>
      </c>
      <c r="C12">
        <f>B13</f>
        <v>16.260276242419472</v>
      </c>
      <c r="D12">
        <v>0</v>
      </c>
      <c r="E12">
        <v>0</v>
      </c>
      <c r="H12" t="s">
        <v>10</v>
      </c>
      <c r="I12">
        <f>-A12/G11</f>
        <v>-0.15928184743880971</v>
      </c>
      <c r="K12">
        <f>I12</f>
        <v>-0.15928184743880971</v>
      </c>
      <c r="L12">
        <f>K11</f>
        <v>0.9872331503127717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16.260276242419472</v>
      </c>
      <c r="C13">
        <f>C8</f>
        <v>11.744578384585038</v>
      </c>
      <c r="D13">
        <f>C14</f>
        <v>3.8196433107640471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3.8196433107640471</v>
      </c>
      <c r="D14">
        <f>D8</f>
        <v>12.362000937175328</v>
      </c>
      <c r="E14">
        <f>D15</f>
        <v>4.8056289270576036E-4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4.8056289270576036E-4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32.471445238207266</v>
      </c>
      <c r="B17">
        <v>5.9364436315024669</v>
      </c>
      <c r="C17">
        <v>2.5899668397579605</v>
      </c>
      <c r="D17">
        <v>0</v>
      </c>
      <c r="E17">
        <v>0</v>
      </c>
      <c r="F17" t="s">
        <v>8</v>
      </c>
      <c r="G17">
        <f>SQRT(B19*B19+B18*B18)</f>
        <v>16.825073754931207</v>
      </c>
      <c r="H17" t="s">
        <v>9</v>
      </c>
      <c r="I17">
        <f>B18/G17</f>
        <v>0.25692553976549976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4.3227911560800445</v>
      </c>
      <c r="C18">
        <v>16.052683739759694</v>
      </c>
      <c r="D18">
        <v>0</v>
      </c>
      <c r="E18">
        <v>0</v>
      </c>
      <c r="H18" t="s">
        <v>10</v>
      </c>
      <c r="I18">
        <f>-B19/G17</f>
        <v>-0.96643120138797611</v>
      </c>
      <c r="K18">
        <v>0</v>
      </c>
      <c r="L18">
        <f>I17</f>
        <v>0.25692553976549976</v>
      </c>
      <c r="M18">
        <f>-I18</f>
        <v>0.96643120138797611</v>
      </c>
      <c r="N18">
        <v>0</v>
      </c>
      <c r="O18">
        <v>0</v>
      </c>
    </row>
    <row r="19" spans="1:15" x14ac:dyDescent="0.25">
      <c r="A19">
        <v>0</v>
      </c>
      <c r="B19">
        <v>16.260276242419472</v>
      </c>
      <c r="C19">
        <v>11.744578384585038</v>
      </c>
      <c r="D19">
        <v>3.8196433107640471</v>
      </c>
      <c r="E19">
        <v>0</v>
      </c>
      <c r="K19">
        <v>0</v>
      </c>
      <c r="L19">
        <f>-M18</f>
        <v>-0.96643120138797611</v>
      </c>
      <c r="M19">
        <f>L18</f>
        <v>0.25692553976549976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3.8196433107640471</v>
      </c>
      <c r="D20">
        <v>12.362000937175328</v>
      </c>
      <c r="E20">
        <v>4.8056289270576036E-4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4.8056289270576036E-4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32.471445238207266</v>
      </c>
      <c r="B23">
        <v>5.9364436315024669</v>
      </c>
      <c r="C23">
        <v>2.5899668397579605</v>
      </c>
      <c r="D23">
        <v>0</v>
      </c>
      <c r="E23">
        <v>0</v>
      </c>
      <c r="F23" t="s">
        <v>8</v>
      </c>
      <c r="G23">
        <f>SQRT(C25*C25+C26*C26)</f>
        <v>13.067057654921317</v>
      </c>
      <c r="H23" t="s">
        <v>9</v>
      </c>
      <c r="I23">
        <f>C25/G23</f>
        <v>-0.95632334541916464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16.825073754931211</v>
      </c>
      <c r="C24">
        <v>15.474671432532393</v>
      </c>
      <c r="D24">
        <v>3.6914224736952446</v>
      </c>
      <c r="E24">
        <v>0</v>
      </c>
      <c r="H24" t="s">
        <v>10</v>
      </c>
      <c r="I24">
        <f>-C26/G23</f>
        <v>-0.29231089443655223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-8.8817841970012523E-16</v>
      </c>
      <c r="C25">
        <v>-12.496332291339458</v>
      </c>
      <c r="D25">
        <v>0.98136391932973333</v>
      </c>
      <c r="E25">
        <v>0</v>
      </c>
      <c r="K25">
        <v>0</v>
      </c>
      <c r="L25">
        <v>0</v>
      </c>
      <c r="M25">
        <f>I23</f>
        <v>-0.95632334541916464</v>
      </c>
      <c r="N25">
        <f>-M26</f>
        <v>0.29231089443655223</v>
      </c>
      <c r="O25">
        <v>0</v>
      </c>
    </row>
    <row r="26" spans="1:15" x14ac:dyDescent="0.25">
      <c r="A26">
        <v>0</v>
      </c>
      <c r="B26">
        <v>0</v>
      </c>
      <c r="C26">
        <v>3.8196433107640471</v>
      </c>
      <c r="D26">
        <v>12.362000937175328</v>
      </c>
      <c r="E26">
        <v>4.8056289270576036E-4</v>
      </c>
      <c r="K26">
        <v>0</v>
      </c>
      <c r="L26">
        <v>0</v>
      </c>
      <c r="M26">
        <f>I24</f>
        <v>-0.29231089443655223</v>
      </c>
      <c r="N26">
        <f>M25</f>
        <v>-0.95632334541916464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4.8056289270576036E-4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32.471445238207266</v>
      </c>
      <c r="B29">
        <v>5.9364436315024669</v>
      </c>
      <c r="C29">
        <v>2.5899668397579605</v>
      </c>
      <c r="D29">
        <v>0</v>
      </c>
      <c r="E29">
        <v>0</v>
      </c>
      <c r="F29" t="s">
        <v>8</v>
      </c>
      <c r="G29">
        <f>SQRT(D33*D33+D32*D32)</f>
        <v>12.108933466877355</v>
      </c>
      <c r="H29" t="s">
        <v>9</v>
      </c>
      <c r="I29">
        <f>D32/G29</f>
        <v>-0.99999999921248528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16.825073754931211</v>
      </c>
      <c r="C30">
        <v>15.474671432532393</v>
      </c>
      <c r="D30">
        <v>3.6914224736952446</v>
      </c>
      <c r="E30">
        <v>0</v>
      </c>
      <c r="H30" t="s">
        <v>10</v>
      </c>
      <c r="I30">
        <f>-D33/G29</f>
        <v>-3.968664077809056E-5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8.4938575765673065E-16</v>
      </c>
      <c r="C31">
        <v>13.067057654921317</v>
      </c>
      <c r="D31">
        <v>2.6750463245641427</v>
      </c>
      <c r="E31">
        <v>1.4047376899983769E-4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2.5962422828178709E-16</v>
      </c>
      <c r="C32">
        <v>0</v>
      </c>
      <c r="D32">
        <v>-12.108933457341392</v>
      </c>
      <c r="E32">
        <v>-4.595735132366838E-4</v>
      </c>
      <c r="K32">
        <v>0</v>
      </c>
      <c r="L32">
        <v>0</v>
      </c>
      <c r="M32">
        <v>0</v>
      </c>
      <c r="N32">
        <f>I29</f>
        <v>-0.99999999921248528</v>
      </c>
      <c r="O32">
        <f>-N33</f>
        <v>3.968664077809056E-5</v>
      </c>
    </row>
    <row r="33" spans="1:15" x14ac:dyDescent="0.25">
      <c r="A33">
        <v>0</v>
      </c>
      <c r="B33">
        <v>0</v>
      </c>
      <c r="C33">
        <v>0</v>
      </c>
      <c r="D33">
        <v>4.8056289270576036E-4</v>
      </c>
      <c r="E33">
        <v>0</v>
      </c>
      <c r="K33">
        <v>0</v>
      </c>
      <c r="L33">
        <v>0</v>
      </c>
      <c r="M33">
        <v>0</v>
      </c>
      <c r="N33">
        <f>I30</f>
        <v>-3.968664077809056E-5</v>
      </c>
      <c r="O33">
        <f>N32</f>
        <v>-0.99999999921248528</v>
      </c>
    </row>
    <row r="35" spans="1:15" x14ac:dyDescent="0.25">
      <c r="A35">
        <f t="array" ref="A35:E39">MMULT(K29:O33,A29:E33)</f>
        <v>32.471445238207266</v>
      </c>
      <c r="B35">
        <v>5.9364436315024669</v>
      </c>
      <c r="C35">
        <v>2.5899668397579605</v>
      </c>
      <c r="D35">
        <v>0</v>
      </c>
      <c r="E35">
        <v>0</v>
      </c>
    </row>
    <row r="36" spans="1:15" x14ac:dyDescent="0.25">
      <c r="A36">
        <v>0</v>
      </c>
      <c r="B36">
        <v>16.825073754931211</v>
      </c>
      <c r="C36">
        <v>15.474671432532393</v>
      </c>
      <c r="D36">
        <v>3.6914224736952446</v>
      </c>
      <c r="E36">
        <v>0</v>
      </c>
    </row>
    <row r="37" spans="1:15" x14ac:dyDescent="0.25">
      <c r="A37">
        <v>0</v>
      </c>
      <c r="B37">
        <v>8.4938575765673065E-16</v>
      </c>
      <c r="C37">
        <v>13.067057654921317</v>
      </c>
      <c r="D37">
        <v>2.6750463245641427</v>
      </c>
      <c r="E37">
        <v>1.4047376899983769E-4</v>
      </c>
    </row>
    <row r="38" spans="1:15" x14ac:dyDescent="0.25">
      <c r="A38">
        <v>0</v>
      </c>
      <c r="B38">
        <v>-2.5962422807732918E-16</v>
      </c>
      <c r="C38">
        <v>0</v>
      </c>
      <c r="D38">
        <v>12.108933466877355</v>
      </c>
      <c r="E38">
        <v>4.5957351287476291E-4</v>
      </c>
    </row>
    <row r="39" spans="1:15" x14ac:dyDescent="0.25">
      <c r="A39">
        <v>0</v>
      </c>
      <c r="B39">
        <v>-1.0303613485108264E-20</v>
      </c>
      <c r="C39">
        <v>0</v>
      </c>
      <c r="D39">
        <v>0</v>
      </c>
      <c r="E39">
        <v>1.8238928930949318E-8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32.471445238207266</v>
      </c>
      <c r="B43">
        <f>B36</f>
        <v>16.825073754931211</v>
      </c>
      <c r="C43">
        <f>C37</f>
        <v>13.067057654921317</v>
      </c>
      <c r="D43">
        <f>D38</f>
        <v>12.108933466877355</v>
      </c>
      <c r="E43">
        <f>E39</f>
        <v>1.8238928930949318E-8</v>
      </c>
    </row>
    <row r="44" spans="1:15" x14ac:dyDescent="0.25">
      <c r="A44">
        <f>B35</f>
        <v>5.9364436315024669</v>
      </c>
      <c r="B44">
        <f>C36</f>
        <v>15.474671432532393</v>
      </c>
      <c r="C44">
        <f>D37</f>
        <v>2.6750463245641427</v>
      </c>
      <c r="D44">
        <f>E38</f>
        <v>4.5957351287476291E-4</v>
      </c>
      <c r="E44">
        <v>0</v>
      </c>
    </row>
    <row r="46" spans="1:15" x14ac:dyDescent="0.25">
      <c r="A46">
        <f t="array" ref="A46:E50">MMULT(A35:E39,TRANSPOSE(K11:O15))</f>
        <v>33.002454886566078</v>
      </c>
      <c r="B46">
        <v>0.68854216143257663</v>
      </c>
      <c r="C46">
        <v>2.5899668397579605</v>
      </c>
      <c r="D46">
        <v>0</v>
      </c>
      <c r="E46">
        <v>0</v>
      </c>
    </row>
    <row r="47" spans="1:15" x14ac:dyDescent="0.25">
      <c r="A47">
        <v>2.6799288309796743</v>
      </c>
      <c r="B47">
        <v>16.610270567325475</v>
      </c>
      <c r="C47">
        <v>15.474671432532393</v>
      </c>
      <c r="D47">
        <v>3.6914224736952446</v>
      </c>
      <c r="E47">
        <v>0</v>
      </c>
    </row>
    <row r="48" spans="1:15" x14ac:dyDescent="0.25">
      <c r="A48">
        <v>1.3529173266777716E-16</v>
      </c>
      <c r="B48">
        <v>8.3854177736225462E-16</v>
      </c>
      <c r="C48">
        <v>13.067057654921317</v>
      </c>
      <c r="D48">
        <v>2.6750463245641427</v>
      </c>
      <c r="E48">
        <v>1.4047376899983769E-4</v>
      </c>
    </row>
    <row r="49" spans="1:5" x14ac:dyDescent="0.25">
      <c r="A49">
        <v>-4.1353426688031882E-17</v>
      </c>
      <c r="B49">
        <v>-2.5630964458230326E-16</v>
      </c>
      <c r="C49">
        <v>0</v>
      </c>
      <c r="D49">
        <v>12.108933466877355</v>
      </c>
      <c r="E49">
        <v>4.5957351287476291E-4</v>
      </c>
    </row>
    <row r="50" spans="1:5" x14ac:dyDescent="0.25">
      <c r="A50">
        <v>-1.641178591203477E-21</v>
      </c>
      <c r="B50">
        <v>-1.0172068800508588E-20</v>
      </c>
      <c r="C50">
        <v>0</v>
      </c>
      <c r="D50">
        <v>0</v>
      </c>
      <c r="E50">
        <v>1.8238928930949318E-8</v>
      </c>
    </row>
    <row r="52" spans="1:5" x14ac:dyDescent="0.25">
      <c r="A52">
        <f t="array" ref="A52:E56">MMULT(A46:E50,TRANSPOSE(K17:O21))</f>
        <v>33.002454886566078</v>
      </c>
      <c r="B52">
        <v>2.6799288309796738</v>
      </c>
      <c r="C52">
        <v>7.7715611723760958E-16</v>
      </c>
      <c r="D52">
        <v>0</v>
      </c>
      <c r="E52">
        <v>0</v>
      </c>
    </row>
    <row r="53" spans="1:5" x14ac:dyDescent="0.25">
      <c r="A53">
        <v>2.6799288309796743</v>
      </c>
      <c r="B53">
        <v>19.222808034787565</v>
      </c>
      <c r="C53">
        <v>-12.076845429262553</v>
      </c>
      <c r="D53">
        <v>3.6914224736952446</v>
      </c>
      <c r="E53">
        <v>0</v>
      </c>
    </row>
    <row r="54" spans="1:5" x14ac:dyDescent="0.25">
      <c r="A54">
        <v>1.3529173266777716E-16</v>
      </c>
      <c r="B54">
        <v>12.628412228051559</v>
      </c>
      <c r="C54">
        <v>3.3572608411375642</v>
      </c>
      <c r="D54">
        <v>2.6750463245641427</v>
      </c>
      <c r="E54">
        <v>1.4047376899983769E-4</v>
      </c>
    </row>
    <row r="55" spans="1:5" x14ac:dyDescent="0.25">
      <c r="A55">
        <v>-4.1353426688031882E-17</v>
      </c>
      <c r="B55">
        <v>-6.585249378141166E-17</v>
      </c>
      <c r="C55">
        <v>2.4770563774100049E-16</v>
      </c>
      <c r="D55">
        <v>12.108933466877355</v>
      </c>
      <c r="E55">
        <v>4.5957351287476291E-4</v>
      </c>
    </row>
    <row r="56" spans="1:5" x14ac:dyDescent="0.25">
      <c r="A56">
        <v>-1.641178591203477E-21</v>
      </c>
      <c r="B56">
        <v>-2.6134642671024687E-21</v>
      </c>
      <c r="C56">
        <v>9.8306046714766644E-21</v>
      </c>
      <c r="D56">
        <v>0</v>
      </c>
      <c r="E56">
        <v>1.8238928930949318E-8</v>
      </c>
    </row>
    <row r="58" spans="1:5" x14ac:dyDescent="0.25">
      <c r="A58">
        <f t="array" ref="A58:E62">MMULT(A52:E56,TRANSPOSE(K23:O27))</f>
        <v>33.002454886566078</v>
      </c>
      <c r="B58">
        <v>2.6799288309796738</v>
      </c>
      <c r="C58">
        <v>-7.4321253794963931E-16</v>
      </c>
      <c r="D58">
        <v>-2.2717119974656372E-16</v>
      </c>
      <c r="E58">
        <v>0</v>
      </c>
    </row>
    <row r="59" spans="1:5" x14ac:dyDescent="0.25">
      <c r="A59">
        <v>2.6799288309796743</v>
      </c>
      <c r="B59">
        <v>19.222808034787565</v>
      </c>
      <c r="C59">
        <v>12.628412228051561</v>
      </c>
      <c r="D59">
        <v>0</v>
      </c>
      <c r="E59">
        <v>0</v>
      </c>
    </row>
    <row r="60" spans="1:5" x14ac:dyDescent="0.25">
      <c r="A60">
        <v>1.3529173266777716E-16</v>
      </c>
      <c r="B60">
        <v>12.628412228051559</v>
      </c>
      <c r="C60">
        <v>-2.4286817352488779</v>
      </c>
      <c r="D60">
        <v>-3.5395731695881545</v>
      </c>
      <c r="E60">
        <v>1.4047376899983769E-4</v>
      </c>
    </row>
    <row r="61" spans="1:5" x14ac:dyDescent="0.25">
      <c r="A61">
        <v>-4.1353426688031882E-17</v>
      </c>
      <c r="B61">
        <v>-6.585249378141166E-17</v>
      </c>
      <c r="C61">
        <v>3.5395731723756203</v>
      </c>
      <c r="D61">
        <v>-11.580055762502235</v>
      </c>
      <c r="E61">
        <v>4.5957351287476291E-4</v>
      </c>
    </row>
    <row r="62" spans="1:5" x14ac:dyDescent="0.25">
      <c r="A62">
        <v>-1.641178591203477E-21</v>
      </c>
      <c r="B62">
        <v>-2.6134642671024687E-21</v>
      </c>
      <c r="C62">
        <v>-9.4012367469198315E-21</v>
      </c>
      <c r="D62">
        <v>-2.8735928443714924E-21</v>
      </c>
      <c r="E62">
        <v>1.8238928930949318E-8</v>
      </c>
    </row>
    <row r="64" spans="1:5" x14ac:dyDescent="0.25">
      <c r="A64">
        <f t="array" ref="A64:E68">MMULT(A58:E62,TRANSPOSE(K29:O33))</f>
        <v>33.002454886566078</v>
      </c>
      <c r="B64">
        <v>2.6799288309796738</v>
      </c>
      <c r="C64">
        <v>-7.4321253794963931E-16</v>
      </c>
      <c r="D64">
        <v>2.2717119956766304E-16</v>
      </c>
      <c r="E64">
        <v>9.015661799469732E-21</v>
      </c>
    </row>
    <row r="65" spans="1:5" x14ac:dyDescent="0.25">
      <c r="A65">
        <v>2.6799288309796743</v>
      </c>
      <c r="B65">
        <v>19.222808034787565</v>
      </c>
      <c r="C65">
        <v>12.628412228051561</v>
      </c>
      <c r="D65">
        <v>0</v>
      </c>
      <c r="E65">
        <v>0</v>
      </c>
    </row>
    <row r="66" spans="1:5" x14ac:dyDescent="0.25">
      <c r="A66">
        <v>1.3529173266777716E-16</v>
      </c>
      <c r="B66">
        <v>12.628412228051559</v>
      </c>
      <c r="C66">
        <v>-2.4286817352488779</v>
      </c>
      <c r="D66">
        <v>3.5395731723756207</v>
      </c>
      <c r="E66">
        <v>-2.7105054312137611E-20</v>
      </c>
    </row>
    <row r="67" spans="1:5" x14ac:dyDescent="0.25">
      <c r="A67">
        <v>-4.1353426688031882E-17</v>
      </c>
      <c r="B67">
        <v>-6.585249378141166E-17</v>
      </c>
      <c r="C67">
        <v>3.5395731723756203</v>
      </c>
      <c r="D67">
        <v>11.5800557716217</v>
      </c>
      <c r="E67">
        <v>7.2384177644824188E-13</v>
      </c>
    </row>
    <row r="68" spans="1:5" x14ac:dyDescent="0.25">
      <c r="A68">
        <v>-1.641178591203477E-21</v>
      </c>
      <c r="B68">
        <v>-2.6134642671024687E-21</v>
      </c>
      <c r="C68">
        <v>-9.4012367469198315E-21</v>
      </c>
      <c r="D68">
        <v>7.2384182353330166E-13</v>
      </c>
      <c r="E68">
        <v>-1.8238928916585892E-8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25.409889967983453</v>
      </c>
      <c r="B72">
        <f>B65+H6</f>
        <v>11.630243116204941</v>
      </c>
      <c r="C72">
        <f>C66+H6</f>
        <v>-10.021246653831502</v>
      </c>
      <c r="D72">
        <f>D67+H6</f>
        <v>3.9874908530390751</v>
      </c>
      <c r="E72">
        <f>E68+H6</f>
        <v>-7.5925649368215531</v>
      </c>
    </row>
    <row r="73" spans="1:5" x14ac:dyDescent="0.25">
      <c r="A73">
        <f>B64</f>
        <v>2.6799288309796738</v>
      </c>
      <c r="B73">
        <f>C65</f>
        <v>12.628412228051561</v>
      </c>
      <c r="C73">
        <f>D66</f>
        <v>3.5395731723756207</v>
      </c>
      <c r="D73">
        <f>E67</f>
        <v>7.2384177644824188E-13</v>
      </c>
      <c r="E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2</v>
      </c>
      <c r="B2">
        <v>5</v>
      </c>
    </row>
    <row r="3" spans="1:5" x14ac:dyDescent="0.25">
      <c r="A3">
        <v>10.056355720869814</v>
      </c>
      <c r="B3">
        <v>5.831678905041656</v>
      </c>
      <c r="C3">
        <v>12.771272123473643</v>
      </c>
      <c r="D3">
        <v>6.4381124944785366</v>
      </c>
      <c r="E3">
        <v>12.58109513112894</v>
      </c>
    </row>
    <row r="4" spans="1:5" x14ac:dyDescent="0.25">
      <c r="A4">
        <v>12.516860812853835</v>
      </c>
      <c r="B4">
        <v>-0.83466919335218392</v>
      </c>
      <c r="C4">
        <v>-4.6161904128023696</v>
      </c>
      <c r="D4">
        <v>7.2393035770353045</v>
      </c>
      <c r="E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6</v>
      </c>
      <c r="B2">
        <v>6</v>
      </c>
    </row>
    <row r="3" spans="1:6" x14ac:dyDescent="0.25">
      <c r="A3" s="3">
        <v>-7.5781861786445734</v>
      </c>
      <c r="B3" s="4">
        <v>0.90471971760062098</v>
      </c>
      <c r="C3">
        <v>-6.9731481034258122E-17</v>
      </c>
      <c r="D3">
        <v>-3.2341994948028753E-18</v>
      </c>
      <c r="E3">
        <v>4.1452200289152002E-17</v>
      </c>
      <c r="F3">
        <v>7.5727981893505216E-17</v>
      </c>
    </row>
    <row r="4" spans="1:6" x14ac:dyDescent="0.25">
      <c r="A4">
        <v>0.9047197176006212</v>
      </c>
      <c r="B4" s="3">
        <v>-2.6942442705977081</v>
      </c>
      <c r="C4" s="4">
        <v>10.285620950468143</v>
      </c>
      <c r="D4">
        <v>3.3250376103708584E-17</v>
      </c>
      <c r="E4">
        <v>-4.2616457400212702E-16</v>
      </c>
      <c r="F4">
        <v>-7.7854933920436891E-16</v>
      </c>
    </row>
    <row r="5" spans="1:6" x14ac:dyDescent="0.25">
      <c r="A5">
        <v>0</v>
      </c>
      <c r="B5">
        <v>10.285620950468143</v>
      </c>
      <c r="C5" s="3">
        <v>-16.685024351785046</v>
      </c>
      <c r="D5" s="4">
        <v>9.0852417862567343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9.0852417862567343</v>
      </c>
      <c r="D6" s="3">
        <v>-6.7246305433187095</v>
      </c>
      <c r="E6" s="4">
        <v>14.758651273915017</v>
      </c>
      <c r="F6">
        <v>8.8817841970012523E-16</v>
      </c>
    </row>
    <row r="7" spans="1:6" x14ac:dyDescent="0.25">
      <c r="A7">
        <v>0</v>
      </c>
      <c r="B7">
        <v>0</v>
      </c>
      <c r="C7">
        <v>0</v>
      </c>
      <c r="D7">
        <v>14.758651273915016</v>
      </c>
      <c r="E7" s="3">
        <v>0.46975105241595072</v>
      </c>
      <c r="F7" s="4">
        <v>0.37318052160723914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0.37318052160723914</v>
      </c>
      <c r="F8" s="3">
        <v>-0.20427262603442226</v>
      </c>
    </row>
    <row r="10" spans="1:6" x14ac:dyDescent="0.25">
      <c r="A10" t="s">
        <v>13</v>
      </c>
    </row>
    <row r="11" spans="1:6" x14ac:dyDescent="0.25">
      <c r="A11">
        <v>2</v>
      </c>
      <c r="B11">
        <v>6</v>
      </c>
    </row>
    <row r="12" spans="1:6" x14ac:dyDescent="0.25">
      <c r="A12">
        <f>A3</f>
        <v>-7.5781861786445734</v>
      </c>
      <c r="B12">
        <f>B4</f>
        <v>-2.6942442705977081</v>
      </c>
      <c r="C12">
        <f>C5</f>
        <v>-16.685024351785046</v>
      </c>
      <c r="D12">
        <f>D6</f>
        <v>-6.7246305433187095</v>
      </c>
      <c r="E12">
        <f>E7</f>
        <v>0.46975105241595072</v>
      </c>
      <c r="F12">
        <f>F8</f>
        <v>-0.20427262603442226</v>
      </c>
    </row>
    <row r="13" spans="1:6" x14ac:dyDescent="0.25">
      <c r="A13">
        <f>B3</f>
        <v>0.90471971760062098</v>
      </c>
      <c r="B13">
        <f>C4</f>
        <v>10.285620950468143</v>
      </c>
      <c r="C13">
        <f>D5</f>
        <v>9.0852417862567343</v>
      </c>
      <c r="D13">
        <f>E6</f>
        <v>14.758651273915017</v>
      </c>
      <c r="E13">
        <f>F7</f>
        <v>0.37318052160723914</v>
      </c>
      <c r="F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workbookViewId="0">
      <selection activeCell="L29" sqref="L29"/>
    </sheetView>
  </sheetViews>
  <sheetFormatPr defaultRowHeight="15" x14ac:dyDescent="0.25"/>
  <sheetData>
    <row r="2" spans="1:6" x14ac:dyDescent="0.25">
      <c r="A2" t="s">
        <v>15</v>
      </c>
    </row>
    <row r="3" spans="1:6" x14ac:dyDescent="0.25">
      <c r="A3">
        <v>12.422439335546922</v>
      </c>
      <c r="B3">
        <v>3.0902949646671836</v>
      </c>
      <c r="C3">
        <v>13.749540296568828</v>
      </c>
      <c r="D3">
        <v>9.597365133180574</v>
      </c>
      <c r="E3">
        <v>-1.7195709905748258</v>
      </c>
      <c r="F3">
        <v>12.551260681107269</v>
      </c>
    </row>
    <row r="4" spans="1:6" x14ac:dyDescent="0.25">
      <c r="A4">
        <v>-2.1471040095784821</v>
      </c>
      <c r="B4">
        <v>10.683786140681502</v>
      </c>
      <c r="C4">
        <v>13.035271918182453</v>
      </c>
      <c r="D4">
        <v>4.2768697031726184</v>
      </c>
      <c r="E4">
        <v>4.9579433208328094</v>
      </c>
      <c r="F4">
        <v>8.1331206674786198</v>
      </c>
    </row>
    <row r="5" spans="1:6" x14ac:dyDescent="0.25">
      <c r="A5">
        <v>-1.4274544535710221</v>
      </c>
      <c r="B5">
        <v>1.2934637153610566</v>
      </c>
      <c r="C5">
        <v>8.3752507298800829</v>
      </c>
      <c r="D5">
        <v>14.334132635294928</v>
      </c>
      <c r="E5">
        <v>-2.5835140428769732</v>
      </c>
      <c r="F5">
        <v>-3.9434601573986372</v>
      </c>
    </row>
    <row r="6" spans="1:6" x14ac:dyDescent="0.25">
      <c r="A6">
        <v>13.030627172097816</v>
      </c>
      <c r="B6">
        <v>11.841212165856621</v>
      </c>
      <c r="C6">
        <v>9.2855835839169565E-2</v>
      </c>
      <c r="D6">
        <v>11.36015689318873</v>
      </c>
      <c r="E6">
        <v>10.838806156338388</v>
      </c>
      <c r="F6">
        <v>1.1796454392196605</v>
      </c>
    </row>
    <row r="7" spans="1:6" x14ac:dyDescent="0.25">
      <c r="A7">
        <v>-1.3070024047068496</v>
      </c>
      <c r="B7">
        <v>2.2582927337671439</v>
      </c>
      <c r="C7">
        <v>10.896073570263471</v>
      </c>
      <c r="D7">
        <v>-0.9572540480519498</v>
      </c>
      <c r="E7">
        <v>1.0010164146226757</v>
      </c>
      <c r="F7">
        <v>-2.3941246155187934</v>
      </c>
    </row>
    <row r="8" spans="1:6" x14ac:dyDescent="0.25">
      <c r="A8">
        <v>4.3903128237244218</v>
      </c>
      <c r="B8">
        <v>0.45508635858107382</v>
      </c>
      <c r="C8">
        <v>-2.6156663902223865</v>
      </c>
      <c r="D8">
        <v>-3.8492390236973106</v>
      </c>
      <c r="E8">
        <v>1.0956944215440618</v>
      </c>
      <c r="F8">
        <v>-2.0797835984841817</v>
      </c>
    </row>
    <row r="10" spans="1:6" x14ac:dyDescent="0.25">
      <c r="A10" t="s">
        <v>0</v>
      </c>
      <c r="B10" t="s">
        <v>16</v>
      </c>
    </row>
    <row r="11" spans="1:6" x14ac:dyDescent="0.25">
      <c r="A11">
        <v>6</v>
      </c>
      <c r="B11">
        <v>6</v>
      </c>
    </row>
    <row r="12" spans="1:6" x14ac:dyDescent="0.25">
      <c r="A12">
        <f t="array" ref="A12:F17">MMULT(TRANSPOSE(A3:F8),A3:F8)</f>
        <v>351.74502736459374</v>
      </c>
      <c r="B12">
        <v>166.94823956776469</v>
      </c>
      <c r="C12">
        <v>106.34463839396584</v>
      </c>
      <c r="D12">
        <v>221.96021957865258</v>
      </c>
      <c r="E12">
        <v>116.41991475197233</v>
      </c>
      <c r="F12">
        <v>153.45347410471106</v>
      </c>
    </row>
    <row r="13" spans="1:6" x14ac:dyDescent="0.25">
      <c r="A13">
        <v>166.94823956776469</v>
      </c>
      <c r="B13">
        <v>270.88755287340405</v>
      </c>
      <c r="C13">
        <v>217.10497086115726</v>
      </c>
      <c r="D13">
        <v>224.49706283830216</v>
      </c>
      <c r="E13">
        <v>175.41776989298759</v>
      </c>
      <c r="F13">
        <v>128.1942134830374</v>
      </c>
    </row>
    <row r="14" spans="1:6" x14ac:dyDescent="0.25">
      <c r="A14">
        <v>106.34463839396584</v>
      </c>
      <c r="B14">
        <v>217.10497086115726</v>
      </c>
      <c r="C14">
        <v>554.68774925606544</v>
      </c>
      <c r="D14">
        <v>308.4543444677862</v>
      </c>
      <c r="E14">
        <v>28.394874672540638</v>
      </c>
      <c r="F14">
        <v>225.02703546376364</v>
      </c>
    </row>
    <row r="15" spans="1:6" x14ac:dyDescent="0.25">
      <c r="A15">
        <v>221.96021957865258</v>
      </c>
      <c r="B15">
        <v>224.49706283830216</v>
      </c>
      <c r="C15">
        <v>308.4543444677862</v>
      </c>
      <c r="D15">
        <v>460.65453137566254</v>
      </c>
      <c r="E15">
        <v>85.623415684544824</v>
      </c>
      <c r="F15">
        <v>122.41557501089946</v>
      </c>
    </row>
    <row r="16" spans="1:6" x14ac:dyDescent="0.25">
      <c r="A16">
        <v>116.41991475197233</v>
      </c>
      <c r="B16">
        <v>175.41776989298759</v>
      </c>
      <c r="C16">
        <v>28.394874672540638</v>
      </c>
      <c r="D16">
        <v>85.623415684544824</v>
      </c>
      <c r="E16">
        <v>153.8949701963854</v>
      </c>
      <c r="F16">
        <v>37.039335145889723</v>
      </c>
    </row>
    <row r="17" spans="1:6" x14ac:dyDescent="0.25">
      <c r="A17">
        <v>153.45347410471106</v>
      </c>
      <c r="B17">
        <v>128.1942134830374</v>
      </c>
      <c r="C17">
        <v>225.02703546376364</v>
      </c>
      <c r="D17">
        <v>122.41557501089946</v>
      </c>
      <c r="E17">
        <v>37.039335145889723</v>
      </c>
      <c r="F17">
        <v>250.68157034329624</v>
      </c>
    </row>
    <row r="19" spans="1:6" x14ac:dyDescent="0.25">
      <c r="A19" t="s">
        <v>17</v>
      </c>
    </row>
    <row r="20" spans="1:6" x14ac:dyDescent="0.25">
      <c r="A20">
        <v>6</v>
      </c>
      <c r="B20">
        <v>1</v>
      </c>
    </row>
    <row r="21" spans="1:6" x14ac:dyDescent="0.25">
      <c r="A21">
        <v>375.10342965500502</v>
      </c>
      <c r="C21">
        <v>1208.38273611207</v>
      </c>
    </row>
    <row r="22" spans="1:6" x14ac:dyDescent="0.25">
      <c r="A22">
        <v>1208.38273611208</v>
      </c>
      <c r="C22">
        <v>375.10342965500399</v>
      </c>
    </row>
    <row r="23" spans="1:6" x14ac:dyDescent="0.25">
      <c r="A23">
        <v>1.1568024814950499</v>
      </c>
      <c r="C23">
        <v>1.1568024814950499</v>
      </c>
    </row>
    <row r="24" spans="1:6" x14ac:dyDescent="0.25">
      <c r="A24">
        <v>58.015447803653899</v>
      </c>
      <c r="C24">
        <v>58.015447803653899</v>
      </c>
    </row>
    <row r="25" spans="1:6" x14ac:dyDescent="0.25">
      <c r="A25">
        <v>214.48156175770299</v>
      </c>
      <c r="C25">
        <v>214.48156175770299</v>
      </c>
    </row>
    <row r="26" spans="1:6" x14ac:dyDescent="0.25">
      <c r="A26">
        <v>185.41142359947</v>
      </c>
      <c r="C26">
        <v>185.41142359947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opLeftCell="A31" workbookViewId="0">
      <selection activeCell="G3" sqref="G3"/>
    </sheetView>
  </sheetViews>
  <sheetFormatPr defaultRowHeight="15" x14ac:dyDescent="0.25"/>
  <cols>
    <col min="1" max="1" width="9.7109375" customWidth="1"/>
    <col min="2" max="2" width="9.42578125" bestFit="1" customWidth="1"/>
    <col min="3" max="3" width="10.28515625" customWidth="1"/>
    <col min="4" max="6" width="9.42578125" bestFit="1" customWidth="1"/>
    <col min="7" max="7" width="20" customWidth="1"/>
    <col min="8" max="8" width="11" bestFit="1" customWidth="1"/>
    <col min="10" max="10" width="11" bestFit="1" customWidth="1"/>
  </cols>
  <sheetData>
    <row r="1" spans="1:33" x14ac:dyDescent="0.25">
      <c r="A1" t="s">
        <v>14</v>
      </c>
      <c r="H1" t="s">
        <v>18</v>
      </c>
      <c r="I1" t="s">
        <v>19</v>
      </c>
      <c r="J1" t="s">
        <v>20</v>
      </c>
      <c r="L1" t="s">
        <v>21</v>
      </c>
      <c r="U1" t="s">
        <v>22</v>
      </c>
      <c r="AB1" t="s">
        <v>23</v>
      </c>
    </row>
    <row r="2" spans="1:33" x14ac:dyDescent="0.25">
      <c r="A2">
        <v>6</v>
      </c>
      <c r="B2">
        <v>6</v>
      </c>
      <c r="G2" s="5" t="s">
        <v>28</v>
      </c>
    </row>
    <row r="3" spans="1:33" x14ac:dyDescent="0.25">
      <c r="A3">
        <f>'6x6'!A12-G3</f>
        <v>350.58822488309869</v>
      </c>
      <c r="B3">
        <f>'6x6'!B12</f>
        <v>166.94823956776469</v>
      </c>
      <c r="C3">
        <f>'6x6'!C12</f>
        <v>106.34463839396584</v>
      </c>
      <c r="D3">
        <f>'6x6'!D12</f>
        <v>221.96021957865258</v>
      </c>
      <c r="E3">
        <f>'6x6'!E12</f>
        <v>116.41991475197233</v>
      </c>
      <c r="F3">
        <f>'6x6'!F12</f>
        <v>153.45347410471106</v>
      </c>
      <c r="G3">
        <f>'6x6'!C23</f>
        <v>1.1568024814950499</v>
      </c>
      <c r="H3">
        <f>A3</f>
        <v>350.58822488309869</v>
      </c>
      <c r="I3">
        <f>SQRT(SUMPRODUCT(H3:H8,H3:H8))</f>
        <v>498.45852844310599</v>
      </c>
      <c r="J3">
        <f>H3-I3</f>
        <v>-147.8703035600073</v>
      </c>
      <c r="K3">
        <f>SQRT(SUMPRODUCT(J3:J8,J3:J8))</f>
        <v>383.94586574921368</v>
      </c>
      <c r="L3">
        <f>J3/K$3</f>
        <v>-0.38513320952541119</v>
      </c>
      <c r="N3">
        <f t="array" ref="N3:S8">MMULT(L3:L8,TRANSPOSE(L3:L8))</f>
        <v>0.14832758907934429</v>
      </c>
      <c r="O3">
        <v>-0.16746452316626392</v>
      </c>
      <c r="P3">
        <v>-0.10667350674701519</v>
      </c>
      <c r="Q3">
        <v>-0.22264662646251338</v>
      </c>
      <c r="R3">
        <v>-0.11677994066587678</v>
      </c>
      <c r="S3">
        <v>-0.15392802545079359</v>
      </c>
      <c r="U3">
        <f>1-2*N3</f>
        <v>0.70334482184131142</v>
      </c>
      <c r="V3">
        <f t="shared" ref="V3:Z8" si="0">-2*O3</f>
        <v>0.33492904633252785</v>
      </c>
      <c r="W3">
        <f t="shared" si="0"/>
        <v>0.21334701349403037</v>
      </c>
      <c r="X3">
        <f t="shared" si="0"/>
        <v>0.44529325292502675</v>
      </c>
      <c r="Y3">
        <f t="shared" si="0"/>
        <v>0.23355988133175357</v>
      </c>
      <c r="Z3">
        <f t="shared" si="0"/>
        <v>0.30785605090158719</v>
      </c>
      <c r="AB3">
        <f>U3</f>
        <v>0.70334482184131142</v>
      </c>
      <c r="AC3">
        <f t="shared" ref="AC3:AG8" si="1">V3</f>
        <v>0.33492904633252785</v>
      </c>
      <c r="AD3">
        <f t="shared" si="1"/>
        <v>0.21334701349403037</v>
      </c>
      <c r="AE3">
        <f t="shared" si="1"/>
        <v>0.44529325292502675</v>
      </c>
      <c r="AF3">
        <f t="shared" si="1"/>
        <v>0.23355988133175357</v>
      </c>
      <c r="AG3">
        <f t="shared" si="1"/>
        <v>0.30785605090158719</v>
      </c>
    </row>
    <row r="4" spans="1:33" x14ac:dyDescent="0.25">
      <c r="A4">
        <f>'6x6'!A13</f>
        <v>166.94823956776469</v>
      </c>
      <c r="B4">
        <f>'6x6'!B13-G3</f>
        <v>269.730750391909</v>
      </c>
      <c r="C4">
        <f>'6x6'!C13</f>
        <v>217.10497086115726</v>
      </c>
      <c r="D4">
        <f>'6x6'!D13</f>
        <v>224.49706283830216</v>
      </c>
      <c r="E4">
        <f>'6x6'!E13</f>
        <v>175.41776989298759</v>
      </c>
      <c r="F4">
        <f>'6x6'!F13</f>
        <v>128.1942134830374</v>
      </c>
      <c r="G4" s="5">
        <f>'6x6'!A22</f>
        <v>1208.38273611208</v>
      </c>
      <c r="H4">
        <f t="shared" ref="H4:H8" si="2">A4</f>
        <v>166.94823956776469</v>
      </c>
      <c r="J4">
        <f>H4</f>
        <v>166.94823956776469</v>
      </c>
      <c r="L4">
        <f>J4/K$3</f>
        <v>0.43482233945139592</v>
      </c>
      <c r="N4">
        <v>-0.16746452316626392</v>
      </c>
      <c r="O4">
        <v>0.18907046688598497</v>
      </c>
      <c r="P4">
        <v>0.12043631297955099</v>
      </c>
      <c r="Q4">
        <v>0.25137205671951662</v>
      </c>
      <c r="R4">
        <v>0.13184665914400032</v>
      </c>
      <c r="S4">
        <v>0.17378751683378771</v>
      </c>
      <c r="U4">
        <f t="shared" ref="U4:V8" si="3">-2*N4</f>
        <v>0.33492904633252785</v>
      </c>
      <c r="V4">
        <f>1-2*O4</f>
        <v>0.62185906622803011</v>
      </c>
      <c r="W4">
        <f t="shared" si="0"/>
        <v>-0.24087262595910197</v>
      </c>
      <c r="X4">
        <f t="shared" si="0"/>
        <v>-0.50274411343903325</v>
      </c>
      <c r="Y4">
        <f t="shared" si="0"/>
        <v>-0.26369331828800063</v>
      </c>
      <c r="Z4">
        <f t="shared" si="0"/>
        <v>-0.34757503366757542</v>
      </c>
      <c r="AB4">
        <f t="shared" ref="AB4:AB8" si="4">U4</f>
        <v>0.33492904633252785</v>
      </c>
      <c r="AC4">
        <f t="shared" si="1"/>
        <v>0.62185906622803011</v>
      </c>
      <c r="AD4">
        <f t="shared" si="1"/>
        <v>-0.24087262595910197</v>
      </c>
      <c r="AE4">
        <f t="shared" si="1"/>
        <v>-0.50274411343903325</v>
      </c>
      <c r="AF4">
        <f t="shared" si="1"/>
        <v>-0.26369331828800063</v>
      </c>
      <c r="AG4">
        <f t="shared" si="1"/>
        <v>-0.34757503366757542</v>
      </c>
    </row>
    <row r="5" spans="1:33" x14ac:dyDescent="0.25">
      <c r="A5">
        <f>'6x6'!A14</f>
        <v>106.34463839396584</v>
      </c>
      <c r="B5">
        <f>'6x6'!B14</f>
        <v>217.10497086115726</v>
      </c>
      <c r="C5">
        <f>'6x6'!C14-G3</f>
        <v>553.53094677457034</v>
      </c>
      <c r="D5">
        <f>'6x6'!D14</f>
        <v>308.4543444677862</v>
      </c>
      <c r="E5">
        <f>'6x6'!E14</f>
        <v>28.394874672540638</v>
      </c>
      <c r="F5">
        <f>'6x6'!F14</f>
        <v>225.02703546376364</v>
      </c>
      <c r="G5" s="5">
        <f>'6x6'!A23</f>
        <v>1.1568024814950499</v>
      </c>
      <c r="H5">
        <f t="shared" si="2"/>
        <v>106.34463839396584</v>
      </c>
      <c r="J5">
        <f t="shared" ref="J5:J8" si="5">H5</f>
        <v>106.34463839396584</v>
      </c>
      <c r="L5">
        <f t="shared" ref="L5:L8" si="6">J5/K$3</f>
        <v>0.27697820937972589</v>
      </c>
      <c r="N5">
        <v>-0.10667350674701519</v>
      </c>
      <c r="O5">
        <v>0.12043631297955099</v>
      </c>
      <c r="P5">
        <v>7.6716928471199278E-2</v>
      </c>
      <c r="Q5">
        <v>0.16012190690596564</v>
      </c>
      <c r="R5">
        <v>8.3985223961765415E-2</v>
      </c>
      <c r="S5">
        <v>0.11070120106042072</v>
      </c>
      <c r="U5">
        <f t="shared" si="3"/>
        <v>0.21334701349403037</v>
      </c>
      <c r="V5">
        <f t="shared" si="3"/>
        <v>-0.24087262595910197</v>
      </c>
      <c r="W5">
        <f>1-2*P5</f>
        <v>0.84656614305760147</v>
      </c>
      <c r="X5">
        <f t="shared" si="0"/>
        <v>-0.32024381381193129</v>
      </c>
      <c r="Y5">
        <f t="shared" si="0"/>
        <v>-0.16797044792353083</v>
      </c>
      <c r="Z5">
        <f t="shared" si="0"/>
        <v>-0.22140240212084145</v>
      </c>
      <c r="AB5">
        <f t="shared" si="4"/>
        <v>0.21334701349403037</v>
      </c>
      <c r="AC5">
        <f t="shared" si="1"/>
        <v>-0.24087262595910197</v>
      </c>
      <c r="AD5">
        <f t="shared" si="1"/>
        <v>0.84656614305760147</v>
      </c>
      <c r="AE5">
        <f t="shared" si="1"/>
        <v>-0.32024381381193129</v>
      </c>
      <c r="AF5">
        <f t="shared" si="1"/>
        <v>-0.16797044792353083</v>
      </c>
      <c r="AG5">
        <f t="shared" si="1"/>
        <v>-0.22140240212084145</v>
      </c>
    </row>
    <row r="6" spans="1:33" x14ac:dyDescent="0.25">
      <c r="A6">
        <f>'6x6'!A15</f>
        <v>221.96021957865258</v>
      </c>
      <c r="B6">
        <f>'6x6'!B15</f>
        <v>224.49706283830216</v>
      </c>
      <c r="C6">
        <f>'6x6'!C15</f>
        <v>308.4543444677862</v>
      </c>
      <c r="D6">
        <f>'6x6'!D15-G3</f>
        <v>459.49772889416749</v>
      </c>
      <c r="E6">
        <f>'6x6'!E15</f>
        <v>85.623415684544824</v>
      </c>
      <c r="F6">
        <f>'6x6'!F15</f>
        <v>122.41557501089946</v>
      </c>
      <c r="G6" s="5">
        <f>'6x6'!A24</f>
        <v>58.015447803653899</v>
      </c>
      <c r="H6">
        <f t="shared" si="2"/>
        <v>221.96021957865258</v>
      </c>
      <c r="J6">
        <f t="shared" si="5"/>
        <v>221.96021957865258</v>
      </c>
      <c r="L6">
        <f t="shared" si="6"/>
        <v>0.57810290298485179</v>
      </c>
      <c r="N6">
        <v>-0.22264662646251338</v>
      </c>
      <c r="O6">
        <v>0.25137205671951662</v>
      </c>
      <c r="P6">
        <v>0.16012190690596564</v>
      </c>
      <c r="Q6">
        <v>0.33420296643951297</v>
      </c>
      <c r="R6">
        <v>0.175292135395267</v>
      </c>
      <c r="S6">
        <v>0.23105314255679266</v>
      </c>
      <c r="U6">
        <f t="shared" si="3"/>
        <v>0.44529325292502675</v>
      </c>
      <c r="V6">
        <f t="shared" si="3"/>
        <v>-0.50274411343903325</v>
      </c>
      <c r="W6">
        <f t="shared" si="0"/>
        <v>-0.32024381381193129</v>
      </c>
      <c r="X6">
        <f>1-2*Q6</f>
        <v>0.33159406712097406</v>
      </c>
      <c r="Y6">
        <f t="shared" si="0"/>
        <v>-0.350584270790534</v>
      </c>
      <c r="Z6">
        <f t="shared" si="0"/>
        <v>-0.46210628511358531</v>
      </c>
      <c r="AB6">
        <f t="shared" si="4"/>
        <v>0.44529325292502675</v>
      </c>
      <c r="AC6">
        <f t="shared" si="1"/>
        <v>-0.50274411343903325</v>
      </c>
      <c r="AD6">
        <f t="shared" si="1"/>
        <v>-0.32024381381193129</v>
      </c>
      <c r="AE6">
        <f t="shared" si="1"/>
        <v>0.33159406712097406</v>
      </c>
      <c r="AF6">
        <f t="shared" si="1"/>
        <v>-0.350584270790534</v>
      </c>
      <c r="AG6">
        <f t="shared" si="1"/>
        <v>-0.46210628511358531</v>
      </c>
    </row>
    <row r="7" spans="1:33" x14ac:dyDescent="0.25">
      <c r="A7">
        <f>'6x6'!A16</f>
        <v>116.41991475197233</v>
      </c>
      <c r="B7">
        <f>'6x6'!B16</f>
        <v>175.41776989298759</v>
      </c>
      <c r="C7">
        <f>'6x6'!C16</f>
        <v>28.394874672540638</v>
      </c>
      <c r="D7">
        <f>'6x6'!D16</f>
        <v>85.623415684544824</v>
      </c>
      <c r="E7">
        <f>'6x6'!E16-G3</f>
        <v>152.73816771489035</v>
      </c>
      <c r="F7">
        <f>'6x6'!F16</f>
        <v>37.039335145889723</v>
      </c>
      <c r="G7" s="5">
        <f>'6x6'!A25</f>
        <v>214.48156175770299</v>
      </c>
      <c r="H7">
        <f t="shared" si="2"/>
        <v>116.41991475197233</v>
      </c>
      <c r="J7">
        <f t="shared" si="5"/>
        <v>116.41991475197233</v>
      </c>
      <c r="L7">
        <f t="shared" si="6"/>
        <v>0.30321960759961836</v>
      </c>
      <c r="N7">
        <v>-0.11677994066587678</v>
      </c>
      <c r="O7">
        <v>0.13184665914400032</v>
      </c>
      <c r="P7">
        <v>8.3985223961765415E-2</v>
      </c>
      <c r="Q7">
        <v>0.175292135395267</v>
      </c>
      <c r="R7">
        <v>9.1942130432866531E-2</v>
      </c>
      <c r="S7">
        <v>0.12118922575720943</v>
      </c>
      <c r="U7">
        <f t="shared" si="3"/>
        <v>0.23355988133175357</v>
      </c>
      <c r="V7">
        <f t="shared" si="3"/>
        <v>-0.26369331828800063</v>
      </c>
      <c r="W7">
        <f t="shared" si="0"/>
        <v>-0.16797044792353083</v>
      </c>
      <c r="X7">
        <f t="shared" si="0"/>
        <v>-0.350584270790534</v>
      </c>
      <c r="Y7">
        <f>1-2*R7</f>
        <v>0.81611573913426694</v>
      </c>
      <c r="Z7">
        <f t="shared" si="0"/>
        <v>-0.24237845151441886</v>
      </c>
      <c r="AB7">
        <f t="shared" si="4"/>
        <v>0.23355988133175357</v>
      </c>
      <c r="AC7">
        <f t="shared" si="1"/>
        <v>-0.26369331828800063</v>
      </c>
      <c r="AD7">
        <f t="shared" si="1"/>
        <v>-0.16797044792353083</v>
      </c>
      <c r="AE7">
        <f t="shared" si="1"/>
        <v>-0.350584270790534</v>
      </c>
      <c r="AF7">
        <f t="shared" si="1"/>
        <v>0.81611573913426694</v>
      </c>
      <c r="AG7">
        <f t="shared" si="1"/>
        <v>-0.24237845151441886</v>
      </c>
    </row>
    <row r="8" spans="1:33" x14ac:dyDescent="0.25">
      <c r="A8">
        <f>'6x6'!A17</f>
        <v>153.45347410471106</v>
      </c>
      <c r="B8">
        <f>'6x6'!B17</f>
        <v>128.1942134830374</v>
      </c>
      <c r="C8">
        <f>'6x6'!C17</f>
        <v>225.02703546376364</v>
      </c>
      <c r="D8">
        <f>'6x6'!D17</f>
        <v>122.41557501089946</v>
      </c>
      <c r="E8">
        <f>'6x6'!E17</f>
        <v>37.039335145889723</v>
      </c>
      <c r="F8">
        <f>'6x6'!F17-G3</f>
        <v>249.52476786180119</v>
      </c>
      <c r="G8" s="5">
        <f>'6x6'!A26</f>
        <v>185.41142359947</v>
      </c>
      <c r="H8">
        <f t="shared" si="2"/>
        <v>153.45347410471106</v>
      </c>
      <c r="J8">
        <f t="shared" si="5"/>
        <v>153.45347410471106</v>
      </c>
      <c r="L8">
        <f t="shared" si="6"/>
        <v>0.39967476614253744</v>
      </c>
      <c r="N8">
        <v>-0.15392802545079359</v>
      </c>
      <c r="O8">
        <v>0.17378751683378771</v>
      </c>
      <c r="P8">
        <v>0.11070120106042072</v>
      </c>
      <c r="Q8">
        <v>0.23105314255679266</v>
      </c>
      <c r="R8">
        <v>0.12118922575720943</v>
      </c>
      <c r="S8">
        <v>0.159739918691092</v>
      </c>
      <c r="U8">
        <f t="shared" si="3"/>
        <v>0.30785605090158719</v>
      </c>
      <c r="V8">
        <f t="shared" si="3"/>
        <v>-0.34757503366757542</v>
      </c>
      <c r="W8">
        <f t="shared" si="0"/>
        <v>-0.22140240212084145</v>
      </c>
      <c r="X8">
        <f t="shared" si="0"/>
        <v>-0.46210628511358531</v>
      </c>
      <c r="Y8">
        <f t="shared" si="0"/>
        <v>-0.24237845151441886</v>
      </c>
      <c r="Z8">
        <f>1-2*S8</f>
        <v>0.680520162617816</v>
      </c>
      <c r="AB8">
        <f t="shared" si="4"/>
        <v>0.30785605090158719</v>
      </c>
      <c r="AC8">
        <f t="shared" si="1"/>
        <v>-0.34757503366757542</v>
      </c>
      <c r="AD8">
        <f t="shared" si="1"/>
        <v>-0.22140240212084145</v>
      </c>
      <c r="AE8">
        <f t="shared" si="1"/>
        <v>-0.46210628511358531</v>
      </c>
      <c r="AF8">
        <f t="shared" si="1"/>
        <v>-0.24237845151441886</v>
      </c>
      <c r="AG8">
        <f t="shared" si="1"/>
        <v>0.680520162617816</v>
      </c>
    </row>
    <row r="10" spans="1:33" x14ac:dyDescent="0.25">
      <c r="A10" t="s">
        <v>0</v>
      </c>
    </row>
    <row r="11" spans="1:33" x14ac:dyDescent="0.25">
      <c r="A11">
        <v>6</v>
      </c>
      <c r="B11">
        <v>6</v>
      </c>
    </row>
    <row r="12" spans="1:33" x14ac:dyDescent="0.25">
      <c r="A12">
        <f t="array" ref="A12:F17">MMULT(U3:Z8,A3:F8)</f>
        <v>498.45852844310599</v>
      </c>
      <c r="B12">
        <v>434.48448517315728</v>
      </c>
      <c r="C12">
        <v>478.86636243027044</v>
      </c>
      <c r="D12">
        <v>559.40878015690305</v>
      </c>
      <c r="E12">
        <v>231.89763335904357</v>
      </c>
      <c r="F12">
        <v>338.85496000658122</v>
      </c>
      <c r="L12">
        <v>0</v>
      </c>
      <c r="N12">
        <f t="array" ref="N12:S17">MMULT(L12:L17,TRANSPOSE(L12:L17))</f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f>1-2*N12</f>
        <v>1</v>
      </c>
      <c r="V12">
        <f t="shared" ref="V12:Z16" si="7">-2*O12</f>
        <v>0</v>
      </c>
      <c r="W12">
        <f t="shared" si="7"/>
        <v>0</v>
      </c>
      <c r="X12">
        <f t="shared" si="7"/>
        <v>0</v>
      </c>
      <c r="Y12">
        <f t="shared" si="7"/>
        <v>0</v>
      </c>
      <c r="Z12">
        <f t="shared" si="7"/>
        <v>0</v>
      </c>
      <c r="AB12">
        <f t="array" ref="AB12:AG17">MMULT(U12:Z17,AB3:AG8)</f>
        <v>0.70334482184131142</v>
      </c>
      <c r="AC12">
        <v>0.33492904633252785</v>
      </c>
      <c r="AD12">
        <v>0.21334701349403037</v>
      </c>
      <c r="AE12">
        <v>0.44529325292502675</v>
      </c>
      <c r="AF12">
        <v>0.23355988133175357</v>
      </c>
      <c r="AG12">
        <v>0.30785605090158719</v>
      </c>
    </row>
    <row r="13" spans="1:33" x14ac:dyDescent="0.25">
      <c r="A13">
        <v>1.4210854715202004E-14</v>
      </c>
      <c r="B13">
        <v>-32.322495926504104</v>
      </c>
      <c r="C13">
        <v>-203.47877402424899</v>
      </c>
      <c r="D13">
        <v>-156.48844795665741</v>
      </c>
      <c r="E13">
        <v>45.04134293902041</v>
      </c>
      <c r="F13">
        <v>-81.127407825490849</v>
      </c>
      <c r="H13">
        <f>B13</f>
        <v>-32.322495926504104</v>
      </c>
      <c r="I13">
        <f>SQRT(SUMPRODUCT(H13:H17,H13:H17))</f>
        <v>237.88290082724905</v>
      </c>
      <c r="J13">
        <f>H13-I13</f>
        <v>-270.20539675375312</v>
      </c>
      <c r="K13">
        <f>SQRT(SUMPRODUCT(J13:J17,J13:J17))</f>
        <v>358.54495840538755</v>
      </c>
      <c r="L13">
        <f>J13/K$13</f>
        <v>-0.75361650030021166</v>
      </c>
      <c r="N13">
        <v>0</v>
      </c>
      <c r="O13">
        <v>0.56793782952473892</v>
      </c>
      <c r="P13">
        <v>-5.1915392251809925E-2</v>
      </c>
      <c r="Q13">
        <v>0.37221530875094022</v>
      </c>
      <c r="R13">
        <v>7.4020570133623259E-2</v>
      </c>
      <c r="S13">
        <v>0.31411138549142686</v>
      </c>
      <c r="U13">
        <f t="shared" ref="U13:Y17" si="8">-2*N13</f>
        <v>0</v>
      </c>
      <c r="V13">
        <f>1-2*O13</f>
        <v>-0.13587565904947785</v>
      </c>
      <c r="W13">
        <f t="shared" si="7"/>
        <v>0.10383078450361985</v>
      </c>
      <c r="X13">
        <f t="shared" si="7"/>
        <v>-0.74443061750188044</v>
      </c>
      <c r="Y13">
        <f t="shared" si="7"/>
        <v>-0.14804114026724652</v>
      </c>
      <c r="Z13">
        <f t="shared" si="7"/>
        <v>-0.62822277098285373</v>
      </c>
      <c r="AB13">
        <v>-0.58282530088132367</v>
      </c>
      <c r="AC13">
        <v>0.52214461692976033</v>
      </c>
      <c r="AD13">
        <v>0.52298422083863372</v>
      </c>
      <c r="AE13">
        <v>0.1304173313096644</v>
      </c>
      <c r="AF13">
        <v>0.3108236230444828</v>
      </c>
      <c r="AG13">
        <v>-2.3391611086922837E-2</v>
      </c>
    </row>
    <row r="14" spans="1:33" x14ac:dyDescent="0.25">
      <c r="A14">
        <v>3.5527136788005009E-14</v>
      </c>
      <c r="B14">
        <v>24.699568212890068</v>
      </c>
      <c r="C14">
        <v>285.62260356581317</v>
      </c>
      <c r="D14">
        <v>65.769746632390039</v>
      </c>
      <c r="E14">
        <v>-54.653823627085188</v>
      </c>
      <c r="F14">
        <v>91.690905752383202</v>
      </c>
      <c r="H14">
        <f t="shared" ref="H14:H17" si="9">B14</f>
        <v>24.699568212890068</v>
      </c>
      <c r="J14">
        <f t="shared" ref="J14:J17" si="10">H14</f>
        <v>24.699568212890068</v>
      </c>
      <c r="L14">
        <f t="shared" ref="L14:L17" si="11">J14/K$13</f>
        <v>6.8888343383045406E-2</v>
      </c>
      <c r="N14">
        <v>0</v>
      </c>
      <c r="O14">
        <v>-5.1915392251809925E-2</v>
      </c>
      <c r="P14">
        <v>4.7456038540603755E-3</v>
      </c>
      <c r="Q14">
        <v>-3.4024329339188482E-2</v>
      </c>
      <c r="R14">
        <v>-6.7662457639164324E-3</v>
      </c>
      <c r="S14">
        <v>-2.8713029738119553E-2</v>
      </c>
      <c r="U14">
        <f t="shared" si="8"/>
        <v>0</v>
      </c>
      <c r="V14">
        <f t="shared" si="8"/>
        <v>0.10383078450361985</v>
      </c>
      <c r="W14">
        <f>1-2*P14</f>
        <v>0.99050879229187927</v>
      </c>
      <c r="X14">
        <f t="shared" si="7"/>
        <v>6.8048658678376964E-2</v>
      </c>
      <c r="Y14">
        <f t="shared" si="7"/>
        <v>1.3532491527832865E-2</v>
      </c>
      <c r="Z14">
        <f t="shared" si="7"/>
        <v>5.7426059476239105E-2</v>
      </c>
      <c r="AB14">
        <v>0.29723925389344452</v>
      </c>
      <c r="AC14">
        <v>-0.23175769386728332</v>
      </c>
      <c r="AD14">
        <v>0.77674172608062353</v>
      </c>
      <c r="AE14">
        <v>-0.37812131915500424</v>
      </c>
      <c r="AF14">
        <v>-0.22048723904756129</v>
      </c>
      <c r="AG14">
        <v>-0.25103612023201677</v>
      </c>
    </row>
    <row r="15" spans="1:33" x14ac:dyDescent="0.25">
      <c r="A15">
        <v>-1.4210854715202004E-14</v>
      </c>
      <c r="B15">
        <v>-177.08731475596761</v>
      </c>
      <c r="C15">
        <v>-250.7181308315694</v>
      </c>
      <c r="D15">
        <v>-47.028292891224183</v>
      </c>
      <c r="E15">
        <v>-87.714023688911809</v>
      </c>
      <c r="F15">
        <v>-155.88069902283684</v>
      </c>
      <c r="H15">
        <f t="shared" si="9"/>
        <v>-177.08731475596761</v>
      </c>
      <c r="J15">
        <f t="shared" si="10"/>
        <v>-177.08731475596761</v>
      </c>
      <c r="L15">
        <f t="shared" si="11"/>
        <v>-0.49390546597993018</v>
      </c>
      <c r="N15">
        <v>0</v>
      </c>
      <c r="O15">
        <v>0.37221530875094022</v>
      </c>
      <c r="P15">
        <v>-3.4024329339188482E-2</v>
      </c>
      <c r="Q15">
        <v>0.24394260932485196</v>
      </c>
      <c r="R15">
        <v>4.8511629150083016E-2</v>
      </c>
      <c r="S15">
        <v>0.20586243820158179</v>
      </c>
      <c r="U15">
        <f t="shared" si="8"/>
        <v>0</v>
      </c>
      <c r="V15">
        <f t="shared" si="8"/>
        <v>-0.74443061750188044</v>
      </c>
      <c r="W15">
        <f t="shared" si="8"/>
        <v>6.8048658678376964E-2</v>
      </c>
      <c r="X15">
        <f>1-2*Q15</f>
        <v>0.51211478135029609</v>
      </c>
      <c r="Y15">
        <f t="shared" si="7"/>
        <v>-9.7023258300166032E-2</v>
      </c>
      <c r="Z15">
        <f t="shared" si="7"/>
        <v>-0.41172487640316358</v>
      </c>
      <c r="AB15">
        <v>-0.15618493702329997</v>
      </c>
      <c r="AC15">
        <v>-0.56809500679921709</v>
      </c>
      <c r="AD15">
        <v>0.18037297431479465</v>
      </c>
      <c r="AE15">
        <v>0.74655565339801933</v>
      </c>
      <c r="AF15">
        <v>2.5942858736415816E-2</v>
      </c>
      <c r="AG15">
        <v>-0.24964283144864854</v>
      </c>
    </row>
    <row r="16" spans="1:33" x14ac:dyDescent="0.25">
      <c r="A16">
        <v>2.1316282072803006E-14</v>
      </c>
      <c r="B16">
        <v>-35.216455888546271</v>
      </c>
      <c r="C16">
        <v>-264.89557182988892</v>
      </c>
      <c r="D16">
        <v>-180.05354385285906</v>
      </c>
      <c r="E16">
        <v>61.821291017387622</v>
      </c>
      <c r="F16">
        <v>-108.92929184638217</v>
      </c>
      <c r="H16">
        <f t="shared" si="9"/>
        <v>-35.216455888546271</v>
      </c>
      <c r="J16">
        <f t="shared" si="10"/>
        <v>-35.216455888546271</v>
      </c>
      <c r="L16">
        <f t="shared" si="11"/>
        <v>-9.8220474344890701E-2</v>
      </c>
      <c r="N16">
        <v>0</v>
      </c>
      <c r="O16">
        <v>7.4020570133623259E-2</v>
      </c>
      <c r="P16">
        <v>-6.7662457639164324E-3</v>
      </c>
      <c r="Q16">
        <v>4.8511629150083016E-2</v>
      </c>
      <c r="R16">
        <v>9.6472615805353323E-3</v>
      </c>
      <c r="S16">
        <v>4.093881870660801E-2</v>
      </c>
      <c r="U16">
        <f t="shared" si="8"/>
        <v>0</v>
      </c>
      <c r="V16">
        <f t="shared" si="8"/>
        <v>-0.14804114026724652</v>
      </c>
      <c r="W16">
        <f t="shared" si="8"/>
        <v>1.3532491527832865E-2</v>
      </c>
      <c r="X16">
        <f t="shared" si="8"/>
        <v>-9.7023258300166032E-2</v>
      </c>
      <c r="Y16">
        <f>1-2*R16</f>
        <v>0.98070547683892939</v>
      </c>
      <c r="Z16">
        <f t="shared" si="7"/>
        <v>-8.187763741321602E-2</v>
      </c>
      <c r="AB16">
        <v>0.11394696510775792</v>
      </c>
      <c r="AC16">
        <v>-0.27668931891327103</v>
      </c>
      <c r="AD16">
        <v>-6.8415326991095704E-2</v>
      </c>
      <c r="AE16">
        <v>-0.26806296530513196</v>
      </c>
      <c r="AF16">
        <v>0.89099377919094436</v>
      </c>
      <c r="AG16">
        <v>-0.20012692235079593</v>
      </c>
    </row>
    <row r="17" spans="1:33" x14ac:dyDescent="0.25">
      <c r="A17">
        <v>2.8421709430404007E-14</v>
      </c>
      <c r="B17">
        <v>-149.4434551271338</v>
      </c>
      <c r="C17">
        <v>-161.56007064608036</v>
      </c>
      <c r="D17">
        <v>-227.7741027383766</v>
      </c>
      <c r="E17">
        <v>-82.798500276894643</v>
      </c>
      <c r="F17">
        <v>57.123038570212387</v>
      </c>
      <c r="H17">
        <f t="shared" si="9"/>
        <v>-149.4434551271338</v>
      </c>
      <c r="J17">
        <f t="shared" si="10"/>
        <v>-149.4434551271338</v>
      </c>
      <c r="L17">
        <f t="shared" si="11"/>
        <v>-0.4168053451142551</v>
      </c>
      <c r="N17">
        <v>0</v>
      </c>
      <c r="O17">
        <v>0.31411138549142686</v>
      </c>
      <c r="P17">
        <v>-2.8713029738119553E-2</v>
      </c>
      <c r="Q17">
        <v>0.20586243820158179</v>
      </c>
      <c r="R17">
        <v>4.093881870660801E-2</v>
      </c>
      <c r="S17">
        <v>0.17372669571581328</v>
      </c>
      <c r="U17">
        <f t="shared" si="8"/>
        <v>0</v>
      </c>
      <c r="V17">
        <f t="shared" si="8"/>
        <v>-0.62822277098285373</v>
      </c>
      <c r="W17">
        <f t="shared" si="8"/>
        <v>5.7426059476239105E-2</v>
      </c>
      <c r="X17">
        <f t="shared" si="8"/>
        <v>-0.41172487640316358</v>
      </c>
      <c r="Y17">
        <f t="shared" si="8"/>
        <v>-8.187763741321602E-2</v>
      </c>
      <c r="Z17">
        <f>1-2*S17</f>
        <v>0.65254660856837343</v>
      </c>
      <c r="AB17">
        <v>-0.19972959414227021</v>
      </c>
      <c r="AC17">
        <v>-0.40272445706274623</v>
      </c>
      <c r="AD17">
        <v>0.20106660767470677</v>
      </c>
      <c r="AE17">
        <v>-0.11192144390271525</v>
      </c>
      <c r="AF17">
        <v>7.5371666630127732E-2</v>
      </c>
      <c r="AG17">
        <v>0.85981743553477341</v>
      </c>
    </row>
    <row r="19" spans="1:33" x14ac:dyDescent="0.25">
      <c r="A19" t="s">
        <v>7</v>
      </c>
    </row>
    <row r="20" spans="1:33" x14ac:dyDescent="0.25">
      <c r="A20">
        <v>6</v>
      </c>
      <c r="B20">
        <v>6</v>
      </c>
    </row>
    <row r="21" spans="1:33" x14ac:dyDescent="0.25">
      <c r="A21">
        <f t="array" ref="A21:F26">MMULT(U12:Z17,A12:F17)</f>
        <v>498.45852844310599</v>
      </c>
      <c r="B21">
        <v>434.48448517315728</v>
      </c>
      <c r="C21">
        <v>478.86636243027044</v>
      </c>
      <c r="D21">
        <v>559.40878015690305</v>
      </c>
      <c r="E21">
        <v>231.89763335904357</v>
      </c>
      <c r="F21">
        <v>338.85496000658122</v>
      </c>
      <c r="L21">
        <v>0</v>
      </c>
      <c r="N21">
        <f t="array" ref="N21:S26">MMULT(L21:L26,TRANSPOSE(L21:L26))</f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f>1-2*N21</f>
        <v>1</v>
      </c>
      <c r="V21">
        <f t="shared" ref="V21:Z25" si="12">-2*O21</f>
        <v>0</v>
      </c>
      <c r="W21">
        <f t="shared" si="12"/>
        <v>0</v>
      </c>
      <c r="X21">
        <f t="shared" si="12"/>
        <v>0</v>
      </c>
      <c r="Y21">
        <f t="shared" si="12"/>
        <v>0</v>
      </c>
      <c r="Z21">
        <f t="shared" si="12"/>
        <v>0</v>
      </c>
      <c r="AB21">
        <f t="array" ref="AB21:AG26">MMULT(U21:Z26,AB12:AG17)</f>
        <v>0.70334482184131142</v>
      </c>
      <c r="AC21">
        <v>0.33492904633252785</v>
      </c>
      <c r="AD21">
        <v>0.21334701349403037</v>
      </c>
      <c r="AE21">
        <v>0.44529325292502675</v>
      </c>
      <c r="AF21">
        <v>0.23355988133175357</v>
      </c>
      <c r="AG21">
        <v>0.30785605090158719</v>
      </c>
    </row>
    <row r="22" spans="1:33" x14ac:dyDescent="0.25">
      <c r="A22">
        <v>-8.6739551741050747E-15</v>
      </c>
      <c r="B22">
        <v>237.88290082724905</v>
      </c>
      <c r="C22">
        <v>384.65764224409912</v>
      </c>
      <c r="D22">
        <v>232.84940642783152</v>
      </c>
      <c r="E22">
        <v>96.36604214084349</v>
      </c>
      <c r="F22">
        <v>116.82596670747978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f t="shared" ref="U22:Y26" si="13">-2*N22</f>
        <v>0</v>
      </c>
      <c r="V22">
        <f>1-2*O22</f>
        <v>1</v>
      </c>
      <c r="W22">
        <f t="shared" si="12"/>
        <v>0</v>
      </c>
      <c r="X22">
        <f t="shared" si="12"/>
        <v>0</v>
      </c>
      <c r="Y22">
        <f t="shared" si="12"/>
        <v>0</v>
      </c>
      <c r="Z22">
        <f t="shared" si="12"/>
        <v>0</v>
      </c>
      <c r="AB22">
        <v>-0.58282530088132367</v>
      </c>
      <c r="AC22">
        <v>0.52214461692976033</v>
      </c>
      <c r="AD22">
        <v>0.52298422083863372</v>
      </c>
      <c r="AE22">
        <v>0.1304173313096644</v>
      </c>
      <c r="AF22">
        <v>0.3108236230444828</v>
      </c>
      <c r="AG22">
        <v>-2.3391611086922837E-2</v>
      </c>
    </row>
    <row r="23" spans="1:33" x14ac:dyDescent="0.25">
      <c r="A23">
        <v>3.7619045127700705E-14</v>
      </c>
      <c r="B23">
        <v>-1.7763568394002505E-15</v>
      </c>
      <c r="C23">
        <v>231.8608515555695</v>
      </c>
      <c r="D23">
        <v>30.180239510170161</v>
      </c>
      <c r="E23">
        <v>-59.345432026368158</v>
      </c>
      <c r="F23">
        <v>73.595919730676471</v>
      </c>
      <c r="H23">
        <f>C23</f>
        <v>231.8608515555695</v>
      </c>
      <c r="I23">
        <f>SQRT(SUMPRODUCT(H23:H26,H23:H26))</f>
        <v>366.26941305446451</v>
      </c>
      <c r="J23">
        <f>H23-I23</f>
        <v>-134.40856149889501</v>
      </c>
      <c r="K23">
        <f>SQRT(SUMPRODUCT(J23:J26,J23:J26))</f>
        <v>313.78255187213699</v>
      </c>
      <c r="L23">
        <f>J23/K$23</f>
        <v>-0.42834937983952992</v>
      </c>
      <c r="N23">
        <v>0</v>
      </c>
      <c r="O23">
        <v>0</v>
      </c>
      <c r="P23">
        <v>0.18348319120890988</v>
      </c>
      <c r="Q23">
        <v>-0.18392872911222688</v>
      </c>
      <c r="R23">
        <v>0.25697269459584615</v>
      </c>
      <c r="S23">
        <v>-0.22350026083209729</v>
      </c>
      <c r="U23">
        <f t="shared" si="13"/>
        <v>0</v>
      </c>
      <c r="V23">
        <f t="shared" si="13"/>
        <v>0</v>
      </c>
      <c r="W23">
        <f>1-2*P23</f>
        <v>0.63303361758218024</v>
      </c>
      <c r="X23">
        <f t="shared" si="12"/>
        <v>0.36785745822445376</v>
      </c>
      <c r="Y23">
        <f t="shared" si="12"/>
        <v>-0.5139453891916923</v>
      </c>
      <c r="Z23">
        <f t="shared" si="12"/>
        <v>0.44700052166419457</v>
      </c>
      <c r="AB23">
        <v>-1.7133103869633667E-2</v>
      </c>
      <c r="AC23">
        <v>-0.3935032392823854</v>
      </c>
      <c r="AD23">
        <v>0.68309378902862838</v>
      </c>
      <c r="AE23">
        <v>0.12300333975415477</v>
      </c>
      <c r="AF23">
        <v>-0.5542635308024304</v>
      </c>
      <c r="AG23">
        <v>0.23644587044040477</v>
      </c>
    </row>
    <row r="24" spans="1:33" x14ac:dyDescent="0.25">
      <c r="A24">
        <v>-2.920911004498536E-14</v>
      </c>
      <c r="B24">
        <v>1.4210854715202004E-14</v>
      </c>
      <c r="C24">
        <v>134.73493531157789</v>
      </c>
      <c r="D24">
        <v>208.13609684386506</v>
      </c>
      <c r="E24">
        <v>-54.076822983436401</v>
      </c>
      <c r="F24">
        <v>-26.145941819327319</v>
      </c>
      <c r="H24">
        <f t="shared" ref="H24:H26" si="14">C24</f>
        <v>134.73493531157789</v>
      </c>
      <c r="J24">
        <f>H24</f>
        <v>134.73493531157789</v>
      </c>
      <c r="L24">
        <f t="shared" ref="L24:L26" si="15">J24/K$23</f>
        <v>0.42938950718483837</v>
      </c>
      <c r="N24">
        <v>0</v>
      </c>
      <c r="O24">
        <v>0</v>
      </c>
      <c r="P24">
        <v>-0.18392872911222688</v>
      </c>
      <c r="Q24">
        <v>0.18437534888043836</v>
      </c>
      <c r="R24">
        <v>-0.25759668132076413</v>
      </c>
      <c r="S24">
        <v>0.22404296906027804</v>
      </c>
      <c r="U24">
        <f t="shared" si="13"/>
        <v>0</v>
      </c>
      <c r="V24">
        <f t="shared" si="13"/>
        <v>0</v>
      </c>
      <c r="W24">
        <f t="shared" si="13"/>
        <v>0.36785745822445376</v>
      </c>
      <c r="X24">
        <f>1-2*Q24</f>
        <v>0.63124930223912323</v>
      </c>
      <c r="Y24">
        <f t="shared" si="12"/>
        <v>0.51519336264152826</v>
      </c>
      <c r="Z24">
        <f t="shared" si="12"/>
        <v>-0.44808593812055608</v>
      </c>
      <c r="AB24">
        <v>0.15895078658389583</v>
      </c>
      <c r="AC24">
        <v>-0.40595670730838573</v>
      </c>
      <c r="AD24">
        <v>0.27424830933850142</v>
      </c>
      <c r="AE24">
        <v>0.24421415261708018</v>
      </c>
      <c r="AF24">
        <v>0.36052963339288258</v>
      </c>
      <c r="AG24">
        <v>-0.73830853656705275</v>
      </c>
    </row>
    <row r="25" spans="1:33" x14ac:dyDescent="0.25">
      <c r="A25">
        <v>1.8333655124315322E-14</v>
      </c>
      <c r="B25">
        <v>0</v>
      </c>
      <c r="C25">
        <v>-188.24247604128945</v>
      </c>
      <c r="D25">
        <v>-129.31029616277695</v>
      </c>
      <c r="E25">
        <v>68.510550473893289</v>
      </c>
      <c r="F25">
        <v>-83.129598849937949</v>
      </c>
      <c r="H25">
        <f t="shared" si="14"/>
        <v>-188.24247604128945</v>
      </c>
      <c r="J25">
        <f t="shared" ref="J25:J26" si="16">H25</f>
        <v>-188.24247604128945</v>
      </c>
      <c r="L25">
        <f t="shared" si="15"/>
        <v>-0.59991377760862952</v>
      </c>
      <c r="N25">
        <v>0</v>
      </c>
      <c r="O25">
        <v>0</v>
      </c>
      <c r="P25">
        <v>0.25697269459584615</v>
      </c>
      <c r="Q25">
        <v>-0.25759668132076413</v>
      </c>
      <c r="R25">
        <v>0.3598965405646562</v>
      </c>
      <c r="S25">
        <v>-0.31301757883372555</v>
      </c>
      <c r="U25">
        <f t="shared" si="13"/>
        <v>0</v>
      </c>
      <c r="V25">
        <f t="shared" si="13"/>
        <v>0</v>
      </c>
      <c r="W25">
        <f t="shared" si="13"/>
        <v>-0.5139453891916923</v>
      </c>
      <c r="X25">
        <f t="shared" si="13"/>
        <v>0.51519336264152826</v>
      </c>
      <c r="Y25">
        <f>1-2*R25</f>
        <v>0.2802069188706876</v>
      </c>
      <c r="Z25">
        <f t="shared" si="12"/>
        <v>0.6260351576674511</v>
      </c>
      <c r="AB25">
        <v>-0.32633920687650536</v>
      </c>
      <c r="AC25">
        <v>-0.50321790919089215</v>
      </c>
      <c r="AD25">
        <v>-0.19957155208745075</v>
      </c>
      <c r="AE25">
        <v>0.43377436965646743</v>
      </c>
      <c r="AF25">
        <v>0.42353192331554368</v>
      </c>
      <c r="AG25">
        <v>0.48260352224568032</v>
      </c>
    </row>
    <row r="26" spans="1:33" x14ac:dyDescent="0.25">
      <c r="A26">
        <v>1.5764726628160452E-14</v>
      </c>
      <c r="B26">
        <v>-1.4210854715202004E-14</v>
      </c>
      <c r="C26">
        <v>163.722618704984</v>
      </c>
      <c r="D26">
        <v>-12.44163762100564</v>
      </c>
      <c r="E26">
        <v>-54.412167234585588</v>
      </c>
      <c r="F26">
        <v>166.60581204435769</v>
      </c>
      <c r="H26">
        <f t="shared" si="14"/>
        <v>163.722618704984</v>
      </c>
      <c r="J26">
        <f t="shared" si="16"/>
        <v>163.722618704984</v>
      </c>
      <c r="L26">
        <f t="shared" si="15"/>
        <v>0.52177094528729306</v>
      </c>
      <c r="N26">
        <v>0</v>
      </c>
      <c r="O26">
        <v>0</v>
      </c>
      <c r="P26">
        <v>-0.22350026083209729</v>
      </c>
      <c r="Q26">
        <v>0.22404296906027804</v>
      </c>
      <c r="R26">
        <v>-0.31301757883372555</v>
      </c>
      <c r="S26">
        <v>0.27224491934599537</v>
      </c>
      <c r="U26">
        <f t="shared" si="13"/>
        <v>0</v>
      </c>
      <c r="V26">
        <f t="shared" si="13"/>
        <v>0</v>
      </c>
      <c r="W26">
        <f t="shared" si="13"/>
        <v>0.44700052166419457</v>
      </c>
      <c r="X26">
        <f t="shared" si="13"/>
        <v>-0.44808593812055608</v>
      </c>
      <c r="Y26">
        <f t="shared" si="13"/>
        <v>0.6260351576674511</v>
      </c>
      <c r="Z26">
        <f>1-2*S26</f>
        <v>0.45551016130800925</v>
      </c>
      <c r="AB26">
        <v>0.18320632219706512</v>
      </c>
      <c r="AC26">
        <v>-0.20570274978523678</v>
      </c>
      <c r="AD26">
        <v>0.31513884622476501</v>
      </c>
      <c r="AE26">
        <v>-0.72233971294225041</v>
      </c>
      <c r="AF26">
        <v>0.48194344999227018</v>
      </c>
      <c r="AG26">
        <v>0.2660172549929738</v>
      </c>
    </row>
    <row r="28" spans="1:33" x14ac:dyDescent="0.25">
      <c r="A28" t="s">
        <v>12</v>
      </c>
    </row>
    <row r="29" spans="1:33" x14ac:dyDescent="0.25">
      <c r="A29">
        <v>6</v>
      </c>
      <c r="B29">
        <v>6</v>
      </c>
    </row>
    <row r="30" spans="1:33" x14ac:dyDescent="0.25">
      <c r="A30">
        <f t="array" ref="A30:F35">MMULT(U21:Z26,A21:F26)</f>
        <v>498.45852844310599</v>
      </c>
      <c r="B30">
        <v>434.48448517315728</v>
      </c>
      <c r="C30">
        <v>478.86636243027044</v>
      </c>
      <c r="D30">
        <v>559.40878015690305</v>
      </c>
      <c r="E30">
        <v>231.89763335904357</v>
      </c>
      <c r="F30">
        <v>338.85496000658122</v>
      </c>
      <c r="L30">
        <v>0</v>
      </c>
      <c r="N30">
        <f t="array" ref="N30:S35">MMULT(L30:L35,TRANSPOSE(L30:L35))</f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f>1-2*N30</f>
        <v>1</v>
      </c>
      <c r="V30">
        <f t="shared" ref="V30:Z34" si="17">-2*O30</f>
        <v>0</v>
      </c>
      <c r="W30">
        <f t="shared" si="17"/>
        <v>0</v>
      </c>
      <c r="X30">
        <f t="shared" si="17"/>
        <v>0</v>
      </c>
      <c r="Y30">
        <f t="shared" si="17"/>
        <v>0</v>
      </c>
      <c r="Z30">
        <f t="shared" si="17"/>
        <v>0</v>
      </c>
      <c r="AB30">
        <f t="array" ref="AB30:AG35">MMULT(U30:Z35,AB21:AG26)</f>
        <v>0.70334482184131142</v>
      </c>
      <c r="AC30">
        <v>0.33492904633252785</v>
      </c>
      <c r="AD30">
        <v>0.21334701349403037</v>
      </c>
      <c r="AE30">
        <v>0.44529325292502675</v>
      </c>
      <c r="AF30">
        <v>0.23355988133175357</v>
      </c>
      <c r="AG30">
        <v>0.30785605090158719</v>
      </c>
    </row>
    <row r="31" spans="1:33" x14ac:dyDescent="0.25">
      <c r="A31">
        <v>-8.6739551741050747E-15</v>
      </c>
      <c r="B31">
        <v>237.88290082724905</v>
      </c>
      <c r="C31">
        <v>384.65764224409912</v>
      </c>
      <c r="D31">
        <v>232.84940642783152</v>
      </c>
      <c r="E31">
        <v>96.36604214084349</v>
      </c>
      <c r="F31">
        <v>116.82596670747978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 t="shared" ref="U31:Y35" si="18">-2*N31</f>
        <v>0</v>
      </c>
      <c r="V31">
        <f>1-2*O31</f>
        <v>1</v>
      </c>
      <c r="W31">
        <f t="shared" si="17"/>
        <v>0</v>
      </c>
      <c r="X31">
        <f t="shared" si="17"/>
        <v>0</v>
      </c>
      <c r="Y31">
        <f t="shared" si="17"/>
        <v>0</v>
      </c>
      <c r="Z31">
        <f t="shared" si="17"/>
        <v>0</v>
      </c>
      <c r="AB31">
        <v>-0.58282530088132367</v>
      </c>
      <c r="AC31">
        <v>0.52214461692976033</v>
      </c>
      <c r="AD31">
        <v>0.52298422083863372</v>
      </c>
      <c r="AE31">
        <v>0.1304173313096644</v>
      </c>
      <c r="AF31">
        <v>0.3108236230444828</v>
      </c>
      <c r="AG31">
        <v>-2.3391611086922837E-2</v>
      </c>
    </row>
    <row r="32" spans="1:33" x14ac:dyDescent="0.25">
      <c r="A32">
        <v>1.0693674757537635E-14</v>
      </c>
      <c r="B32">
        <v>-2.2491841724205606E-15</v>
      </c>
      <c r="C32">
        <v>366.26941305446451</v>
      </c>
      <c r="D32">
        <v>156.56653372728763</v>
      </c>
      <c r="E32">
        <v>-116.99316483995118</v>
      </c>
      <c r="F32">
        <v>154.16767053625094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si="18"/>
        <v>0</v>
      </c>
      <c r="V32">
        <f t="shared" si="18"/>
        <v>0</v>
      </c>
      <c r="W32">
        <f>1-2*P32</f>
        <v>1</v>
      </c>
      <c r="X32">
        <f t="shared" si="17"/>
        <v>0</v>
      </c>
      <c r="Y32">
        <f t="shared" si="17"/>
        <v>0</v>
      </c>
      <c r="Z32">
        <f t="shared" si="17"/>
        <v>0</v>
      </c>
      <c r="AB32">
        <v>-1.7133103869633667E-2</v>
      </c>
      <c r="AC32">
        <v>-0.3935032392823854</v>
      </c>
      <c r="AD32">
        <v>0.68309378902862838</v>
      </c>
      <c r="AE32">
        <v>0.12300333975415477</v>
      </c>
      <c r="AF32">
        <v>-0.5542635308024304</v>
      </c>
      <c r="AG32">
        <v>0.23644587044040477</v>
      </c>
    </row>
    <row r="33" spans="1:33" x14ac:dyDescent="0.25">
      <c r="A33">
        <v>-2.218358900803059E-15</v>
      </c>
      <c r="B33">
        <v>1.4684830177907636E-14</v>
      </c>
      <c r="C33">
        <v>1.4210854715202004E-14</v>
      </c>
      <c r="D33">
        <v>81.442908659172176</v>
      </c>
      <c r="E33">
        <v>3.7108913174944007</v>
      </c>
      <c r="F33">
        <v>-106.91333871479142</v>
      </c>
      <c r="H33">
        <f>D33</f>
        <v>81.442908659172176</v>
      </c>
      <c r="I33">
        <f>SQRT(SUMPRODUCT(H33:H35,H33:H35))</f>
        <v>191.29649558554283</v>
      </c>
      <c r="J33">
        <f>H33-I33</f>
        <v>-109.85358692637065</v>
      </c>
      <c r="K33">
        <f>SQRT(SUMPRODUCT(J33:J35,J33:J35))</f>
        <v>205.0102739206819</v>
      </c>
      <c r="L33">
        <f>J33/K$33</f>
        <v>-0.53584430099767977</v>
      </c>
      <c r="N33">
        <v>0</v>
      </c>
      <c r="O33">
        <v>0</v>
      </c>
      <c r="P33">
        <v>0</v>
      </c>
      <c r="Q33">
        <v>0.28712911491169202</v>
      </c>
      <c r="R33">
        <v>-0.12466720390613888</v>
      </c>
      <c r="S33">
        <v>0.43490697229631253</v>
      </c>
      <c r="U33">
        <f t="shared" si="18"/>
        <v>0</v>
      </c>
      <c r="V33">
        <f t="shared" si="18"/>
        <v>0</v>
      </c>
      <c r="W33">
        <f t="shared" si="18"/>
        <v>0</v>
      </c>
      <c r="X33">
        <f>1-2*Q33</f>
        <v>0.42574177017661596</v>
      </c>
      <c r="Y33">
        <f t="shared" si="17"/>
        <v>0.24933440781227775</v>
      </c>
      <c r="Z33">
        <f t="shared" si="17"/>
        <v>-0.86981394459262507</v>
      </c>
      <c r="AB33">
        <v>-0.17305101742582518</v>
      </c>
      <c r="AC33">
        <v>-0.11937914636893959</v>
      </c>
      <c r="AD33">
        <v>-0.20711325699931546</v>
      </c>
      <c r="AE33">
        <v>0.84042819627002063</v>
      </c>
      <c r="AF33">
        <v>-0.16010752769706671</v>
      </c>
      <c r="AG33">
        <v>-0.42538463776245844</v>
      </c>
    </row>
    <row r="34" spans="1:33" x14ac:dyDescent="0.25">
      <c r="A34">
        <v>-1.9375984278751538E-14</v>
      </c>
      <c r="B34">
        <v>-6.6220623831670262E-16</v>
      </c>
      <c r="C34">
        <v>-5.6843418860808015E-14</v>
      </c>
      <c r="D34">
        <v>47.696798443385333</v>
      </c>
      <c r="E34">
        <v>-12.226508549573513</v>
      </c>
      <c r="F34">
        <v>29.713107756573748</v>
      </c>
      <c r="H34">
        <f>D34</f>
        <v>47.696798443385333</v>
      </c>
      <c r="J34">
        <f>H34</f>
        <v>47.696798443385333</v>
      </c>
      <c r="L34">
        <f>J34/K$33</f>
        <v>0.23265564954973494</v>
      </c>
      <c r="N34">
        <v>0</v>
      </c>
      <c r="O34">
        <v>0</v>
      </c>
      <c r="P34">
        <v>0</v>
      </c>
      <c r="Q34">
        <v>-0.12466720390613888</v>
      </c>
      <c r="R34">
        <v>5.4128651267409081E-2</v>
      </c>
      <c r="S34">
        <v>-0.18883015820997842</v>
      </c>
      <c r="U34">
        <f t="shared" si="18"/>
        <v>0</v>
      </c>
      <c r="V34">
        <f t="shared" si="18"/>
        <v>0</v>
      </c>
      <c r="W34">
        <f t="shared" si="18"/>
        <v>0</v>
      </c>
      <c r="X34">
        <f t="shared" si="18"/>
        <v>0.24933440781227775</v>
      </c>
      <c r="Y34">
        <f>1-2*R34</f>
        <v>0.89174269746518187</v>
      </c>
      <c r="Z34">
        <f t="shared" si="17"/>
        <v>0.37766031641995684</v>
      </c>
      <c r="AB34">
        <v>-0.18218894677343137</v>
      </c>
      <c r="AC34">
        <v>-0.62764563654118144</v>
      </c>
      <c r="AD34">
        <v>9.4285019881221038E-3</v>
      </c>
      <c r="AE34">
        <v>0.17490707305840303</v>
      </c>
      <c r="AF34">
        <v>0.64958485822141787</v>
      </c>
      <c r="AG34">
        <v>0.34673660567968018</v>
      </c>
    </row>
    <row r="35" spans="1:33" x14ac:dyDescent="0.25">
      <c r="A35">
        <v>4.8562430118506366E-14</v>
      </c>
      <c r="B35">
        <v>-1.3634905324076238E-14</v>
      </c>
      <c r="C35">
        <v>7.1054273576010019E-14</v>
      </c>
      <c r="D35">
        <v>-166.39235941200673</v>
      </c>
      <c r="E35">
        <v>15.808343076601972</v>
      </c>
      <c r="F35">
        <v>68.461632176451701</v>
      </c>
      <c r="H35">
        <f>D35</f>
        <v>-166.39235941200673</v>
      </c>
      <c r="J35">
        <f>H35</f>
        <v>-166.39235941200673</v>
      </c>
      <c r="L35">
        <f>J35/K$33</f>
        <v>-0.81162936973775091</v>
      </c>
      <c r="N35">
        <v>0</v>
      </c>
      <c r="O35">
        <v>0</v>
      </c>
      <c r="P35">
        <v>0</v>
      </c>
      <c r="Q35">
        <v>0.43490697229631253</v>
      </c>
      <c r="R35">
        <v>-0.18883015820997842</v>
      </c>
      <c r="S35">
        <v>0.6587422338208988</v>
      </c>
      <c r="U35">
        <f t="shared" si="18"/>
        <v>0</v>
      </c>
      <c r="V35">
        <f t="shared" si="18"/>
        <v>0</v>
      </c>
      <c r="W35">
        <f t="shared" si="18"/>
        <v>0</v>
      </c>
      <c r="X35">
        <f t="shared" si="18"/>
        <v>-0.86981394459262507</v>
      </c>
      <c r="Y35">
        <f t="shared" si="18"/>
        <v>0.37766031641995684</v>
      </c>
      <c r="Z35">
        <f>1-2*S35</f>
        <v>-0.31748446764179761</v>
      </c>
      <c r="AB35">
        <v>-0.31966814047520459</v>
      </c>
      <c r="AC35">
        <v>0.22836879811253907</v>
      </c>
      <c r="AD35">
        <v>-0.41396694808026874</v>
      </c>
      <c r="AE35">
        <v>0.18073012950612022</v>
      </c>
      <c r="AF35">
        <v>-0.30665206204494233</v>
      </c>
      <c r="AG35">
        <v>0.73999491284950925</v>
      </c>
    </row>
    <row r="37" spans="1:33" x14ac:dyDescent="0.25">
      <c r="A37" t="s">
        <v>13</v>
      </c>
    </row>
    <row r="38" spans="1:33" x14ac:dyDescent="0.25">
      <c r="A38">
        <v>6</v>
      </c>
      <c r="B38">
        <v>6</v>
      </c>
    </row>
    <row r="39" spans="1:33" x14ac:dyDescent="0.25">
      <c r="A39">
        <f t="array" ref="A39:F44">MMULT(U30:Z35,A30:F35)</f>
        <v>498.45852844310599</v>
      </c>
      <c r="B39">
        <v>434.48448517315728</v>
      </c>
      <c r="C39">
        <v>478.86636243027044</v>
      </c>
      <c r="D39">
        <v>559.40878015690305</v>
      </c>
      <c r="E39">
        <v>231.89763335904357</v>
      </c>
      <c r="F39">
        <v>338.85496000658122</v>
      </c>
      <c r="L39">
        <v>0</v>
      </c>
      <c r="N39">
        <f t="array" ref="N39:S44">MMULT(L39:L44,TRANSPOSE(L39:L44))</f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f>1-2*N39</f>
        <v>1</v>
      </c>
      <c r="V39">
        <f t="shared" ref="V39:Z43" si="19">-2*O39</f>
        <v>0</v>
      </c>
      <c r="W39">
        <f t="shared" si="19"/>
        <v>0</v>
      </c>
      <c r="X39">
        <f t="shared" si="19"/>
        <v>0</v>
      </c>
      <c r="Y39">
        <f t="shared" si="19"/>
        <v>0</v>
      </c>
      <c r="Z39">
        <f t="shared" si="19"/>
        <v>0</v>
      </c>
      <c r="AB39">
        <f t="array" ref="AB39:AG44">MMULT(U39:Z44,AB30:AG35)</f>
        <v>0.70334482184131142</v>
      </c>
      <c r="AC39">
        <v>0.33492904633252785</v>
      </c>
      <c r="AD39">
        <v>0.21334701349403037</v>
      </c>
      <c r="AE39">
        <v>0.44529325292502675</v>
      </c>
      <c r="AF39">
        <v>0.23355988133175357</v>
      </c>
      <c r="AG39">
        <v>0.30785605090158719</v>
      </c>
    </row>
    <row r="40" spans="1:33" x14ac:dyDescent="0.25">
      <c r="A40">
        <v>-8.6739551741050747E-15</v>
      </c>
      <c r="B40">
        <v>237.88290082724905</v>
      </c>
      <c r="C40">
        <v>384.65764224409912</v>
      </c>
      <c r="D40">
        <v>232.84940642783152</v>
      </c>
      <c r="E40">
        <v>96.36604214084349</v>
      </c>
      <c r="F40">
        <v>116.82596670747978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f t="shared" ref="U40:Y44" si="20">-2*N40</f>
        <v>0</v>
      </c>
      <c r="V40">
        <f>1-2*O40</f>
        <v>1</v>
      </c>
      <c r="W40">
        <f t="shared" si="19"/>
        <v>0</v>
      </c>
      <c r="X40">
        <f t="shared" si="19"/>
        <v>0</v>
      </c>
      <c r="Y40">
        <f t="shared" si="19"/>
        <v>0</v>
      </c>
      <c r="Z40">
        <f t="shared" si="19"/>
        <v>0</v>
      </c>
      <c r="AB40">
        <v>-0.58282530088132367</v>
      </c>
      <c r="AC40">
        <v>0.52214461692976033</v>
      </c>
      <c r="AD40">
        <v>0.52298422083863372</v>
      </c>
      <c r="AE40">
        <v>0.1304173313096644</v>
      </c>
      <c r="AF40">
        <v>0.3108236230444828</v>
      </c>
      <c r="AG40">
        <v>-2.3391611086922837E-2</v>
      </c>
    </row>
    <row r="41" spans="1:33" x14ac:dyDescent="0.25">
      <c r="A41">
        <v>1.0693674757537635E-14</v>
      </c>
      <c r="B41">
        <v>-2.2491841724205606E-15</v>
      </c>
      <c r="C41">
        <v>366.26941305446451</v>
      </c>
      <c r="D41">
        <v>156.56653372728763</v>
      </c>
      <c r="E41">
        <v>-116.99316483995118</v>
      </c>
      <c r="F41">
        <v>154.16767053625094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f t="shared" si="20"/>
        <v>0</v>
      </c>
      <c r="V41">
        <f t="shared" si="20"/>
        <v>0</v>
      </c>
      <c r="W41">
        <f>1-2*P41</f>
        <v>1</v>
      </c>
      <c r="X41">
        <f t="shared" si="19"/>
        <v>0</v>
      </c>
      <c r="Y41">
        <f t="shared" si="19"/>
        <v>0</v>
      </c>
      <c r="Z41">
        <f t="shared" si="19"/>
        <v>0</v>
      </c>
      <c r="AB41">
        <v>-1.7133103869633667E-2</v>
      </c>
      <c r="AC41">
        <v>-0.3935032392823854</v>
      </c>
      <c r="AD41">
        <v>0.68309378902862838</v>
      </c>
      <c r="AE41">
        <v>0.12300333975415477</v>
      </c>
      <c r="AF41">
        <v>-0.5542635308024304</v>
      </c>
      <c r="AG41">
        <v>0.23644587044040477</v>
      </c>
    </row>
    <row r="42" spans="1:33" x14ac:dyDescent="0.25">
      <c r="A42">
        <v>-4.8015826511619186E-14</v>
      </c>
      <c r="B42">
        <v>1.7946665578486835E-14</v>
      </c>
      <c r="C42">
        <v>-6.9926863716824817E-14</v>
      </c>
      <c r="D42">
        <v>191.29649558554283</v>
      </c>
      <c r="E42">
        <v>-15.218925079309239</v>
      </c>
      <c r="F42">
        <v>-97.657856289828544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f t="shared" si="20"/>
        <v>0</v>
      </c>
      <c r="V42">
        <f t="shared" si="20"/>
        <v>0</v>
      </c>
      <c r="W42">
        <f t="shared" si="20"/>
        <v>0</v>
      </c>
      <c r="X42">
        <f>1-2*Q42</f>
        <v>1</v>
      </c>
      <c r="Y42">
        <f t="shared" si="19"/>
        <v>0</v>
      </c>
      <c r="Z42">
        <f t="shared" si="19"/>
        <v>0</v>
      </c>
      <c r="AB42">
        <v>-0.17305101742582518</v>
      </c>
      <c r="AC42">
        <v>-0.11937914636893959</v>
      </c>
      <c r="AD42">
        <v>-0.20711325699931546</v>
      </c>
      <c r="AE42">
        <v>0.84042819627002063</v>
      </c>
      <c r="AF42">
        <v>-0.16010752769706671</v>
      </c>
      <c r="AG42">
        <v>-0.42538463776245844</v>
      </c>
    </row>
    <row r="43" spans="1:33" x14ac:dyDescent="0.25">
      <c r="A43">
        <v>5.0859703505347862E-16</v>
      </c>
      <c r="B43">
        <v>-2.0784468000491278E-15</v>
      </c>
      <c r="C43">
        <v>-2.0312069181452805E-14</v>
      </c>
      <c r="D43">
        <v>0</v>
      </c>
      <c r="E43">
        <v>-4.007462977089868</v>
      </c>
      <c r="F43">
        <v>25.694514535620154</v>
      </c>
      <c r="H43">
        <f>E43</f>
        <v>-4.007462977089868</v>
      </c>
      <c r="I43">
        <f>SQRT(SUMPRODUCT(H43:H44,H43:H44))</f>
        <v>13.4739101949275</v>
      </c>
      <c r="J43">
        <f>H43+I43</f>
        <v>9.4664472178376329</v>
      </c>
      <c r="K43">
        <f>SQRT(SUMPRODUCT(J43:J44,J43:J44))</f>
        <v>15.971853973672909</v>
      </c>
      <c r="L43">
        <f>J43/K$43</f>
        <v>0.59269557769821735</v>
      </c>
      <c r="N43">
        <v>0</v>
      </c>
      <c r="O43">
        <v>0</v>
      </c>
      <c r="P43">
        <v>0</v>
      </c>
      <c r="Q43">
        <v>0</v>
      </c>
      <c r="R43">
        <v>0.35128804782302359</v>
      </c>
      <c r="S43">
        <v>-0.47737276344562507</v>
      </c>
      <c r="U43">
        <f t="shared" si="20"/>
        <v>0</v>
      </c>
      <c r="V43">
        <f t="shared" si="20"/>
        <v>0</v>
      </c>
      <c r="W43">
        <f t="shared" si="20"/>
        <v>0</v>
      </c>
      <c r="X43">
        <f t="shared" si="20"/>
        <v>0</v>
      </c>
      <c r="Y43">
        <f>1-2*R43</f>
        <v>0.29742390435395283</v>
      </c>
      <c r="Z43">
        <f t="shared" si="19"/>
        <v>0.95474552689125014</v>
      </c>
      <c r="AB43">
        <v>-0.3593890750878338</v>
      </c>
      <c r="AC43">
        <v>3.1357272708677442E-2</v>
      </c>
      <c r="AD43">
        <v>-0.39242883008694268</v>
      </c>
      <c r="AE43">
        <v>0.22457282728859693</v>
      </c>
      <c r="AF43">
        <v>-9.9572619807963836E-2</v>
      </c>
      <c r="AG43">
        <v>0.80963458800903687</v>
      </c>
    </row>
    <row r="44" spans="1:33" x14ac:dyDescent="0.25">
      <c r="A44">
        <v>-2.0805798121197738E-14</v>
      </c>
      <c r="B44">
        <v>-8.6942884220559607E-15</v>
      </c>
      <c r="C44">
        <v>-5.6386931369181644E-14</v>
      </c>
      <c r="D44">
        <v>7.1054273576010019E-15</v>
      </c>
      <c r="E44">
        <v>-12.864155488341442</v>
      </c>
      <c r="F44">
        <v>82.480669708818724</v>
      </c>
      <c r="H44">
        <f>E44</f>
        <v>-12.864155488341442</v>
      </c>
      <c r="J44">
        <f>H44</f>
        <v>-12.864155488341442</v>
      </c>
      <c r="L44">
        <f>J44/K$43</f>
        <v>-0.80542656535340107</v>
      </c>
      <c r="N44">
        <v>0</v>
      </c>
      <c r="O44">
        <v>0</v>
      </c>
      <c r="P44">
        <v>0</v>
      </c>
      <c r="Q44">
        <v>0</v>
      </c>
      <c r="R44">
        <v>-0.47737276344562507</v>
      </c>
      <c r="S44">
        <v>0.64871195217697641</v>
      </c>
      <c r="U44">
        <f t="shared" si="20"/>
        <v>0</v>
      </c>
      <c r="V44">
        <f t="shared" si="20"/>
        <v>0</v>
      </c>
      <c r="W44">
        <f t="shared" si="20"/>
        <v>0</v>
      </c>
      <c r="X44">
        <f t="shared" si="20"/>
        <v>0</v>
      </c>
      <c r="Y44">
        <f t="shared" si="20"/>
        <v>0.95474552689125014</v>
      </c>
      <c r="Z44">
        <f>1-2*S44</f>
        <v>-0.29742390435395283</v>
      </c>
      <c r="AB44">
        <v>-7.8867135543258443E-2</v>
      </c>
      <c r="AC44">
        <v>-0.66716420352775541</v>
      </c>
      <c r="AD44">
        <v>0.13212548606996843</v>
      </c>
      <c r="AE44">
        <v>0.11323828487204558</v>
      </c>
      <c r="AF44">
        <v>0.71139389129478303</v>
      </c>
      <c r="AG44">
        <v>0.11095304710036577</v>
      </c>
    </row>
    <row r="46" spans="1:33" x14ac:dyDescent="0.25">
      <c r="A46" t="s">
        <v>24</v>
      </c>
      <c r="AB46" t="s">
        <v>25</v>
      </c>
    </row>
    <row r="47" spans="1:33" x14ac:dyDescent="0.25">
      <c r="A47">
        <v>6</v>
      </c>
      <c r="B47">
        <v>6</v>
      </c>
      <c r="H47" t="s">
        <v>29</v>
      </c>
      <c r="J47" t="s">
        <v>30</v>
      </c>
      <c r="AB47">
        <f t="array" ref="AB47:AG52">TRANSPOSE(AB39:AG44)</f>
        <v>0.70334482184131142</v>
      </c>
      <c r="AC47">
        <v>-0.58282530088132367</v>
      </c>
      <c r="AD47">
        <v>-1.7133103869633667E-2</v>
      </c>
      <c r="AE47">
        <v>-0.17305101742582518</v>
      </c>
      <c r="AF47">
        <v>-0.3593890750878338</v>
      </c>
      <c r="AG47">
        <v>-7.8867135543258443E-2</v>
      </c>
    </row>
    <row r="48" spans="1:33" x14ac:dyDescent="0.25">
      <c r="A48">
        <f t="array" ref="A48:F53">MMULT(U39:Z44,A39:F44)</f>
        <v>498.45852844310599</v>
      </c>
      <c r="B48">
        <v>434.48448517315728</v>
      </c>
      <c r="C48">
        <v>478.86636243027044</v>
      </c>
      <c r="D48">
        <v>559.40878015690305</v>
      </c>
      <c r="E48">
        <v>231.89763335904357</v>
      </c>
      <c r="F48">
        <v>338.85496000658122</v>
      </c>
      <c r="H48">
        <f>ABS(A48)</f>
        <v>498.45852844310599</v>
      </c>
      <c r="J48">
        <f>MIN(H48:H53)</f>
        <v>1.2789769243681803E-13</v>
      </c>
      <c r="AB48">
        <v>0.33492904633252785</v>
      </c>
      <c r="AC48">
        <v>0.52214461692976033</v>
      </c>
      <c r="AD48">
        <v>-0.3935032392823854</v>
      </c>
      <c r="AE48">
        <v>-0.11937914636893959</v>
      </c>
      <c r="AF48">
        <v>3.1357272708677442E-2</v>
      </c>
      <c r="AG48">
        <v>-0.66716420352775541</v>
      </c>
    </row>
    <row r="49" spans="1:33" x14ac:dyDescent="0.25">
      <c r="A49">
        <v>-8.6739551741050747E-15</v>
      </c>
      <c r="B49">
        <v>237.88290082724905</v>
      </c>
      <c r="C49">
        <v>384.65764224409912</v>
      </c>
      <c r="D49">
        <v>232.84940642783152</v>
      </c>
      <c r="E49">
        <v>96.36604214084349</v>
      </c>
      <c r="F49">
        <v>116.82596670747978</v>
      </c>
      <c r="H49">
        <f>ABS(B49)</f>
        <v>237.88290082724905</v>
      </c>
      <c r="AB49">
        <v>0.21334701349403037</v>
      </c>
      <c r="AC49">
        <v>0.52298422083863372</v>
      </c>
      <c r="AD49">
        <v>0.68309378902862838</v>
      </c>
      <c r="AE49">
        <v>-0.20711325699931546</v>
      </c>
      <c r="AF49">
        <v>-0.39242883008694268</v>
      </c>
      <c r="AG49">
        <v>0.13212548606996843</v>
      </c>
    </row>
    <row r="50" spans="1:33" x14ac:dyDescent="0.25">
      <c r="A50">
        <v>1.0693674757537635E-14</v>
      </c>
      <c r="B50">
        <v>-2.2491841724205606E-15</v>
      </c>
      <c r="C50">
        <v>366.26941305446451</v>
      </c>
      <c r="D50">
        <v>156.56653372728763</v>
      </c>
      <c r="E50">
        <v>-116.99316483995118</v>
      </c>
      <c r="F50">
        <v>154.16767053625094</v>
      </c>
      <c r="H50">
        <f>ABS(C50)</f>
        <v>366.26941305446451</v>
      </c>
      <c r="J50" t="s">
        <v>31</v>
      </c>
      <c r="AB50">
        <v>0.44529325292502675</v>
      </c>
      <c r="AC50">
        <v>0.1304173313096644</v>
      </c>
      <c r="AD50">
        <v>0.12300333975415477</v>
      </c>
      <c r="AE50">
        <v>0.84042819627002063</v>
      </c>
      <c r="AF50">
        <v>0.22457282728859693</v>
      </c>
      <c r="AG50">
        <v>0.11323828487204558</v>
      </c>
    </row>
    <row r="51" spans="1:33" x14ac:dyDescent="0.25">
      <c r="A51">
        <v>-4.8015826511619186E-14</v>
      </c>
      <c r="B51">
        <v>1.7946665578486835E-14</v>
      </c>
      <c r="C51">
        <v>-6.9926863716824817E-14</v>
      </c>
      <c r="D51">
        <v>191.29649558554283</v>
      </c>
      <c r="E51">
        <v>-15.218925079309239</v>
      </c>
      <c r="F51">
        <v>-97.657856289828544</v>
      </c>
      <c r="H51">
        <f>ABS(D51)</f>
        <v>191.29649558554283</v>
      </c>
      <c r="J51" s="5" t="b">
        <f>J48&gt;POWER(10,-10)</f>
        <v>0</v>
      </c>
      <c r="AB51">
        <v>0.23355988133175357</v>
      </c>
      <c r="AC51">
        <v>0.3108236230444828</v>
      </c>
      <c r="AD51">
        <v>-0.5542635308024304</v>
      </c>
      <c r="AE51">
        <v>-0.16010752769706671</v>
      </c>
      <c r="AF51">
        <v>-9.9572619807963836E-2</v>
      </c>
      <c r="AG51">
        <v>0.71139389129478303</v>
      </c>
    </row>
    <row r="52" spans="1:33" x14ac:dyDescent="0.25">
      <c r="A52">
        <v>-1.9712973773707468E-14</v>
      </c>
      <c r="B52">
        <v>-8.9190127427229057E-15</v>
      </c>
      <c r="C52">
        <v>-5.9876465421305383E-14</v>
      </c>
      <c r="D52">
        <v>6.7838749863202717E-15</v>
      </c>
      <c r="E52">
        <v>-13.473910194927502</v>
      </c>
      <c r="F52">
        <v>86.39021329315284</v>
      </c>
      <c r="H52">
        <f>ABS(E52)</f>
        <v>13.473910194927502</v>
      </c>
      <c r="AB52">
        <v>0.30785605090158719</v>
      </c>
      <c r="AC52">
        <v>-2.3391611086922837E-2</v>
      </c>
      <c r="AD52">
        <v>0.23644587044040477</v>
      </c>
      <c r="AE52">
        <v>-0.42538463776245844</v>
      </c>
      <c r="AF52">
        <v>0.80963458800903687</v>
      </c>
      <c r="AG52">
        <v>0.11095304710036577</v>
      </c>
    </row>
    <row r="53" spans="1:33" x14ac:dyDescent="0.25">
      <c r="A53">
        <v>6.6737224546142283E-15</v>
      </c>
      <c r="B53">
        <v>6.0150142283891412E-16</v>
      </c>
      <c r="C53">
        <v>-2.6220359105372997E-15</v>
      </c>
      <c r="D53">
        <v>-2.1133239468010802E-15</v>
      </c>
      <c r="E53">
        <v>-1.3322676295501878E-15</v>
      </c>
      <c r="F53">
        <v>-1.2789769243681803E-13</v>
      </c>
      <c r="H53">
        <f>ABS(F53)</f>
        <v>1.2789769243681803E-13</v>
      </c>
    </row>
    <row r="54" spans="1:33" x14ac:dyDescent="0.25">
      <c r="U54" t="s">
        <v>15</v>
      </c>
      <c r="AB54" t="s">
        <v>26</v>
      </c>
    </row>
    <row r="55" spans="1:33" x14ac:dyDescent="0.25">
      <c r="A55" t="s">
        <v>27</v>
      </c>
      <c r="U55">
        <f>A3</f>
        <v>350.58822488309869</v>
      </c>
      <c r="V55">
        <f t="shared" ref="V55:Z60" si="21">B3</f>
        <v>166.94823956776469</v>
      </c>
      <c r="W55">
        <f t="shared" si="21"/>
        <v>106.34463839396584</v>
      </c>
      <c r="X55">
        <f t="shared" si="21"/>
        <v>221.96021957865258</v>
      </c>
      <c r="Y55">
        <f t="shared" si="21"/>
        <v>116.41991475197233</v>
      </c>
      <c r="Z55">
        <f t="shared" si="21"/>
        <v>153.45347410471106</v>
      </c>
      <c r="AB55">
        <f t="array" ref="AB55:AG60">MMULT(AB47:AG52,A48:F53)</f>
        <v>350.58822488309863</v>
      </c>
      <c r="AC55">
        <v>166.94823956776472</v>
      </c>
      <c r="AD55">
        <v>106.34463839396595</v>
      </c>
      <c r="AE55">
        <v>221.96021957865261</v>
      </c>
      <c r="AF55">
        <v>116.41991475197227</v>
      </c>
      <c r="AG55">
        <v>153.45347410471112</v>
      </c>
    </row>
    <row r="56" spans="1:33" x14ac:dyDescent="0.25">
      <c r="A56">
        <v>6</v>
      </c>
      <c r="B56">
        <v>6</v>
      </c>
      <c r="U56">
        <f t="shared" ref="U56:U60" si="22">A4</f>
        <v>166.94823956776469</v>
      </c>
      <c r="V56">
        <f t="shared" si="21"/>
        <v>269.730750391909</v>
      </c>
      <c r="W56">
        <f t="shared" si="21"/>
        <v>217.10497086115726</v>
      </c>
      <c r="X56">
        <f t="shared" si="21"/>
        <v>224.49706283830216</v>
      </c>
      <c r="Y56">
        <f t="shared" si="21"/>
        <v>175.41776989298759</v>
      </c>
      <c r="Z56">
        <f t="shared" si="21"/>
        <v>128.1942134830374</v>
      </c>
      <c r="AB56">
        <v>166.94823956776469</v>
      </c>
      <c r="AC56">
        <v>269.73075039190905</v>
      </c>
      <c r="AD56">
        <v>217.10497086115723</v>
      </c>
      <c r="AE56">
        <v>224.49706283830221</v>
      </c>
      <c r="AF56">
        <v>175.41776989298759</v>
      </c>
      <c r="AG56">
        <v>128.19421348303737</v>
      </c>
    </row>
    <row r="57" spans="1:33" x14ac:dyDescent="0.25">
      <c r="A57">
        <f>AB47</f>
        <v>0.70334482184131142</v>
      </c>
      <c r="B57">
        <f t="shared" ref="B57:F62" si="23">AC47</f>
        <v>-0.58282530088132367</v>
      </c>
      <c r="C57">
        <f t="shared" si="23"/>
        <v>-1.7133103869633667E-2</v>
      </c>
      <c r="D57">
        <f t="shared" si="23"/>
        <v>-0.17305101742582518</v>
      </c>
      <c r="E57">
        <f t="shared" si="23"/>
        <v>-0.3593890750878338</v>
      </c>
      <c r="F57">
        <f t="shared" si="23"/>
        <v>-7.8867135543258443E-2</v>
      </c>
      <c r="U57">
        <f t="shared" si="22"/>
        <v>106.34463839396584</v>
      </c>
      <c r="V57">
        <f t="shared" si="21"/>
        <v>217.10497086115726</v>
      </c>
      <c r="W57">
        <f t="shared" si="21"/>
        <v>553.53094677457034</v>
      </c>
      <c r="X57">
        <f t="shared" si="21"/>
        <v>308.4543444677862</v>
      </c>
      <c r="Y57">
        <f t="shared" si="21"/>
        <v>28.394874672540638</v>
      </c>
      <c r="Z57">
        <f t="shared" si="21"/>
        <v>225.02703546376364</v>
      </c>
      <c r="AB57">
        <v>106.34463839396589</v>
      </c>
      <c r="AC57">
        <v>217.10497086115726</v>
      </c>
      <c r="AD57">
        <v>553.53094677457011</v>
      </c>
      <c r="AE57">
        <v>308.45434446778614</v>
      </c>
      <c r="AF57">
        <v>28.394874672540624</v>
      </c>
      <c r="AG57">
        <v>225.02703546376361</v>
      </c>
    </row>
    <row r="58" spans="1:33" x14ac:dyDescent="0.25">
      <c r="A58">
        <f t="shared" ref="A58:A62" si="24">AB48</f>
        <v>0.33492904633252785</v>
      </c>
      <c r="B58">
        <f t="shared" si="23"/>
        <v>0.52214461692976033</v>
      </c>
      <c r="C58">
        <f t="shared" si="23"/>
        <v>-0.3935032392823854</v>
      </c>
      <c r="D58">
        <f t="shared" si="23"/>
        <v>-0.11937914636893959</v>
      </c>
      <c r="E58">
        <f t="shared" si="23"/>
        <v>3.1357272708677442E-2</v>
      </c>
      <c r="F58">
        <f t="shared" si="23"/>
        <v>-0.66716420352775541</v>
      </c>
      <c r="U58">
        <f t="shared" si="22"/>
        <v>221.96021957865258</v>
      </c>
      <c r="V58">
        <f t="shared" si="21"/>
        <v>224.49706283830216</v>
      </c>
      <c r="W58">
        <f t="shared" si="21"/>
        <v>308.4543444677862</v>
      </c>
      <c r="X58">
        <f t="shared" si="21"/>
        <v>459.49772889416749</v>
      </c>
      <c r="Y58">
        <f t="shared" si="21"/>
        <v>85.623415684544824</v>
      </c>
      <c r="Z58">
        <f t="shared" si="21"/>
        <v>122.41557501089946</v>
      </c>
      <c r="AB58">
        <v>221.96021957865261</v>
      </c>
      <c r="AC58">
        <v>224.49706283830216</v>
      </c>
      <c r="AD58">
        <v>308.45434446778603</v>
      </c>
      <c r="AE58">
        <v>459.49772889416732</v>
      </c>
      <c r="AF58">
        <v>85.623415684544852</v>
      </c>
      <c r="AG58">
        <v>122.41557501089943</v>
      </c>
    </row>
    <row r="59" spans="1:33" x14ac:dyDescent="0.25">
      <c r="A59">
        <f t="shared" si="24"/>
        <v>0.21334701349403037</v>
      </c>
      <c r="B59">
        <f t="shared" si="23"/>
        <v>0.52298422083863372</v>
      </c>
      <c r="C59">
        <f t="shared" si="23"/>
        <v>0.68309378902862838</v>
      </c>
      <c r="D59">
        <f t="shared" si="23"/>
        <v>-0.20711325699931546</v>
      </c>
      <c r="E59">
        <f t="shared" si="23"/>
        <v>-0.39242883008694268</v>
      </c>
      <c r="F59">
        <f t="shared" si="23"/>
        <v>0.13212548606996843</v>
      </c>
      <c r="U59">
        <f t="shared" si="22"/>
        <v>116.41991475197233</v>
      </c>
      <c r="V59">
        <f t="shared" si="21"/>
        <v>175.41776989298759</v>
      </c>
      <c r="W59">
        <f t="shared" si="21"/>
        <v>28.394874672540638</v>
      </c>
      <c r="X59">
        <f t="shared" si="21"/>
        <v>85.623415684544824</v>
      </c>
      <c r="Y59">
        <f t="shared" si="21"/>
        <v>152.73816771489035</v>
      </c>
      <c r="Z59">
        <f t="shared" si="21"/>
        <v>37.039335145889723</v>
      </c>
      <c r="AB59">
        <v>116.41991475197236</v>
      </c>
      <c r="AC59">
        <v>175.41776989298762</v>
      </c>
      <c r="AD59">
        <v>28.394874672540581</v>
      </c>
      <c r="AE59">
        <v>85.62341568454481</v>
      </c>
      <c r="AF59">
        <v>152.73816771489035</v>
      </c>
      <c r="AG59">
        <v>37.03933514588973</v>
      </c>
    </row>
    <row r="60" spans="1:33" x14ac:dyDescent="0.25">
      <c r="A60">
        <f t="shared" si="24"/>
        <v>0.44529325292502675</v>
      </c>
      <c r="B60">
        <f t="shared" si="23"/>
        <v>0.1304173313096644</v>
      </c>
      <c r="C60">
        <f t="shared" si="23"/>
        <v>0.12300333975415477</v>
      </c>
      <c r="D60">
        <f t="shared" si="23"/>
        <v>0.84042819627002063</v>
      </c>
      <c r="E60">
        <f t="shared" si="23"/>
        <v>0.22457282728859693</v>
      </c>
      <c r="F60">
        <f t="shared" si="23"/>
        <v>0.11323828487204558</v>
      </c>
      <c r="U60">
        <f t="shared" si="22"/>
        <v>153.45347410471106</v>
      </c>
      <c r="V60">
        <f t="shared" si="21"/>
        <v>128.1942134830374</v>
      </c>
      <c r="W60">
        <f t="shared" si="21"/>
        <v>225.02703546376364</v>
      </c>
      <c r="X60">
        <f t="shared" si="21"/>
        <v>122.41557501089946</v>
      </c>
      <c r="Y60">
        <f t="shared" si="21"/>
        <v>37.039335145889723</v>
      </c>
      <c r="Z60">
        <f t="shared" si="21"/>
        <v>249.52476786180119</v>
      </c>
      <c r="AB60">
        <v>153.45347410471109</v>
      </c>
      <c r="AC60">
        <v>128.19421348303734</v>
      </c>
      <c r="AD60">
        <v>225.02703546376355</v>
      </c>
      <c r="AE60">
        <v>122.41557501089932</v>
      </c>
      <c r="AF60">
        <v>37.039335145889758</v>
      </c>
      <c r="AG60">
        <v>249.52476786180117</v>
      </c>
    </row>
    <row r="61" spans="1:33" x14ac:dyDescent="0.25">
      <c r="A61">
        <f t="shared" si="24"/>
        <v>0.23355988133175357</v>
      </c>
      <c r="B61">
        <f t="shared" si="23"/>
        <v>0.3108236230444828</v>
      </c>
      <c r="C61">
        <f t="shared" si="23"/>
        <v>-0.5542635308024304</v>
      </c>
      <c r="D61">
        <f t="shared" si="23"/>
        <v>-0.16010752769706671</v>
      </c>
      <c r="E61">
        <f t="shared" si="23"/>
        <v>-9.9572619807963836E-2</v>
      </c>
      <c r="F61">
        <f t="shared" si="23"/>
        <v>0.71139389129478303</v>
      </c>
    </row>
    <row r="62" spans="1:33" x14ac:dyDescent="0.25">
      <c r="A62">
        <f t="shared" si="24"/>
        <v>0.30785605090158719</v>
      </c>
      <c r="B62">
        <f t="shared" si="23"/>
        <v>-2.3391611086922837E-2</v>
      </c>
      <c r="C62">
        <f t="shared" si="23"/>
        <v>0.23644587044040477</v>
      </c>
      <c r="D62">
        <f t="shared" si="23"/>
        <v>-0.42538463776245844</v>
      </c>
      <c r="E62">
        <f t="shared" si="23"/>
        <v>0.80963458800903687</v>
      </c>
      <c r="F62">
        <f t="shared" si="23"/>
        <v>0.11095304710036577</v>
      </c>
      <c r="U62" t="b">
        <f>ABS(U55-AB55)&lt;EXP(-12)</f>
        <v>1</v>
      </c>
      <c r="V62" t="b">
        <f t="shared" ref="V62:Z67" si="25">ABS(V55-AC55)&lt;EXP(-12)</f>
        <v>1</v>
      </c>
      <c r="W62" t="b">
        <f t="shared" si="25"/>
        <v>1</v>
      </c>
      <c r="X62" t="b">
        <f t="shared" si="25"/>
        <v>1</v>
      </c>
      <c r="Y62" t="b">
        <f t="shared" si="25"/>
        <v>1</v>
      </c>
      <c r="Z62" t="b">
        <f t="shared" si="25"/>
        <v>1</v>
      </c>
    </row>
    <row r="63" spans="1:33" x14ac:dyDescent="0.25">
      <c r="U63" t="b">
        <f t="shared" ref="U63:U67" si="26">ABS(U56-AB56)&lt;EXP(-12)</f>
        <v>1</v>
      </c>
      <c r="V63" t="b">
        <f t="shared" si="25"/>
        <v>1</v>
      </c>
      <c r="W63" t="b">
        <f t="shared" si="25"/>
        <v>1</v>
      </c>
      <c r="X63" t="b">
        <f t="shared" si="25"/>
        <v>1</v>
      </c>
      <c r="Y63" t="b">
        <f t="shared" si="25"/>
        <v>1</v>
      </c>
      <c r="Z63" t="b">
        <f t="shared" si="25"/>
        <v>1</v>
      </c>
    </row>
    <row r="64" spans="1:33" x14ac:dyDescent="0.25">
      <c r="U64" t="b">
        <f t="shared" si="26"/>
        <v>1</v>
      </c>
      <c r="V64" t="b">
        <f t="shared" si="25"/>
        <v>1</v>
      </c>
      <c r="W64" t="b">
        <f t="shared" si="25"/>
        <v>1</v>
      </c>
      <c r="X64" t="b">
        <f t="shared" si="25"/>
        <v>1</v>
      </c>
      <c r="Y64" t="b">
        <f t="shared" si="25"/>
        <v>1</v>
      </c>
      <c r="Z64" t="b">
        <f t="shared" si="25"/>
        <v>1</v>
      </c>
    </row>
    <row r="65" spans="21:26" x14ac:dyDescent="0.25">
      <c r="U65" t="b">
        <f t="shared" si="26"/>
        <v>1</v>
      </c>
      <c r="V65" t="b">
        <f t="shared" si="25"/>
        <v>1</v>
      </c>
      <c r="W65" t="b">
        <f t="shared" si="25"/>
        <v>1</v>
      </c>
      <c r="X65" t="b">
        <f t="shared" si="25"/>
        <v>1</v>
      </c>
      <c r="Y65" t="b">
        <f t="shared" si="25"/>
        <v>1</v>
      </c>
      <c r="Z65" t="b">
        <f t="shared" si="25"/>
        <v>1</v>
      </c>
    </row>
    <row r="66" spans="21:26" x14ac:dyDescent="0.25">
      <c r="U66" t="b">
        <f t="shared" si="26"/>
        <v>1</v>
      </c>
      <c r="V66" t="b">
        <f t="shared" si="25"/>
        <v>1</v>
      </c>
      <c r="W66" t="b">
        <f t="shared" si="25"/>
        <v>1</v>
      </c>
      <c r="X66" t="b">
        <f t="shared" si="25"/>
        <v>1</v>
      </c>
      <c r="Y66" t="b">
        <f t="shared" si="25"/>
        <v>1</v>
      </c>
      <c r="Z66" t="b">
        <f t="shared" si="25"/>
        <v>1</v>
      </c>
    </row>
    <row r="67" spans="21:26" x14ac:dyDescent="0.25">
      <c r="U67" t="b">
        <f t="shared" si="26"/>
        <v>1</v>
      </c>
      <c r="V67" t="b">
        <f t="shared" si="25"/>
        <v>1</v>
      </c>
      <c r="W67" t="b">
        <f t="shared" si="25"/>
        <v>1</v>
      </c>
      <c r="X67" t="b">
        <f t="shared" si="25"/>
        <v>1</v>
      </c>
      <c r="Y67" t="b">
        <f t="shared" si="25"/>
        <v>1</v>
      </c>
      <c r="Z67" t="b">
        <f t="shared" si="25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22" sqref="I2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-0.68796544280244021</v>
      </c>
      <c r="B3">
        <v>6.7364450166587719</v>
      </c>
      <c r="C3">
        <v>-4.4698834078885907</v>
      </c>
      <c r="D3">
        <v>2.8834809047872945E-2</v>
      </c>
      <c r="E3">
        <v>3.5603910975939428</v>
      </c>
    </row>
    <row r="4" spans="1:5" x14ac:dyDescent="0.25">
      <c r="A4">
        <v>9.7005828706675619</v>
      </c>
      <c r="B4">
        <v>14.487665541883317</v>
      </c>
      <c r="C4">
        <v>5.6452093189674013</v>
      </c>
      <c r="D4">
        <v>-4.574656152118548</v>
      </c>
      <c r="E4">
        <v>6.8686477469058218</v>
      </c>
    </row>
    <row r="5" spans="1:5" x14ac:dyDescent="0.25">
      <c r="A5">
        <v>11.857977813280517</v>
      </c>
      <c r="B5">
        <v>7.6868405332764222</v>
      </c>
      <c r="C5">
        <v>6.6731937640518453</v>
      </c>
      <c r="D5">
        <v>14.421379186669085</v>
      </c>
      <c r="E5">
        <v>6.8317343442518723</v>
      </c>
    </row>
    <row r="6" spans="1:5" x14ac:dyDescent="0.25">
      <c r="A6">
        <v>-1.3286536612263511</v>
      </c>
      <c r="B6">
        <v>1.700936487297227</v>
      </c>
      <c r="C6">
        <v>14.574554134302748</v>
      </c>
      <c r="D6">
        <v>5.8078461674456179</v>
      </c>
      <c r="E6">
        <v>-1.0117117966920164</v>
      </c>
    </row>
    <row r="7" spans="1:5" x14ac:dyDescent="0.25">
      <c r="A7">
        <v>-2.4961276170452673</v>
      </c>
      <c r="B7">
        <v>7.1061738848212279</v>
      </c>
      <c r="C7">
        <v>9.9900812102077534</v>
      </c>
      <c r="D7">
        <v>-3.7630396441607461</v>
      </c>
      <c r="E7">
        <v>3.4275388620990057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</v>
      </c>
      <c r="B2">
        <v>4</v>
      </c>
    </row>
    <row r="3" spans="1:4" x14ac:dyDescent="0.25">
      <c r="A3">
        <v>-1.8900470309808615</v>
      </c>
      <c r="B3">
        <v>-2.0358986241656996</v>
      </c>
      <c r="C3">
        <v>0</v>
      </c>
      <c r="D3">
        <v>0</v>
      </c>
    </row>
    <row r="4" spans="1:4" x14ac:dyDescent="0.25">
      <c r="A4">
        <v>2.2011256650050859</v>
      </c>
      <c r="B4">
        <v>7.9510869111374873</v>
      </c>
      <c r="C4">
        <v>9.8229269332479276</v>
      </c>
      <c r="D4">
        <v>0</v>
      </c>
    </row>
    <row r="5" spans="1:4" x14ac:dyDescent="0.25">
      <c r="A5">
        <v>0</v>
      </c>
      <c r="B5">
        <v>-1.2564930308573596</v>
      </c>
      <c r="C5">
        <v>0.21866096036479821</v>
      </c>
      <c r="D5">
        <v>5.4631511879236587</v>
      </c>
    </row>
    <row r="6" spans="1:4" x14ac:dyDescent="0.25">
      <c r="A6">
        <v>0</v>
      </c>
      <c r="B6">
        <v>0</v>
      </c>
      <c r="C6">
        <v>13.481301357880604</v>
      </c>
      <c r="D6">
        <v>10.269749036249143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7" sqref="B7:F8"/>
    </sheetView>
  </sheetViews>
  <sheetFormatPr defaultRowHeight="15" x14ac:dyDescent="0.25"/>
  <sheetData>
    <row r="1" spans="1:9" x14ac:dyDescent="0.25">
      <c r="A1">
        <f ca="1">RAND()*20-5</f>
        <v>7.0689118447625994</v>
      </c>
      <c r="B1">
        <f t="shared" ref="B1:I16" ca="1" si="0">RAND()*20-5</f>
        <v>14.423283306319178</v>
      </c>
      <c r="C1">
        <f t="shared" ca="1" si="0"/>
        <v>9.4594944107415646</v>
      </c>
      <c r="D1">
        <f t="shared" ca="1" si="0"/>
        <v>3.091760894757364</v>
      </c>
      <c r="E1">
        <f t="shared" ca="1" si="0"/>
        <v>9.66910003617879</v>
      </c>
      <c r="F1">
        <f t="shared" ca="1" si="0"/>
        <v>13.353987079683847</v>
      </c>
      <c r="G1">
        <f t="shared" ca="1" si="0"/>
        <v>14.061657158981603</v>
      </c>
      <c r="H1">
        <f t="shared" ca="1" si="0"/>
        <v>0.28941861965506188</v>
      </c>
      <c r="I1">
        <f t="shared" ca="1" si="0"/>
        <v>2.1484601826154126</v>
      </c>
    </row>
    <row r="2" spans="1:9" x14ac:dyDescent="0.25">
      <c r="A2">
        <f t="shared" ref="A2:I20" ca="1" si="1">RAND()*20-5</f>
        <v>1.5088023472257746</v>
      </c>
      <c r="B2">
        <f t="shared" ca="1" si="0"/>
        <v>5.1303465161336348</v>
      </c>
      <c r="C2">
        <f t="shared" ca="1" si="0"/>
        <v>-0.58251520226208342</v>
      </c>
      <c r="D2">
        <f t="shared" ca="1" si="0"/>
        <v>4.6626269934077218</v>
      </c>
      <c r="E2">
        <f t="shared" ca="1" si="0"/>
        <v>4.5795191839425708</v>
      </c>
      <c r="F2">
        <f t="shared" ca="1" si="0"/>
        <v>-2.8553061846869365</v>
      </c>
      <c r="G2">
        <f t="shared" ca="1" si="0"/>
        <v>3.9064177779379712</v>
      </c>
      <c r="H2">
        <f t="shared" ca="1" si="0"/>
        <v>14.515138944138652</v>
      </c>
      <c r="I2">
        <f t="shared" ca="1" si="0"/>
        <v>5.7297936623163164</v>
      </c>
    </row>
    <row r="3" spans="1:9" x14ac:dyDescent="0.25">
      <c r="A3">
        <f t="shared" ca="1" si="1"/>
        <v>7.9924926524215056</v>
      </c>
      <c r="B3">
        <f t="shared" ca="1" si="0"/>
        <v>11.714257011725813</v>
      </c>
      <c r="C3">
        <f t="shared" ca="1" si="0"/>
        <v>12.611460382677045</v>
      </c>
      <c r="D3">
        <f t="shared" ca="1" si="0"/>
        <v>14.502554394740873</v>
      </c>
      <c r="E3">
        <f t="shared" ca="1" si="0"/>
        <v>-7.0533401470093793E-2</v>
      </c>
      <c r="F3">
        <f t="shared" ca="1" si="0"/>
        <v>-1.0951895307784487</v>
      </c>
      <c r="G3">
        <f t="shared" ca="1" si="0"/>
        <v>9.9282024563644597</v>
      </c>
      <c r="H3">
        <f t="shared" ca="1" si="0"/>
        <v>3.185903294187149</v>
      </c>
      <c r="I3">
        <f t="shared" ca="1" si="0"/>
        <v>1.060100487693485</v>
      </c>
    </row>
    <row r="4" spans="1:9" x14ac:dyDescent="0.25">
      <c r="A4">
        <f t="shared" ca="1" si="1"/>
        <v>3.0706619178932719</v>
      </c>
      <c r="B4">
        <f t="shared" ca="1" si="0"/>
        <v>4.8226023796795303</v>
      </c>
      <c r="C4">
        <f t="shared" ca="1" si="0"/>
        <v>-1.5937953716788789</v>
      </c>
      <c r="D4">
        <f t="shared" ca="1" si="0"/>
        <v>10.769752046053343</v>
      </c>
      <c r="E4">
        <f t="shared" ca="1" si="0"/>
        <v>-0.53572239126294541</v>
      </c>
      <c r="F4">
        <f t="shared" ca="1" si="0"/>
        <v>-9.771011341558733E-2</v>
      </c>
      <c r="G4">
        <f t="shared" ca="1" si="0"/>
        <v>6.0150384322409707</v>
      </c>
      <c r="H4">
        <f t="shared" ca="1" si="0"/>
        <v>-3.6138015300178772</v>
      </c>
      <c r="I4">
        <f t="shared" ca="1" si="0"/>
        <v>14.300297241457166</v>
      </c>
    </row>
    <row r="5" spans="1:9" x14ac:dyDescent="0.25">
      <c r="A5">
        <f t="shared" ca="1" si="1"/>
        <v>9.6243390596582667</v>
      </c>
      <c r="B5">
        <f t="shared" ca="1" si="0"/>
        <v>0.21904149638253934</v>
      </c>
      <c r="C5">
        <f t="shared" ca="1" si="0"/>
        <v>11.421573900261908</v>
      </c>
      <c r="D5">
        <f t="shared" ca="1" si="0"/>
        <v>-1.5734426520582212</v>
      </c>
      <c r="E5">
        <f t="shared" ca="1" si="0"/>
        <v>11.855230426306306</v>
      </c>
      <c r="F5">
        <f t="shared" ca="1" si="0"/>
        <v>13.300207195151927</v>
      </c>
      <c r="G5">
        <f t="shared" ca="1" si="0"/>
        <v>13.431848588053622</v>
      </c>
      <c r="H5">
        <f t="shared" ca="1" si="0"/>
        <v>4.8222928235480431</v>
      </c>
      <c r="I5">
        <f t="shared" ca="1" si="0"/>
        <v>14.526876061783337</v>
      </c>
    </row>
    <row r="6" spans="1:9" x14ac:dyDescent="0.25">
      <c r="A6">
        <f t="shared" ca="1" si="1"/>
        <v>4.9944204546664928</v>
      </c>
      <c r="B6">
        <f t="shared" ca="1" si="0"/>
        <v>10.34363430304326</v>
      </c>
      <c r="C6">
        <f t="shared" ca="1" si="0"/>
        <v>1.9606189598471673</v>
      </c>
      <c r="D6">
        <f t="shared" ca="1" si="0"/>
        <v>-2.5727144842677863</v>
      </c>
      <c r="E6">
        <f t="shared" ca="1" si="0"/>
        <v>1.6954955859402432</v>
      </c>
      <c r="F6">
        <f t="shared" ca="1" si="0"/>
        <v>-3.9736410595100513</v>
      </c>
      <c r="G6">
        <f t="shared" ca="1" si="0"/>
        <v>-1.2422347037613668</v>
      </c>
      <c r="H6">
        <f t="shared" ca="1" si="0"/>
        <v>8.8626571719252123</v>
      </c>
      <c r="I6">
        <f t="shared" ca="1" si="0"/>
        <v>9.02829921894417</v>
      </c>
    </row>
    <row r="7" spans="1:9" x14ac:dyDescent="0.25">
      <c r="A7">
        <f t="shared" ca="1" si="1"/>
        <v>11.727269909603216</v>
      </c>
      <c r="B7">
        <f t="shared" ca="1" si="0"/>
        <v>14.370775919944204</v>
      </c>
      <c r="C7">
        <f t="shared" ca="1" si="0"/>
        <v>-4.3497587542458138</v>
      </c>
      <c r="D7">
        <f t="shared" ca="1" si="0"/>
        <v>5.1055617046288955</v>
      </c>
      <c r="E7">
        <f t="shared" ca="1" si="0"/>
        <v>4.1078866608569307</v>
      </c>
      <c r="F7">
        <f t="shared" ca="1" si="0"/>
        <v>3.2714059994354336</v>
      </c>
      <c r="G7">
        <f t="shared" ca="1" si="0"/>
        <v>5.1913760169272933</v>
      </c>
      <c r="H7">
        <f t="shared" ca="1" si="0"/>
        <v>4.3049369366558103</v>
      </c>
      <c r="I7">
        <f t="shared" ca="1" si="0"/>
        <v>4.618993830453741</v>
      </c>
    </row>
    <row r="8" spans="1:9" x14ac:dyDescent="0.25">
      <c r="A8">
        <f t="shared" ca="1" si="1"/>
        <v>9.6082395838387757</v>
      </c>
      <c r="B8">
        <f t="shared" ca="1" si="0"/>
        <v>3.047495491088279</v>
      </c>
      <c r="C8">
        <f t="shared" ca="1" si="0"/>
        <v>-2.6082622838387182</v>
      </c>
      <c r="D8">
        <f t="shared" ca="1" si="0"/>
        <v>-1.6017739271854281</v>
      </c>
      <c r="E8">
        <f t="shared" ca="1" si="0"/>
        <v>7.0521343666173131</v>
      </c>
      <c r="F8">
        <f t="shared" ca="1" si="0"/>
        <v>-2.2539152399794715</v>
      </c>
      <c r="G8">
        <f t="shared" ca="1" si="0"/>
        <v>14.874925431635837</v>
      </c>
      <c r="H8">
        <f t="shared" ca="1" si="0"/>
        <v>11.320169696898603</v>
      </c>
      <c r="I8">
        <f t="shared" ca="1" si="0"/>
        <v>-0.16084240129108629</v>
      </c>
    </row>
    <row r="9" spans="1:9" x14ac:dyDescent="0.25">
      <c r="A9">
        <f t="shared" ca="1" si="1"/>
        <v>10.548321273943449</v>
      </c>
      <c r="B9">
        <f t="shared" ca="1" si="0"/>
        <v>13.715902186707723</v>
      </c>
      <c r="C9">
        <f t="shared" ca="1" si="0"/>
        <v>8.6596574316307731</v>
      </c>
      <c r="D9">
        <f t="shared" ca="1" si="0"/>
        <v>1.4956181435383797E-2</v>
      </c>
      <c r="E9">
        <f t="shared" ca="1" si="0"/>
        <v>14.304064656327135</v>
      </c>
      <c r="F9">
        <f t="shared" ca="1" si="0"/>
        <v>1.3307671356549378</v>
      </c>
      <c r="G9">
        <f t="shared" ca="1" si="0"/>
        <v>10.345325027445718</v>
      </c>
      <c r="H9">
        <f t="shared" ca="1" si="0"/>
        <v>-0.32873508458006029</v>
      </c>
      <c r="I9">
        <f t="shared" ca="1" si="0"/>
        <v>2.3853573813300404</v>
      </c>
    </row>
    <row r="10" spans="1:9" x14ac:dyDescent="0.25">
      <c r="A10">
        <f t="shared" ca="1" si="1"/>
        <v>9.8409958336133698</v>
      </c>
      <c r="B10">
        <f t="shared" ca="1" si="0"/>
        <v>-4.4868561305349726</v>
      </c>
      <c r="C10">
        <f t="shared" ca="1" si="0"/>
        <v>-1.990544552243263</v>
      </c>
      <c r="D10">
        <f t="shared" ca="1" si="0"/>
        <v>7.2650916122504317</v>
      </c>
      <c r="E10">
        <f t="shared" ca="1" si="0"/>
        <v>7.2121315628969498</v>
      </c>
      <c r="F10">
        <f t="shared" ca="1" si="0"/>
        <v>0.70075480263818601</v>
      </c>
      <c r="G10">
        <f t="shared" ca="1" si="0"/>
        <v>6.2910170108206316</v>
      </c>
      <c r="H10">
        <f t="shared" ca="1" si="0"/>
        <v>11.468999343249088</v>
      </c>
      <c r="I10">
        <f t="shared" ca="1" si="0"/>
        <v>2.9789867806804242</v>
      </c>
    </row>
    <row r="11" spans="1:9" x14ac:dyDescent="0.25">
      <c r="A11">
        <f t="shared" ca="1" si="1"/>
        <v>5.650483574508149</v>
      </c>
      <c r="B11">
        <f t="shared" ca="1" si="0"/>
        <v>-3.8563290559565355</v>
      </c>
      <c r="C11">
        <f t="shared" ca="1" si="0"/>
        <v>9.9861728294839516</v>
      </c>
      <c r="D11">
        <f t="shared" ca="1" si="0"/>
        <v>14.72772941723542</v>
      </c>
      <c r="E11">
        <f t="shared" ca="1" si="0"/>
        <v>4.150829191679966</v>
      </c>
      <c r="F11">
        <f t="shared" ca="1" si="0"/>
        <v>10.609676320798659</v>
      </c>
      <c r="G11">
        <f t="shared" ca="1" si="0"/>
        <v>10.284410895019771</v>
      </c>
      <c r="H11">
        <f t="shared" ca="1" si="0"/>
        <v>0.67564529099405313</v>
      </c>
      <c r="I11">
        <f t="shared" ca="1" si="0"/>
        <v>3.3618390087441838</v>
      </c>
    </row>
    <row r="12" spans="1:9" x14ac:dyDescent="0.25">
      <c r="A12">
        <f t="shared" ca="1" si="1"/>
        <v>-1.3752708061993091</v>
      </c>
      <c r="B12">
        <f t="shared" ca="1" si="0"/>
        <v>-4.3584050224215476</v>
      </c>
      <c r="C12">
        <f t="shared" ca="1" si="0"/>
        <v>5.363935707888805</v>
      </c>
      <c r="D12">
        <f t="shared" ca="1" si="0"/>
        <v>8.5825342120484134</v>
      </c>
      <c r="E12">
        <f t="shared" ca="1" si="0"/>
        <v>13.454109066122761</v>
      </c>
      <c r="F12">
        <f t="shared" ca="1" si="0"/>
        <v>11.652314165971625</v>
      </c>
      <c r="G12">
        <f t="shared" ca="1" si="0"/>
        <v>-3.7488910514556451</v>
      </c>
      <c r="H12">
        <f t="shared" ca="1" si="0"/>
        <v>4.0223215456757799</v>
      </c>
      <c r="I12">
        <f t="shared" ca="1" si="0"/>
        <v>0.33524824793208552</v>
      </c>
    </row>
    <row r="13" spans="1:9" x14ac:dyDescent="0.25">
      <c r="A13">
        <f t="shared" ca="1" si="1"/>
        <v>5.0683995536417434</v>
      </c>
      <c r="B13">
        <f t="shared" ca="1" si="0"/>
        <v>-0.54922537612952027</v>
      </c>
      <c r="C13">
        <f t="shared" ca="1" si="0"/>
        <v>6.2558638196977796</v>
      </c>
      <c r="D13">
        <f t="shared" ca="1" si="0"/>
        <v>-2.7824582761101491</v>
      </c>
      <c r="E13">
        <f t="shared" ca="1" si="0"/>
        <v>-3.6137894029428907</v>
      </c>
      <c r="F13">
        <f t="shared" ca="1" si="0"/>
        <v>12.226589039727727</v>
      </c>
      <c r="G13">
        <f t="shared" ca="1" si="0"/>
        <v>-0.10792809629998246</v>
      </c>
      <c r="H13">
        <f t="shared" ca="1" si="0"/>
        <v>4.8943576351904774</v>
      </c>
      <c r="I13">
        <f t="shared" ca="1" si="0"/>
        <v>1.5422564294041452</v>
      </c>
    </row>
    <row r="14" spans="1:9" x14ac:dyDescent="0.25">
      <c r="A14">
        <f t="shared" ca="1" si="1"/>
        <v>6.1675287805697021</v>
      </c>
      <c r="B14">
        <f t="shared" ca="1" si="0"/>
        <v>13.044853290131876</v>
      </c>
      <c r="C14">
        <f t="shared" ca="1" si="0"/>
        <v>4.7887204951439273</v>
      </c>
      <c r="D14">
        <f t="shared" ca="1" si="0"/>
        <v>5.5999594146687564</v>
      </c>
      <c r="E14">
        <f t="shared" ca="1" si="0"/>
        <v>-0.23779728631941843</v>
      </c>
      <c r="F14">
        <f t="shared" ca="1" si="0"/>
        <v>2.4961744366722494</v>
      </c>
      <c r="G14">
        <f t="shared" ca="1" si="0"/>
        <v>13.202627458852202</v>
      </c>
      <c r="H14">
        <f t="shared" ca="1" si="0"/>
        <v>7.8873146891103687</v>
      </c>
      <c r="I14">
        <f t="shared" ca="1" si="0"/>
        <v>5.5315061623148409</v>
      </c>
    </row>
    <row r="15" spans="1:9" x14ac:dyDescent="0.25">
      <c r="A15">
        <f t="shared" ca="1" si="1"/>
        <v>2.2452374294698068</v>
      </c>
      <c r="B15">
        <f t="shared" ca="1" si="0"/>
        <v>9.567414356506287</v>
      </c>
      <c r="C15">
        <f t="shared" ca="1" si="0"/>
        <v>-2.2200973855321915</v>
      </c>
      <c r="D15">
        <f t="shared" ca="1" si="0"/>
        <v>-3.3667267244271759</v>
      </c>
      <c r="E15">
        <f t="shared" ca="1" si="0"/>
        <v>-1.9989567425237587</v>
      </c>
      <c r="F15">
        <f t="shared" ca="1" si="0"/>
        <v>13.700458808676341</v>
      </c>
      <c r="G15">
        <f t="shared" ca="1" si="0"/>
        <v>-0.22747390188142536</v>
      </c>
      <c r="H15">
        <f t="shared" ca="1" si="0"/>
        <v>-3.6586122683905975</v>
      </c>
      <c r="I15">
        <f t="shared" ca="1" si="0"/>
        <v>9.8223992837112135</v>
      </c>
    </row>
    <row r="16" spans="1:9" x14ac:dyDescent="0.25">
      <c r="A16">
        <f t="shared" ca="1" si="1"/>
        <v>12.618006279428819</v>
      </c>
      <c r="B16">
        <f t="shared" ca="1" si="0"/>
        <v>7.3715614929155002</v>
      </c>
      <c r="C16">
        <f t="shared" ca="1" si="0"/>
        <v>4.8766847606140402</v>
      </c>
      <c r="D16">
        <f t="shared" ca="1" si="0"/>
        <v>-4.2969681960176542</v>
      </c>
      <c r="E16">
        <f t="shared" ca="1" si="0"/>
        <v>5.6809979293562733</v>
      </c>
      <c r="F16">
        <f t="shared" ca="1" si="0"/>
        <v>10.55788294081129</v>
      </c>
      <c r="G16">
        <f t="shared" ca="1" si="0"/>
        <v>1.7385709445940218</v>
      </c>
      <c r="H16">
        <f t="shared" ca="1" si="0"/>
        <v>8.6707396871256819</v>
      </c>
      <c r="I16">
        <f t="shared" ca="1" si="0"/>
        <v>7.0124547642414097</v>
      </c>
    </row>
    <row r="17" spans="1:9" x14ac:dyDescent="0.25">
      <c r="A17">
        <f t="shared" ca="1" si="1"/>
        <v>13.543807124184987</v>
      </c>
      <c r="B17">
        <f t="shared" ca="1" si="1"/>
        <v>-1.8162572525297782</v>
      </c>
      <c r="C17">
        <f t="shared" ca="1" si="1"/>
        <v>1.3921568228871468</v>
      </c>
      <c r="D17">
        <f t="shared" ca="1" si="1"/>
        <v>-0.67316818074800722</v>
      </c>
      <c r="E17">
        <f t="shared" ca="1" si="1"/>
        <v>-4.0932397043642421</v>
      </c>
      <c r="F17">
        <f t="shared" ca="1" si="1"/>
        <v>-4.646057061261768</v>
      </c>
      <c r="G17">
        <f t="shared" ca="1" si="1"/>
        <v>13.750019301475707</v>
      </c>
      <c r="H17">
        <f t="shared" ca="1" si="1"/>
        <v>0.86640774148271582</v>
      </c>
      <c r="I17">
        <f t="shared" ca="1" si="1"/>
        <v>5.9808767231536937</v>
      </c>
    </row>
    <row r="18" spans="1:9" x14ac:dyDescent="0.25">
      <c r="A18">
        <f t="shared" ca="1" si="1"/>
        <v>12.597684833268936</v>
      </c>
      <c r="B18">
        <f t="shared" ca="1" si="1"/>
        <v>2.8726949915113664</v>
      </c>
      <c r="C18">
        <f t="shared" ca="1" si="1"/>
        <v>-2.391532598579853</v>
      </c>
      <c r="D18">
        <f t="shared" ca="1" si="1"/>
        <v>-1.7632666984677225</v>
      </c>
      <c r="E18">
        <f t="shared" ca="1" si="1"/>
        <v>-2.6421973235306973</v>
      </c>
      <c r="F18">
        <f t="shared" ca="1" si="1"/>
        <v>13.99917722082936</v>
      </c>
      <c r="G18">
        <f t="shared" ca="1" si="1"/>
        <v>-1.9349940139366484</v>
      </c>
      <c r="H18">
        <f t="shared" ca="1" si="1"/>
        <v>14.538003990897902</v>
      </c>
      <c r="I18">
        <f t="shared" ca="1" si="1"/>
        <v>14.321721088686935</v>
      </c>
    </row>
    <row r="19" spans="1:9" x14ac:dyDescent="0.25">
      <c r="A19">
        <f t="shared" ca="1" si="1"/>
        <v>6.0333429580911169</v>
      </c>
      <c r="B19">
        <f t="shared" ca="1" si="1"/>
        <v>-2.973531051852969</v>
      </c>
      <c r="C19">
        <f t="shared" ca="1" si="1"/>
        <v>-3.2630131391304817</v>
      </c>
      <c r="D19">
        <f t="shared" ca="1" si="1"/>
        <v>2.8835282154753177</v>
      </c>
      <c r="E19">
        <f t="shared" ca="1" si="1"/>
        <v>1.881816985681823</v>
      </c>
      <c r="F19">
        <f t="shared" ca="1" si="1"/>
        <v>-3.5749681896364649</v>
      </c>
      <c r="G19">
        <f t="shared" ca="1" si="1"/>
        <v>12.981876301353381</v>
      </c>
      <c r="H19">
        <f t="shared" ca="1" si="1"/>
        <v>-4.3647524279264527</v>
      </c>
      <c r="I19">
        <f t="shared" ca="1" si="1"/>
        <v>9.9632097696308506</v>
      </c>
    </row>
    <row r="20" spans="1:9" x14ac:dyDescent="0.25">
      <c r="A20">
        <f t="shared" ca="1" si="1"/>
        <v>10.269020345036337</v>
      </c>
      <c r="B20">
        <f t="shared" ca="1" si="1"/>
        <v>11.507976689432574</v>
      </c>
      <c r="C20">
        <f t="shared" ca="1" si="1"/>
        <v>13.517683132249211</v>
      </c>
      <c r="D20">
        <f t="shared" ca="1" si="1"/>
        <v>11.754383419088704</v>
      </c>
      <c r="E20">
        <f t="shared" ca="1" si="1"/>
        <v>0.21222612594358647</v>
      </c>
      <c r="F20">
        <f t="shared" ca="1" si="1"/>
        <v>8.1366777310361371</v>
      </c>
      <c r="G20">
        <f t="shared" ca="1" si="1"/>
        <v>7.6776891707318811</v>
      </c>
      <c r="H20">
        <f t="shared" ca="1" si="1"/>
        <v>13.232088818494169</v>
      </c>
      <c r="I20">
        <f t="shared" ca="1" si="1"/>
        <v>-3.5967057502831867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 6x6</vt:lpstr>
      <vt:lpstr>Step 5x5</vt:lpstr>
      <vt:lpstr>Step 5x5 (2)</vt:lpstr>
      <vt:lpstr>Step 5x5 (3)</vt:lpstr>
      <vt:lpstr>Step 5x5 (4)</vt:lpstr>
      <vt:lpstr>Test eig 5x5</vt:lpstr>
      <vt:lpstr>ToTriDiag 6x6</vt:lpstr>
      <vt:lpstr>6x6</vt:lpstr>
      <vt:lpstr>Vertification</vt:lpstr>
      <vt:lpstr>ToTriDiag Non-Symm 5x5</vt:lpstr>
      <vt:lpstr>ToTriDiag Non-Symm 4x4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2016-10-05T13:59:21Z</dcterms:created>
  <dcterms:modified xsi:type="dcterms:W3CDTF">2017-05-30T10:40:09Z</dcterms:modified>
</cp:coreProperties>
</file>