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5" yWindow="2985" windowWidth="27795" windowHeight="12540" firstSheet="1" activeTab="10"/>
  </bookViews>
  <sheets>
    <sheet name="Wilkinson 5x5" sheetId="1" r:id="rId1"/>
    <sheet name="Wilkinson 2x2 in 4x4" sheetId="2" r:id="rId2"/>
    <sheet name="Wilkinson 2x2 in 4x4 (2)" sheetId="4" r:id="rId3"/>
    <sheet name="5x5" sheetId="5" r:id="rId4"/>
    <sheet name="5x5(2)" sheetId="6" r:id="rId5"/>
    <sheet name="5x5(3)" sheetId="7" r:id="rId6"/>
    <sheet name="5x5(4)" sheetId="8" r:id="rId7"/>
    <sheet name="Full 5x5" sheetId="11" r:id="rId8"/>
    <sheet name="3x3 In 6x6" sheetId="9" r:id="rId9"/>
    <sheet name="3x3 In 6x6 (2)" sheetId="10" r:id="rId10"/>
    <sheet name="Full 4x4 In 6x6" sheetId="12" r:id="rId11"/>
    <sheet name="rand" sheetId="3" r:id="rId12"/>
  </sheets>
  <calcPr calcId="144525"/>
</workbook>
</file>

<file path=xl/calcChain.xml><?xml version="1.0" encoding="utf-8"?>
<calcChain xmlns="http://schemas.openxmlformats.org/spreadsheetml/2006/main">
  <c r="F87" i="12" l="1"/>
  <c r="F60" i="12"/>
  <c r="B20" i="12"/>
  <c r="F12" i="12" a="1"/>
  <c r="G12" i="12" s="1"/>
  <c r="E11" i="12" a="1"/>
  <c r="F11" i="12" s="1"/>
  <c r="D10" i="12" a="1"/>
  <c r="D10" i="12" s="1"/>
  <c r="C9" i="12" a="1"/>
  <c r="D9" i="12" s="1"/>
  <c r="B8" i="12" a="1"/>
  <c r="C8" i="12" s="1"/>
  <c r="A7" i="12" a="1"/>
  <c r="A7" i="12" s="1"/>
  <c r="A133" i="11"/>
  <c r="B133" i="11"/>
  <c r="C133" i="11"/>
  <c r="D133" i="11"/>
  <c r="E133" i="11"/>
  <c r="A134" i="11"/>
  <c r="B134" i="11"/>
  <c r="C134" i="11"/>
  <c r="D134" i="11"/>
  <c r="E134" i="11"/>
  <c r="A135" i="11"/>
  <c r="B135" i="11"/>
  <c r="C135" i="11"/>
  <c r="D135" i="11"/>
  <c r="E135" i="11"/>
  <c r="A136" i="11"/>
  <c r="B136" i="11"/>
  <c r="C136" i="11"/>
  <c r="D136" i="11"/>
  <c r="E136" i="11"/>
  <c r="B132" i="11"/>
  <c r="C132" i="11"/>
  <c r="D132" i="11"/>
  <c r="E132" i="11"/>
  <c r="A132" i="11"/>
  <c r="A125" i="11"/>
  <c r="B125" i="11"/>
  <c r="C125" i="11"/>
  <c r="D125" i="11"/>
  <c r="E125" i="11"/>
  <c r="A126" i="11"/>
  <c r="B126" i="11"/>
  <c r="C126" i="11"/>
  <c r="D126" i="11"/>
  <c r="E126" i="11"/>
  <c r="A127" i="11"/>
  <c r="B127" i="11"/>
  <c r="C127" i="11"/>
  <c r="D127" i="11"/>
  <c r="E127" i="11"/>
  <c r="A128" i="11"/>
  <c r="B128" i="11"/>
  <c r="C128" i="11"/>
  <c r="D128" i="11"/>
  <c r="E128" i="11"/>
  <c r="B124" i="11"/>
  <c r="C124" i="11"/>
  <c r="D124" i="11"/>
  <c r="E124" i="11"/>
  <c r="A124" i="11"/>
  <c r="P112" i="11"/>
  <c r="Q112" i="11"/>
  <c r="R112" i="11"/>
  <c r="S112" i="11"/>
  <c r="T112" i="11"/>
  <c r="P113" i="11"/>
  <c r="Q113" i="11"/>
  <c r="R113" i="11"/>
  <c r="S113" i="11"/>
  <c r="T113" i="11"/>
  <c r="P114" i="11"/>
  <c r="Q114" i="11"/>
  <c r="R114" i="11"/>
  <c r="S114" i="11"/>
  <c r="T114" i="11"/>
  <c r="P115" i="11"/>
  <c r="Q115" i="11"/>
  <c r="R115" i="11"/>
  <c r="S115" i="11"/>
  <c r="T115" i="11"/>
  <c r="Q111" i="11"/>
  <c r="R111" i="11"/>
  <c r="S111" i="11"/>
  <c r="T111" i="11"/>
  <c r="P111" i="11"/>
  <c r="V111" i="11"/>
  <c r="J111" i="11" a="1"/>
  <c r="K111" i="11" s="1"/>
  <c r="P104" i="11" a="1"/>
  <c r="R108" i="11" s="1"/>
  <c r="P80" i="11" a="1"/>
  <c r="R84" i="11" s="1"/>
  <c r="P56" i="11" a="1"/>
  <c r="Q56" i="11" s="1"/>
  <c r="P32" i="11" a="1"/>
  <c r="R32" i="11" s="1"/>
  <c r="Q32" i="11"/>
  <c r="P33" i="11"/>
  <c r="T33" i="11"/>
  <c r="S34" i="11"/>
  <c r="R35" i="11"/>
  <c r="R91" i="11"/>
  <c r="S90" i="11"/>
  <c r="T89" i="11"/>
  <c r="P89" i="11"/>
  <c r="Q88" i="11"/>
  <c r="R87" i="11"/>
  <c r="P87" i="11" a="1"/>
  <c r="Q91" i="11" s="1"/>
  <c r="P63" i="11" a="1"/>
  <c r="Q63" i="11" s="1"/>
  <c r="P39" i="11" a="1"/>
  <c r="P39" i="11" s="1"/>
  <c r="B8" i="12" l="1"/>
  <c r="F12" i="12"/>
  <c r="E11" i="12"/>
  <c r="E10" i="12"/>
  <c r="C9" i="12"/>
  <c r="B7" i="12"/>
  <c r="N115" i="11"/>
  <c r="J115" i="11"/>
  <c r="K114" i="11"/>
  <c r="L113" i="11"/>
  <c r="M112" i="11"/>
  <c r="N111" i="11"/>
  <c r="J111" i="11"/>
  <c r="M115" i="11"/>
  <c r="N114" i="11"/>
  <c r="J114" i="11"/>
  <c r="K113" i="11"/>
  <c r="L112" i="11"/>
  <c r="M111" i="11"/>
  <c r="L115" i="11"/>
  <c r="M114" i="11"/>
  <c r="N113" i="11"/>
  <c r="J113" i="11"/>
  <c r="K112" i="11"/>
  <c r="L111" i="11"/>
  <c r="K115" i="11"/>
  <c r="L114" i="11"/>
  <c r="M113" i="11"/>
  <c r="N112" i="11"/>
  <c r="J112" i="11"/>
  <c r="S104" i="11"/>
  <c r="Q106" i="11"/>
  <c r="T107" i="11"/>
  <c r="Q104" i="11"/>
  <c r="T105" i="11"/>
  <c r="S106" i="11"/>
  <c r="R107" i="11"/>
  <c r="Q108" i="11"/>
  <c r="R105" i="11"/>
  <c r="P107" i="11"/>
  <c r="S108" i="11"/>
  <c r="P104" i="11"/>
  <c r="T104" i="11"/>
  <c r="S105" i="11"/>
  <c r="R106" i="11"/>
  <c r="Q107" i="11"/>
  <c r="P108" i="11"/>
  <c r="T108" i="11"/>
  <c r="P105" i="11"/>
  <c r="R104" i="11"/>
  <c r="Q105" i="11"/>
  <c r="P106" i="11"/>
  <c r="T106" i="11"/>
  <c r="S107" i="11"/>
  <c r="S80" i="11"/>
  <c r="R81" i="11"/>
  <c r="Q82" i="11"/>
  <c r="P83" i="11"/>
  <c r="T83" i="11"/>
  <c r="S84" i="11"/>
  <c r="P80" i="11"/>
  <c r="T80" i="11"/>
  <c r="S81" i="11"/>
  <c r="R82" i="11"/>
  <c r="Q83" i="11"/>
  <c r="P84" i="11"/>
  <c r="T84" i="11"/>
  <c r="Q80" i="11"/>
  <c r="P81" i="11"/>
  <c r="T81" i="11"/>
  <c r="S82" i="11"/>
  <c r="R83" i="11"/>
  <c r="Q84" i="11"/>
  <c r="R80" i="11"/>
  <c r="Q81" i="11"/>
  <c r="P82" i="11"/>
  <c r="T82" i="11"/>
  <c r="S83" i="11"/>
  <c r="P60" i="11"/>
  <c r="Q59" i="11"/>
  <c r="S57" i="11"/>
  <c r="S60" i="11"/>
  <c r="P59" i="11"/>
  <c r="R57" i="11"/>
  <c r="R60" i="11"/>
  <c r="S59" i="11"/>
  <c r="T58" i="11"/>
  <c r="P58" i="11"/>
  <c r="Q57" i="11"/>
  <c r="R56" i="11"/>
  <c r="T60" i="11"/>
  <c r="R58" i="11"/>
  <c r="T56" i="11"/>
  <c r="P56" i="11"/>
  <c r="T59" i="11"/>
  <c r="Q58" i="11"/>
  <c r="S56" i="11"/>
  <c r="Q60" i="11"/>
  <c r="R59" i="11"/>
  <c r="S58" i="11"/>
  <c r="T57" i="11"/>
  <c r="P57" i="11"/>
  <c r="Q36" i="11"/>
  <c r="T36" i="11"/>
  <c r="P36" i="11"/>
  <c r="Q35" i="11"/>
  <c r="R34" i="11"/>
  <c r="S33" i="11"/>
  <c r="T32" i="11"/>
  <c r="P32" i="11"/>
  <c r="S36" i="11"/>
  <c r="T35" i="11"/>
  <c r="P35" i="11"/>
  <c r="Q34" i="11"/>
  <c r="R33" i="11"/>
  <c r="S32" i="11"/>
  <c r="R36" i="11"/>
  <c r="S35" i="11"/>
  <c r="T34" i="11"/>
  <c r="P34" i="11"/>
  <c r="Q33" i="11"/>
  <c r="S87" i="11"/>
  <c r="R88" i="11"/>
  <c r="Q89" i="11"/>
  <c r="P90" i="11"/>
  <c r="T90" i="11"/>
  <c r="S91" i="11"/>
  <c r="P87" i="11"/>
  <c r="T87" i="11"/>
  <c r="S88" i="11"/>
  <c r="R89" i="11"/>
  <c r="Q90" i="11"/>
  <c r="P91" i="11"/>
  <c r="T91" i="11"/>
  <c r="Q87" i="11"/>
  <c r="P88" i="11"/>
  <c r="T88" i="11"/>
  <c r="S89" i="11"/>
  <c r="R90" i="11"/>
  <c r="T67" i="11"/>
  <c r="P67" i="11"/>
  <c r="Q66" i="11"/>
  <c r="R65" i="11"/>
  <c r="S64" i="11"/>
  <c r="T63" i="11"/>
  <c r="P63" i="11"/>
  <c r="S67" i="11"/>
  <c r="T66" i="11"/>
  <c r="P66" i="11"/>
  <c r="Q65" i="11"/>
  <c r="R64" i="11"/>
  <c r="S63" i="11"/>
  <c r="R67" i="11"/>
  <c r="S66" i="11"/>
  <c r="T65" i="11"/>
  <c r="P65" i="11"/>
  <c r="Q64" i="11"/>
  <c r="R63" i="11"/>
  <c r="Q67" i="11"/>
  <c r="R66" i="11"/>
  <c r="S65" i="11"/>
  <c r="T64" i="11"/>
  <c r="P64" i="11"/>
  <c r="S43" i="11"/>
  <c r="T42" i="11"/>
  <c r="P42" i="11"/>
  <c r="Q41" i="11"/>
  <c r="R40" i="11"/>
  <c r="S39" i="11"/>
  <c r="R43" i="11"/>
  <c r="S42" i="11"/>
  <c r="T41" i="11"/>
  <c r="P41" i="11"/>
  <c r="Q40" i="11"/>
  <c r="R39" i="11"/>
  <c r="Q43" i="11"/>
  <c r="R42" i="11"/>
  <c r="S41" i="11"/>
  <c r="T40" i="11"/>
  <c r="P40" i="11"/>
  <c r="Q39" i="11"/>
  <c r="T43" i="11"/>
  <c r="P43" i="11"/>
  <c r="Q42" i="11"/>
  <c r="R41" i="11"/>
  <c r="S40" i="11"/>
  <c r="T39" i="11"/>
  <c r="E11" i="11"/>
  <c r="E10" i="11"/>
  <c r="D10" i="11"/>
  <c r="D9" i="11"/>
  <c r="C9" i="11"/>
  <c r="C8" i="11"/>
  <c r="B8" i="11"/>
  <c r="B7" i="11"/>
  <c r="A7" i="11"/>
  <c r="I8" i="12" l="1" a="1"/>
  <c r="G7" i="11" a="1"/>
  <c r="I8" i="12" l="1"/>
  <c r="K9" i="12"/>
  <c r="P9" i="12" s="1"/>
  <c r="J8" i="12"/>
  <c r="O8" i="12" s="1"/>
  <c r="K8" i="12"/>
  <c r="P8" i="12" s="1"/>
  <c r="L11" i="12"/>
  <c r="J11" i="12"/>
  <c r="O11" i="12" s="1"/>
  <c r="L9" i="12"/>
  <c r="Q9" i="12" s="1"/>
  <c r="I11" i="12"/>
  <c r="N11" i="12" s="1"/>
  <c r="L10" i="12"/>
  <c r="Q10" i="12" s="1"/>
  <c r="J10" i="12"/>
  <c r="O10" i="12" s="1"/>
  <c r="K11" i="12"/>
  <c r="P11" i="12" s="1"/>
  <c r="I10" i="12"/>
  <c r="N10" i="12" s="1"/>
  <c r="L8" i="12"/>
  <c r="Q8" i="12" s="1"/>
  <c r="J9" i="12"/>
  <c r="K10" i="12"/>
  <c r="I9" i="12"/>
  <c r="N9" i="12" s="1"/>
  <c r="K11" i="11"/>
  <c r="G11" i="11"/>
  <c r="M11" i="11" s="1"/>
  <c r="H10" i="11"/>
  <c r="N10" i="11" s="1"/>
  <c r="I9" i="11"/>
  <c r="J8" i="11"/>
  <c r="P8" i="11" s="1"/>
  <c r="K7" i="11"/>
  <c r="Q7" i="11" s="1"/>
  <c r="G7" i="11"/>
  <c r="H11" i="11"/>
  <c r="N11" i="11" s="1"/>
  <c r="G10" i="11"/>
  <c r="M10" i="11" s="1"/>
  <c r="G9" i="11"/>
  <c r="M9" i="11" s="1"/>
  <c r="G8" i="11"/>
  <c r="K10" i="11"/>
  <c r="Q10" i="11" s="1"/>
  <c r="K9" i="11"/>
  <c r="Q9" i="11" s="1"/>
  <c r="K8" i="11"/>
  <c r="Q8" i="11" s="1"/>
  <c r="J7" i="11"/>
  <c r="P7" i="11" s="1"/>
  <c r="J11" i="11"/>
  <c r="P11" i="11" s="1"/>
  <c r="J10" i="11"/>
  <c r="J9" i="11"/>
  <c r="P9" i="11" s="1"/>
  <c r="I8" i="11"/>
  <c r="O8" i="11" s="1"/>
  <c r="I7" i="11"/>
  <c r="O7" i="11" s="1"/>
  <c r="I11" i="11"/>
  <c r="O11" i="11" s="1"/>
  <c r="I10" i="11"/>
  <c r="O10" i="11" s="1"/>
  <c r="H9" i="11"/>
  <c r="N9" i="11" s="1"/>
  <c r="H8" i="11"/>
  <c r="H7" i="11"/>
  <c r="N7" i="11" s="1"/>
  <c r="B14" i="12" l="1"/>
  <c r="B15" i="12"/>
  <c r="M8" i="11"/>
  <c r="B13" i="11"/>
  <c r="B14" i="11"/>
  <c r="B18" i="12" l="1"/>
  <c r="B17" i="12"/>
  <c r="B17" i="11"/>
  <c r="B16" i="11"/>
  <c r="B19" i="11" s="1"/>
  <c r="Q11" i="12" l="1"/>
  <c r="N8" i="12"/>
  <c r="E14" i="12" s="1"/>
  <c r="P10" i="12"/>
  <c r="O9" i="12"/>
  <c r="M7" i="11"/>
  <c r="P10" i="11"/>
  <c r="E13" i="11"/>
  <c r="E15" i="11" s="1"/>
  <c r="H14" i="11" s="1"/>
  <c r="G15" i="11" s="1"/>
  <c r="Q11" i="11"/>
  <c r="N8" i="11"/>
  <c r="O9" i="11"/>
  <c r="E16" i="12" l="1"/>
  <c r="K16" i="12" s="1"/>
  <c r="J17" i="12" s="1"/>
  <c r="E15" i="12"/>
  <c r="J16" i="12" s="1"/>
  <c r="E14" i="11"/>
  <c r="G14" i="11" s="1"/>
  <c r="K17" i="12" l="1"/>
  <c r="P15" i="12" s="1" a="1"/>
  <c r="A23" i="12" a="1"/>
  <c r="H15" i="11"/>
  <c r="M14" i="11" s="1" a="1"/>
  <c r="A21" i="11" a="1"/>
  <c r="P15" i="12" l="1"/>
  <c r="S18" i="12"/>
  <c r="R18" i="12"/>
  <c r="Q18" i="12"/>
  <c r="P18" i="12"/>
  <c r="S17" i="12"/>
  <c r="Q17" i="12"/>
  <c r="P17" i="12"/>
  <c r="R17" i="12"/>
  <c r="S16" i="12"/>
  <c r="R16" i="12"/>
  <c r="Q16" i="12"/>
  <c r="P16" i="12"/>
  <c r="S15" i="12"/>
  <c r="R15" i="12"/>
  <c r="Q15" i="12"/>
  <c r="B28" i="12"/>
  <c r="B41" i="12" s="1"/>
  <c r="E28" i="12"/>
  <c r="E41" i="12" s="1"/>
  <c r="A26" i="12"/>
  <c r="A39" i="12" s="1"/>
  <c r="C23" i="12"/>
  <c r="C36" i="12" s="1"/>
  <c r="D23" i="12"/>
  <c r="D36" i="12" s="1"/>
  <c r="D26" i="12"/>
  <c r="F23" i="12"/>
  <c r="F36" i="12" s="1"/>
  <c r="D25" i="12"/>
  <c r="A27" i="12"/>
  <c r="A40" i="12" s="1"/>
  <c r="C24" i="12"/>
  <c r="A28" i="12"/>
  <c r="A41" i="12" s="1"/>
  <c r="C25" i="12"/>
  <c r="D27" i="12"/>
  <c r="D40" i="12" s="1"/>
  <c r="D28" i="12"/>
  <c r="D41" i="12" s="1"/>
  <c r="F25" i="12"/>
  <c r="F38" i="12" s="1"/>
  <c r="B23" i="12"/>
  <c r="B24" i="12"/>
  <c r="C26" i="12"/>
  <c r="C39" i="12" s="1"/>
  <c r="E23" i="12"/>
  <c r="E36" i="12" s="1"/>
  <c r="C27" i="12"/>
  <c r="C40" i="12" s="1"/>
  <c r="E24" i="12"/>
  <c r="E37" i="12" s="1"/>
  <c r="B26" i="12"/>
  <c r="B39" i="12" s="1"/>
  <c r="F27" i="12"/>
  <c r="B25" i="12"/>
  <c r="F28" i="12"/>
  <c r="C28" i="12"/>
  <c r="C41" i="12" s="1"/>
  <c r="E25" i="12"/>
  <c r="E38" i="12" s="1"/>
  <c r="A23" i="12"/>
  <c r="E26" i="12"/>
  <c r="A24" i="12"/>
  <c r="A37" i="12" s="1"/>
  <c r="F24" i="12"/>
  <c r="F37" i="12" s="1"/>
  <c r="B27" i="12"/>
  <c r="B40" i="12" s="1"/>
  <c r="D24" i="12"/>
  <c r="D37" i="12" s="1"/>
  <c r="F26" i="12"/>
  <c r="F39" i="12" s="1"/>
  <c r="E27" i="12"/>
  <c r="A25" i="12"/>
  <c r="A38" i="12" s="1"/>
  <c r="A24" i="11"/>
  <c r="A35" i="11" s="1"/>
  <c r="C22" i="11"/>
  <c r="B25" i="11"/>
  <c r="B36" i="11" s="1"/>
  <c r="C24" i="11"/>
  <c r="C35" i="11" s="1"/>
  <c r="D23" i="11"/>
  <c r="E22" i="11"/>
  <c r="E33" i="11" s="1"/>
  <c r="A22" i="11"/>
  <c r="B21" i="11"/>
  <c r="E25" i="11"/>
  <c r="A25" i="11"/>
  <c r="A36" i="11" s="1"/>
  <c r="B24" i="11"/>
  <c r="B35" i="11" s="1"/>
  <c r="C23" i="11"/>
  <c r="D22" i="11"/>
  <c r="D33" i="11" s="1"/>
  <c r="E21" i="11"/>
  <c r="E32" i="11" s="1"/>
  <c r="A21" i="11"/>
  <c r="D25" i="11"/>
  <c r="D36" i="11" s="1"/>
  <c r="E24" i="11"/>
  <c r="B23" i="11"/>
  <c r="B34" i="11" s="1"/>
  <c r="D21" i="11"/>
  <c r="D32" i="11" s="1"/>
  <c r="D24" i="11"/>
  <c r="C21" i="11"/>
  <c r="C32" i="11" s="1"/>
  <c r="E23" i="11"/>
  <c r="E34" i="11" s="1"/>
  <c r="A23" i="11"/>
  <c r="A34" i="11" s="1"/>
  <c r="C25" i="11"/>
  <c r="C36" i="11" s="1"/>
  <c r="B22" i="11"/>
  <c r="N18" i="11"/>
  <c r="O17" i="11"/>
  <c r="P16" i="11"/>
  <c r="Q18" i="11"/>
  <c r="M18" i="11"/>
  <c r="N17" i="11"/>
  <c r="O16" i="11"/>
  <c r="P15" i="11"/>
  <c r="Q14" i="11"/>
  <c r="M14" i="11"/>
  <c r="P18" i="11"/>
  <c r="Q17" i="11"/>
  <c r="M17" i="11"/>
  <c r="N16" i="11"/>
  <c r="O15" i="11"/>
  <c r="P14" i="11"/>
  <c r="P17" i="11"/>
  <c r="N15" i="11"/>
  <c r="Q16" i="11"/>
  <c r="M15" i="11"/>
  <c r="M16" i="11"/>
  <c r="O14" i="11"/>
  <c r="O18" i="11"/>
  <c r="Q15" i="11"/>
  <c r="N14" i="11"/>
  <c r="A36" i="12" l="1"/>
  <c r="A32" i="12"/>
  <c r="F33" i="12"/>
  <c r="B38" i="12"/>
  <c r="A33" i="12"/>
  <c r="B36" i="12"/>
  <c r="C32" i="12"/>
  <c r="C38" i="12"/>
  <c r="D38" i="12"/>
  <c r="C33" i="12"/>
  <c r="E40" i="12"/>
  <c r="E32" i="12"/>
  <c r="E33" i="12"/>
  <c r="F40" i="12"/>
  <c r="C37" i="12"/>
  <c r="B33" i="12"/>
  <c r="D32" i="12"/>
  <c r="D39" i="12"/>
  <c r="D33" i="12"/>
  <c r="E39" i="12"/>
  <c r="F41" i="12"/>
  <c r="F32" i="12"/>
  <c r="B37" i="12"/>
  <c r="B32" i="12"/>
  <c r="A29" i="11"/>
  <c r="A32" i="11"/>
  <c r="A33" i="11"/>
  <c r="E30" i="11"/>
  <c r="B30" i="11"/>
  <c r="C33" i="11"/>
  <c r="B33" i="11"/>
  <c r="B29" i="11"/>
  <c r="E35" i="11"/>
  <c r="D30" i="11"/>
  <c r="E36" i="11"/>
  <c r="E29" i="11"/>
  <c r="C30" i="11"/>
  <c r="D34" i="11"/>
  <c r="D35" i="11"/>
  <c r="D29" i="11"/>
  <c r="C34" i="11"/>
  <c r="C29" i="11"/>
  <c r="B32" i="11"/>
  <c r="A30" i="11"/>
  <c r="I37" i="12" l="1"/>
  <c r="I39" i="12" s="1"/>
  <c r="M37" i="12" s="1"/>
  <c r="L38" i="12" s="1"/>
  <c r="H32" i="11"/>
  <c r="H34" i="11" s="1"/>
  <c r="K32" i="11" s="1"/>
  <c r="J33" i="11" s="1"/>
  <c r="I38" i="12" l="1"/>
  <c r="L37" i="12" s="1"/>
  <c r="H33" i="11"/>
  <c r="J32" i="11" s="1"/>
  <c r="K33" i="11" s="1"/>
  <c r="A39" i="11" a="1"/>
  <c r="M38" i="12" l="1"/>
  <c r="R36" i="12" s="1" a="1"/>
  <c r="A43" i="12" a="1"/>
  <c r="B43" i="11"/>
  <c r="C42" i="11"/>
  <c r="D41" i="11"/>
  <c r="E40" i="11"/>
  <c r="A40" i="11"/>
  <c r="B39" i="11"/>
  <c r="B42" i="11"/>
  <c r="B41" i="11"/>
  <c r="B40" i="11"/>
  <c r="A39" i="11"/>
  <c r="A43" i="11"/>
  <c r="A42" i="11"/>
  <c r="A41" i="11"/>
  <c r="E39" i="11"/>
  <c r="E43" i="11"/>
  <c r="E42" i="11"/>
  <c r="E41" i="11"/>
  <c r="D40" i="11"/>
  <c r="D39" i="11"/>
  <c r="D43" i="11"/>
  <c r="D42" i="11"/>
  <c r="C41" i="11"/>
  <c r="C40" i="11"/>
  <c r="C39" i="11"/>
  <c r="C43" i="11"/>
  <c r="R36" i="12" l="1"/>
  <c r="T40" i="12"/>
  <c r="V37" i="12"/>
  <c r="U40" i="12"/>
  <c r="U41" i="12"/>
  <c r="W38" i="12"/>
  <c r="S36" i="12"/>
  <c r="S37" i="12"/>
  <c r="T39" i="12"/>
  <c r="V36" i="12"/>
  <c r="R37" i="12"/>
  <c r="V41" i="12"/>
  <c r="R39" i="12"/>
  <c r="T36" i="12"/>
  <c r="W37" i="12"/>
  <c r="S40" i="12"/>
  <c r="U37" i="12"/>
  <c r="W39" i="12"/>
  <c r="V40" i="12"/>
  <c r="R38" i="12"/>
  <c r="S39" i="12"/>
  <c r="R41" i="12"/>
  <c r="T38" i="12"/>
  <c r="S41" i="12"/>
  <c r="U36" i="12"/>
  <c r="U39" i="12"/>
  <c r="W36" i="12"/>
  <c r="U38" i="12"/>
  <c r="R40" i="12"/>
  <c r="T37" i="12"/>
  <c r="V39" i="12"/>
  <c r="S38" i="12"/>
  <c r="W40" i="12"/>
  <c r="W41" i="12"/>
  <c r="T41" i="12"/>
  <c r="V38" i="12"/>
  <c r="A43" i="12"/>
  <c r="E46" i="12"/>
  <c r="A44" i="12"/>
  <c r="D47" i="12"/>
  <c r="F44" i="12"/>
  <c r="F47" i="12"/>
  <c r="B45" i="12"/>
  <c r="C48" i="12"/>
  <c r="E45" i="12"/>
  <c r="E48" i="12"/>
  <c r="A46" i="12"/>
  <c r="C43" i="12"/>
  <c r="F46" i="12"/>
  <c r="B44" i="12"/>
  <c r="B47" i="12"/>
  <c r="D44" i="12"/>
  <c r="E47" i="12"/>
  <c r="A45" i="12"/>
  <c r="A48" i="12"/>
  <c r="C45" i="12"/>
  <c r="F48" i="12"/>
  <c r="B46" i="12"/>
  <c r="D43" i="12"/>
  <c r="D46" i="12"/>
  <c r="F43" i="12"/>
  <c r="A47" i="12"/>
  <c r="C44" i="12"/>
  <c r="C47" i="12"/>
  <c r="E44" i="12"/>
  <c r="B48" i="12"/>
  <c r="D45" i="12"/>
  <c r="D48" i="12"/>
  <c r="F45" i="12"/>
  <c r="B43" i="12"/>
  <c r="C46" i="12"/>
  <c r="E43" i="12"/>
  <c r="H39" i="11"/>
  <c r="H41" i="11" s="1"/>
  <c r="L40" i="11" s="1"/>
  <c r="K41" i="11" s="1"/>
  <c r="H40" i="11"/>
  <c r="K40" i="11" s="1"/>
  <c r="L41" i="11" s="1"/>
  <c r="I44" i="12" l="1"/>
  <c r="I45" i="12" s="1"/>
  <c r="M45" i="12" s="1"/>
  <c r="A45" i="11" a="1"/>
  <c r="I46" i="12" l="1"/>
  <c r="N45" i="12" s="1"/>
  <c r="M46" i="12" s="1"/>
  <c r="N46" i="12"/>
  <c r="A50" i="12" s="1" a="1"/>
  <c r="A50" i="12" s="1"/>
  <c r="R43" i="12" a="1"/>
  <c r="E49" i="11"/>
  <c r="A49" i="11"/>
  <c r="A60" i="11" s="1"/>
  <c r="B48" i="11"/>
  <c r="B59" i="11" s="1"/>
  <c r="C47" i="11"/>
  <c r="D46" i="11"/>
  <c r="D57" i="11" s="1"/>
  <c r="E45" i="11"/>
  <c r="E56" i="11" s="1"/>
  <c r="A45" i="11"/>
  <c r="B49" i="11"/>
  <c r="B60" i="11" s="1"/>
  <c r="A48" i="11"/>
  <c r="A59" i="11" s="1"/>
  <c r="A47" i="11"/>
  <c r="A58" i="11" s="1"/>
  <c r="A46" i="11"/>
  <c r="A57" i="11" s="1"/>
  <c r="E48" i="11"/>
  <c r="E47" i="11"/>
  <c r="E58" i="11" s="1"/>
  <c r="E46" i="11"/>
  <c r="E57" i="11" s="1"/>
  <c r="D45" i="11"/>
  <c r="D56" i="11" s="1"/>
  <c r="D49" i="11"/>
  <c r="D60" i="11" s="1"/>
  <c r="D48" i="11"/>
  <c r="D47" i="11"/>
  <c r="C46" i="11"/>
  <c r="C45" i="11"/>
  <c r="C56" i="11" s="1"/>
  <c r="C49" i="11"/>
  <c r="C60" i="11" s="1"/>
  <c r="C48" i="11"/>
  <c r="C59" i="11" s="1"/>
  <c r="B47" i="11"/>
  <c r="B46" i="11"/>
  <c r="B45" i="11"/>
  <c r="F54" i="12" l="1"/>
  <c r="E60" i="12" s="1"/>
  <c r="D52" i="12"/>
  <c r="C55" i="12"/>
  <c r="C68" i="12" s="1"/>
  <c r="C53" i="12"/>
  <c r="C66" i="12" s="1"/>
  <c r="C51" i="12"/>
  <c r="C64" i="12" s="1"/>
  <c r="B55" i="12"/>
  <c r="B68" i="12" s="1"/>
  <c r="D53" i="12"/>
  <c r="D59" i="12" s="1"/>
  <c r="B53" i="12"/>
  <c r="B66" i="12" s="1"/>
  <c r="D51" i="12"/>
  <c r="D64" i="12" s="1"/>
  <c r="E55" i="12"/>
  <c r="E68" i="12" s="1"/>
  <c r="F51" i="12"/>
  <c r="F64" i="12" s="1"/>
  <c r="E53" i="12"/>
  <c r="A54" i="12"/>
  <c r="A67" i="12" s="1"/>
  <c r="E51" i="12"/>
  <c r="E64" i="12" s="1"/>
  <c r="A52" i="12"/>
  <c r="A65" i="12" s="1"/>
  <c r="B51" i="12"/>
  <c r="F55" i="12"/>
  <c r="F68" i="12" s="1"/>
  <c r="B54" i="12"/>
  <c r="B67" i="12" s="1"/>
  <c r="F53" i="12"/>
  <c r="F66" i="12" s="1"/>
  <c r="E50" i="12"/>
  <c r="E63" i="12" s="1"/>
  <c r="D54" i="12"/>
  <c r="D67" i="12" s="1"/>
  <c r="F52" i="12"/>
  <c r="F65" i="12" s="1"/>
  <c r="F50" i="12"/>
  <c r="F63" i="12" s="1"/>
  <c r="A55" i="12"/>
  <c r="A68" i="12" s="1"/>
  <c r="A53" i="12"/>
  <c r="A66" i="12" s="1"/>
  <c r="A51" i="12"/>
  <c r="A64" i="12" s="1"/>
  <c r="D55" i="12"/>
  <c r="D68" i="12" s="1"/>
  <c r="B52" i="12"/>
  <c r="D50" i="12"/>
  <c r="D63" i="12" s="1"/>
  <c r="B50" i="12"/>
  <c r="C54" i="12"/>
  <c r="C67" i="12" s="1"/>
  <c r="E54" i="12"/>
  <c r="C52" i="12"/>
  <c r="C65" i="12" s="1"/>
  <c r="E52" i="12"/>
  <c r="E65" i="12" s="1"/>
  <c r="C50" i="12"/>
  <c r="C63" i="12" s="1"/>
  <c r="R43" i="12"/>
  <c r="U47" i="12"/>
  <c r="U43" i="12"/>
  <c r="U48" i="12"/>
  <c r="W45" i="12"/>
  <c r="S43" i="12"/>
  <c r="V48" i="12"/>
  <c r="V44" i="12"/>
  <c r="R47" i="12"/>
  <c r="T44" i="12"/>
  <c r="W47" i="12"/>
  <c r="T43" i="12"/>
  <c r="T47" i="12"/>
  <c r="U45" i="12"/>
  <c r="V46" i="12"/>
  <c r="S47" i="12"/>
  <c r="U44" i="12"/>
  <c r="S46" i="12"/>
  <c r="R46" i="12"/>
  <c r="T48" i="12"/>
  <c r="V45" i="12"/>
  <c r="R48" i="12"/>
  <c r="S48" i="12"/>
  <c r="V43" i="12"/>
  <c r="W48" i="12"/>
  <c r="W44" i="12"/>
  <c r="R44" i="12"/>
  <c r="U46" i="12"/>
  <c r="W43" i="12"/>
  <c r="S44" i="12"/>
  <c r="T45" i="12"/>
  <c r="V47" i="12"/>
  <c r="R45" i="12"/>
  <c r="W46" i="12"/>
  <c r="S45" i="12"/>
  <c r="T46" i="12"/>
  <c r="D65" i="12"/>
  <c r="C60" i="12"/>
  <c r="B60" i="12"/>
  <c r="D66" i="12"/>
  <c r="B59" i="12"/>
  <c r="B64" i="12"/>
  <c r="E66" i="12"/>
  <c r="D60" i="12"/>
  <c r="B65" i="12"/>
  <c r="A60" i="12"/>
  <c r="B63" i="12"/>
  <c r="E67" i="12"/>
  <c r="E59" i="12"/>
  <c r="C59" i="12"/>
  <c r="A63" i="12"/>
  <c r="A59" i="12"/>
  <c r="B58" i="11"/>
  <c r="E54" i="11"/>
  <c r="B54" i="11"/>
  <c r="C57" i="11"/>
  <c r="A56" i="11"/>
  <c r="A53" i="11"/>
  <c r="D58" i="11"/>
  <c r="C54" i="11"/>
  <c r="B56" i="11"/>
  <c r="A54" i="11"/>
  <c r="D59" i="11"/>
  <c r="D53" i="11"/>
  <c r="E60" i="11"/>
  <c r="E53" i="11"/>
  <c r="B57" i="11"/>
  <c r="B53" i="11"/>
  <c r="E59" i="11"/>
  <c r="D54" i="11"/>
  <c r="C58" i="11"/>
  <c r="C53" i="11"/>
  <c r="F67" i="12" l="1"/>
  <c r="F59" i="12"/>
  <c r="I64" i="12"/>
  <c r="I66" i="12" s="1"/>
  <c r="N65" i="12" s="1"/>
  <c r="M66" i="12" s="1"/>
  <c r="H56" i="11"/>
  <c r="H58" i="11" s="1"/>
  <c r="L57" i="11" s="1"/>
  <c r="H57" i="11"/>
  <c r="K57" i="11" s="1"/>
  <c r="L58" i="11" s="1"/>
  <c r="I65" i="12" l="1"/>
  <c r="M65" i="12" s="1"/>
  <c r="K58" i="11"/>
  <c r="A63" i="11" a="1"/>
  <c r="R63" i="12" l="1" a="1"/>
  <c r="N66" i="12"/>
  <c r="A70" i="12" a="1"/>
  <c r="E67" i="11"/>
  <c r="A67" i="11"/>
  <c r="B66" i="11"/>
  <c r="C65" i="11"/>
  <c r="D64" i="11"/>
  <c r="E63" i="11"/>
  <c r="A63" i="11"/>
  <c r="C67" i="11"/>
  <c r="C66" i="11"/>
  <c r="B65" i="11"/>
  <c r="B64" i="11"/>
  <c r="B63" i="11"/>
  <c r="B67" i="11"/>
  <c r="A66" i="11"/>
  <c r="A65" i="11"/>
  <c r="A64" i="11"/>
  <c r="E66" i="11"/>
  <c r="E65" i="11"/>
  <c r="E64" i="11"/>
  <c r="D63" i="11"/>
  <c r="D67" i="11"/>
  <c r="D66" i="11"/>
  <c r="D65" i="11"/>
  <c r="C64" i="11"/>
  <c r="C63" i="11"/>
  <c r="R63" i="12" l="1"/>
  <c r="W66" i="12"/>
  <c r="T67" i="12"/>
  <c r="V64" i="12"/>
  <c r="S66" i="12"/>
  <c r="W67" i="12"/>
  <c r="S65" i="12"/>
  <c r="W68" i="12"/>
  <c r="V67" i="12"/>
  <c r="R65" i="12"/>
  <c r="V66" i="12"/>
  <c r="S67" i="12"/>
  <c r="U64" i="12"/>
  <c r="T64" i="12"/>
  <c r="S64" i="12"/>
  <c r="V68" i="12"/>
  <c r="R66" i="12"/>
  <c r="T63" i="12"/>
  <c r="U63" i="12"/>
  <c r="U66" i="12"/>
  <c r="W63" i="12"/>
  <c r="W64" i="12"/>
  <c r="T66" i="12"/>
  <c r="V63" i="12"/>
  <c r="R64" i="12"/>
  <c r="U67" i="12"/>
  <c r="R68" i="12"/>
  <c r="T65" i="12"/>
  <c r="S68" i="12"/>
  <c r="U68" i="12"/>
  <c r="W65" i="12"/>
  <c r="S63" i="12"/>
  <c r="T68" i="12"/>
  <c r="V65" i="12"/>
  <c r="U65" i="12"/>
  <c r="R67" i="12"/>
  <c r="A75" i="12"/>
  <c r="C72" i="12"/>
  <c r="D75" i="12"/>
  <c r="F72" i="12"/>
  <c r="B70" i="12"/>
  <c r="C73" i="12"/>
  <c r="E70" i="12"/>
  <c r="D74" i="12"/>
  <c r="F71" i="12"/>
  <c r="C74" i="12"/>
  <c r="E71" i="12"/>
  <c r="F74" i="12"/>
  <c r="B72" i="12"/>
  <c r="C75" i="12"/>
  <c r="E72" i="12"/>
  <c r="A70" i="12"/>
  <c r="F73" i="12"/>
  <c r="B71" i="12"/>
  <c r="E73" i="12"/>
  <c r="A71" i="12"/>
  <c r="B74" i="12"/>
  <c r="D71" i="12"/>
  <c r="E74" i="12"/>
  <c r="A72" i="12"/>
  <c r="F75" i="12"/>
  <c r="B73" i="12"/>
  <c r="D70" i="12"/>
  <c r="E75" i="12"/>
  <c r="A73" i="12"/>
  <c r="C70" i="12"/>
  <c r="D73" i="12"/>
  <c r="F70" i="12"/>
  <c r="A74" i="12"/>
  <c r="C71" i="12"/>
  <c r="B75" i="12"/>
  <c r="D72" i="12"/>
  <c r="H63" i="11"/>
  <c r="H64" i="11" s="1"/>
  <c r="L65" i="11" s="1"/>
  <c r="I71" i="12" l="1"/>
  <c r="I72" i="12" s="1"/>
  <c r="N73" i="12" s="1"/>
  <c r="M66" i="11"/>
  <c r="H65" i="11"/>
  <c r="M65" i="11" s="1"/>
  <c r="L66" i="11" s="1"/>
  <c r="A69" i="11" s="1" a="1"/>
  <c r="O74" i="12" l="1"/>
  <c r="R70" i="12" a="1"/>
  <c r="I73" i="12"/>
  <c r="O73" i="12" s="1"/>
  <c r="N74" i="12" s="1"/>
  <c r="A77" i="12" s="1" a="1"/>
  <c r="D73" i="11"/>
  <c r="D84" i="11" s="1"/>
  <c r="E72" i="11"/>
  <c r="A72" i="11"/>
  <c r="A83" i="11" s="1"/>
  <c r="B71" i="11"/>
  <c r="B82" i="11" s="1"/>
  <c r="C70" i="11"/>
  <c r="D69" i="11"/>
  <c r="D80" i="11" s="1"/>
  <c r="B73" i="11"/>
  <c r="B84" i="11" s="1"/>
  <c r="B72" i="11"/>
  <c r="B83" i="11" s="1"/>
  <c r="A71" i="11"/>
  <c r="A82" i="11" s="1"/>
  <c r="A70" i="11"/>
  <c r="A81" i="11" s="1"/>
  <c r="A69" i="11"/>
  <c r="A73" i="11"/>
  <c r="A84" i="11" s="1"/>
  <c r="E71" i="11"/>
  <c r="E82" i="11" s="1"/>
  <c r="E70" i="11"/>
  <c r="E81" i="11" s="1"/>
  <c r="E69" i="11"/>
  <c r="E80" i="11" s="1"/>
  <c r="E73" i="11"/>
  <c r="D72" i="11"/>
  <c r="D71" i="11"/>
  <c r="D70" i="11"/>
  <c r="D81" i="11" s="1"/>
  <c r="C69" i="11"/>
  <c r="C80" i="11" s="1"/>
  <c r="C73" i="11"/>
  <c r="C84" i="11" s="1"/>
  <c r="C72" i="11"/>
  <c r="C71" i="11"/>
  <c r="B70" i="11"/>
  <c r="B69" i="11"/>
  <c r="R70" i="12" l="1"/>
  <c r="A120" i="12" s="1"/>
  <c r="W71" i="12"/>
  <c r="F121" i="12" s="1"/>
  <c r="T74" i="12"/>
  <c r="C124" i="12" s="1"/>
  <c r="V71" i="12"/>
  <c r="E121" i="12" s="1"/>
  <c r="W74" i="12"/>
  <c r="F124" i="12" s="1"/>
  <c r="S72" i="12"/>
  <c r="B122" i="12" s="1"/>
  <c r="W75" i="12"/>
  <c r="F125" i="12" s="1"/>
  <c r="T75" i="12"/>
  <c r="C125" i="12" s="1"/>
  <c r="V72" i="12"/>
  <c r="E122" i="12" s="1"/>
  <c r="S75" i="12"/>
  <c r="B125" i="12" s="1"/>
  <c r="V73" i="12"/>
  <c r="E123" i="12" s="1"/>
  <c r="R71" i="12"/>
  <c r="A121" i="12" s="1"/>
  <c r="U71" i="12"/>
  <c r="D121" i="12" s="1"/>
  <c r="V74" i="12"/>
  <c r="E124" i="12" s="1"/>
  <c r="U70" i="12"/>
  <c r="D120" i="12" s="1"/>
  <c r="W73" i="12"/>
  <c r="F123" i="12" s="1"/>
  <c r="V75" i="12"/>
  <c r="E125" i="12" s="1"/>
  <c r="R73" i="12"/>
  <c r="A123" i="12" s="1"/>
  <c r="T70" i="12"/>
  <c r="C120" i="12" s="1"/>
  <c r="U73" i="12"/>
  <c r="D123" i="12" s="1"/>
  <c r="W70" i="12"/>
  <c r="F120" i="12" s="1"/>
  <c r="S73" i="12"/>
  <c r="B123" i="12" s="1"/>
  <c r="R74" i="12"/>
  <c r="A124" i="12" s="1"/>
  <c r="T71" i="12"/>
  <c r="C121" i="12" s="1"/>
  <c r="U74" i="12"/>
  <c r="D124" i="12" s="1"/>
  <c r="U72" i="12"/>
  <c r="D122" i="12" s="1"/>
  <c r="R75" i="12"/>
  <c r="A125" i="12" s="1"/>
  <c r="T72" i="12"/>
  <c r="C122" i="12" s="1"/>
  <c r="U75" i="12"/>
  <c r="D125" i="12" s="1"/>
  <c r="W72" i="12"/>
  <c r="F122" i="12" s="1"/>
  <c r="S70" i="12"/>
  <c r="B120" i="12" s="1"/>
  <c r="S71" i="12"/>
  <c r="B121" i="12" s="1"/>
  <c r="T73" i="12"/>
  <c r="C123" i="12" s="1"/>
  <c r="V70" i="12"/>
  <c r="E120" i="12" s="1"/>
  <c r="S74" i="12"/>
  <c r="B124" i="12" s="1"/>
  <c r="R72" i="12"/>
  <c r="A122" i="12" s="1"/>
  <c r="F82" i="12"/>
  <c r="B80" i="12"/>
  <c r="B93" i="12" s="1"/>
  <c r="D77" i="12"/>
  <c r="D90" i="12" s="1"/>
  <c r="E80" i="12"/>
  <c r="A78" i="12"/>
  <c r="A91" i="12" s="1"/>
  <c r="B81" i="12"/>
  <c r="B94" i="12" s="1"/>
  <c r="D78" i="12"/>
  <c r="D91" i="12" s="1"/>
  <c r="E81" i="12"/>
  <c r="A79" i="12"/>
  <c r="A92" i="12" s="1"/>
  <c r="B82" i="12"/>
  <c r="B95" i="12" s="1"/>
  <c r="D79" i="12"/>
  <c r="E82" i="12"/>
  <c r="E95" i="12" s="1"/>
  <c r="A80" i="12"/>
  <c r="A93" i="12" s="1"/>
  <c r="C77" i="12"/>
  <c r="C90" i="12" s="1"/>
  <c r="D80" i="12"/>
  <c r="F77" i="12"/>
  <c r="F90" i="12" s="1"/>
  <c r="A81" i="12"/>
  <c r="A94" i="12" s="1"/>
  <c r="C78" i="12"/>
  <c r="D81" i="12"/>
  <c r="D94" i="12" s="1"/>
  <c r="F78" i="12"/>
  <c r="F91" i="12" s="1"/>
  <c r="A82" i="12"/>
  <c r="A95" i="12" s="1"/>
  <c r="C79" i="12"/>
  <c r="D82" i="12"/>
  <c r="D95" i="12" s="1"/>
  <c r="F79" i="12"/>
  <c r="F92" i="12" s="1"/>
  <c r="B77" i="12"/>
  <c r="C80" i="12"/>
  <c r="C93" i="12" s="1"/>
  <c r="E77" i="12"/>
  <c r="E90" i="12" s="1"/>
  <c r="F81" i="12"/>
  <c r="C82" i="12"/>
  <c r="C95" i="12" s="1"/>
  <c r="A77" i="12"/>
  <c r="F80" i="12"/>
  <c r="F93" i="12" s="1"/>
  <c r="B78" i="12"/>
  <c r="C81" i="12"/>
  <c r="C94" i="12" s="1"/>
  <c r="E78" i="12"/>
  <c r="E91" i="12" s="1"/>
  <c r="B79" i="12"/>
  <c r="E79" i="12"/>
  <c r="E92" i="12" s="1"/>
  <c r="B81" i="11"/>
  <c r="B77" i="11"/>
  <c r="C77" i="11"/>
  <c r="C82" i="11"/>
  <c r="E83" i="11"/>
  <c r="D78" i="11"/>
  <c r="E84" i="11"/>
  <c r="E77" i="11"/>
  <c r="A80" i="11"/>
  <c r="A77" i="11"/>
  <c r="C83" i="11"/>
  <c r="E78" i="11"/>
  <c r="C78" i="11"/>
  <c r="D82" i="11"/>
  <c r="B80" i="11"/>
  <c r="A78" i="11"/>
  <c r="D83" i="11"/>
  <c r="D77" i="11"/>
  <c r="C81" i="11"/>
  <c r="B78" i="11"/>
  <c r="D93" i="12" l="1"/>
  <c r="D86" i="12"/>
  <c r="C87" i="12"/>
  <c r="D92" i="12"/>
  <c r="B86" i="12"/>
  <c r="B91" i="12"/>
  <c r="E94" i="12"/>
  <c r="E86" i="12"/>
  <c r="E87" i="12"/>
  <c r="F94" i="12"/>
  <c r="E93" i="12"/>
  <c r="D87" i="12"/>
  <c r="B92" i="12"/>
  <c r="A90" i="12"/>
  <c r="A86" i="12"/>
  <c r="C92" i="12"/>
  <c r="C86" i="12"/>
  <c r="C91" i="12"/>
  <c r="B87" i="12"/>
  <c r="A87" i="12"/>
  <c r="B90" i="12"/>
  <c r="F86" i="12"/>
  <c r="F95" i="12"/>
  <c r="H80" i="11"/>
  <c r="H81" i="11" s="1"/>
  <c r="L82" i="11" s="1"/>
  <c r="H82" i="11"/>
  <c r="M82" i="11" s="1"/>
  <c r="L83" i="11" s="1"/>
  <c r="F12" i="10"/>
  <c r="F11" i="10"/>
  <c r="E11" i="10"/>
  <c r="E10" i="10"/>
  <c r="D10" i="10"/>
  <c r="D9" i="10"/>
  <c r="H8" i="10" s="1" a="1"/>
  <c r="C9" i="10"/>
  <c r="C8" i="10"/>
  <c r="B8" i="10"/>
  <c r="B7" i="10"/>
  <c r="A7" i="10"/>
  <c r="F80" i="9"/>
  <c r="E80" i="9"/>
  <c r="D80" i="9"/>
  <c r="C80" i="9"/>
  <c r="B80" i="9"/>
  <c r="A80" i="9"/>
  <c r="F79" i="9"/>
  <c r="E79" i="9"/>
  <c r="D79" i="9"/>
  <c r="C79" i="9"/>
  <c r="B79" i="9"/>
  <c r="A79" i="9"/>
  <c r="A70" i="9" a="1"/>
  <c r="A75" i="9" s="1"/>
  <c r="N66" i="9"/>
  <c r="M66" i="9"/>
  <c r="N65" i="9"/>
  <c r="M65" i="9"/>
  <c r="I66" i="9"/>
  <c r="I65" i="9"/>
  <c r="I64" i="9"/>
  <c r="F68" i="9"/>
  <c r="E68" i="9"/>
  <c r="D68" i="9"/>
  <c r="C68" i="9"/>
  <c r="B68" i="9"/>
  <c r="A68" i="9"/>
  <c r="F67" i="9"/>
  <c r="E67" i="9"/>
  <c r="D67" i="9"/>
  <c r="C67" i="9"/>
  <c r="B67" i="9"/>
  <c r="A67" i="9"/>
  <c r="F66" i="9"/>
  <c r="E66" i="9"/>
  <c r="D66" i="9"/>
  <c r="C66" i="9"/>
  <c r="B66" i="9"/>
  <c r="A66" i="9"/>
  <c r="F65" i="9"/>
  <c r="E65" i="9"/>
  <c r="D65" i="9"/>
  <c r="C65" i="9"/>
  <c r="B65" i="9"/>
  <c r="A65" i="9"/>
  <c r="F64" i="9"/>
  <c r="E64" i="9"/>
  <c r="D64" i="9"/>
  <c r="C64" i="9"/>
  <c r="B64" i="9"/>
  <c r="A64" i="9"/>
  <c r="F63" i="9"/>
  <c r="E63" i="9"/>
  <c r="D63" i="9"/>
  <c r="C63" i="9"/>
  <c r="B63" i="9"/>
  <c r="A63" i="9"/>
  <c r="F60" i="9"/>
  <c r="E60" i="9"/>
  <c r="D60" i="9"/>
  <c r="C60" i="9"/>
  <c r="B60" i="9"/>
  <c r="A60" i="9"/>
  <c r="F59" i="9"/>
  <c r="E59" i="9"/>
  <c r="D59" i="9"/>
  <c r="C59" i="9"/>
  <c r="B59" i="9"/>
  <c r="A59" i="9"/>
  <c r="A50" i="9" a="1"/>
  <c r="B50" i="9" s="1"/>
  <c r="N46" i="9"/>
  <c r="M46" i="9"/>
  <c r="N45" i="9"/>
  <c r="M45" i="9"/>
  <c r="I46" i="9"/>
  <c r="I45" i="9"/>
  <c r="I44" i="9"/>
  <c r="A43" i="9" a="1"/>
  <c r="B43" i="9" s="1"/>
  <c r="M38" i="9"/>
  <c r="L38" i="9"/>
  <c r="M37" i="9"/>
  <c r="L37" i="9"/>
  <c r="A37" i="9"/>
  <c r="B37" i="9"/>
  <c r="I37" i="9" s="1"/>
  <c r="C37" i="9"/>
  <c r="D37" i="9"/>
  <c r="E37" i="9"/>
  <c r="F37" i="9"/>
  <c r="A38" i="9"/>
  <c r="B38" i="9"/>
  <c r="C38" i="9"/>
  <c r="D38" i="9"/>
  <c r="E38" i="9"/>
  <c r="F38" i="9"/>
  <c r="A39" i="9"/>
  <c r="B39" i="9"/>
  <c r="C39" i="9"/>
  <c r="D39" i="9"/>
  <c r="E39" i="9"/>
  <c r="F39" i="9"/>
  <c r="A40" i="9"/>
  <c r="B40" i="9"/>
  <c r="C40" i="9"/>
  <c r="D40" i="9"/>
  <c r="E40" i="9"/>
  <c r="F40" i="9"/>
  <c r="A41" i="9"/>
  <c r="B41" i="9"/>
  <c r="C41" i="9"/>
  <c r="D41" i="9"/>
  <c r="E41" i="9"/>
  <c r="F41" i="9"/>
  <c r="B36" i="9"/>
  <c r="C36" i="9"/>
  <c r="D36" i="9"/>
  <c r="E36" i="9"/>
  <c r="F36" i="9"/>
  <c r="A36" i="9"/>
  <c r="F33" i="9"/>
  <c r="E33" i="9"/>
  <c r="D33" i="9"/>
  <c r="C33" i="9"/>
  <c r="B33" i="9"/>
  <c r="A33" i="9"/>
  <c r="F32" i="9"/>
  <c r="E32" i="9"/>
  <c r="D32" i="9"/>
  <c r="C32" i="9"/>
  <c r="B32" i="9"/>
  <c r="A32" i="9"/>
  <c r="F11" i="9"/>
  <c r="F12" i="9"/>
  <c r="E11" i="9"/>
  <c r="E10" i="9"/>
  <c r="D10" i="9"/>
  <c r="D9" i="9"/>
  <c r="C9" i="9"/>
  <c r="C8" i="9"/>
  <c r="B8" i="9"/>
  <c r="B7" i="9"/>
  <c r="A7" i="9"/>
  <c r="I91" i="12" l="1"/>
  <c r="I93" i="12" s="1"/>
  <c r="O93" i="12" s="1"/>
  <c r="N94" i="12" s="1"/>
  <c r="M83" i="11"/>
  <c r="A87" i="11" a="1"/>
  <c r="H10" i="10"/>
  <c r="L10" i="10" s="1"/>
  <c r="J8" i="10"/>
  <c r="N8" i="10" s="1"/>
  <c r="J10" i="10"/>
  <c r="I10" i="10"/>
  <c r="M10" i="10" s="1"/>
  <c r="I8" i="10"/>
  <c r="M8" i="10" s="1"/>
  <c r="J9" i="10"/>
  <c r="N9" i="10" s="1"/>
  <c r="H8" i="10"/>
  <c r="I9" i="10"/>
  <c r="H9" i="10"/>
  <c r="E75" i="9"/>
  <c r="D70" i="9"/>
  <c r="B71" i="9"/>
  <c r="F71" i="9"/>
  <c r="D72" i="9"/>
  <c r="B73" i="9"/>
  <c r="F73" i="9"/>
  <c r="D74" i="9"/>
  <c r="B75" i="9"/>
  <c r="F75" i="9"/>
  <c r="A70" i="9"/>
  <c r="E70" i="9"/>
  <c r="C71" i="9"/>
  <c r="A72" i="9"/>
  <c r="E72" i="9"/>
  <c r="C73" i="9"/>
  <c r="A74" i="9"/>
  <c r="E74" i="9"/>
  <c r="C75" i="9"/>
  <c r="B70" i="9"/>
  <c r="F70" i="9"/>
  <c r="D71" i="9"/>
  <c r="B72" i="9"/>
  <c r="F72" i="9"/>
  <c r="D73" i="9"/>
  <c r="B74" i="9"/>
  <c r="F74" i="9"/>
  <c r="D75" i="9"/>
  <c r="C70" i="9"/>
  <c r="A71" i="9"/>
  <c r="E71" i="9"/>
  <c r="C72" i="9"/>
  <c r="A73" i="9"/>
  <c r="E73" i="9"/>
  <c r="C74" i="9"/>
  <c r="C55" i="9"/>
  <c r="E54" i="9"/>
  <c r="A54" i="9"/>
  <c r="C53" i="9"/>
  <c r="E52" i="9"/>
  <c r="A52" i="9"/>
  <c r="C51" i="9"/>
  <c r="E50" i="9"/>
  <c r="A50" i="9"/>
  <c r="F55" i="9"/>
  <c r="B55" i="9"/>
  <c r="D54" i="9"/>
  <c r="F53" i="9"/>
  <c r="B53" i="9"/>
  <c r="D52" i="9"/>
  <c r="F51" i="9"/>
  <c r="B51" i="9"/>
  <c r="D50" i="9"/>
  <c r="E55" i="9"/>
  <c r="A55" i="9"/>
  <c r="C54" i="9"/>
  <c r="E53" i="9"/>
  <c r="A53" i="9"/>
  <c r="C52" i="9"/>
  <c r="E51" i="9"/>
  <c r="A51" i="9"/>
  <c r="C50" i="9"/>
  <c r="D55" i="9"/>
  <c r="F54" i="9"/>
  <c r="B54" i="9"/>
  <c r="D53" i="9"/>
  <c r="F52" i="9"/>
  <c r="B52" i="9"/>
  <c r="D51" i="9"/>
  <c r="F50" i="9"/>
  <c r="E48" i="9"/>
  <c r="A48" i="9"/>
  <c r="C47" i="9"/>
  <c r="E46" i="9"/>
  <c r="A46" i="9"/>
  <c r="C45" i="9"/>
  <c r="E44" i="9"/>
  <c r="A44" i="9"/>
  <c r="C43" i="9"/>
  <c r="C48" i="9"/>
  <c r="E47" i="9"/>
  <c r="A47" i="9"/>
  <c r="C46" i="9"/>
  <c r="E45" i="9"/>
  <c r="A45" i="9"/>
  <c r="C44" i="9"/>
  <c r="E43" i="9"/>
  <c r="A43" i="9"/>
  <c r="F48" i="9"/>
  <c r="B48" i="9"/>
  <c r="D47" i="9"/>
  <c r="F46" i="9"/>
  <c r="B46" i="9"/>
  <c r="D45" i="9"/>
  <c r="F44" i="9"/>
  <c r="B44" i="9"/>
  <c r="D43" i="9"/>
  <c r="D48" i="9"/>
  <c r="F47" i="9"/>
  <c r="B47" i="9"/>
  <c r="D46" i="9"/>
  <c r="F45" i="9"/>
  <c r="B45" i="9"/>
  <c r="D44" i="9"/>
  <c r="F43" i="9"/>
  <c r="I39" i="9"/>
  <c r="I38" i="9"/>
  <c r="H8" i="9" a="1"/>
  <c r="I8" i="9" s="1"/>
  <c r="M8" i="9" s="1"/>
  <c r="E127" i="8"/>
  <c r="E126" i="8"/>
  <c r="D126" i="8"/>
  <c r="D125" i="8"/>
  <c r="C125" i="8"/>
  <c r="C124" i="8"/>
  <c r="B124" i="8"/>
  <c r="B123" i="8"/>
  <c r="A123" i="8"/>
  <c r="E11" i="8"/>
  <c r="E10" i="8"/>
  <c r="D10" i="8"/>
  <c r="D9" i="8"/>
  <c r="C9" i="8"/>
  <c r="C8" i="8"/>
  <c r="B8" i="8"/>
  <c r="B7" i="8"/>
  <c r="A7" i="8"/>
  <c r="E11" i="7"/>
  <c r="E10" i="7"/>
  <c r="D10" i="7"/>
  <c r="D9" i="7"/>
  <c r="C9" i="7"/>
  <c r="C8" i="7"/>
  <c r="B8" i="7"/>
  <c r="G7" i="7" a="1"/>
  <c r="K10" i="7" s="1"/>
  <c r="Q10" i="7" s="1"/>
  <c r="B7" i="7"/>
  <c r="A7" i="7"/>
  <c r="E11" i="6"/>
  <c r="E10" i="6"/>
  <c r="D10" i="6"/>
  <c r="D9" i="6"/>
  <c r="C9" i="6"/>
  <c r="C8" i="6"/>
  <c r="B8" i="6"/>
  <c r="B7" i="6"/>
  <c r="A7" i="6"/>
  <c r="H14" i="5"/>
  <c r="I92" i="12" l="1"/>
  <c r="N93" i="12" s="1"/>
  <c r="D91" i="11"/>
  <c r="E90" i="11"/>
  <c r="A90" i="11"/>
  <c r="B89" i="11"/>
  <c r="C88" i="11"/>
  <c r="D87" i="11"/>
  <c r="C91" i="11"/>
  <c r="C90" i="11"/>
  <c r="C89" i="11"/>
  <c r="B88" i="11"/>
  <c r="B87" i="11"/>
  <c r="B91" i="11"/>
  <c r="B90" i="11"/>
  <c r="A89" i="11"/>
  <c r="A88" i="11"/>
  <c r="A87" i="11"/>
  <c r="A91" i="11"/>
  <c r="E89" i="11"/>
  <c r="E88" i="11"/>
  <c r="E87" i="11"/>
  <c r="E91" i="11"/>
  <c r="D90" i="11"/>
  <c r="D89" i="11"/>
  <c r="D88" i="11"/>
  <c r="C87" i="11"/>
  <c r="L9" i="10"/>
  <c r="B15" i="10"/>
  <c r="B14" i="10"/>
  <c r="H8" i="9"/>
  <c r="H9" i="9"/>
  <c r="L9" i="9" s="1"/>
  <c r="J10" i="9"/>
  <c r="J9" i="9"/>
  <c r="N9" i="9" s="1"/>
  <c r="I10" i="9"/>
  <c r="M10" i="9" s="1"/>
  <c r="J8" i="9"/>
  <c r="N8" i="9" s="1"/>
  <c r="H10" i="9"/>
  <c r="L10" i="9" s="1"/>
  <c r="I9" i="9"/>
  <c r="B15" i="9"/>
  <c r="B14" i="9"/>
  <c r="B17" i="9" s="1"/>
  <c r="G7" i="8" a="1"/>
  <c r="H10" i="8" s="1"/>
  <c r="N10" i="8" s="1"/>
  <c r="K11" i="8"/>
  <c r="G11" i="8"/>
  <c r="M11" i="8" s="1"/>
  <c r="I9" i="8"/>
  <c r="J8" i="8"/>
  <c r="P8" i="8" s="1"/>
  <c r="K7" i="8"/>
  <c r="Q7" i="8" s="1"/>
  <c r="I11" i="8"/>
  <c r="O11" i="8" s="1"/>
  <c r="J10" i="8"/>
  <c r="K9" i="8"/>
  <c r="Q9" i="8" s="1"/>
  <c r="H8" i="8"/>
  <c r="I7" i="8"/>
  <c r="O7" i="8" s="1"/>
  <c r="H11" i="8"/>
  <c r="N11" i="8" s="1"/>
  <c r="J9" i="8"/>
  <c r="P9" i="8" s="1"/>
  <c r="K8" i="8"/>
  <c r="Q8" i="8" s="1"/>
  <c r="G8" i="8"/>
  <c r="G10" i="8"/>
  <c r="M10" i="8" s="1"/>
  <c r="J11" i="8"/>
  <c r="P11" i="8" s="1"/>
  <c r="I8" i="8"/>
  <c r="O8" i="8" s="1"/>
  <c r="J7" i="8"/>
  <c r="P7" i="8" s="1"/>
  <c r="H9" i="8"/>
  <c r="N9" i="8" s="1"/>
  <c r="K7" i="7"/>
  <c r="Q7" i="7" s="1"/>
  <c r="G10" i="7"/>
  <c r="M10" i="7" s="1"/>
  <c r="G7" i="7"/>
  <c r="H9" i="7"/>
  <c r="N9" i="7" s="1"/>
  <c r="K11" i="7"/>
  <c r="H7" i="7"/>
  <c r="N7" i="7" s="1"/>
  <c r="I8" i="7"/>
  <c r="O8" i="7" s="1"/>
  <c r="I9" i="7"/>
  <c r="I11" i="7"/>
  <c r="O11" i="7" s="1"/>
  <c r="J10" i="7"/>
  <c r="K9" i="7"/>
  <c r="Q9" i="7" s="1"/>
  <c r="G9" i="7"/>
  <c r="M9" i="7" s="1"/>
  <c r="H8" i="7"/>
  <c r="I7" i="7"/>
  <c r="O7" i="7" s="1"/>
  <c r="H11" i="7"/>
  <c r="N11" i="7" s="1"/>
  <c r="I10" i="7"/>
  <c r="O10" i="7" s="1"/>
  <c r="G8" i="7"/>
  <c r="H10" i="7"/>
  <c r="N10" i="7" s="1"/>
  <c r="J7" i="7"/>
  <c r="P7" i="7" s="1"/>
  <c r="J8" i="7"/>
  <c r="P8" i="7" s="1"/>
  <c r="J9" i="7"/>
  <c r="P9" i="7" s="1"/>
  <c r="G11" i="7"/>
  <c r="M11" i="7" s="1"/>
  <c r="K8" i="7"/>
  <c r="Q8" i="7" s="1"/>
  <c r="J11" i="7"/>
  <c r="P11" i="7" s="1"/>
  <c r="G7" i="6" a="1"/>
  <c r="O94" i="12" l="1"/>
  <c r="R90" i="12" s="1" a="1"/>
  <c r="H87" i="11"/>
  <c r="H88" i="11" s="1"/>
  <c r="M90" i="11" s="1"/>
  <c r="B18" i="10"/>
  <c r="B17" i="10"/>
  <c r="B18" i="9"/>
  <c r="B20" i="9" s="1"/>
  <c r="K10" i="8"/>
  <c r="Q10" i="8" s="1"/>
  <c r="H7" i="8"/>
  <c r="N7" i="8" s="1"/>
  <c r="I10" i="8"/>
  <c r="O10" i="8" s="1"/>
  <c r="G9" i="8"/>
  <c r="M9" i="8" s="1"/>
  <c r="G7" i="8"/>
  <c r="M8" i="8"/>
  <c r="B13" i="8"/>
  <c r="B13" i="7"/>
  <c r="B14" i="7"/>
  <c r="M8" i="7"/>
  <c r="H11" i="6"/>
  <c r="N11" i="6" s="1"/>
  <c r="I10" i="6"/>
  <c r="O10" i="6" s="1"/>
  <c r="J9" i="6"/>
  <c r="P9" i="6" s="1"/>
  <c r="K8" i="6"/>
  <c r="Q8" i="6" s="1"/>
  <c r="G8" i="6"/>
  <c r="H7" i="6"/>
  <c r="N7" i="6" s="1"/>
  <c r="K11" i="6"/>
  <c r="G11" i="6"/>
  <c r="M11" i="6" s="1"/>
  <c r="H10" i="6"/>
  <c r="N10" i="6" s="1"/>
  <c r="I9" i="6"/>
  <c r="J8" i="6"/>
  <c r="P8" i="6" s="1"/>
  <c r="K7" i="6"/>
  <c r="Q7" i="6" s="1"/>
  <c r="G7" i="6"/>
  <c r="J11" i="6"/>
  <c r="P11" i="6" s="1"/>
  <c r="K10" i="6"/>
  <c r="Q10" i="6" s="1"/>
  <c r="G10" i="6"/>
  <c r="M10" i="6" s="1"/>
  <c r="H9" i="6"/>
  <c r="N9" i="6" s="1"/>
  <c r="I8" i="6"/>
  <c r="O8" i="6" s="1"/>
  <c r="J7" i="6"/>
  <c r="P7" i="6" s="1"/>
  <c r="K9" i="6"/>
  <c r="Q9" i="6" s="1"/>
  <c r="G9" i="6"/>
  <c r="M9" i="6" s="1"/>
  <c r="I11" i="6"/>
  <c r="O11" i="6" s="1"/>
  <c r="H8" i="6"/>
  <c r="J10" i="6"/>
  <c r="I7" i="6"/>
  <c r="O7" i="6" s="1"/>
  <c r="B7" i="5"/>
  <c r="C8" i="5"/>
  <c r="D9" i="5"/>
  <c r="E10" i="5"/>
  <c r="E11" i="5"/>
  <c r="D10" i="5"/>
  <c r="C9" i="5"/>
  <c r="B8" i="5"/>
  <c r="A7" i="5"/>
  <c r="G7" i="5" s="1" a="1"/>
  <c r="G7" i="5" s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B1" i="3"/>
  <c r="C1" i="3"/>
  <c r="D1" i="3"/>
  <c r="E1" i="3"/>
  <c r="F1" i="3"/>
  <c r="G1" i="3"/>
  <c r="A1" i="3"/>
  <c r="B24" i="4"/>
  <c r="D21" i="1"/>
  <c r="B24" i="2"/>
  <c r="B19" i="4"/>
  <c r="B18" i="4"/>
  <c r="A13" i="4" a="1"/>
  <c r="B16" i="4" s="1"/>
  <c r="D10" i="4"/>
  <c r="C10" i="4"/>
  <c r="B10" i="4"/>
  <c r="A10" i="4"/>
  <c r="D9" i="4"/>
  <c r="C9" i="4"/>
  <c r="B9" i="4"/>
  <c r="A9" i="4"/>
  <c r="B19" i="2"/>
  <c r="B22" i="2" s="1"/>
  <c r="B18" i="2"/>
  <c r="A13" i="2" a="1"/>
  <c r="A13" i="2" s="1"/>
  <c r="D10" i="2"/>
  <c r="C10" i="2"/>
  <c r="B10" i="2"/>
  <c r="A10" i="2"/>
  <c r="D9" i="2"/>
  <c r="C9" i="2"/>
  <c r="B9" i="2"/>
  <c r="A9" i="2"/>
  <c r="A30" i="1"/>
  <c r="B26" i="1"/>
  <c r="B24" i="1"/>
  <c r="B23" i="1"/>
  <c r="B21" i="1"/>
  <c r="B20" i="1"/>
  <c r="A14" i="1" a="1"/>
  <c r="A14" i="1" s="1"/>
  <c r="D11" i="1"/>
  <c r="C11" i="1"/>
  <c r="B11" i="1"/>
  <c r="A11" i="1"/>
  <c r="E10" i="1"/>
  <c r="D10" i="1"/>
  <c r="C10" i="1"/>
  <c r="B10" i="1"/>
  <c r="A10" i="1"/>
  <c r="W95" i="12" l="1"/>
  <c r="F116" i="12" s="1"/>
  <c r="R93" i="12"/>
  <c r="A114" i="12" s="1"/>
  <c r="V90" i="12"/>
  <c r="E111" i="12" s="1"/>
  <c r="T93" i="12"/>
  <c r="C114" i="12" s="1"/>
  <c r="R91" i="12"/>
  <c r="A112" i="12" s="1"/>
  <c r="S90" i="12"/>
  <c r="B111" i="12" s="1"/>
  <c r="W92" i="12"/>
  <c r="F113" i="12" s="1"/>
  <c r="U95" i="12"/>
  <c r="D116" i="12" s="1"/>
  <c r="U92" i="12"/>
  <c r="D113" i="12" s="1"/>
  <c r="S95" i="12"/>
  <c r="B116" i="12" s="1"/>
  <c r="T91" i="12"/>
  <c r="C112" i="12" s="1"/>
  <c r="T92" i="12"/>
  <c r="C113" i="12" s="1"/>
  <c r="W90" i="12"/>
  <c r="F111" i="12" s="1"/>
  <c r="U90" i="12"/>
  <c r="D111" i="12" s="1"/>
  <c r="S93" i="12"/>
  <c r="B114" i="12" s="1"/>
  <c r="U93" i="12"/>
  <c r="D114" i="12" s="1"/>
  <c r="T90" i="12"/>
  <c r="C111" i="12" s="1"/>
  <c r="R95" i="12"/>
  <c r="A116" i="12" s="1"/>
  <c r="R92" i="12"/>
  <c r="A113" i="12" s="1"/>
  <c r="V94" i="12"/>
  <c r="E115" i="12" s="1"/>
  <c r="V93" i="12"/>
  <c r="E114" i="12" s="1"/>
  <c r="U91" i="12"/>
  <c r="D112" i="12" s="1"/>
  <c r="S94" i="12"/>
  <c r="B115" i="12" s="1"/>
  <c r="S91" i="12"/>
  <c r="B112" i="12" s="1"/>
  <c r="W93" i="12"/>
  <c r="F114" i="12" s="1"/>
  <c r="R94" i="12"/>
  <c r="A115" i="12" s="1"/>
  <c r="V91" i="12"/>
  <c r="E112" i="12" s="1"/>
  <c r="R90" i="12"/>
  <c r="A111" i="12" s="1"/>
  <c r="V92" i="12"/>
  <c r="E113" i="12" s="1"/>
  <c r="T95" i="12"/>
  <c r="C116" i="12" s="1"/>
  <c r="V95" i="12"/>
  <c r="E116" i="12" s="1"/>
  <c r="S92" i="12"/>
  <c r="B113" i="12" s="1"/>
  <c r="W94" i="12"/>
  <c r="F115" i="12" s="1"/>
  <c r="W91" i="12"/>
  <c r="F112" i="12" s="1"/>
  <c r="U94" i="12"/>
  <c r="D115" i="12" s="1"/>
  <c r="T94" i="12"/>
  <c r="C115" i="12" s="1"/>
  <c r="A97" i="12" a="1"/>
  <c r="E102" i="12" s="1"/>
  <c r="N91" i="11"/>
  <c r="H89" i="11"/>
  <c r="N90" i="11" s="1"/>
  <c r="M91" i="11" s="1"/>
  <c r="A93" i="11" s="1" a="1"/>
  <c r="B20" i="10"/>
  <c r="M9" i="10" s="1"/>
  <c r="N10" i="10"/>
  <c r="N10" i="9"/>
  <c r="L8" i="9"/>
  <c r="M9" i="9"/>
  <c r="E14" i="9"/>
  <c r="E16" i="9" s="1"/>
  <c r="J16" i="9" s="1"/>
  <c r="I17" i="9" s="1"/>
  <c r="B14" i="8"/>
  <c r="B16" i="8"/>
  <c r="B17" i="8"/>
  <c r="B17" i="7"/>
  <c r="B16" i="7"/>
  <c r="B19" i="7" s="1"/>
  <c r="B13" i="6"/>
  <c r="B14" i="6"/>
  <c r="M8" i="6"/>
  <c r="J11" i="5"/>
  <c r="P11" i="5" s="1"/>
  <c r="K10" i="5"/>
  <c r="Q10" i="5" s="1"/>
  <c r="G10" i="5"/>
  <c r="M10" i="5" s="1"/>
  <c r="H9" i="5"/>
  <c r="N9" i="5" s="1"/>
  <c r="I8" i="5"/>
  <c r="O8" i="5" s="1"/>
  <c r="J7" i="5"/>
  <c r="P7" i="5" s="1"/>
  <c r="I11" i="5"/>
  <c r="O11" i="5" s="1"/>
  <c r="J10" i="5"/>
  <c r="K9" i="5"/>
  <c r="Q9" i="5" s="1"/>
  <c r="G9" i="5"/>
  <c r="M9" i="5" s="1"/>
  <c r="H8" i="5"/>
  <c r="I7" i="5"/>
  <c r="O7" i="5" s="1"/>
  <c r="H11" i="5"/>
  <c r="N11" i="5" s="1"/>
  <c r="I10" i="5"/>
  <c r="O10" i="5" s="1"/>
  <c r="J9" i="5"/>
  <c r="P9" i="5" s="1"/>
  <c r="K8" i="5"/>
  <c r="Q8" i="5" s="1"/>
  <c r="G8" i="5"/>
  <c r="H7" i="5"/>
  <c r="N7" i="5" s="1"/>
  <c r="K11" i="5"/>
  <c r="G11" i="5"/>
  <c r="M11" i="5" s="1"/>
  <c r="H10" i="5"/>
  <c r="N10" i="5" s="1"/>
  <c r="I9" i="5"/>
  <c r="J8" i="5"/>
  <c r="P8" i="5" s="1"/>
  <c r="K7" i="5"/>
  <c r="Q7" i="5" s="1"/>
  <c r="C13" i="4"/>
  <c r="C14" i="4"/>
  <c r="C15" i="4"/>
  <c r="C16" i="4"/>
  <c r="D13" i="4"/>
  <c r="D14" i="4"/>
  <c r="D15" i="4"/>
  <c r="D16" i="4"/>
  <c r="A13" i="4"/>
  <c r="A14" i="4"/>
  <c r="A15" i="4"/>
  <c r="A16" i="4"/>
  <c r="B13" i="4"/>
  <c r="B14" i="4"/>
  <c r="B15" i="4"/>
  <c r="B21" i="2"/>
  <c r="A28" i="2" s="1"/>
  <c r="D16" i="2"/>
  <c r="D15" i="2"/>
  <c r="D14" i="2"/>
  <c r="D13" i="2"/>
  <c r="C16" i="2"/>
  <c r="C15" i="2"/>
  <c r="C14" i="2"/>
  <c r="C13" i="2"/>
  <c r="B16" i="2"/>
  <c r="B15" i="2"/>
  <c r="B14" i="2"/>
  <c r="B13" i="2"/>
  <c r="A16" i="2"/>
  <c r="A15" i="2"/>
  <c r="A14" i="2"/>
  <c r="E17" i="1"/>
  <c r="D14" i="1"/>
  <c r="C18" i="1"/>
  <c r="D17" i="1"/>
  <c r="E16" i="1"/>
  <c r="A16" i="1"/>
  <c r="B15" i="1"/>
  <c r="C14" i="1"/>
  <c r="D18" i="1"/>
  <c r="A17" i="1"/>
  <c r="B16" i="1"/>
  <c r="C15" i="1"/>
  <c r="B18" i="1"/>
  <c r="C17" i="1"/>
  <c r="D16" i="1"/>
  <c r="E15" i="1"/>
  <c r="A15" i="1"/>
  <c r="B14" i="1"/>
  <c r="E18" i="1"/>
  <c r="A18" i="1"/>
  <c r="B17" i="1"/>
  <c r="C16" i="1"/>
  <c r="D15" i="1"/>
  <c r="E14" i="1"/>
  <c r="E100" i="12" l="1"/>
  <c r="D107" i="12" s="1"/>
  <c r="D102" i="12"/>
  <c r="E101" i="12"/>
  <c r="E106" i="12" s="1"/>
  <c r="E99" i="12"/>
  <c r="B102" i="12"/>
  <c r="E97" i="12"/>
  <c r="D97" i="12"/>
  <c r="E98" i="12"/>
  <c r="D100" i="12"/>
  <c r="D106" i="12" s="1"/>
  <c r="B100" i="12"/>
  <c r="D98" i="12"/>
  <c r="B98" i="12"/>
  <c r="B106" i="12" s="1"/>
  <c r="C102" i="12"/>
  <c r="C101" i="12"/>
  <c r="C100" i="12"/>
  <c r="C99" i="12"/>
  <c r="C106" i="12" s="1"/>
  <c r="C98" i="12"/>
  <c r="B107" i="12" s="1"/>
  <c r="C97" i="12"/>
  <c r="F102" i="12"/>
  <c r="F106" i="12" s="1"/>
  <c r="B101" i="12"/>
  <c r="F100" i="12"/>
  <c r="B99" i="12"/>
  <c r="F98" i="12"/>
  <c r="B97" i="12"/>
  <c r="A107" i="12" s="1"/>
  <c r="A102" i="12"/>
  <c r="A101" i="12"/>
  <c r="A100" i="12"/>
  <c r="A99" i="12"/>
  <c r="A98" i="12"/>
  <c r="A97" i="12"/>
  <c r="A106" i="12" s="1"/>
  <c r="F101" i="12"/>
  <c r="E107" i="12" s="1"/>
  <c r="D101" i="12"/>
  <c r="F99" i="12"/>
  <c r="D99" i="12"/>
  <c r="C107" i="12" s="1"/>
  <c r="F97" i="12"/>
  <c r="C97" i="11"/>
  <c r="C108" i="11" s="1"/>
  <c r="D96" i="11"/>
  <c r="E95" i="11"/>
  <c r="E106" i="11" s="1"/>
  <c r="A95" i="11"/>
  <c r="A106" i="11" s="1"/>
  <c r="B94" i="11"/>
  <c r="C93" i="11"/>
  <c r="C104" i="11" s="1"/>
  <c r="B97" i="11"/>
  <c r="B108" i="11" s="1"/>
  <c r="B96" i="11"/>
  <c r="B107" i="11" s="1"/>
  <c r="B95" i="11"/>
  <c r="B106" i="11" s="1"/>
  <c r="A94" i="11"/>
  <c r="A105" i="11" s="1"/>
  <c r="A93" i="11"/>
  <c r="A97" i="11"/>
  <c r="A108" i="11" s="1"/>
  <c r="A96" i="11"/>
  <c r="A107" i="11" s="1"/>
  <c r="E94" i="11"/>
  <c r="E105" i="11" s="1"/>
  <c r="E93" i="11"/>
  <c r="E104" i="11" s="1"/>
  <c r="E97" i="11"/>
  <c r="E96" i="11"/>
  <c r="D95" i="11"/>
  <c r="D94" i="11"/>
  <c r="D105" i="11" s="1"/>
  <c r="D93" i="11"/>
  <c r="D104" i="11" s="1"/>
  <c r="D97" i="11"/>
  <c r="C96" i="11"/>
  <c r="C107" i="11" s="1"/>
  <c r="C95" i="11"/>
  <c r="C94" i="11"/>
  <c r="B93" i="11"/>
  <c r="L8" i="10"/>
  <c r="E14" i="10"/>
  <c r="E16" i="10" s="1"/>
  <c r="J16" i="10" s="1"/>
  <c r="I17" i="10" s="1"/>
  <c r="E15" i="9"/>
  <c r="I16" i="9" s="1"/>
  <c r="B19" i="8"/>
  <c r="P10" i="7"/>
  <c r="O9" i="7"/>
  <c r="Q11" i="7"/>
  <c r="E13" i="7"/>
  <c r="E15" i="7" s="1"/>
  <c r="H14" i="7" s="1"/>
  <c r="G15" i="7" s="1"/>
  <c r="M7" i="7"/>
  <c r="N8" i="7"/>
  <c r="B17" i="6"/>
  <c r="B16" i="6"/>
  <c r="B19" i="6" s="1"/>
  <c r="M8" i="5"/>
  <c r="B14" i="5"/>
  <c r="B13" i="5"/>
  <c r="B16" i="5" s="1"/>
  <c r="B22" i="4"/>
  <c r="B21" i="4"/>
  <c r="A28" i="4" s="1"/>
  <c r="K97" i="12" l="1" a="1"/>
  <c r="E108" i="11"/>
  <c r="E101" i="11"/>
  <c r="C101" i="11"/>
  <c r="C106" i="11"/>
  <c r="A101" i="11"/>
  <c r="A104" i="11"/>
  <c r="D107" i="11"/>
  <c r="D101" i="11"/>
  <c r="C105" i="11"/>
  <c r="B102" i="11"/>
  <c r="D106" i="11"/>
  <c r="C102" i="11"/>
  <c r="A102" i="11"/>
  <c r="B104" i="11"/>
  <c r="E102" i="11"/>
  <c r="D108" i="11"/>
  <c r="E107" i="11"/>
  <c r="D102" i="11"/>
  <c r="B105" i="11"/>
  <c r="B101" i="11"/>
  <c r="E15" i="10"/>
  <c r="I16" i="10" s="1"/>
  <c r="J17" i="9"/>
  <c r="A23" i="9" a="1"/>
  <c r="E13" i="8"/>
  <c r="E15" i="8" s="1"/>
  <c r="H14" i="8" s="1"/>
  <c r="G15" i="8" s="1"/>
  <c r="N8" i="8"/>
  <c r="M7" i="8"/>
  <c r="Q11" i="8"/>
  <c r="P10" i="8"/>
  <c r="O9" i="8"/>
  <c r="E14" i="7"/>
  <c r="G14" i="7" s="1"/>
  <c r="H15" i="7"/>
  <c r="M14" i="7" s="1" a="1"/>
  <c r="A21" i="7" a="1"/>
  <c r="O9" i="6"/>
  <c r="E13" i="6"/>
  <c r="E15" i="6" s="1"/>
  <c r="H14" i="6" s="1"/>
  <c r="G15" i="6" s="1"/>
  <c r="P10" i="6"/>
  <c r="Q11" i="6"/>
  <c r="M7" i="6"/>
  <c r="N8" i="6"/>
  <c r="E14" i="6"/>
  <c r="G14" i="6" s="1"/>
  <c r="B17" i="5"/>
  <c r="B19" i="5" s="1"/>
  <c r="K97" i="12" l="1"/>
  <c r="R97" i="12" s="1"/>
  <c r="L102" i="12"/>
  <c r="S102" i="12" s="1"/>
  <c r="N99" i="12"/>
  <c r="U99" i="12" s="1"/>
  <c r="O102" i="12"/>
  <c r="V102" i="12" s="1"/>
  <c r="K100" i="12"/>
  <c r="R100" i="12" s="1"/>
  <c r="M97" i="12"/>
  <c r="T97" i="12" s="1"/>
  <c r="N100" i="12"/>
  <c r="U100" i="12" s="1"/>
  <c r="P97" i="12"/>
  <c r="W97" i="12" s="1"/>
  <c r="K101" i="12"/>
  <c r="R101" i="12" s="1"/>
  <c r="M98" i="12"/>
  <c r="T98" i="12" s="1"/>
  <c r="N101" i="12"/>
  <c r="U101" i="12" s="1"/>
  <c r="P98" i="12"/>
  <c r="W98" i="12" s="1"/>
  <c r="K102" i="12"/>
  <c r="R102" i="12" s="1"/>
  <c r="M99" i="12"/>
  <c r="T99" i="12" s="1"/>
  <c r="N102" i="12"/>
  <c r="U102" i="12" s="1"/>
  <c r="P99" i="12"/>
  <c r="W99" i="12" s="1"/>
  <c r="L97" i="12"/>
  <c r="S97" i="12" s="1"/>
  <c r="M100" i="12"/>
  <c r="T100" i="12" s="1"/>
  <c r="O97" i="12"/>
  <c r="V97" i="12" s="1"/>
  <c r="P100" i="12"/>
  <c r="W100" i="12" s="1"/>
  <c r="L98" i="12"/>
  <c r="S98" i="12" s="1"/>
  <c r="M101" i="12"/>
  <c r="T101" i="12" s="1"/>
  <c r="O98" i="12"/>
  <c r="V98" i="12" s="1"/>
  <c r="P101" i="12"/>
  <c r="W101" i="12" s="1"/>
  <c r="L99" i="12"/>
  <c r="S99" i="12" s="1"/>
  <c r="M102" i="12"/>
  <c r="T102" i="12" s="1"/>
  <c r="O99" i="12"/>
  <c r="V99" i="12" s="1"/>
  <c r="P102" i="12"/>
  <c r="W102" i="12" s="1"/>
  <c r="L100" i="12"/>
  <c r="S100" i="12" s="1"/>
  <c r="N97" i="12"/>
  <c r="U97" i="12" s="1"/>
  <c r="O100" i="12"/>
  <c r="V100" i="12" s="1"/>
  <c r="K98" i="12"/>
  <c r="R98" i="12" s="1"/>
  <c r="L101" i="12"/>
  <c r="S101" i="12" s="1"/>
  <c r="N98" i="12"/>
  <c r="U98" i="12" s="1"/>
  <c r="O101" i="12"/>
  <c r="V101" i="12" s="1"/>
  <c r="K99" i="12"/>
  <c r="R99" i="12" s="1"/>
  <c r="H104" i="11"/>
  <c r="H106" i="11" s="1"/>
  <c r="N107" i="11" s="1"/>
  <c r="M108" i="11" s="1"/>
  <c r="J17" i="10"/>
  <c r="A23" i="10" s="1" a="1"/>
  <c r="B23" i="9"/>
  <c r="C26" i="9"/>
  <c r="E23" i="9"/>
  <c r="D27" i="9"/>
  <c r="F24" i="9"/>
  <c r="A28" i="9"/>
  <c r="C25" i="9"/>
  <c r="D28" i="9"/>
  <c r="F25" i="9"/>
  <c r="F27" i="9"/>
  <c r="E27" i="9"/>
  <c r="F28" i="9"/>
  <c r="B26" i="9"/>
  <c r="E26" i="9"/>
  <c r="B27" i="9"/>
  <c r="D24" i="9"/>
  <c r="A27" i="9"/>
  <c r="C24" i="9"/>
  <c r="B28" i="9"/>
  <c r="D25" i="9"/>
  <c r="E28" i="9"/>
  <c r="A26" i="9"/>
  <c r="C23" i="9"/>
  <c r="D26" i="9"/>
  <c r="F23" i="9"/>
  <c r="C28" i="9"/>
  <c r="E25" i="9"/>
  <c r="A23" i="9"/>
  <c r="F26" i="9"/>
  <c r="B24" i="9"/>
  <c r="C27" i="9"/>
  <c r="E24" i="9"/>
  <c r="B25" i="9"/>
  <c r="A25" i="9"/>
  <c r="D23" i="9"/>
  <c r="A24" i="9"/>
  <c r="E14" i="8"/>
  <c r="G14" i="8" s="1"/>
  <c r="O18" i="7"/>
  <c r="P17" i="7"/>
  <c r="Q16" i="7"/>
  <c r="M16" i="7"/>
  <c r="N15" i="7"/>
  <c r="O14" i="7"/>
  <c r="N18" i="7"/>
  <c r="O17" i="7"/>
  <c r="P16" i="7"/>
  <c r="Q15" i="7"/>
  <c r="M15" i="7"/>
  <c r="N14" i="7"/>
  <c r="M18" i="7"/>
  <c r="O16" i="7"/>
  <c r="Q14" i="7"/>
  <c r="Q18" i="7"/>
  <c r="N17" i="7"/>
  <c r="P15" i="7"/>
  <c r="M14" i="7"/>
  <c r="Q17" i="7"/>
  <c r="N16" i="7"/>
  <c r="P14" i="7"/>
  <c r="P18" i="7"/>
  <c r="M17" i="7"/>
  <c r="O15" i="7"/>
  <c r="D25" i="7"/>
  <c r="D36" i="7" s="1"/>
  <c r="E24" i="7"/>
  <c r="A24" i="7"/>
  <c r="A35" i="7" s="1"/>
  <c r="B23" i="7"/>
  <c r="B34" i="7" s="1"/>
  <c r="C22" i="7"/>
  <c r="D21" i="7"/>
  <c r="D32" i="7" s="1"/>
  <c r="C25" i="7"/>
  <c r="C36" i="7" s="1"/>
  <c r="D24" i="7"/>
  <c r="E23" i="7"/>
  <c r="E34" i="7" s="1"/>
  <c r="A23" i="7"/>
  <c r="A34" i="7" s="1"/>
  <c r="B22" i="7"/>
  <c r="C21" i="7"/>
  <c r="C32" i="7" s="1"/>
  <c r="B25" i="7"/>
  <c r="B36" i="7" s="1"/>
  <c r="C24" i="7"/>
  <c r="C35" i="7" s="1"/>
  <c r="D23" i="7"/>
  <c r="E22" i="7"/>
  <c r="E33" i="7" s="1"/>
  <c r="A22" i="7"/>
  <c r="B21" i="7"/>
  <c r="C23" i="7"/>
  <c r="A25" i="7"/>
  <c r="A36" i="7" s="1"/>
  <c r="E21" i="7"/>
  <c r="E32" i="7" s="1"/>
  <c r="E25" i="7"/>
  <c r="D22" i="7"/>
  <c r="D33" i="7" s="1"/>
  <c r="B24" i="7"/>
  <c r="B35" i="7" s="1"/>
  <c r="A21" i="7"/>
  <c r="H15" i="6"/>
  <c r="A21" i="6" s="1" a="1"/>
  <c r="M14" i="6" a="1"/>
  <c r="M7" i="5"/>
  <c r="E13" i="5"/>
  <c r="E15" i="5" s="1"/>
  <c r="G15" i="5" s="1"/>
  <c r="N8" i="5"/>
  <c r="O9" i="5"/>
  <c r="P10" i="5"/>
  <c r="Q11" i="5"/>
  <c r="H105" i="11" l="1"/>
  <c r="M107" i="11" s="1"/>
  <c r="N108" i="11" s="1"/>
  <c r="A111" i="11" a="1"/>
  <c r="B25" i="10"/>
  <c r="E27" i="10"/>
  <c r="A25" i="10"/>
  <c r="A38" i="10" s="1"/>
  <c r="A26" i="10"/>
  <c r="A39" i="10" s="1"/>
  <c r="F25" i="10"/>
  <c r="F38" i="10" s="1"/>
  <c r="B28" i="10"/>
  <c r="B41" i="10" s="1"/>
  <c r="F28" i="10"/>
  <c r="C25" i="10"/>
  <c r="F27" i="10"/>
  <c r="C23" i="10"/>
  <c r="C36" i="10" s="1"/>
  <c r="C26" i="10"/>
  <c r="C39" i="10" s="1"/>
  <c r="E23" i="10"/>
  <c r="E36" i="10" s="1"/>
  <c r="D27" i="10"/>
  <c r="D40" i="10" s="1"/>
  <c r="A24" i="10"/>
  <c r="A37" i="10" s="1"/>
  <c r="D25" i="10"/>
  <c r="D23" i="10"/>
  <c r="D36" i="10" s="1"/>
  <c r="E25" i="10"/>
  <c r="E38" i="10" s="1"/>
  <c r="E26" i="10"/>
  <c r="F23" i="10"/>
  <c r="F36" i="10" s="1"/>
  <c r="E28" i="10"/>
  <c r="E41" i="10" s="1"/>
  <c r="A27" i="10"/>
  <c r="A40" i="10" s="1"/>
  <c r="C24" i="10"/>
  <c r="D28" i="10"/>
  <c r="D41" i="10" s="1"/>
  <c r="F24" i="10"/>
  <c r="F37" i="10" s="1"/>
  <c r="C27" i="10"/>
  <c r="C40" i="10" s="1"/>
  <c r="A28" i="10"/>
  <c r="A41" i="10" s="1"/>
  <c r="D24" i="10"/>
  <c r="D37" i="10" s="1"/>
  <c r="F26" i="10"/>
  <c r="F39" i="10" s="1"/>
  <c r="D26" i="10"/>
  <c r="B27" i="10"/>
  <c r="B40" i="10" s="1"/>
  <c r="E24" i="10"/>
  <c r="E37" i="10" s="1"/>
  <c r="C28" i="10"/>
  <c r="C41" i="10" s="1"/>
  <c r="A23" i="10"/>
  <c r="B23" i="10"/>
  <c r="B26" i="10"/>
  <c r="B39" i="10" s="1"/>
  <c r="B24" i="10"/>
  <c r="H15" i="8"/>
  <c r="M14" i="8" s="1" a="1"/>
  <c r="E36" i="7"/>
  <c r="E29" i="7"/>
  <c r="A30" i="7"/>
  <c r="B32" i="7"/>
  <c r="E35" i="7"/>
  <c r="D30" i="7"/>
  <c r="A32" i="7"/>
  <c r="A29" i="7"/>
  <c r="A33" i="7"/>
  <c r="E30" i="7"/>
  <c r="B30" i="7"/>
  <c r="C33" i="7"/>
  <c r="D35" i="7"/>
  <c r="D29" i="7"/>
  <c r="C29" i="7"/>
  <c r="C34" i="7"/>
  <c r="D34" i="7"/>
  <c r="C30" i="7"/>
  <c r="B29" i="7"/>
  <c r="B33" i="7"/>
  <c r="B25" i="6"/>
  <c r="B36" i="6" s="1"/>
  <c r="C24" i="6"/>
  <c r="C35" i="6" s="1"/>
  <c r="D23" i="6"/>
  <c r="E22" i="6"/>
  <c r="E33" i="6" s="1"/>
  <c r="A22" i="6"/>
  <c r="B21" i="6"/>
  <c r="E25" i="6"/>
  <c r="A25" i="6"/>
  <c r="A36" i="6" s="1"/>
  <c r="B24" i="6"/>
  <c r="B35" i="6" s="1"/>
  <c r="C23" i="6"/>
  <c r="D22" i="6"/>
  <c r="D33" i="6" s="1"/>
  <c r="E21" i="6"/>
  <c r="E32" i="6" s="1"/>
  <c r="A21" i="6"/>
  <c r="D25" i="6"/>
  <c r="D36" i="6" s="1"/>
  <c r="E24" i="6"/>
  <c r="A24" i="6"/>
  <c r="A35" i="6" s="1"/>
  <c r="B23" i="6"/>
  <c r="B34" i="6" s="1"/>
  <c r="C22" i="6"/>
  <c r="D21" i="6"/>
  <c r="D32" i="6" s="1"/>
  <c r="A23" i="6"/>
  <c r="A34" i="6" s="1"/>
  <c r="C25" i="6"/>
  <c r="C36" i="6" s="1"/>
  <c r="B22" i="6"/>
  <c r="D24" i="6"/>
  <c r="C21" i="6"/>
  <c r="C32" i="6" s="1"/>
  <c r="E23" i="6"/>
  <c r="E34" i="6" s="1"/>
  <c r="N18" i="6"/>
  <c r="O17" i="6"/>
  <c r="P16" i="6"/>
  <c r="Q15" i="6"/>
  <c r="M15" i="6"/>
  <c r="N14" i="6"/>
  <c r="Q18" i="6"/>
  <c r="M18" i="6"/>
  <c r="N17" i="6"/>
  <c r="O16" i="6"/>
  <c r="P15" i="6"/>
  <c r="Q14" i="6"/>
  <c r="M14" i="6"/>
  <c r="P18" i="6"/>
  <c r="Q17" i="6"/>
  <c r="M17" i="6"/>
  <c r="N16" i="6"/>
  <c r="O15" i="6"/>
  <c r="P14" i="6"/>
  <c r="M16" i="6"/>
  <c r="O18" i="6"/>
  <c r="N15" i="6"/>
  <c r="P17" i="6"/>
  <c r="O14" i="6"/>
  <c r="Q16" i="6"/>
  <c r="A21" i="5" a="1"/>
  <c r="M14" i="5" a="1"/>
  <c r="E14" i="5"/>
  <c r="G14" i="5" s="1"/>
  <c r="C115" i="11" l="1"/>
  <c r="D114" i="11"/>
  <c r="D119" i="11" s="1"/>
  <c r="E113" i="11"/>
  <c r="A113" i="11"/>
  <c r="B112" i="11"/>
  <c r="B119" i="11" s="1"/>
  <c r="C111" i="11"/>
  <c r="D115" i="11"/>
  <c r="C114" i="11"/>
  <c r="C113" i="11"/>
  <c r="C119" i="11" s="1"/>
  <c r="C112" i="11"/>
  <c r="B120" i="11" s="1"/>
  <c r="B111" i="11"/>
  <c r="A120" i="11" s="1"/>
  <c r="B115" i="11"/>
  <c r="B114" i="11"/>
  <c r="B113" i="11"/>
  <c r="A112" i="11"/>
  <c r="A111" i="11"/>
  <c r="A119" i="11" s="1"/>
  <c r="A115" i="11"/>
  <c r="A114" i="11"/>
  <c r="E112" i="11"/>
  <c r="E111" i="11"/>
  <c r="E115" i="11"/>
  <c r="E119" i="11" s="1"/>
  <c r="E114" i="11"/>
  <c r="D120" i="11" s="1"/>
  <c r="D113" i="11"/>
  <c r="C120" i="11" s="1"/>
  <c r="D112" i="11"/>
  <c r="D111" i="11"/>
  <c r="D38" i="10"/>
  <c r="C33" i="10"/>
  <c r="F41" i="10"/>
  <c r="F32" i="10"/>
  <c r="B36" i="10"/>
  <c r="A33" i="10"/>
  <c r="B33" i="10"/>
  <c r="C37" i="10"/>
  <c r="E39" i="10"/>
  <c r="D33" i="10"/>
  <c r="E40" i="10"/>
  <c r="E32" i="10"/>
  <c r="A36" i="10"/>
  <c r="A32" i="10"/>
  <c r="D39" i="10"/>
  <c r="D32" i="10"/>
  <c r="F40" i="10"/>
  <c r="E33" i="10"/>
  <c r="B38" i="10"/>
  <c r="F33" i="10"/>
  <c r="B37" i="10"/>
  <c r="B32" i="10"/>
  <c r="C38" i="10"/>
  <c r="C32" i="10"/>
  <c r="A21" i="8" a="1"/>
  <c r="Q18" i="8"/>
  <c r="M18" i="8"/>
  <c r="N17" i="8"/>
  <c r="O16" i="8"/>
  <c r="P15" i="8"/>
  <c r="Q14" i="8"/>
  <c r="M14" i="8"/>
  <c r="O18" i="8"/>
  <c r="P17" i="8"/>
  <c r="Q16" i="8"/>
  <c r="M16" i="8"/>
  <c r="N15" i="8"/>
  <c r="O14" i="8"/>
  <c r="N18" i="8"/>
  <c r="O17" i="8"/>
  <c r="P16" i="8"/>
  <c r="Q15" i="8"/>
  <c r="M15" i="8"/>
  <c r="N14" i="8"/>
  <c r="N16" i="8"/>
  <c r="P18" i="8"/>
  <c r="O15" i="8"/>
  <c r="Q17" i="8"/>
  <c r="P14" i="8"/>
  <c r="M17" i="8"/>
  <c r="H32" i="7"/>
  <c r="H33" i="7" s="1"/>
  <c r="J32" i="7" s="1"/>
  <c r="D35" i="6"/>
  <c r="D29" i="6"/>
  <c r="E35" i="6"/>
  <c r="D30" i="6"/>
  <c r="C30" i="6"/>
  <c r="D34" i="6"/>
  <c r="B33" i="6"/>
  <c r="B29" i="6"/>
  <c r="C33" i="6"/>
  <c r="B30" i="6"/>
  <c r="C34" i="6"/>
  <c r="C29" i="6"/>
  <c r="B32" i="6"/>
  <c r="A30" i="6"/>
  <c r="E29" i="6"/>
  <c r="E36" i="6"/>
  <c r="A29" i="6"/>
  <c r="A32" i="6"/>
  <c r="A33" i="6"/>
  <c r="E30" i="6"/>
  <c r="D21" i="5"/>
  <c r="D32" i="5" s="1"/>
  <c r="E23" i="5"/>
  <c r="E34" i="5" s="1"/>
  <c r="C24" i="5"/>
  <c r="C35" i="5" s="1"/>
  <c r="A25" i="5"/>
  <c r="A36" i="5" s="1"/>
  <c r="E21" i="5"/>
  <c r="E32" i="5" s="1"/>
  <c r="A22" i="5"/>
  <c r="B23" i="5"/>
  <c r="B34" i="5" s="1"/>
  <c r="A23" i="5"/>
  <c r="A34" i="5" s="1"/>
  <c r="E22" i="5"/>
  <c r="E33" i="5" s="1"/>
  <c r="B24" i="5"/>
  <c r="B35" i="5" s="1"/>
  <c r="A21" i="5"/>
  <c r="D25" i="5"/>
  <c r="D36" i="5" s="1"/>
  <c r="C22" i="5"/>
  <c r="C25" i="5"/>
  <c r="C36" i="5" s="1"/>
  <c r="B22" i="5"/>
  <c r="B21" i="5"/>
  <c r="C23" i="5"/>
  <c r="B25" i="5"/>
  <c r="B36" i="5" s="1"/>
  <c r="E24" i="5"/>
  <c r="E25" i="5"/>
  <c r="D22" i="5"/>
  <c r="D33" i="5" s="1"/>
  <c r="C21" i="5"/>
  <c r="C32" i="5" s="1"/>
  <c r="D24" i="5"/>
  <c r="D23" i="5"/>
  <c r="A24" i="5"/>
  <c r="A35" i="5" s="1"/>
  <c r="M14" i="5"/>
  <c r="O18" i="5"/>
  <c r="N15" i="5"/>
  <c r="M17" i="5"/>
  <c r="N18" i="5"/>
  <c r="M15" i="5"/>
  <c r="N17" i="5"/>
  <c r="P17" i="5"/>
  <c r="O14" i="5"/>
  <c r="N16" i="5"/>
  <c r="O17" i="5"/>
  <c r="N14" i="5"/>
  <c r="O16" i="5"/>
  <c r="M16" i="5"/>
  <c r="Q17" i="5"/>
  <c r="P14" i="5"/>
  <c r="Q15" i="5"/>
  <c r="M18" i="5"/>
  <c r="Q14" i="5"/>
  <c r="Q16" i="5"/>
  <c r="P18" i="5"/>
  <c r="O15" i="5"/>
  <c r="P16" i="5"/>
  <c r="Q18" i="5"/>
  <c r="P15" i="5"/>
  <c r="H15" i="5"/>
  <c r="I37" i="10" l="1"/>
  <c r="E25" i="8"/>
  <c r="A25" i="8"/>
  <c r="A36" i="8" s="1"/>
  <c r="B24" i="8"/>
  <c r="B35" i="8" s="1"/>
  <c r="C23" i="8"/>
  <c r="D22" i="8"/>
  <c r="D33" i="8" s="1"/>
  <c r="E21" i="8"/>
  <c r="E32" i="8" s="1"/>
  <c r="A21" i="8"/>
  <c r="C25" i="8"/>
  <c r="C36" i="8" s="1"/>
  <c r="D24" i="8"/>
  <c r="E23" i="8"/>
  <c r="E34" i="8" s="1"/>
  <c r="A23" i="8"/>
  <c r="A34" i="8" s="1"/>
  <c r="B22" i="8"/>
  <c r="C21" i="8"/>
  <c r="C32" i="8" s="1"/>
  <c r="B25" i="8"/>
  <c r="B36" i="8" s="1"/>
  <c r="C24" i="8"/>
  <c r="C35" i="8" s="1"/>
  <c r="D23" i="8"/>
  <c r="E22" i="8"/>
  <c r="E33" i="8" s="1"/>
  <c r="A22" i="8"/>
  <c r="B21" i="8"/>
  <c r="B23" i="8"/>
  <c r="B34" i="8" s="1"/>
  <c r="D25" i="8"/>
  <c r="D36" i="8" s="1"/>
  <c r="E24" i="8"/>
  <c r="D21" i="8"/>
  <c r="D32" i="8" s="1"/>
  <c r="A24" i="8"/>
  <c r="A35" i="8" s="1"/>
  <c r="C22" i="8"/>
  <c r="K33" i="7"/>
  <c r="H34" i="7"/>
  <c r="K32" i="7" s="1"/>
  <c r="J33" i="7" s="1"/>
  <c r="H32" i="6"/>
  <c r="H34" i="6" s="1"/>
  <c r="K32" i="6" s="1"/>
  <c r="J33" i="6" s="1"/>
  <c r="C29" i="5"/>
  <c r="C34" i="5"/>
  <c r="B30" i="5"/>
  <c r="C33" i="5"/>
  <c r="D34" i="5"/>
  <c r="C30" i="5"/>
  <c r="E29" i="5"/>
  <c r="E36" i="5"/>
  <c r="A30" i="5"/>
  <c r="B32" i="5"/>
  <c r="D35" i="5"/>
  <c r="D29" i="5"/>
  <c r="E35" i="5"/>
  <c r="D30" i="5"/>
  <c r="B29" i="5"/>
  <c r="B33" i="5"/>
  <c r="A32" i="5"/>
  <c r="A29" i="5"/>
  <c r="A33" i="5"/>
  <c r="E30" i="5"/>
  <c r="I38" i="10" l="1"/>
  <c r="L37" i="10" s="1"/>
  <c r="I39" i="10"/>
  <c r="M37" i="10" s="1"/>
  <c r="L38" i="10" s="1"/>
  <c r="C33" i="8"/>
  <c r="B30" i="8"/>
  <c r="D35" i="8"/>
  <c r="D29" i="8"/>
  <c r="E36" i="8"/>
  <c r="E29" i="8"/>
  <c r="C30" i="8"/>
  <c r="D34" i="8"/>
  <c r="B33" i="8"/>
  <c r="B29" i="8"/>
  <c r="C34" i="8"/>
  <c r="C29" i="8"/>
  <c r="B32" i="8"/>
  <c r="A30" i="8"/>
  <c r="A29" i="8"/>
  <c r="A32" i="8"/>
  <c r="E35" i="8"/>
  <c r="D30" i="8"/>
  <c r="E30" i="8"/>
  <c r="A33" i="8"/>
  <c r="A39" i="7" a="1"/>
  <c r="H33" i="6"/>
  <c r="J32" i="6" s="1"/>
  <c r="H32" i="5"/>
  <c r="H34" i="5" s="1"/>
  <c r="K32" i="5" s="1"/>
  <c r="J33" i="5" s="1"/>
  <c r="M38" i="10" l="1"/>
  <c r="A43" i="10" a="1"/>
  <c r="H32" i="8"/>
  <c r="H34" i="8" s="1"/>
  <c r="K32" i="8" s="1"/>
  <c r="J33" i="8" s="1"/>
  <c r="D43" i="7"/>
  <c r="E42" i="7"/>
  <c r="A42" i="7"/>
  <c r="B41" i="7"/>
  <c r="C40" i="7"/>
  <c r="D39" i="7"/>
  <c r="B43" i="7"/>
  <c r="B42" i="7"/>
  <c r="A41" i="7"/>
  <c r="A40" i="7"/>
  <c r="A39" i="7"/>
  <c r="A43" i="7"/>
  <c r="E41" i="7"/>
  <c r="E40" i="7"/>
  <c r="E39" i="7"/>
  <c r="E43" i="7"/>
  <c r="D42" i="7"/>
  <c r="D41" i="7"/>
  <c r="D40" i="7"/>
  <c r="C39" i="7"/>
  <c r="C41" i="7"/>
  <c r="C43" i="7"/>
  <c r="B39" i="7"/>
  <c r="B40" i="7"/>
  <c r="C42" i="7"/>
  <c r="K33" i="6"/>
  <c r="A39" i="6" a="1"/>
  <c r="H33" i="5"/>
  <c r="J32" i="5" s="1"/>
  <c r="E47" i="10" l="1"/>
  <c r="A45" i="10"/>
  <c r="F48" i="10"/>
  <c r="D43" i="10"/>
  <c r="A46" i="10"/>
  <c r="D48" i="10"/>
  <c r="F44" i="10"/>
  <c r="C47" i="10"/>
  <c r="F43" i="10"/>
  <c r="A47" i="10"/>
  <c r="C44" i="10"/>
  <c r="A48" i="10"/>
  <c r="E48" i="10"/>
  <c r="B45" i="10"/>
  <c r="D47" i="10"/>
  <c r="A44" i="10"/>
  <c r="D46" i="10"/>
  <c r="B47" i="10"/>
  <c r="C46" i="10"/>
  <c r="E43" i="10"/>
  <c r="B46" i="10"/>
  <c r="F47" i="10"/>
  <c r="B44" i="10"/>
  <c r="E46" i="10"/>
  <c r="B43" i="10"/>
  <c r="D45" i="10"/>
  <c r="D44" i="10"/>
  <c r="C48" i="10"/>
  <c r="E45" i="10"/>
  <c r="A43" i="10"/>
  <c r="C45" i="10"/>
  <c r="F46" i="10"/>
  <c r="C43" i="10"/>
  <c r="F45" i="10"/>
  <c r="B48" i="10"/>
  <c r="E44" i="10"/>
  <c r="H33" i="8"/>
  <c r="J32" i="8" s="1"/>
  <c r="K33" i="8" s="1"/>
  <c r="A39" i="8" a="1"/>
  <c r="H39" i="7"/>
  <c r="H41" i="7" s="1"/>
  <c r="L40" i="7" s="1"/>
  <c r="K41" i="7" s="1"/>
  <c r="D43" i="6"/>
  <c r="E42" i="6"/>
  <c r="A42" i="6"/>
  <c r="B41" i="6"/>
  <c r="C40" i="6"/>
  <c r="D39" i="6"/>
  <c r="E43" i="6"/>
  <c r="D42" i="6"/>
  <c r="D41" i="6"/>
  <c r="D40" i="6"/>
  <c r="C39" i="6"/>
  <c r="C43" i="6"/>
  <c r="C42" i="6"/>
  <c r="C41" i="6"/>
  <c r="B40" i="6"/>
  <c r="B39" i="6"/>
  <c r="B43" i="6"/>
  <c r="B42" i="6"/>
  <c r="A41" i="6"/>
  <c r="A40" i="6"/>
  <c r="A39" i="6"/>
  <c r="E40" i="6"/>
  <c r="E39" i="6"/>
  <c r="A43" i="6"/>
  <c r="E41" i="6"/>
  <c r="K33" i="5"/>
  <c r="A39" i="5" s="1" a="1"/>
  <c r="I46" i="10" l="1"/>
  <c r="N45" i="10" s="1"/>
  <c r="M46" i="10" s="1"/>
  <c r="A50" i="10" s="1" a="1"/>
  <c r="I44" i="10"/>
  <c r="I45" i="10" s="1"/>
  <c r="M45" i="10" s="1"/>
  <c r="N46" i="10" s="1"/>
  <c r="D43" i="8"/>
  <c r="E42" i="8"/>
  <c r="A42" i="8"/>
  <c r="B41" i="8"/>
  <c r="C40" i="8"/>
  <c r="D39" i="8"/>
  <c r="C43" i="8"/>
  <c r="C42" i="8"/>
  <c r="C41" i="8"/>
  <c r="B40" i="8"/>
  <c r="B39" i="8"/>
  <c r="A43" i="8"/>
  <c r="E41" i="8"/>
  <c r="E40" i="8"/>
  <c r="E39" i="8"/>
  <c r="E43" i="8"/>
  <c r="D42" i="8"/>
  <c r="D41" i="8"/>
  <c r="D40" i="8"/>
  <c r="C39" i="8"/>
  <c r="A41" i="8"/>
  <c r="A40" i="8"/>
  <c r="B43" i="8"/>
  <c r="A39" i="8"/>
  <c r="B42" i="8"/>
  <c r="H40" i="7"/>
  <c r="K40" i="7" s="1"/>
  <c r="H39" i="6"/>
  <c r="H40" i="6" s="1"/>
  <c r="K40" i="6" s="1"/>
  <c r="B39" i="5"/>
  <c r="E41" i="5"/>
  <c r="E43" i="5"/>
  <c r="D40" i="5"/>
  <c r="E42" i="5"/>
  <c r="D39" i="5"/>
  <c r="E40" i="5"/>
  <c r="A41" i="5"/>
  <c r="A43" i="5"/>
  <c r="E39" i="5"/>
  <c r="A42" i="5"/>
  <c r="B43" i="5"/>
  <c r="A40" i="5"/>
  <c r="D42" i="5"/>
  <c r="C39" i="5"/>
  <c r="C41" i="5"/>
  <c r="D43" i="5"/>
  <c r="C40" i="5"/>
  <c r="C43" i="5"/>
  <c r="B40" i="5"/>
  <c r="B42" i="5"/>
  <c r="A39" i="5"/>
  <c r="B41" i="5"/>
  <c r="C42" i="5"/>
  <c r="D41" i="5"/>
  <c r="A54" i="10" l="1"/>
  <c r="A67" i="10" s="1"/>
  <c r="C51" i="10"/>
  <c r="F53" i="10"/>
  <c r="F66" i="10" s="1"/>
  <c r="C50" i="10"/>
  <c r="C63" i="10" s="1"/>
  <c r="F52" i="10"/>
  <c r="F65" i="10" s="1"/>
  <c r="B55" i="10"/>
  <c r="B68" i="10" s="1"/>
  <c r="E51" i="10"/>
  <c r="E64" i="10" s="1"/>
  <c r="B54" i="10"/>
  <c r="B67" i="10" s="1"/>
  <c r="D50" i="10"/>
  <c r="D63" i="10" s="1"/>
  <c r="C53" i="10"/>
  <c r="E50" i="10"/>
  <c r="E63" i="10" s="1"/>
  <c r="A53" i="10"/>
  <c r="A66" i="10" s="1"/>
  <c r="D55" i="10"/>
  <c r="D68" i="10" s="1"/>
  <c r="F51" i="10"/>
  <c r="F64" i="10" s="1"/>
  <c r="C54" i="10"/>
  <c r="C67" i="10" s="1"/>
  <c r="F50" i="10"/>
  <c r="F63" i="10" s="1"/>
  <c r="B53" i="10"/>
  <c r="B66" i="10" s="1"/>
  <c r="F54" i="10"/>
  <c r="C55" i="10"/>
  <c r="C68" i="10" s="1"/>
  <c r="E52" i="10"/>
  <c r="E65" i="10" s="1"/>
  <c r="A50" i="10"/>
  <c r="B52" i="10"/>
  <c r="B65" i="10" s="1"/>
  <c r="D54" i="10"/>
  <c r="D67" i="10" s="1"/>
  <c r="A51" i="10"/>
  <c r="A64" i="10" s="1"/>
  <c r="D53" i="10"/>
  <c r="F55" i="10"/>
  <c r="C52" i="10"/>
  <c r="E54" i="10"/>
  <c r="A52" i="10"/>
  <c r="A65" i="10" s="1"/>
  <c r="E55" i="10"/>
  <c r="E68" i="10" s="1"/>
  <c r="B51" i="10"/>
  <c r="E53" i="10"/>
  <c r="B50" i="10"/>
  <c r="D52" i="10"/>
  <c r="A55" i="10"/>
  <c r="A68" i="10" s="1"/>
  <c r="D51" i="10"/>
  <c r="D64" i="10" s="1"/>
  <c r="H39" i="8"/>
  <c r="H40" i="8" s="1"/>
  <c r="K40" i="8" s="1"/>
  <c r="L41" i="7"/>
  <c r="A45" i="7" a="1"/>
  <c r="L41" i="6"/>
  <c r="H41" i="6"/>
  <c r="L40" i="6" s="1"/>
  <c r="K41" i="6" s="1"/>
  <c r="A45" i="6" s="1" a="1"/>
  <c r="H41" i="5"/>
  <c r="L40" i="5" s="1"/>
  <c r="K41" i="5" s="1"/>
  <c r="H39" i="5"/>
  <c r="H40" i="5" s="1"/>
  <c r="K40" i="5" s="1"/>
  <c r="C60" i="10" l="1"/>
  <c r="D65" i="10"/>
  <c r="F59" i="10"/>
  <c r="F68" i="10"/>
  <c r="F67" i="10"/>
  <c r="E60" i="10"/>
  <c r="F60" i="10"/>
  <c r="C66" i="10"/>
  <c r="C64" i="10"/>
  <c r="B60" i="10"/>
  <c r="B63" i="10"/>
  <c r="A60" i="10"/>
  <c r="D59" i="10"/>
  <c r="D66" i="10"/>
  <c r="A59" i="10"/>
  <c r="A63" i="10"/>
  <c r="E66" i="10"/>
  <c r="D60" i="10"/>
  <c r="E67" i="10"/>
  <c r="E59" i="10"/>
  <c r="B64" i="10"/>
  <c r="B59" i="10"/>
  <c r="C59" i="10"/>
  <c r="C65" i="10"/>
  <c r="I64" i="10" s="1"/>
  <c r="I66" i="10" s="1"/>
  <c r="N65" i="10" s="1"/>
  <c r="M66" i="10" s="1"/>
  <c r="L41" i="8"/>
  <c r="A45" i="8" a="1"/>
  <c r="A47" i="8" s="1"/>
  <c r="A58" i="8" s="1"/>
  <c r="H41" i="8"/>
  <c r="L40" i="8" s="1"/>
  <c r="K41" i="8" s="1"/>
  <c r="C49" i="7"/>
  <c r="C60" i="7" s="1"/>
  <c r="D48" i="7"/>
  <c r="E47" i="7"/>
  <c r="E58" i="7" s="1"/>
  <c r="A47" i="7"/>
  <c r="A58" i="7" s="1"/>
  <c r="B46" i="7"/>
  <c r="C45" i="7"/>
  <c r="C56" i="7" s="1"/>
  <c r="A49" i="7"/>
  <c r="A60" i="7" s="1"/>
  <c r="A48" i="7"/>
  <c r="A59" i="7" s="1"/>
  <c r="E46" i="7"/>
  <c r="E57" i="7" s="1"/>
  <c r="E45" i="7"/>
  <c r="E56" i="7" s="1"/>
  <c r="E49" i="7"/>
  <c r="E48" i="7"/>
  <c r="D47" i="7"/>
  <c r="D46" i="7"/>
  <c r="D57" i="7" s="1"/>
  <c r="D45" i="7"/>
  <c r="D56" i="7" s="1"/>
  <c r="D49" i="7"/>
  <c r="D60" i="7" s="1"/>
  <c r="C48" i="7"/>
  <c r="C59" i="7" s="1"/>
  <c r="C47" i="7"/>
  <c r="C46" i="7"/>
  <c r="B45" i="7"/>
  <c r="B49" i="7"/>
  <c r="B60" i="7" s="1"/>
  <c r="A45" i="7"/>
  <c r="B47" i="7"/>
  <c r="B48" i="7"/>
  <c r="B59" i="7" s="1"/>
  <c r="A46" i="7"/>
  <c r="A57" i="7" s="1"/>
  <c r="C49" i="6"/>
  <c r="C60" i="6" s="1"/>
  <c r="D48" i="6"/>
  <c r="E47" i="6"/>
  <c r="E58" i="6" s="1"/>
  <c r="A47" i="6"/>
  <c r="A58" i="6" s="1"/>
  <c r="B46" i="6"/>
  <c r="C45" i="6"/>
  <c r="C56" i="6" s="1"/>
  <c r="E49" i="6"/>
  <c r="D49" i="6"/>
  <c r="D60" i="6" s="1"/>
  <c r="C48" i="6"/>
  <c r="C59" i="6" s="1"/>
  <c r="C47" i="6"/>
  <c r="C46" i="6"/>
  <c r="B45" i="6"/>
  <c r="B49" i="6"/>
  <c r="B60" i="6" s="1"/>
  <c r="B48" i="6"/>
  <c r="B59" i="6" s="1"/>
  <c r="B47" i="6"/>
  <c r="A46" i="6"/>
  <c r="A57" i="6" s="1"/>
  <c r="A45" i="6"/>
  <c r="A49" i="6"/>
  <c r="A60" i="6" s="1"/>
  <c r="A48" i="6"/>
  <c r="A59" i="6" s="1"/>
  <c r="E46" i="6"/>
  <c r="E57" i="6" s="1"/>
  <c r="E45" i="6"/>
  <c r="E56" i="6" s="1"/>
  <c r="E48" i="6"/>
  <c r="D47" i="6"/>
  <c r="D46" i="6"/>
  <c r="D57" i="6" s="1"/>
  <c r="D45" i="6"/>
  <c r="D56" i="6" s="1"/>
  <c r="L41" i="5"/>
  <c r="A45" i="5" a="1"/>
  <c r="I65" i="10" l="1"/>
  <c r="M65" i="10" s="1"/>
  <c r="N66" i="10"/>
  <c r="A70" i="10" a="1"/>
  <c r="D45" i="8"/>
  <c r="D56" i="8" s="1"/>
  <c r="B45" i="8"/>
  <c r="D47" i="8"/>
  <c r="D46" i="8"/>
  <c r="D57" i="8" s="1"/>
  <c r="E49" i="8"/>
  <c r="E47" i="8"/>
  <c r="E58" i="8" s="1"/>
  <c r="E46" i="8"/>
  <c r="E57" i="8" s="1"/>
  <c r="C47" i="8"/>
  <c r="B47" i="8"/>
  <c r="A48" i="8"/>
  <c r="A59" i="8" s="1"/>
  <c r="C48" i="8"/>
  <c r="C59" i="8" s="1"/>
  <c r="A45" i="8"/>
  <c r="B48" i="8"/>
  <c r="B59" i="8" s="1"/>
  <c r="B46" i="8"/>
  <c r="C49" i="8"/>
  <c r="C60" i="8" s="1"/>
  <c r="C46" i="8"/>
  <c r="B49" i="8"/>
  <c r="B60" i="8" s="1"/>
  <c r="C45" i="8"/>
  <c r="C56" i="8" s="1"/>
  <c r="D48" i="8"/>
  <c r="E48" i="8"/>
  <c r="E59" i="8" s="1"/>
  <c r="D49" i="8"/>
  <c r="D60" i="8" s="1"/>
  <c r="A46" i="8"/>
  <c r="A57" i="8" s="1"/>
  <c r="E45" i="8"/>
  <c r="E56" i="8" s="1"/>
  <c r="A49" i="8"/>
  <c r="A60" i="8" s="1"/>
  <c r="B58" i="8"/>
  <c r="E54" i="8"/>
  <c r="A53" i="8"/>
  <c r="A56" i="8"/>
  <c r="B57" i="8"/>
  <c r="B53" i="8"/>
  <c r="A54" i="8"/>
  <c r="B56" i="8"/>
  <c r="D58" i="8"/>
  <c r="C54" i="8"/>
  <c r="E60" i="8"/>
  <c r="E53" i="8"/>
  <c r="B54" i="8"/>
  <c r="C57" i="8"/>
  <c r="C53" i="8"/>
  <c r="C58" i="8"/>
  <c r="D59" i="8"/>
  <c r="D53" i="8"/>
  <c r="A53" i="7"/>
  <c r="A56" i="7"/>
  <c r="C58" i="7"/>
  <c r="C53" i="7"/>
  <c r="D59" i="7"/>
  <c r="D53" i="7"/>
  <c r="D58" i="7"/>
  <c r="C54" i="7"/>
  <c r="B57" i="7"/>
  <c r="B53" i="7"/>
  <c r="A54" i="7"/>
  <c r="B56" i="7"/>
  <c r="E59" i="7"/>
  <c r="D54" i="7"/>
  <c r="B58" i="7"/>
  <c r="E54" i="7"/>
  <c r="B54" i="7"/>
  <c r="C57" i="7"/>
  <c r="E60" i="7"/>
  <c r="E53" i="7"/>
  <c r="D58" i="6"/>
  <c r="C54" i="6"/>
  <c r="B58" i="6"/>
  <c r="E54" i="6"/>
  <c r="B54" i="6"/>
  <c r="C57" i="6"/>
  <c r="E60" i="6"/>
  <c r="E53" i="6"/>
  <c r="A54" i="6"/>
  <c r="B56" i="6"/>
  <c r="E59" i="6"/>
  <c r="D54" i="6"/>
  <c r="C58" i="6"/>
  <c r="C53" i="6"/>
  <c r="D59" i="6"/>
  <c r="D53" i="6"/>
  <c r="A56" i="6"/>
  <c r="A53" i="6"/>
  <c r="B57" i="6"/>
  <c r="B53" i="6"/>
  <c r="D45" i="5"/>
  <c r="D56" i="5" s="1"/>
  <c r="E47" i="5"/>
  <c r="E58" i="5" s="1"/>
  <c r="B49" i="5"/>
  <c r="B60" i="5" s="1"/>
  <c r="A46" i="5"/>
  <c r="A57" i="5" s="1"/>
  <c r="B48" i="5"/>
  <c r="B59" i="5" s="1"/>
  <c r="A45" i="5"/>
  <c r="B47" i="5"/>
  <c r="A47" i="5"/>
  <c r="A58" i="5" s="1"/>
  <c r="C48" i="5"/>
  <c r="C59" i="5" s="1"/>
  <c r="B45" i="5"/>
  <c r="C47" i="5"/>
  <c r="D49" i="5"/>
  <c r="D60" i="5" s="1"/>
  <c r="C46" i="5"/>
  <c r="D48" i="5"/>
  <c r="C45" i="5"/>
  <c r="C56" i="5" s="1"/>
  <c r="E46" i="5"/>
  <c r="E57" i="5" s="1"/>
  <c r="A49" i="5"/>
  <c r="A60" i="5" s="1"/>
  <c r="E45" i="5"/>
  <c r="E56" i="5" s="1"/>
  <c r="A48" i="5"/>
  <c r="A59" i="5" s="1"/>
  <c r="C49" i="5"/>
  <c r="C60" i="5" s="1"/>
  <c r="B46" i="5"/>
  <c r="D47" i="5"/>
  <c r="E49" i="5"/>
  <c r="D46" i="5"/>
  <c r="D57" i="5" s="1"/>
  <c r="E48" i="5"/>
  <c r="C75" i="10" l="1"/>
  <c r="E74" i="10"/>
  <c r="E79" i="10" s="1"/>
  <c r="A74" i="10"/>
  <c r="C73" i="10"/>
  <c r="F80" i="10" s="1"/>
  <c r="E72" i="10"/>
  <c r="A72" i="10"/>
  <c r="C71" i="10"/>
  <c r="B80" i="10" s="1"/>
  <c r="E70" i="10"/>
  <c r="A70" i="10"/>
  <c r="A79" i="10" s="1"/>
  <c r="F75" i="10"/>
  <c r="F79" i="10" s="1"/>
  <c r="B75" i="10"/>
  <c r="D74" i="10"/>
  <c r="F73" i="10"/>
  <c r="B73" i="10"/>
  <c r="D72" i="10"/>
  <c r="C80" i="10" s="1"/>
  <c r="E75" i="10"/>
  <c r="C74" i="10"/>
  <c r="A73" i="10"/>
  <c r="F71" i="10"/>
  <c r="A71" i="10"/>
  <c r="B70" i="10"/>
  <c r="A80" i="10" s="1"/>
  <c r="D75" i="10"/>
  <c r="B74" i="10"/>
  <c r="F72" i="10"/>
  <c r="E71" i="10"/>
  <c r="F70" i="10"/>
  <c r="A75" i="10"/>
  <c r="E73" i="10"/>
  <c r="D80" i="10" s="1"/>
  <c r="C72" i="10"/>
  <c r="C79" i="10" s="1"/>
  <c r="D71" i="10"/>
  <c r="D70" i="10"/>
  <c r="F74" i="10"/>
  <c r="E80" i="10" s="1"/>
  <c r="D73" i="10"/>
  <c r="D79" i="10" s="1"/>
  <c r="B72" i="10"/>
  <c r="B71" i="10"/>
  <c r="B79" i="10" s="1"/>
  <c r="C70" i="10"/>
  <c r="D54" i="8"/>
  <c r="H56" i="8"/>
  <c r="H57" i="8" s="1"/>
  <c r="K57" i="8" s="1"/>
  <c r="H56" i="7"/>
  <c r="H57" i="7" s="1"/>
  <c r="K57" i="7" s="1"/>
  <c r="L58" i="7" s="1"/>
  <c r="H58" i="7"/>
  <c r="L57" i="7" s="1"/>
  <c r="K58" i="7" s="1"/>
  <c r="H56" i="6"/>
  <c r="H57" i="6" s="1"/>
  <c r="K57" i="6" s="1"/>
  <c r="H58" i="6"/>
  <c r="L57" i="6" s="1"/>
  <c r="K58" i="6" s="1"/>
  <c r="D58" i="5"/>
  <c r="C54" i="5"/>
  <c r="D53" i="5"/>
  <c r="D59" i="5"/>
  <c r="B56" i="5"/>
  <c r="A54" i="5"/>
  <c r="A56" i="5"/>
  <c r="A53" i="5"/>
  <c r="E59" i="5"/>
  <c r="D54" i="5"/>
  <c r="B53" i="5"/>
  <c r="B57" i="5"/>
  <c r="B54" i="5"/>
  <c r="C57" i="5"/>
  <c r="E60" i="5"/>
  <c r="E53" i="5"/>
  <c r="C58" i="5"/>
  <c r="C53" i="5"/>
  <c r="B58" i="5"/>
  <c r="E54" i="5"/>
  <c r="L58" i="8" l="1"/>
  <c r="H58" i="8"/>
  <c r="L57" i="8" s="1"/>
  <c r="K58" i="8" s="1"/>
  <c r="A63" i="7" a="1"/>
  <c r="L58" i="6"/>
  <c r="A63" i="6" a="1"/>
  <c r="H56" i="5"/>
  <c r="H57" i="5" s="1"/>
  <c r="K57" i="5" s="1"/>
  <c r="H58" i="5"/>
  <c r="L57" i="5" s="1"/>
  <c r="K58" i="5" s="1"/>
  <c r="A63" i="8" l="1" a="1"/>
  <c r="C67" i="7"/>
  <c r="D66" i="7"/>
  <c r="E65" i="7"/>
  <c r="A65" i="7"/>
  <c r="B64" i="7"/>
  <c r="C63" i="7"/>
  <c r="B67" i="7"/>
  <c r="C66" i="7"/>
  <c r="D65" i="7"/>
  <c r="E64" i="7"/>
  <c r="A64" i="7"/>
  <c r="B63" i="7"/>
  <c r="E66" i="7"/>
  <c r="B65" i="7"/>
  <c r="D63" i="7"/>
  <c r="E67" i="7"/>
  <c r="B66" i="7"/>
  <c r="D64" i="7"/>
  <c r="A63" i="7"/>
  <c r="D67" i="7"/>
  <c r="A66" i="7"/>
  <c r="C64" i="7"/>
  <c r="C65" i="7"/>
  <c r="A67" i="7"/>
  <c r="E63" i="7"/>
  <c r="C67" i="6"/>
  <c r="D66" i="6"/>
  <c r="E65" i="6"/>
  <c r="A65" i="6"/>
  <c r="B64" i="6"/>
  <c r="C63" i="6"/>
  <c r="E67" i="6"/>
  <c r="A67" i="6"/>
  <c r="B66" i="6"/>
  <c r="C65" i="6"/>
  <c r="D64" i="6"/>
  <c r="E63" i="6"/>
  <c r="A63" i="6"/>
  <c r="E66" i="6"/>
  <c r="B65" i="6"/>
  <c r="D63" i="6"/>
  <c r="C66" i="6"/>
  <c r="E64" i="6"/>
  <c r="B63" i="6"/>
  <c r="D67" i="6"/>
  <c r="A66" i="6"/>
  <c r="C64" i="6"/>
  <c r="D65" i="6"/>
  <c r="A64" i="6"/>
  <c r="B67" i="6"/>
  <c r="L58" i="5"/>
  <c r="A63" i="5" a="1"/>
  <c r="C67" i="8" l="1"/>
  <c r="D66" i="8"/>
  <c r="E65" i="8"/>
  <c r="A65" i="8"/>
  <c r="B64" i="8"/>
  <c r="C63" i="8"/>
  <c r="E67" i="8"/>
  <c r="A67" i="8"/>
  <c r="B66" i="8"/>
  <c r="C65" i="8"/>
  <c r="D64" i="8"/>
  <c r="E63" i="8"/>
  <c r="A63" i="8"/>
  <c r="C66" i="8"/>
  <c r="E64" i="8"/>
  <c r="B63" i="8"/>
  <c r="B67" i="8"/>
  <c r="D65" i="8"/>
  <c r="A64" i="8"/>
  <c r="E66" i="8"/>
  <c r="B65" i="8"/>
  <c r="D63" i="8"/>
  <c r="D67" i="8"/>
  <c r="A66" i="8"/>
  <c r="C64" i="8"/>
  <c r="H63" i="7"/>
  <c r="H65" i="7" s="1"/>
  <c r="M65" i="7" s="1"/>
  <c r="L66" i="7" s="1"/>
  <c r="H63" i="6"/>
  <c r="H65" i="6" s="1"/>
  <c r="M65" i="6" s="1"/>
  <c r="L66" i="6" s="1"/>
  <c r="B67" i="5"/>
  <c r="A64" i="5"/>
  <c r="B66" i="5"/>
  <c r="A63" i="5"/>
  <c r="B65" i="5"/>
  <c r="D66" i="5"/>
  <c r="C63" i="5"/>
  <c r="C66" i="5"/>
  <c r="B63" i="5"/>
  <c r="C65" i="5"/>
  <c r="D67" i="5"/>
  <c r="C64" i="5"/>
  <c r="E65" i="5"/>
  <c r="E64" i="5"/>
  <c r="A66" i="5"/>
  <c r="B64" i="5"/>
  <c r="D65" i="5"/>
  <c r="E67" i="5"/>
  <c r="D64" i="5"/>
  <c r="E66" i="5"/>
  <c r="D63" i="5"/>
  <c r="A65" i="5"/>
  <c r="A67" i="5"/>
  <c r="E63" i="5"/>
  <c r="C67" i="5"/>
  <c r="H64" i="8" l="1"/>
  <c r="L65" i="8" s="1"/>
  <c r="M66" i="8" s="1"/>
  <c r="H63" i="8"/>
  <c r="H65" i="8"/>
  <c r="M65" i="8" s="1"/>
  <c r="L66" i="8" s="1"/>
  <c r="A69" i="8" a="1"/>
  <c r="H64" i="7"/>
  <c r="L65" i="7" s="1"/>
  <c r="H64" i="6"/>
  <c r="L65" i="6" s="1"/>
  <c r="H63" i="5"/>
  <c r="H65" i="5" s="1"/>
  <c r="M65" i="5" s="1"/>
  <c r="L66" i="5" s="1"/>
  <c r="B73" i="8" l="1"/>
  <c r="B84" i="8" s="1"/>
  <c r="C72" i="8"/>
  <c r="D71" i="8"/>
  <c r="E70" i="8"/>
  <c r="E81" i="8" s="1"/>
  <c r="A70" i="8"/>
  <c r="A81" i="8" s="1"/>
  <c r="B69" i="8"/>
  <c r="D73" i="8"/>
  <c r="D84" i="8" s="1"/>
  <c r="E72" i="8"/>
  <c r="A72" i="8"/>
  <c r="A83" i="8" s="1"/>
  <c r="B71" i="8"/>
  <c r="B82" i="8" s="1"/>
  <c r="C70" i="8"/>
  <c r="D69" i="8"/>
  <c r="D80" i="8" s="1"/>
  <c r="E73" i="8"/>
  <c r="B72" i="8"/>
  <c r="B83" i="8" s="1"/>
  <c r="D70" i="8"/>
  <c r="D81" i="8" s="1"/>
  <c r="A69" i="8"/>
  <c r="A73" i="8"/>
  <c r="A84" i="8" s="1"/>
  <c r="C71" i="8"/>
  <c r="E69" i="8"/>
  <c r="E80" i="8" s="1"/>
  <c r="D72" i="8"/>
  <c r="A71" i="8"/>
  <c r="A82" i="8" s="1"/>
  <c r="C69" i="8"/>
  <c r="C80" i="8" s="1"/>
  <c r="C73" i="8"/>
  <c r="C84" i="8" s="1"/>
  <c r="E71" i="8"/>
  <c r="E82" i="8" s="1"/>
  <c r="B70" i="8"/>
  <c r="M66" i="7"/>
  <c r="A69" i="7" a="1"/>
  <c r="M66" i="6"/>
  <c r="A69" i="6" a="1"/>
  <c r="H64" i="5"/>
  <c r="L65" i="5" s="1"/>
  <c r="E77" i="8" l="1"/>
  <c r="E84" i="8"/>
  <c r="D77" i="8"/>
  <c r="D83" i="8"/>
  <c r="A77" i="8"/>
  <c r="A80" i="8"/>
  <c r="D78" i="8"/>
  <c r="E83" i="8"/>
  <c r="B81" i="8"/>
  <c r="B77" i="8"/>
  <c r="C81" i="8"/>
  <c r="B78" i="8"/>
  <c r="C78" i="8"/>
  <c r="D82" i="8"/>
  <c r="C82" i="8"/>
  <c r="C77" i="8"/>
  <c r="B80" i="8"/>
  <c r="A78" i="8"/>
  <c r="C83" i="8"/>
  <c r="E78" i="8"/>
  <c r="B73" i="7"/>
  <c r="B84" i="7" s="1"/>
  <c r="C72" i="7"/>
  <c r="D71" i="7"/>
  <c r="E70" i="7"/>
  <c r="E81" i="7" s="1"/>
  <c r="A70" i="7"/>
  <c r="A81" i="7" s="1"/>
  <c r="B69" i="7"/>
  <c r="E73" i="7"/>
  <c r="A73" i="7"/>
  <c r="A84" i="7" s="1"/>
  <c r="B72" i="7"/>
  <c r="B83" i="7" s="1"/>
  <c r="C71" i="7"/>
  <c r="D70" i="7"/>
  <c r="D81" i="7" s="1"/>
  <c r="E69" i="7"/>
  <c r="E80" i="7" s="1"/>
  <c r="A69" i="7"/>
  <c r="D72" i="7"/>
  <c r="A71" i="7"/>
  <c r="A82" i="7" s="1"/>
  <c r="C69" i="7"/>
  <c r="C80" i="7" s="1"/>
  <c r="D73" i="7"/>
  <c r="D84" i="7" s="1"/>
  <c r="A72" i="7"/>
  <c r="A83" i="7" s="1"/>
  <c r="C70" i="7"/>
  <c r="C73" i="7"/>
  <c r="C84" i="7" s="1"/>
  <c r="E71" i="7"/>
  <c r="E82" i="7" s="1"/>
  <c r="B70" i="7"/>
  <c r="B71" i="7"/>
  <c r="B82" i="7" s="1"/>
  <c r="E72" i="7"/>
  <c r="D69" i="7"/>
  <c r="D80" i="7" s="1"/>
  <c r="B73" i="6"/>
  <c r="B84" i="6" s="1"/>
  <c r="C72" i="6"/>
  <c r="D71" i="6"/>
  <c r="E70" i="6"/>
  <c r="E81" i="6" s="1"/>
  <c r="A70" i="6"/>
  <c r="A81" i="6" s="1"/>
  <c r="B69" i="6"/>
  <c r="D73" i="6"/>
  <c r="D84" i="6" s="1"/>
  <c r="E72" i="6"/>
  <c r="A72" i="6"/>
  <c r="A83" i="6" s="1"/>
  <c r="B71" i="6"/>
  <c r="B82" i="6" s="1"/>
  <c r="C70" i="6"/>
  <c r="D69" i="6"/>
  <c r="D80" i="6" s="1"/>
  <c r="D72" i="6"/>
  <c r="A71" i="6"/>
  <c r="A82" i="6" s="1"/>
  <c r="C69" i="6"/>
  <c r="C80" i="6" s="1"/>
  <c r="E73" i="6"/>
  <c r="B72" i="6"/>
  <c r="B83" i="6" s="1"/>
  <c r="D70" i="6"/>
  <c r="D81" i="6" s="1"/>
  <c r="A69" i="6"/>
  <c r="C73" i="6"/>
  <c r="C84" i="6" s="1"/>
  <c r="E71" i="6"/>
  <c r="E82" i="6" s="1"/>
  <c r="B70" i="6"/>
  <c r="C71" i="6"/>
  <c r="E69" i="6"/>
  <c r="E80" i="6" s="1"/>
  <c r="A73" i="6"/>
  <c r="A84" i="6" s="1"/>
  <c r="M66" i="5"/>
  <c r="A69" i="5" a="1"/>
  <c r="H80" i="8" l="1"/>
  <c r="H81" i="8" s="1"/>
  <c r="L82" i="8" s="1"/>
  <c r="D78" i="7"/>
  <c r="E83" i="7"/>
  <c r="B78" i="7"/>
  <c r="C81" i="7"/>
  <c r="E77" i="7"/>
  <c r="E84" i="7"/>
  <c r="C78" i="7"/>
  <c r="D82" i="7"/>
  <c r="B81" i="7"/>
  <c r="B77" i="7"/>
  <c r="D77" i="7"/>
  <c r="D83" i="7"/>
  <c r="C82" i="7"/>
  <c r="C77" i="7"/>
  <c r="B80" i="7"/>
  <c r="A78" i="7"/>
  <c r="C83" i="7"/>
  <c r="E78" i="7"/>
  <c r="A77" i="7"/>
  <c r="A80" i="7"/>
  <c r="E77" i="6"/>
  <c r="E84" i="6"/>
  <c r="D78" i="6"/>
  <c r="E83" i="6"/>
  <c r="C82" i="6"/>
  <c r="C77" i="6"/>
  <c r="A77" i="6"/>
  <c r="A80" i="6"/>
  <c r="C81" i="6"/>
  <c r="B78" i="6"/>
  <c r="D82" i="6"/>
  <c r="C78" i="6"/>
  <c r="A78" i="6"/>
  <c r="B80" i="6"/>
  <c r="C83" i="6"/>
  <c r="E78" i="6"/>
  <c r="B81" i="6"/>
  <c r="B77" i="6"/>
  <c r="D83" i="6"/>
  <c r="D77" i="6"/>
  <c r="D72" i="5"/>
  <c r="D70" i="5"/>
  <c r="D81" i="5" s="1"/>
  <c r="A73" i="5"/>
  <c r="A84" i="5" s="1"/>
  <c r="C73" i="5"/>
  <c r="C84" i="5" s="1"/>
  <c r="A70" i="5"/>
  <c r="A81" i="5" s="1"/>
  <c r="B71" i="5"/>
  <c r="B82" i="5" s="1"/>
  <c r="D69" i="5"/>
  <c r="D80" i="5" s="1"/>
  <c r="D71" i="5"/>
  <c r="C70" i="5"/>
  <c r="B72" i="5"/>
  <c r="B83" i="5" s="1"/>
  <c r="A69" i="5"/>
  <c r="C71" i="5"/>
  <c r="A71" i="5"/>
  <c r="A82" i="5" s="1"/>
  <c r="E72" i="5"/>
  <c r="B73" i="5"/>
  <c r="B84" i="5" s="1"/>
  <c r="B69" i="5"/>
  <c r="E73" i="5"/>
  <c r="E71" i="5"/>
  <c r="E82" i="5" s="1"/>
  <c r="D73" i="5"/>
  <c r="D84" i="5" s="1"/>
  <c r="E69" i="5"/>
  <c r="E80" i="5" s="1"/>
  <c r="C72" i="5"/>
  <c r="A72" i="5"/>
  <c r="A83" i="5" s="1"/>
  <c r="B70" i="5"/>
  <c r="C69" i="5"/>
  <c r="C80" i="5" s="1"/>
  <c r="E70" i="5"/>
  <c r="E81" i="5" s="1"/>
  <c r="M83" i="8" l="1"/>
  <c r="H82" i="8"/>
  <c r="M82" i="8" s="1"/>
  <c r="L83" i="8" s="1"/>
  <c r="H80" i="7"/>
  <c r="H82" i="7" s="1"/>
  <c r="M82" i="7" s="1"/>
  <c r="L83" i="7" s="1"/>
  <c r="H81" i="7"/>
  <c r="L82" i="7" s="1"/>
  <c r="M83" i="7" s="1"/>
  <c r="H80" i="6"/>
  <c r="H82" i="6" s="1"/>
  <c r="M82" i="6" s="1"/>
  <c r="L83" i="6" s="1"/>
  <c r="B77" i="5"/>
  <c r="B81" i="5"/>
  <c r="A80" i="5"/>
  <c r="A77" i="5"/>
  <c r="E83" i="5"/>
  <c r="D78" i="5"/>
  <c r="E78" i="5"/>
  <c r="C83" i="5"/>
  <c r="E84" i="5"/>
  <c r="E77" i="5"/>
  <c r="B78" i="5"/>
  <c r="C81" i="5"/>
  <c r="D83" i="5"/>
  <c r="D77" i="5"/>
  <c r="A78" i="5"/>
  <c r="B80" i="5"/>
  <c r="C82" i="5"/>
  <c r="C77" i="5"/>
  <c r="D82" i="5"/>
  <c r="C78" i="5"/>
  <c r="A87" i="8" l="1" a="1"/>
  <c r="A87" i="7" a="1"/>
  <c r="H81" i="6"/>
  <c r="L82" i="6" s="1"/>
  <c r="H81" i="5"/>
  <c r="L82" i="5" s="1"/>
  <c r="M83" i="5" s="1"/>
  <c r="H80" i="5"/>
  <c r="H82" i="5" s="1"/>
  <c r="M82" i="5" s="1"/>
  <c r="L83" i="5" s="1"/>
  <c r="B91" i="8" l="1"/>
  <c r="C90" i="8"/>
  <c r="D89" i="8"/>
  <c r="E88" i="8"/>
  <c r="A88" i="8"/>
  <c r="B87" i="8"/>
  <c r="D91" i="8"/>
  <c r="E90" i="8"/>
  <c r="A90" i="8"/>
  <c r="B89" i="8"/>
  <c r="C88" i="8"/>
  <c r="D87" i="8"/>
  <c r="A91" i="8"/>
  <c r="C89" i="8"/>
  <c r="E87" i="8"/>
  <c r="E91" i="8"/>
  <c r="B90" i="8"/>
  <c r="D88" i="8"/>
  <c r="A87" i="8"/>
  <c r="C91" i="8"/>
  <c r="E89" i="8"/>
  <c r="B88" i="8"/>
  <c r="D90" i="8"/>
  <c r="A89" i="8"/>
  <c r="C87" i="8"/>
  <c r="B91" i="7"/>
  <c r="C90" i="7"/>
  <c r="D89" i="7"/>
  <c r="E88" i="7"/>
  <c r="A88" i="7"/>
  <c r="B87" i="7"/>
  <c r="E91" i="7"/>
  <c r="A91" i="7"/>
  <c r="B90" i="7"/>
  <c r="C89" i="7"/>
  <c r="D88" i="7"/>
  <c r="E87" i="7"/>
  <c r="A87" i="7"/>
  <c r="C91" i="7"/>
  <c r="E89" i="7"/>
  <c r="B88" i="7"/>
  <c r="E90" i="7"/>
  <c r="B89" i="7"/>
  <c r="D87" i="7"/>
  <c r="D90" i="7"/>
  <c r="A89" i="7"/>
  <c r="C87" i="7"/>
  <c r="D91" i="7"/>
  <c r="C88" i="7"/>
  <c r="A90" i="7"/>
  <c r="M83" i="6"/>
  <c r="A87" i="6" a="1"/>
  <c r="A87" i="5" a="1"/>
  <c r="H87" i="8" l="1"/>
  <c r="H89" i="8" s="1"/>
  <c r="N90" i="8" s="1"/>
  <c r="M91" i="8" s="1"/>
  <c r="H88" i="8"/>
  <c r="M90" i="8" s="1"/>
  <c r="N91" i="8" s="1"/>
  <c r="H87" i="7"/>
  <c r="H89" i="7" s="1"/>
  <c r="N90" i="7" s="1"/>
  <c r="M91" i="7" s="1"/>
  <c r="A93" i="7" s="1" a="1"/>
  <c r="H88" i="7"/>
  <c r="M90" i="7" s="1"/>
  <c r="N91" i="7" s="1"/>
  <c r="B91" i="6"/>
  <c r="C90" i="6"/>
  <c r="D89" i="6"/>
  <c r="E88" i="6"/>
  <c r="A88" i="6"/>
  <c r="B87" i="6"/>
  <c r="D91" i="6"/>
  <c r="E90" i="6"/>
  <c r="A90" i="6"/>
  <c r="B89" i="6"/>
  <c r="C88" i="6"/>
  <c r="D87" i="6"/>
  <c r="C91" i="6"/>
  <c r="E89" i="6"/>
  <c r="B88" i="6"/>
  <c r="A91" i="6"/>
  <c r="C89" i="6"/>
  <c r="E87" i="6"/>
  <c r="E91" i="6"/>
  <c r="D90" i="6"/>
  <c r="A89" i="6"/>
  <c r="C87" i="6"/>
  <c r="D88" i="6"/>
  <c r="A87" i="6"/>
  <c r="B90" i="6"/>
  <c r="E88" i="5"/>
  <c r="A89" i="5"/>
  <c r="E91" i="5"/>
  <c r="D91" i="5"/>
  <c r="C87" i="5"/>
  <c r="B90" i="5"/>
  <c r="C91" i="5"/>
  <c r="D87" i="5"/>
  <c r="D89" i="5"/>
  <c r="C89" i="5"/>
  <c r="D90" i="5"/>
  <c r="A88" i="5"/>
  <c r="A90" i="5"/>
  <c r="E90" i="5"/>
  <c r="E89" i="5"/>
  <c r="B87" i="5"/>
  <c r="B89" i="5"/>
  <c r="B91" i="5"/>
  <c r="E87" i="5"/>
  <c r="D88" i="5"/>
  <c r="C88" i="5"/>
  <c r="C90" i="5"/>
  <c r="A87" i="5"/>
  <c r="B88" i="5"/>
  <c r="A91" i="5"/>
  <c r="A93" i="8" l="1" a="1"/>
  <c r="E97" i="7"/>
  <c r="A97" i="7"/>
  <c r="A108" i="7" s="1"/>
  <c r="B96" i="7"/>
  <c r="B107" i="7" s="1"/>
  <c r="C95" i="7"/>
  <c r="D94" i="7"/>
  <c r="D105" i="7" s="1"/>
  <c r="E93" i="7"/>
  <c r="E104" i="7" s="1"/>
  <c r="A93" i="7"/>
  <c r="D97" i="7"/>
  <c r="E96" i="7"/>
  <c r="A96" i="7"/>
  <c r="A107" i="7" s="1"/>
  <c r="B95" i="7"/>
  <c r="B106" i="7" s="1"/>
  <c r="C94" i="7"/>
  <c r="D93" i="7"/>
  <c r="D104" i="7" s="1"/>
  <c r="B97" i="7"/>
  <c r="B108" i="7" s="1"/>
  <c r="D95" i="7"/>
  <c r="A94" i="7"/>
  <c r="A105" i="7" s="1"/>
  <c r="D96" i="7"/>
  <c r="A95" i="7"/>
  <c r="A106" i="7" s="1"/>
  <c r="C93" i="7"/>
  <c r="C104" i="7" s="1"/>
  <c r="C96" i="7"/>
  <c r="C107" i="7" s="1"/>
  <c r="E94" i="7"/>
  <c r="E105" i="7" s="1"/>
  <c r="B93" i="7"/>
  <c r="C97" i="7"/>
  <c r="C108" i="7" s="1"/>
  <c r="B94" i="7"/>
  <c r="E95" i="7"/>
  <c r="E106" i="7" s="1"/>
  <c r="H87" i="6"/>
  <c r="H88" i="6"/>
  <c r="M90" i="6" s="1"/>
  <c r="N91" i="6" s="1"/>
  <c r="H89" i="6"/>
  <c r="N90" i="6" s="1"/>
  <c r="M91" i="6" s="1"/>
  <c r="H87" i="5"/>
  <c r="H89" i="5" s="1"/>
  <c r="N90" i="5" s="1"/>
  <c r="M91" i="5" s="1"/>
  <c r="E97" i="8" l="1"/>
  <c r="A97" i="8"/>
  <c r="A108" i="8" s="1"/>
  <c r="B96" i="8"/>
  <c r="B107" i="8" s="1"/>
  <c r="C95" i="8"/>
  <c r="D94" i="8"/>
  <c r="D105" i="8" s="1"/>
  <c r="E93" i="8"/>
  <c r="E104" i="8" s="1"/>
  <c r="A93" i="8"/>
  <c r="C97" i="8"/>
  <c r="C108" i="8" s="1"/>
  <c r="D96" i="8"/>
  <c r="E95" i="8"/>
  <c r="E106" i="8" s="1"/>
  <c r="A95" i="8"/>
  <c r="A106" i="8" s="1"/>
  <c r="B94" i="8"/>
  <c r="C93" i="8"/>
  <c r="C104" i="8" s="1"/>
  <c r="E96" i="8"/>
  <c r="B95" i="8"/>
  <c r="B106" i="8" s="1"/>
  <c r="D93" i="8"/>
  <c r="D104" i="8" s="1"/>
  <c r="D97" i="8"/>
  <c r="A96" i="8"/>
  <c r="A107" i="8" s="1"/>
  <c r="C94" i="8"/>
  <c r="B97" i="8"/>
  <c r="B108" i="8" s="1"/>
  <c r="D95" i="8"/>
  <c r="A94" i="8"/>
  <c r="A105" i="8" s="1"/>
  <c r="C96" i="8"/>
  <c r="C107" i="8" s="1"/>
  <c r="E94" i="8"/>
  <c r="E105" i="8" s="1"/>
  <c r="B93" i="8"/>
  <c r="D108" i="7"/>
  <c r="E102" i="7"/>
  <c r="C101" i="7"/>
  <c r="C106" i="7"/>
  <c r="B104" i="7"/>
  <c r="A102" i="7"/>
  <c r="B105" i="7"/>
  <c r="B101" i="7"/>
  <c r="C105" i="7"/>
  <c r="B102" i="7"/>
  <c r="C102" i="7"/>
  <c r="D106" i="7"/>
  <c r="A104" i="7"/>
  <c r="A101" i="7"/>
  <c r="D107" i="7"/>
  <c r="D101" i="7"/>
  <c r="E107" i="7"/>
  <c r="D102" i="7"/>
  <c r="E108" i="7"/>
  <c r="E101" i="7"/>
  <c r="A93" i="6" a="1"/>
  <c r="H88" i="5"/>
  <c r="M90" i="5" s="1"/>
  <c r="C105" i="8" l="1"/>
  <c r="B102" i="8"/>
  <c r="A104" i="8"/>
  <c r="A101" i="8"/>
  <c r="E107" i="8"/>
  <c r="D102" i="8"/>
  <c r="E102" i="8"/>
  <c r="D108" i="8"/>
  <c r="B105" i="8"/>
  <c r="B101" i="8"/>
  <c r="C101" i="8"/>
  <c r="C106" i="8"/>
  <c r="B104" i="8"/>
  <c r="A102" i="8"/>
  <c r="C102" i="8"/>
  <c r="D106" i="8"/>
  <c r="D107" i="8"/>
  <c r="D101" i="8"/>
  <c r="E108" i="8"/>
  <c r="E101" i="8"/>
  <c r="H104" i="7"/>
  <c r="H106" i="7" s="1"/>
  <c r="N107" i="7" s="1"/>
  <c r="M108" i="7" s="1"/>
  <c r="E97" i="6"/>
  <c r="A97" i="6"/>
  <c r="A108" i="6" s="1"/>
  <c r="B96" i="6"/>
  <c r="B107" i="6" s="1"/>
  <c r="C95" i="6"/>
  <c r="D94" i="6"/>
  <c r="D105" i="6" s="1"/>
  <c r="E93" i="6"/>
  <c r="E104" i="6" s="1"/>
  <c r="A93" i="6"/>
  <c r="C97" i="6"/>
  <c r="C108" i="6" s="1"/>
  <c r="D96" i="6"/>
  <c r="E95" i="6"/>
  <c r="E106" i="6" s="1"/>
  <c r="A95" i="6"/>
  <c r="A106" i="6" s="1"/>
  <c r="B94" i="6"/>
  <c r="C93" i="6"/>
  <c r="C104" i="6" s="1"/>
  <c r="D97" i="6"/>
  <c r="B97" i="6"/>
  <c r="B108" i="6" s="1"/>
  <c r="D95" i="6"/>
  <c r="A94" i="6"/>
  <c r="A105" i="6" s="1"/>
  <c r="E96" i="6"/>
  <c r="B95" i="6"/>
  <c r="B106" i="6" s="1"/>
  <c r="D93" i="6"/>
  <c r="D104" i="6" s="1"/>
  <c r="A96" i="6"/>
  <c r="A107" i="6" s="1"/>
  <c r="C94" i="6"/>
  <c r="C96" i="6"/>
  <c r="C107" i="6" s="1"/>
  <c r="E94" i="6"/>
  <c r="E105" i="6" s="1"/>
  <c r="B93" i="6"/>
  <c r="N91" i="5"/>
  <c r="A93" i="5" a="1"/>
  <c r="H104" i="8" l="1"/>
  <c r="H106" i="8" s="1"/>
  <c r="N107" i="8" s="1"/>
  <c r="M108" i="8" s="1"/>
  <c r="H105" i="7"/>
  <c r="M107" i="7" s="1"/>
  <c r="C102" i="6"/>
  <c r="D106" i="6"/>
  <c r="B105" i="6"/>
  <c r="B101" i="6"/>
  <c r="C101" i="6"/>
  <c r="C106" i="6"/>
  <c r="A104" i="6"/>
  <c r="A101" i="6"/>
  <c r="C105" i="6"/>
  <c r="B102" i="6"/>
  <c r="E107" i="6"/>
  <c r="D102" i="6"/>
  <c r="E102" i="6"/>
  <c r="D108" i="6"/>
  <c r="B104" i="6"/>
  <c r="A102" i="6"/>
  <c r="D107" i="6"/>
  <c r="D101" i="6"/>
  <c r="E108" i="6"/>
  <c r="E101" i="6"/>
  <c r="A97" i="5"/>
  <c r="A108" i="5" s="1"/>
  <c r="E93" i="5"/>
  <c r="E104" i="5" s="1"/>
  <c r="A96" i="5"/>
  <c r="A107" i="5" s="1"/>
  <c r="C97" i="5"/>
  <c r="C108" i="5" s="1"/>
  <c r="B94" i="5"/>
  <c r="D95" i="5"/>
  <c r="B96" i="5"/>
  <c r="B107" i="5" s="1"/>
  <c r="A93" i="5"/>
  <c r="B95" i="5"/>
  <c r="B106" i="5" s="1"/>
  <c r="D96" i="5"/>
  <c r="C93" i="5"/>
  <c r="C104" i="5" s="1"/>
  <c r="E94" i="5"/>
  <c r="E105" i="5" s="1"/>
  <c r="E97" i="5"/>
  <c r="E96" i="5"/>
  <c r="A95" i="5"/>
  <c r="A106" i="5" s="1"/>
  <c r="B93" i="5"/>
  <c r="C95" i="5"/>
  <c r="D97" i="5"/>
  <c r="C94" i="5"/>
  <c r="E95" i="5"/>
  <c r="E106" i="5" s="1"/>
  <c r="B97" i="5"/>
  <c r="B108" i="5" s="1"/>
  <c r="A94" i="5"/>
  <c r="A105" i="5" s="1"/>
  <c r="D94" i="5"/>
  <c r="D105" i="5" s="1"/>
  <c r="D93" i="5"/>
  <c r="D104" i="5" s="1"/>
  <c r="C96" i="5"/>
  <c r="C107" i="5" s="1"/>
  <c r="H105" i="8" l="1"/>
  <c r="M107" i="8" s="1"/>
  <c r="N108" i="8" s="1"/>
  <c r="A111" i="8" a="1"/>
  <c r="N108" i="7"/>
  <c r="A111" i="7" a="1"/>
  <c r="H104" i="6"/>
  <c r="H106" i="6" s="1"/>
  <c r="N107" i="6" s="1"/>
  <c r="M108" i="6" s="1"/>
  <c r="A102" i="5"/>
  <c r="B104" i="5"/>
  <c r="A101" i="5"/>
  <c r="A104" i="5"/>
  <c r="C105" i="5"/>
  <c r="B102" i="5"/>
  <c r="D108" i="5"/>
  <c r="E102" i="5"/>
  <c r="E107" i="5"/>
  <c r="D102" i="5"/>
  <c r="D107" i="5"/>
  <c r="D101" i="5"/>
  <c r="D106" i="5"/>
  <c r="C102" i="5"/>
  <c r="C106" i="5"/>
  <c r="C101" i="5"/>
  <c r="E101" i="5"/>
  <c r="E108" i="5"/>
  <c r="B101" i="5"/>
  <c r="B105" i="5"/>
  <c r="E115" i="8" l="1"/>
  <c r="E119" i="8" s="1"/>
  <c r="A115" i="8"/>
  <c r="B114" i="8"/>
  <c r="C113" i="8"/>
  <c r="C119" i="8" s="1"/>
  <c r="D112" i="8"/>
  <c r="E111" i="8"/>
  <c r="A111" i="8"/>
  <c r="A119" i="8" s="1"/>
  <c r="C115" i="8"/>
  <c r="D114" i="8"/>
  <c r="D119" i="8" s="1"/>
  <c r="E113" i="8"/>
  <c r="A113" i="8"/>
  <c r="B112" i="8"/>
  <c r="B119" i="8" s="1"/>
  <c r="C111" i="8"/>
  <c r="D115" i="8"/>
  <c r="A114" i="8"/>
  <c r="C112" i="8"/>
  <c r="B120" i="8" s="1"/>
  <c r="E114" i="8"/>
  <c r="D120" i="8" s="1"/>
  <c r="B113" i="8"/>
  <c r="D111" i="8"/>
  <c r="C114" i="8"/>
  <c r="E112" i="8"/>
  <c r="B111" i="8"/>
  <c r="A120" i="8" s="1"/>
  <c r="B115" i="8"/>
  <c r="D113" i="8"/>
  <c r="C120" i="8" s="1"/>
  <c r="A112" i="8"/>
  <c r="E115" i="7"/>
  <c r="E119" i="7" s="1"/>
  <c r="A115" i="7"/>
  <c r="B114" i="7"/>
  <c r="C113" i="7"/>
  <c r="C119" i="7" s="1"/>
  <c r="D112" i="7"/>
  <c r="E111" i="7"/>
  <c r="A111" i="7"/>
  <c r="A119" i="7" s="1"/>
  <c r="D115" i="7"/>
  <c r="E114" i="7"/>
  <c r="D120" i="7" s="1"/>
  <c r="A114" i="7"/>
  <c r="B113" i="7"/>
  <c r="C112" i="7"/>
  <c r="B120" i="7" s="1"/>
  <c r="D111" i="7"/>
  <c r="C114" i="7"/>
  <c r="E112" i="7"/>
  <c r="B111" i="7"/>
  <c r="A120" i="7" s="1"/>
  <c r="C115" i="7"/>
  <c r="E113" i="7"/>
  <c r="B112" i="7"/>
  <c r="B119" i="7" s="1"/>
  <c r="B115" i="7"/>
  <c r="D113" i="7"/>
  <c r="C120" i="7" s="1"/>
  <c r="A112" i="7"/>
  <c r="D114" i="7"/>
  <c r="D119" i="7" s="1"/>
  <c r="C111" i="7"/>
  <c r="A113" i="7"/>
  <c r="H105" i="6"/>
  <c r="M107" i="6" s="1"/>
  <c r="H104" i="5"/>
  <c r="H106" i="5" s="1"/>
  <c r="N107" i="5" s="1"/>
  <c r="M108" i="5" s="1"/>
  <c r="N108" i="6" l="1"/>
  <c r="A111" i="6" a="1"/>
  <c r="H105" i="5"/>
  <c r="M107" i="5" s="1"/>
  <c r="B115" i="6" l="1"/>
  <c r="C114" i="6"/>
  <c r="D113" i="6"/>
  <c r="C120" i="6" s="1"/>
  <c r="E112" i="6"/>
  <c r="A112" i="6"/>
  <c r="B111" i="6"/>
  <c r="A120" i="6" s="1"/>
  <c r="E115" i="6"/>
  <c r="E119" i="6" s="1"/>
  <c r="A115" i="6"/>
  <c r="B114" i="6"/>
  <c r="C113" i="6"/>
  <c r="C119" i="6" s="1"/>
  <c r="D112" i="6"/>
  <c r="E111" i="6"/>
  <c r="A111" i="6"/>
  <c r="A119" i="6" s="1"/>
  <c r="C115" i="6"/>
  <c r="D114" i="6"/>
  <c r="D119" i="6" s="1"/>
  <c r="E113" i="6"/>
  <c r="A113" i="6"/>
  <c r="B112" i="6"/>
  <c r="B119" i="6" s="1"/>
  <c r="C111" i="6"/>
  <c r="A114" i="6"/>
  <c r="B113" i="6"/>
  <c r="D115" i="6"/>
  <c r="C112" i="6"/>
  <c r="B120" i="6" s="1"/>
  <c r="E114" i="6"/>
  <c r="D120" i="6" s="1"/>
  <c r="D111" i="6"/>
  <c r="N108" i="5"/>
  <c r="A111" i="5" a="1"/>
  <c r="D115" i="5" l="1"/>
  <c r="D112" i="5"/>
  <c r="E115" i="5"/>
  <c r="E119" i="5" s="1"/>
  <c r="D113" i="5"/>
  <c r="C120" i="5" s="1"/>
  <c r="B112" i="5"/>
  <c r="B119" i="5" s="1"/>
  <c r="C115" i="5"/>
  <c r="A114" i="5"/>
  <c r="C113" i="5"/>
  <c r="C119" i="5" s="1"/>
  <c r="B111" i="5"/>
  <c r="A120" i="5" s="1"/>
  <c r="C114" i="5"/>
  <c r="A113" i="5"/>
  <c r="D111" i="5"/>
  <c r="E114" i="5"/>
  <c r="D120" i="5" s="1"/>
  <c r="E111" i="5"/>
  <c r="A115" i="5"/>
  <c r="E112" i="5"/>
  <c r="C111" i="5"/>
  <c r="D114" i="5"/>
  <c r="D119" i="5" s="1"/>
  <c r="B113" i="5"/>
  <c r="A111" i="5"/>
  <c r="A119" i="5" s="1"/>
  <c r="B114" i="5"/>
  <c r="A112" i="5"/>
  <c r="B115" i="5"/>
  <c r="E113" i="5"/>
  <c r="C112" i="5"/>
  <c r="B120" i="5" s="1"/>
</calcChain>
</file>

<file path=xl/sharedStrings.xml><?xml version="1.0" encoding="utf-8"?>
<sst xmlns="http://schemas.openxmlformats.org/spreadsheetml/2006/main" count="392" uniqueCount="30">
  <si>
    <t>#1</t>
  </si>
  <si>
    <t>#0</t>
  </si>
  <si>
    <t>B=</t>
  </si>
  <si>
    <t>B^t*B=</t>
  </si>
  <si>
    <t>tr=</t>
  </si>
  <si>
    <t>det=</t>
  </si>
  <si>
    <t>eig1=</t>
  </si>
  <si>
    <t>eig0=</t>
  </si>
  <si>
    <t>shift=</t>
  </si>
  <si>
    <t>#100</t>
  </si>
  <si>
    <t>r=</t>
  </si>
  <si>
    <t>c=</t>
  </si>
  <si>
    <t>s=</t>
  </si>
  <si>
    <t>G=</t>
  </si>
  <si>
    <t>B^t*B-kI=</t>
  </si>
  <si>
    <t>G*A=</t>
  </si>
  <si>
    <t>Q=</t>
  </si>
  <si>
    <t>#2</t>
  </si>
  <si>
    <t>#3</t>
  </si>
  <si>
    <t>#4</t>
  </si>
  <si>
    <t>#5</t>
  </si>
  <si>
    <t>B*G^t=</t>
  </si>
  <si>
    <t>U=</t>
  </si>
  <si>
    <t>V=</t>
  </si>
  <si>
    <t>Verification</t>
  </si>
  <si>
    <t>Match</t>
  </si>
  <si>
    <t>EPSILON</t>
  </si>
  <si>
    <t>#10</t>
  </si>
  <si>
    <t>#11</t>
  </si>
  <si>
    <t>B*Q^t=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</si>
</sst>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1" sqref="B21"/>
    </sheetView>
  </sheetViews>
  <sheetFormatPr defaultRowHeight="15" x14ac:dyDescent="0.25"/>
  <cols>
    <col min="4" max="4" width="9.7109375" bestFit="1" customWidth="1"/>
  </cols>
  <sheetData>
    <row r="1" spans="1:5" x14ac:dyDescent="0.25">
      <c r="A1" t="s">
        <v>2</v>
      </c>
    </row>
    <row r="2" spans="1:5" x14ac:dyDescent="0.25">
      <c r="A2">
        <v>12.53179674430244</v>
      </c>
      <c r="B2">
        <v>9.9684116566091134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10.964205350721686</v>
      </c>
      <c r="C3">
        <v>4.6309461178531599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-2.1356886342015389</v>
      </c>
      <c r="D4">
        <v>-2.5998657210946616</v>
      </c>
      <c r="E4">
        <v>0</v>
      </c>
    </row>
    <row r="5" spans="1:5" x14ac:dyDescent="0.25">
      <c r="A5">
        <v>0</v>
      </c>
      <c r="B5">
        <v>0</v>
      </c>
      <c r="C5">
        <v>0</v>
      </c>
      <c r="D5">
        <v>3.0661885675929987</v>
      </c>
      <c r="E5">
        <v>12.478899251649935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8.4233587603568623</v>
      </c>
    </row>
    <row r="8" spans="1:5" x14ac:dyDescent="0.25">
      <c r="A8" t="s">
        <v>1</v>
      </c>
    </row>
    <row r="9" spans="1:5" x14ac:dyDescent="0.25">
      <c r="A9">
        <v>2</v>
      </c>
      <c r="B9">
        <v>5</v>
      </c>
    </row>
    <row r="10" spans="1:5" x14ac:dyDescent="0.25">
      <c r="A10">
        <f>A2</f>
        <v>12.53179674430244</v>
      </c>
      <c r="B10">
        <f>B3</f>
        <v>10.964205350721686</v>
      </c>
      <c r="C10">
        <f>C4</f>
        <v>-2.1356886342015389</v>
      </c>
      <c r="D10">
        <f>D5</f>
        <v>3.0661885675929987</v>
      </c>
      <c r="E10">
        <f>E6</f>
        <v>8.4233587603568623</v>
      </c>
    </row>
    <row r="11" spans="1:5" x14ac:dyDescent="0.25">
      <c r="A11">
        <f>B2</f>
        <v>9.9684116566091134</v>
      </c>
      <c r="B11">
        <f>C3</f>
        <v>4.6309461178531599</v>
      </c>
      <c r="C11">
        <f>D4</f>
        <v>-2.5998657210946616</v>
      </c>
      <c r="D11">
        <f>E5</f>
        <v>12.478899251649935</v>
      </c>
      <c r="E11">
        <v>0</v>
      </c>
    </row>
    <row r="13" spans="1:5" x14ac:dyDescent="0.25">
      <c r="A13" t="s">
        <v>3</v>
      </c>
    </row>
    <row r="14" spans="1:5" x14ac:dyDescent="0.25">
      <c r="A14">
        <f t="array" ref="A14:E18">MMULT(TRANSPOSE(A2:E6),A2:E6)</f>
        <v>157.04592964050923</v>
      </c>
      <c r="B14">
        <v>124.92210874416058</v>
      </c>
      <c r="C14">
        <v>0</v>
      </c>
      <c r="D14">
        <v>0</v>
      </c>
      <c r="E14">
        <v>0</v>
      </c>
    </row>
    <row r="15" spans="1:5" x14ac:dyDescent="0.25">
      <c r="A15">
        <v>124.92210874416058</v>
      </c>
      <c r="B15">
        <v>219.5830299284145</v>
      </c>
      <c r="C15">
        <v>50.774644204269435</v>
      </c>
      <c r="D15">
        <v>0</v>
      </c>
      <c r="E15">
        <v>0</v>
      </c>
    </row>
    <row r="16" spans="1:5" x14ac:dyDescent="0.25">
      <c r="A16">
        <v>0</v>
      </c>
      <c r="B16">
        <v>50.774644204269435</v>
      </c>
      <c r="C16">
        <v>26.006827888716888</v>
      </c>
      <c r="D16">
        <v>5.5525036709920572</v>
      </c>
      <c r="E16">
        <v>0</v>
      </c>
    </row>
    <row r="17" spans="1:5" x14ac:dyDescent="0.25">
      <c r="A17">
        <v>0</v>
      </c>
      <c r="B17">
        <v>0</v>
      </c>
      <c r="C17">
        <v>5.5525036709920572</v>
      </c>
      <c r="D17">
        <v>16.160814099761069</v>
      </c>
      <c r="E17">
        <v>38.262658221553856</v>
      </c>
    </row>
    <row r="18" spans="1:5" x14ac:dyDescent="0.25">
      <c r="A18">
        <v>0</v>
      </c>
      <c r="B18">
        <v>0</v>
      </c>
      <c r="C18">
        <v>0</v>
      </c>
      <c r="D18">
        <v>38.262658221553856</v>
      </c>
      <c r="E18">
        <v>226.67589933850999</v>
      </c>
    </row>
    <row r="20" spans="1:5" x14ac:dyDescent="0.25">
      <c r="A20" t="s">
        <v>4</v>
      </c>
      <c r="B20">
        <f>D17+E18</f>
        <v>242.83671343827106</v>
      </c>
    </row>
    <row r="21" spans="1:5" x14ac:dyDescent="0.25">
      <c r="A21" t="s">
        <v>5</v>
      </c>
      <c r="B21">
        <f>D17*E18-D18*E17</f>
        <v>2199.2360559263702</v>
      </c>
      <c r="D21">
        <f>B20*B20-4*B21</f>
        <v>50172.725169795493</v>
      </c>
    </row>
    <row r="23" spans="1:5" x14ac:dyDescent="0.25">
      <c r="A23" t="s">
        <v>7</v>
      </c>
      <c r="B23">
        <f>(B20+SQRT(B20*B20-4*B21))/2</f>
        <v>233.41470171507223</v>
      </c>
    </row>
    <row r="24" spans="1:5" x14ac:dyDescent="0.25">
      <c r="A24" t="s">
        <v>6</v>
      </c>
      <c r="B24">
        <f>(B20-SQRT(B20*B20-4*B21))/2</f>
        <v>9.4220117231988354</v>
      </c>
    </row>
    <row r="26" spans="1:5" x14ac:dyDescent="0.25">
      <c r="A26" t="s">
        <v>8</v>
      </c>
      <c r="B26">
        <f>IF(ABS(B23-E18) &lt; ABS(B24-E18), B23, B24)</f>
        <v>233.41470171507223</v>
      </c>
    </row>
    <row r="28" spans="1:5" x14ac:dyDescent="0.25">
      <c r="A28" t="s">
        <v>9</v>
      </c>
    </row>
    <row r="29" spans="1:5" x14ac:dyDescent="0.25">
      <c r="A29">
        <v>1</v>
      </c>
      <c r="B29">
        <v>1</v>
      </c>
    </row>
    <row r="30" spans="1:5" x14ac:dyDescent="0.25">
      <c r="A30">
        <f>B26</f>
        <v>233.41470171507223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18" sqref="A18:B24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>
        <v>3.9060452762622013</v>
      </c>
      <c r="B2">
        <v>8.6151160555419573</v>
      </c>
      <c r="C2">
        <v>0</v>
      </c>
      <c r="D2">
        <v>0</v>
      </c>
    </row>
    <row r="3" spans="1:4" x14ac:dyDescent="0.25">
      <c r="A3">
        <v>0</v>
      </c>
      <c r="B3">
        <v>13.354218238564073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1.4122587910434987</v>
      </c>
      <c r="D4">
        <v>-1.4410160100899114</v>
      </c>
    </row>
    <row r="5" spans="1:4" x14ac:dyDescent="0.25">
      <c r="A5">
        <v>0</v>
      </c>
      <c r="B5">
        <v>0</v>
      </c>
      <c r="C5">
        <v>0</v>
      </c>
      <c r="D5">
        <v>5.6948322670128242</v>
      </c>
    </row>
    <row r="7" spans="1:4" x14ac:dyDescent="0.25">
      <c r="A7" t="s">
        <v>1</v>
      </c>
    </row>
    <row r="8" spans="1:4" x14ac:dyDescent="0.25">
      <c r="A8">
        <v>2</v>
      </c>
      <c r="B8">
        <v>4</v>
      </c>
    </row>
    <row r="9" spans="1:4" x14ac:dyDescent="0.25">
      <c r="A9">
        <f>A2</f>
        <v>3.9060452762622013</v>
      </c>
      <c r="B9">
        <f>B3</f>
        <v>13.354218238564073</v>
      </c>
      <c r="C9">
        <f>C4</f>
        <v>1.4122587910434987</v>
      </c>
      <c r="D9">
        <f>D5</f>
        <v>5.6948322670128242</v>
      </c>
    </row>
    <row r="10" spans="1:4" x14ac:dyDescent="0.25">
      <c r="A10">
        <f>B2</f>
        <v>8.6151160555419573</v>
      </c>
      <c r="B10">
        <f>C3</f>
        <v>0</v>
      </c>
      <c r="C10">
        <f>D4</f>
        <v>-1.4410160100899114</v>
      </c>
      <c r="D10">
        <f>E5</f>
        <v>0</v>
      </c>
    </row>
    <row r="12" spans="1:4" x14ac:dyDescent="0.25">
      <c r="A12" t="s">
        <v>3</v>
      </c>
    </row>
    <row r="13" spans="1:4" x14ac:dyDescent="0.25">
      <c r="A13">
        <f t="array" ref="A13:D16">MMULT(TRANSPOSE(A2:D5),A2:D5)</f>
        <v>15.257189700210256</v>
      </c>
      <c r="B13">
        <v>33.651033373200313</v>
      </c>
      <c r="C13">
        <v>0</v>
      </c>
      <c r="D13">
        <v>0</v>
      </c>
    </row>
    <row r="14" spans="1:4" x14ac:dyDescent="0.25">
      <c r="A14">
        <v>33.651033373200313</v>
      </c>
      <c r="B14">
        <v>252.55536941365415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1.9944748928796445</v>
      </c>
      <c r="D15">
        <v>-2.0350875282839045</v>
      </c>
    </row>
    <row r="16" spans="1:4" x14ac:dyDescent="0.25">
      <c r="A16">
        <v>0</v>
      </c>
      <c r="B16">
        <v>0</v>
      </c>
      <c r="C16">
        <v>-2.0350875282839045</v>
      </c>
      <c r="D16">
        <v>34.507641690745871</v>
      </c>
    </row>
    <row r="18" spans="1:2" x14ac:dyDescent="0.25">
      <c r="A18" t="s">
        <v>4</v>
      </c>
      <c r="B18">
        <f>C15+D16</f>
        <v>36.502116583625515</v>
      </c>
    </row>
    <row r="19" spans="1:2" x14ac:dyDescent="0.25">
      <c r="A19" t="s">
        <v>5</v>
      </c>
      <c r="B19">
        <f>C15*D16-C16*D15</f>
        <v>64.68304371690283</v>
      </c>
    </row>
    <row r="21" spans="1:2" x14ac:dyDescent="0.25">
      <c r="A21" t="s">
        <v>7</v>
      </c>
      <c r="B21">
        <f>(B18+SQRT(B18*B18-4*B19))/2</f>
        <v>34.634528164042038</v>
      </c>
    </row>
    <row r="22" spans="1:2" x14ac:dyDescent="0.25">
      <c r="A22" t="s">
        <v>6</v>
      </c>
      <c r="B22">
        <f>(B18-SQRT(B18*B18-4*B19))/2</f>
        <v>1.8675884195834804</v>
      </c>
    </row>
    <row r="24" spans="1:2" x14ac:dyDescent="0.25">
      <c r="A24" t="s">
        <v>8</v>
      </c>
      <c r="B24">
        <f>IF(ABS(B21-D16) &lt; ABS(B22-D16), B21, B22)</f>
        <v>34.634528164042038</v>
      </c>
    </row>
    <row r="26" spans="1:2" x14ac:dyDescent="0.25">
      <c r="A26" t="s">
        <v>9</v>
      </c>
    </row>
    <row r="27" spans="1:2" x14ac:dyDescent="0.25">
      <c r="A27">
        <v>1</v>
      </c>
      <c r="B27">
        <v>1</v>
      </c>
    </row>
    <row r="28" spans="1:2" x14ac:dyDescent="0.25">
      <c r="A28">
        <f>B24</f>
        <v>34.634528164042038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25" sqref="B25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>
        <v>10.964521684094496</v>
      </c>
      <c r="B2">
        <v>7.3724590044448064</v>
      </c>
      <c r="C2">
        <v>0</v>
      </c>
      <c r="D2">
        <v>0</v>
      </c>
    </row>
    <row r="3" spans="1:4" x14ac:dyDescent="0.25">
      <c r="A3">
        <v>0</v>
      </c>
      <c r="B3">
        <v>10.241837890335709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7.0956505649536741</v>
      </c>
      <c r="D4">
        <v>10.237550192975037</v>
      </c>
    </row>
    <row r="5" spans="1:4" x14ac:dyDescent="0.25">
      <c r="A5">
        <v>0</v>
      </c>
      <c r="B5">
        <v>0</v>
      </c>
      <c r="C5">
        <v>0</v>
      </c>
      <c r="D5">
        <v>12.80364395021039</v>
      </c>
    </row>
    <row r="7" spans="1:4" x14ac:dyDescent="0.25">
      <c r="A7" t="s">
        <v>1</v>
      </c>
    </row>
    <row r="8" spans="1:4" x14ac:dyDescent="0.25">
      <c r="A8">
        <v>2</v>
      </c>
      <c r="B8">
        <v>4</v>
      </c>
    </row>
    <row r="9" spans="1:4" x14ac:dyDescent="0.25">
      <c r="A9">
        <f>A2</f>
        <v>10.964521684094496</v>
      </c>
      <c r="B9">
        <f>B3</f>
        <v>10.241837890335709</v>
      </c>
      <c r="C9">
        <f>C4</f>
        <v>7.0956505649536741</v>
      </c>
      <c r="D9">
        <f>D5</f>
        <v>12.80364395021039</v>
      </c>
    </row>
    <row r="10" spans="1:4" x14ac:dyDescent="0.25">
      <c r="A10">
        <f>B2</f>
        <v>7.3724590044448064</v>
      </c>
      <c r="B10">
        <f>C3</f>
        <v>0</v>
      </c>
      <c r="C10">
        <f>D4</f>
        <v>10.237550192975037</v>
      </c>
      <c r="D10">
        <f>E5</f>
        <v>0</v>
      </c>
    </row>
    <row r="12" spans="1:4" x14ac:dyDescent="0.25">
      <c r="A12" t="s">
        <v>3</v>
      </c>
    </row>
    <row r="13" spans="1:4" x14ac:dyDescent="0.25">
      <c r="A13">
        <f t="array" ref="A13:D16">MMULT(TRANSPOSE(A2:D5),A2:D5)</f>
        <v>120.2207357609784</v>
      </c>
      <c r="B13">
        <v>80.835486619332798</v>
      </c>
      <c r="C13">
        <v>0</v>
      </c>
      <c r="D13">
        <v>0</v>
      </c>
    </row>
    <row r="14" spans="1:4" x14ac:dyDescent="0.25">
      <c r="A14">
        <v>80.835486619332798</v>
      </c>
      <c r="B14">
        <v>159.24839514413554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50.348256939927396</v>
      </c>
      <c r="D15">
        <v>72.642078810524922</v>
      </c>
    </row>
    <row r="16" spans="1:4" x14ac:dyDescent="0.25">
      <c r="A16">
        <v>0</v>
      </c>
      <c r="B16">
        <v>0</v>
      </c>
      <c r="C16">
        <v>72.642078810524922</v>
      </c>
      <c r="D16">
        <v>268.74073235744231</v>
      </c>
    </row>
    <row r="18" spans="1:2" x14ac:dyDescent="0.25">
      <c r="A18" t="s">
        <v>4</v>
      </c>
      <c r="B18">
        <f>A13+B14</f>
        <v>279.46913090511396</v>
      </c>
    </row>
    <row r="19" spans="1:2" x14ac:dyDescent="0.25">
      <c r="A19" t="s">
        <v>5</v>
      </c>
      <c r="B19">
        <f>A13*B14-A14*B13</f>
        <v>12610.583335998661</v>
      </c>
    </row>
    <row r="21" spans="1:2" x14ac:dyDescent="0.25">
      <c r="A21" t="s">
        <v>7</v>
      </c>
      <c r="B21">
        <f>(B18+SQRT(B18*B18-4*B19))/2</f>
        <v>222.8920392370357</v>
      </c>
    </row>
    <row r="22" spans="1:2" x14ac:dyDescent="0.25">
      <c r="A22" t="s">
        <v>6</v>
      </c>
      <c r="B22">
        <f>(B18-SQRT(B18*B18-4*B19))/2</f>
        <v>56.577091668078239</v>
      </c>
    </row>
    <row r="24" spans="1:2" x14ac:dyDescent="0.25">
      <c r="A24" t="s">
        <v>8</v>
      </c>
      <c r="B24">
        <f>IF(ABS(B21-B14) &lt; ABS(B22-B14), B21, B22)</f>
        <v>222.8920392370357</v>
      </c>
    </row>
    <row r="26" spans="1:2" x14ac:dyDescent="0.25">
      <c r="A26" t="s">
        <v>9</v>
      </c>
    </row>
    <row r="27" spans="1:2" x14ac:dyDescent="0.25">
      <c r="A27">
        <v>1</v>
      </c>
      <c r="B27">
        <v>1</v>
      </c>
    </row>
    <row r="28" spans="1:2" x14ac:dyDescent="0.25">
      <c r="A28">
        <f>B24</f>
        <v>222.8920392370357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workbookViewId="0">
      <selection activeCell="B123" sqref="B123"/>
    </sheetView>
  </sheetViews>
  <sheetFormatPr defaultRowHeight="15" x14ac:dyDescent="0.25"/>
  <cols>
    <col min="1" max="1" width="12.7109375" bestFit="1" customWidth="1"/>
    <col min="2" max="2" width="10.140625" bestFit="1" customWidth="1"/>
    <col min="3" max="5" width="9.28515625" bestFit="1" customWidth="1"/>
    <col min="16" max="16" width="12.7109375" bestFit="1" customWidth="1"/>
    <col min="17" max="20" width="9.28515625" bestFit="1" customWidth="1"/>
  </cols>
  <sheetData>
    <row r="1" spans="1:17" x14ac:dyDescent="0.25">
      <c r="A1" t="s">
        <v>1</v>
      </c>
    </row>
    <row r="2" spans="1:17" x14ac:dyDescent="0.25">
      <c r="A2">
        <v>2</v>
      </c>
      <c r="B2">
        <v>5</v>
      </c>
    </row>
    <row r="3" spans="1:17" x14ac:dyDescent="0.25">
      <c r="A3">
        <v>-40.011382431138273</v>
      </c>
      <c r="B3">
        <v>-10.883954263455493</v>
      </c>
      <c r="C3">
        <v>74.917215112414908</v>
      </c>
      <c r="D3">
        <v>80.468344062589978</v>
      </c>
      <c r="E3">
        <v>-84.627220108990443</v>
      </c>
    </row>
    <row r="4" spans="1:17" x14ac:dyDescent="0.25">
      <c r="A4">
        <v>142.8295895373268</v>
      </c>
      <c r="B4">
        <v>36.224843491926265</v>
      </c>
      <c r="C4">
        <v>144.05980193423613</v>
      </c>
      <c r="D4">
        <v>-95.588409621750955</v>
      </c>
      <c r="E4">
        <v>0</v>
      </c>
    </row>
    <row r="6" spans="1:17" x14ac:dyDescent="0.25">
      <c r="A6" t="s">
        <v>2</v>
      </c>
      <c r="G6" t="s">
        <v>3</v>
      </c>
      <c r="M6" t="s">
        <v>14</v>
      </c>
    </row>
    <row r="7" spans="1:17" x14ac:dyDescent="0.25">
      <c r="A7">
        <f>A3</f>
        <v>-40.011382431138273</v>
      </c>
      <c r="B7">
        <f>A4</f>
        <v>142.8295895373268</v>
      </c>
      <c r="C7">
        <v>0</v>
      </c>
      <c r="D7">
        <v>0</v>
      </c>
      <c r="E7">
        <v>0</v>
      </c>
      <c r="G7">
        <f t="array" ref="G7:K11">MMULT(TRANSPOSE(A7:E11),A7:E11)</f>
        <v>1600.9107240508004</v>
      </c>
      <c r="H7">
        <v>-5714.8093294604887</v>
      </c>
      <c r="I7">
        <v>0</v>
      </c>
      <c r="J7">
        <v>0</v>
      </c>
      <c r="K7">
        <v>0</v>
      </c>
      <c r="M7">
        <f>G7-B19</f>
        <v>-10727.283205541669</v>
      </c>
      <c r="N7">
        <f t="shared" ref="N7:Q7" si="0">H7</f>
        <v>-5714.8093294604887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7" x14ac:dyDescent="0.25">
      <c r="A8">
        <v>0</v>
      </c>
      <c r="B8">
        <f>B3</f>
        <v>-10.883954263455493</v>
      </c>
      <c r="C8">
        <f>B4</f>
        <v>36.224843491926265</v>
      </c>
      <c r="D8">
        <v>0</v>
      </c>
      <c r="E8">
        <v>0</v>
      </c>
      <c r="G8">
        <v>-5714.8093294604887</v>
      </c>
      <c r="H8">
        <v>20518.752107810244</v>
      </c>
      <c r="I8">
        <v>-394.26953976695887</v>
      </c>
      <c r="J8">
        <v>0</v>
      </c>
      <c r="K8">
        <v>0</v>
      </c>
      <c r="M8">
        <f t="shared" ref="M8:M11" si="1">G8</f>
        <v>-5714.8093294604887</v>
      </c>
      <c r="N8">
        <f>H8-B19</f>
        <v>8190.5581782177742</v>
      </c>
      <c r="O8">
        <f t="shared" ref="O8:O11" si="2">I8</f>
        <v>-394.26953976695887</v>
      </c>
      <c r="P8">
        <f t="shared" ref="P8:P11" si="3">J8</f>
        <v>0</v>
      </c>
      <c r="Q8">
        <f t="shared" ref="Q8:Q10" si="4">K8</f>
        <v>0</v>
      </c>
    </row>
    <row r="9" spans="1:17" x14ac:dyDescent="0.25">
      <c r="A9">
        <v>0</v>
      </c>
      <c r="B9">
        <v>0</v>
      </c>
      <c r="C9">
        <f>C3</f>
        <v>74.917215112414908</v>
      </c>
      <c r="D9">
        <f>C4</f>
        <v>144.05980193423613</v>
      </c>
      <c r="E9">
        <v>0</v>
      </c>
      <c r="G9">
        <v>0</v>
      </c>
      <c r="H9">
        <v>-394.26953976695887</v>
      </c>
      <c r="I9">
        <v>6924.8284062144012</v>
      </c>
      <c r="J9">
        <v>10792.559170559054</v>
      </c>
      <c r="K9">
        <v>0</v>
      </c>
      <c r="M9">
        <f t="shared" si="1"/>
        <v>0</v>
      </c>
      <c r="N9">
        <f t="shared" ref="N9:N11" si="5">H9</f>
        <v>-394.26953976695887</v>
      </c>
      <c r="O9">
        <f>I9-B19</f>
        <v>-5403.3655233780682</v>
      </c>
      <c r="P9">
        <f t="shared" si="3"/>
        <v>10792.559170559054</v>
      </c>
      <c r="Q9">
        <f t="shared" si="4"/>
        <v>0</v>
      </c>
    </row>
    <row r="10" spans="1:17" x14ac:dyDescent="0.25">
      <c r="A10">
        <v>0</v>
      </c>
      <c r="B10">
        <v>0</v>
      </c>
      <c r="C10">
        <v>0</v>
      </c>
      <c r="D10">
        <f>D3</f>
        <v>80.468344062589978</v>
      </c>
      <c r="E10">
        <f>D4</f>
        <v>-95.588409621750955</v>
      </c>
      <c r="G10">
        <v>0</v>
      </c>
      <c r="H10">
        <v>0</v>
      </c>
      <c r="I10">
        <v>10792.559170559054</v>
      </c>
      <c r="J10">
        <v>27228.380929506704</v>
      </c>
      <c r="K10">
        <v>-7691.8410338388421</v>
      </c>
      <c r="M10">
        <f t="shared" si="1"/>
        <v>0</v>
      </c>
      <c r="N10">
        <f t="shared" si="5"/>
        <v>0</v>
      </c>
      <c r="O10">
        <f t="shared" si="2"/>
        <v>10792.559170559054</v>
      </c>
      <c r="P10">
        <f>J10-B19</f>
        <v>14900.186999914235</v>
      </c>
      <c r="Q10">
        <f t="shared" si="4"/>
        <v>-7691.8410338388421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f>E3</f>
        <v>-84.627220108990443</v>
      </c>
      <c r="G11">
        <v>0</v>
      </c>
      <c r="H11">
        <v>0</v>
      </c>
      <c r="I11">
        <v>0</v>
      </c>
      <c r="J11">
        <v>-7691.8410338388421</v>
      </c>
      <c r="K11">
        <v>16298.910437391167</v>
      </c>
      <c r="M11">
        <f t="shared" si="1"/>
        <v>0</v>
      </c>
      <c r="N11">
        <f t="shared" si="5"/>
        <v>0</v>
      </c>
      <c r="O11">
        <f t="shared" si="2"/>
        <v>0</v>
      </c>
      <c r="P11">
        <f t="shared" si="3"/>
        <v>-7691.8410338388421</v>
      </c>
      <c r="Q11">
        <f>K11-B19</f>
        <v>3970.7165077986974</v>
      </c>
    </row>
    <row r="13" spans="1:17" x14ac:dyDescent="0.25">
      <c r="A13" t="s">
        <v>4</v>
      </c>
      <c r="B13">
        <f>J10+K11</f>
        <v>43527.291366897873</v>
      </c>
      <c r="D13" t="s">
        <v>10</v>
      </c>
      <c r="E13">
        <f>SQRT((G7-B19)*(G7-B19)+G8*G8)</f>
        <v>12154.57323989555</v>
      </c>
      <c r="G13" t="s">
        <v>13</v>
      </c>
    </row>
    <row r="14" spans="1:17" x14ac:dyDescent="0.25">
      <c r="A14" t="s">
        <v>5</v>
      </c>
      <c r="B14">
        <f>J10*K11-J11*K10</f>
        <v>384628523.63535243</v>
      </c>
      <c r="D14" t="s">
        <v>11</v>
      </c>
      <c r="E14">
        <f>(G7-B19)/E13</f>
        <v>-0.88257176898082967</v>
      </c>
      <c r="G14">
        <f>E14</f>
        <v>-0.88257176898082967</v>
      </c>
      <c r="H14">
        <f>E15</f>
        <v>-0.47017770321235886</v>
      </c>
      <c r="I14">
        <v>0</v>
      </c>
      <c r="J14">
        <v>0</v>
      </c>
      <c r="K14">
        <v>0</v>
      </c>
      <c r="M14">
        <f t="array" ref="M14:Q18">MMULT(G14:K18,M7:Q11)</f>
        <v>12154.57323989555</v>
      </c>
      <c r="N14">
        <v>1192.7115470284575</v>
      </c>
      <c r="O14">
        <v>185.3767466542225</v>
      </c>
      <c r="P14">
        <v>0</v>
      </c>
      <c r="Q14">
        <v>0</v>
      </c>
    </row>
    <row r="15" spans="1:17" x14ac:dyDescent="0.25">
      <c r="D15" t="s">
        <v>12</v>
      </c>
      <c r="E15">
        <f>G8/E13</f>
        <v>-0.47017770321235886</v>
      </c>
      <c r="G15">
        <f>-H14</f>
        <v>0.47017770321235886</v>
      </c>
      <c r="H15">
        <f>G14</f>
        <v>-0.88257176898082967</v>
      </c>
      <c r="I15">
        <v>0</v>
      </c>
      <c r="J15">
        <v>0</v>
      </c>
      <c r="K15">
        <v>0</v>
      </c>
      <c r="M15">
        <v>0</v>
      </c>
      <c r="N15">
        <v>-9915.7313451123555</v>
      </c>
      <c r="O15">
        <v>347.97116516738248</v>
      </c>
      <c r="P15">
        <v>0</v>
      </c>
      <c r="Q15">
        <v>0</v>
      </c>
    </row>
    <row r="16" spans="1:17" x14ac:dyDescent="0.25">
      <c r="A16" t="s">
        <v>7</v>
      </c>
      <c r="B16">
        <f>(B13+SQRT(B13*B13-4*B14))/2</f>
        <v>31199.097437305405</v>
      </c>
      <c r="G16">
        <v>0</v>
      </c>
      <c r="H16">
        <v>0</v>
      </c>
      <c r="I16">
        <v>1</v>
      </c>
      <c r="J16">
        <v>0</v>
      </c>
      <c r="K16">
        <v>0</v>
      </c>
      <c r="M16">
        <v>0</v>
      </c>
      <c r="N16">
        <v>-394.26953976695887</v>
      </c>
      <c r="O16">
        <v>-5403.3655233780682</v>
      </c>
      <c r="P16">
        <v>10792.559170559054</v>
      </c>
      <c r="Q16">
        <v>0</v>
      </c>
    </row>
    <row r="17" spans="1:17" x14ac:dyDescent="0.25">
      <c r="A17" t="s">
        <v>6</v>
      </c>
      <c r="B17">
        <f>(B13-SQRT(B13*B13-4*B14))/2</f>
        <v>12328.193929592469</v>
      </c>
      <c r="G17">
        <v>0</v>
      </c>
      <c r="H17">
        <v>0</v>
      </c>
      <c r="I17">
        <v>0</v>
      </c>
      <c r="J17">
        <v>1</v>
      </c>
      <c r="K17">
        <v>0</v>
      </c>
      <c r="M17">
        <v>0</v>
      </c>
      <c r="N17">
        <v>0</v>
      </c>
      <c r="O17">
        <v>10792.559170559054</v>
      </c>
      <c r="P17">
        <v>14900.186999914235</v>
      </c>
      <c r="Q17">
        <v>-7691.8410338388421</v>
      </c>
    </row>
    <row r="18" spans="1:17" x14ac:dyDescent="0.25"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0</v>
      </c>
      <c r="P18">
        <v>-7691.8410338388421</v>
      </c>
      <c r="Q18">
        <v>3970.7165077986974</v>
      </c>
    </row>
    <row r="19" spans="1:17" x14ac:dyDescent="0.25">
      <c r="A19" t="s">
        <v>8</v>
      </c>
      <c r="B19">
        <f>IF(ABS(B16-K11) &lt; ABS(B17-K11), B16, B17)</f>
        <v>12328.193929592469</v>
      </c>
    </row>
    <row r="21" spans="1:17" x14ac:dyDescent="0.25">
      <c r="A21">
        <f t="array" ref="A21:E25">MMULT(A7:E11,TRANSPOSE(G14:K18))</f>
        <v>-31.84237178780608</v>
      </c>
      <c r="B21">
        <v>-144.86982339458822</v>
      </c>
      <c r="C21">
        <v>0</v>
      </c>
      <c r="D21">
        <v>0</v>
      </c>
      <c r="E21">
        <v>0</v>
      </c>
    </row>
    <row r="22" spans="1:17" x14ac:dyDescent="0.25">
      <c r="A22">
        <v>5.1173926174598643</v>
      </c>
      <c r="B22">
        <v>9.6058707678043582</v>
      </c>
      <c r="C22">
        <v>36.224843491926265</v>
      </c>
      <c r="D22">
        <v>0</v>
      </c>
      <c r="E22">
        <v>0</v>
      </c>
    </row>
    <row r="23" spans="1:17" x14ac:dyDescent="0.25">
      <c r="A23">
        <v>0</v>
      </c>
      <c r="B23">
        <v>0</v>
      </c>
      <c r="C23">
        <v>74.917215112414908</v>
      </c>
      <c r="D23">
        <v>144.05980193423613</v>
      </c>
      <c r="E23">
        <v>0</v>
      </c>
    </row>
    <row r="24" spans="1:17" x14ac:dyDescent="0.25">
      <c r="A24">
        <v>0</v>
      </c>
      <c r="B24">
        <v>0</v>
      </c>
      <c r="C24">
        <v>0</v>
      </c>
      <c r="D24">
        <v>80.468344062589978</v>
      </c>
      <c r="E24">
        <v>-95.588409621750955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-84.627220108990443</v>
      </c>
    </row>
    <row r="27" spans="1:17" x14ac:dyDescent="0.25">
      <c r="A27" t="s">
        <v>0</v>
      </c>
    </row>
    <row r="28" spans="1:17" x14ac:dyDescent="0.25">
      <c r="A28">
        <v>2</v>
      </c>
      <c r="B28">
        <v>5</v>
      </c>
    </row>
    <row r="29" spans="1:17" x14ac:dyDescent="0.25">
      <c r="A29">
        <f>A21</f>
        <v>-31.84237178780608</v>
      </c>
      <c r="B29">
        <f>B22</f>
        <v>9.6058707678043582</v>
      </c>
      <c r="C29">
        <f>C23</f>
        <v>74.917215112414908</v>
      </c>
      <c r="D29">
        <f>D24</f>
        <v>80.468344062589978</v>
      </c>
      <c r="E29">
        <f>E25</f>
        <v>-84.627220108990443</v>
      </c>
    </row>
    <row r="30" spans="1:17" x14ac:dyDescent="0.25">
      <c r="A30">
        <f>B21</f>
        <v>-144.86982339458822</v>
      </c>
      <c r="B30">
        <f>C22</f>
        <v>36.224843491926265</v>
      </c>
      <c r="C30">
        <f>D23</f>
        <v>144.05980193423613</v>
      </c>
      <c r="D30">
        <f>E24</f>
        <v>-95.588409621750955</v>
      </c>
      <c r="E30" s="1">
        <f>A22</f>
        <v>5.1173926174598643</v>
      </c>
    </row>
    <row r="31" spans="1:17" x14ac:dyDescent="0.25">
      <c r="J31" t="s">
        <v>13</v>
      </c>
    </row>
    <row r="32" spans="1:17" x14ac:dyDescent="0.25">
      <c r="A32">
        <f>A21</f>
        <v>-31.84237178780608</v>
      </c>
      <c r="B32">
        <f t="shared" ref="B32:E32" si="6">B21</f>
        <v>-144.86982339458822</v>
      </c>
      <c r="C32">
        <f t="shared" si="6"/>
        <v>0</v>
      </c>
      <c r="D32">
        <f t="shared" si="6"/>
        <v>0</v>
      </c>
      <c r="E32">
        <f t="shared" si="6"/>
        <v>0</v>
      </c>
      <c r="G32" t="s">
        <v>10</v>
      </c>
      <c r="H32">
        <f>SQRT(A32*A32+A33*A33)</f>
        <v>32.250958873715696</v>
      </c>
      <c r="J32">
        <f>H33</f>
        <v>-0.98733100967603749</v>
      </c>
      <c r="K32">
        <f>H34</f>
        <v>0.15867412307019818</v>
      </c>
      <c r="L32">
        <v>0</v>
      </c>
      <c r="M32">
        <v>0</v>
      </c>
      <c r="N32">
        <v>0</v>
      </c>
    </row>
    <row r="33" spans="1:14" x14ac:dyDescent="0.25">
      <c r="A33">
        <f t="shared" ref="A33:E33" si="7">A22</f>
        <v>5.1173926174598643</v>
      </c>
      <c r="B33">
        <f t="shared" si="7"/>
        <v>9.6058707678043582</v>
      </c>
      <c r="C33">
        <f t="shared" si="7"/>
        <v>36.224843491926265</v>
      </c>
      <c r="D33">
        <f t="shared" si="7"/>
        <v>0</v>
      </c>
      <c r="E33">
        <f t="shared" si="7"/>
        <v>0</v>
      </c>
      <c r="G33" t="s">
        <v>11</v>
      </c>
      <c r="H33">
        <f>A32/H32</f>
        <v>-0.98733100967603749</v>
      </c>
      <c r="J33">
        <f>-K32</f>
        <v>-0.15867412307019818</v>
      </c>
      <c r="K33">
        <f>J32</f>
        <v>-0.98733100967603749</v>
      </c>
      <c r="L33">
        <v>0</v>
      </c>
      <c r="M33">
        <v>0</v>
      </c>
      <c r="N33">
        <v>0</v>
      </c>
    </row>
    <row r="34" spans="1:14" x14ac:dyDescent="0.25">
      <c r="A34">
        <f t="shared" ref="A34:E34" si="8">A23</f>
        <v>0</v>
      </c>
      <c r="B34">
        <f t="shared" si="8"/>
        <v>0</v>
      </c>
      <c r="C34">
        <f t="shared" si="8"/>
        <v>74.917215112414908</v>
      </c>
      <c r="D34">
        <f t="shared" si="8"/>
        <v>144.05980193423613</v>
      </c>
      <c r="E34">
        <f t="shared" si="8"/>
        <v>0</v>
      </c>
      <c r="G34" t="s">
        <v>12</v>
      </c>
      <c r="H34">
        <f>A33/H32</f>
        <v>0.15867412307019818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>
        <f t="shared" ref="A35:E35" si="9">A24</f>
        <v>0</v>
      </c>
      <c r="B35">
        <f t="shared" si="9"/>
        <v>0</v>
      </c>
      <c r="C35">
        <f t="shared" si="9"/>
        <v>0</v>
      </c>
      <c r="D35">
        <f t="shared" si="9"/>
        <v>80.468344062589978</v>
      </c>
      <c r="E35">
        <f t="shared" si="9"/>
        <v>-95.588409621750955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>
        <f t="shared" ref="A36:E36" si="10">A25</f>
        <v>0</v>
      </c>
      <c r="B36">
        <f t="shared" si="10"/>
        <v>0</v>
      </c>
      <c r="C36">
        <f t="shared" si="10"/>
        <v>0</v>
      </c>
      <c r="D36">
        <f t="shared" si="10"/>
        <v>0</v>
      </c>
      <c r="E36">
        <f t="shared" si="10"/>
        <v>-84.627220108990443</v>
      </c>
      <c r="J36">
        <v>0</v>
      </c>
      <c r="K36">
        <v>0</v>
      </c>
      <c r="L36">
        <v>0</v>
      </c>
      <c r="M36">
        <v>0</v>
      </c>
      <c r="N36">
        <v>1</v>
      </c>
    </row>
    <row r="38" spans="1:14" x14ac:dyDescent="0.25">
      <c r="A38" t="s">
        <v>15</v>
      </c>
      <c r="J38" t="s">
        <v>16</v>
      </c>
    </row>
    <row r="39" spans="1:14" x14ac:dyDescent="0.25">
      <c r="A39">
        <f t="array" ref="A39:E43">MMULT(J32:N36,A32:E36)</f>
        <v>32.250958873715696</v>
      </c>
      <c r="B39">
        <v>144.55867212417505</v>
      </c>
      <c r="C39">
        <v>5.7479452744365762</v>
      </c>
      <c r="D39">
        <v>0</v>
      </c>
      <c r="E39">
        <v>0</v>
      </c>
      <c r="G39" t="s">
        <v>10</v>
      </c>
      <c r="H39">
        <f>SQRT(B39*B39+C39*C39)</f>
        <v>144.67290195880727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0</v>
      </c>
      <c r="B40">
        <v>13.502918102476958</v>
      </c>
      <c r="C40">
        <v>-35.765911300239992</v>
      </c>
      <c r="D40">
        <v>0</v>
      </c>
      <c r="E40">
        <v>0</v>
      </c>
      <c r="G40" t="s">
        <v>11</v>
      </c>
      <c r="H40">
        <f>B39/H39</f>
        <v>0.99921042687963257</v>
      </c>
      <c r="J40">
        <v>0</v>
      </c>
      <c r="K40">
        <f>H40</f>
        <v>0.99921042687963257</v>
      </c>
      <c r="L40">
        <f>H41</f>
        <v>3.9730628173016043E-2</v>
      </c>
      <c r="M40">
        <v>0</v>
      </c>
      <c r="N40">
        <v>0</v>
      </c>
    </row>
    <row r="41" spans="1:14" x14ac:dyDescent="0.25">
      <c r="A41">
        <v>0</v>
      </c>
      <c r="B41">
        <v>0</v>
      </c>
      <c r="C41">
        <v>74.917215112414908</v>
      </c>
      <c r="D41">
        <v>144.05980193423613</v>
      </c>
      <c r="E41">
        <v>0</v>
      </c>
      <c r="G41" t="s">
        <v>12</v>
      </c>
      <c r="H41">
        <f>C39/H39</f>
        <v>3.9730628173016043E-2</v>
      </c>
      <c r="J41">
        <v>0</v>
      </c>
      <c r="K41">
        <f>-L40</f>
        <v>-3.9730628173016043E-2</v>
      </c>
      <c r="L41">
        <f>K40</f>
        <v>0.99921042687963257</v>
      </c>
      <c r="M41">
        <v>0</v>
      </c>
      <c r="N41">
        <v>0</v>
      </c>
    </row>
    <row r="42" spans="1:14" x14ac:dyDescent="0.25">
      <c r="A42">
        <v>0</v>
      </c>
      <c r="B42">
        <v>0</v>
      </c>
      <c r="C42">
        <v>0</v>
      </c>
      <c r="D42">
        <v>80.468344062589978</v>
      </c>
      <c r="E42">
        <v>-95.588409621750955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-84.627220108990443</v>
      </c>
      <c r="J43">
        <v>0</v>
      </c>
      <c r="K43">
        <v>0</v>
      </c>
      <c r="L43">
        <v>0</v>
      </c>
      <c r="M43">
        <v>0</v>
      </c>
      <c r="N43">
        <v>1</v>
      </c>
    </row>
    <row r="45" spans="1:14" x14ac:dyDescent="0.25">
      <c r="A45">
        <f t="array" ref="A45:E49">MMULT(A39:E43,TRANSPOSE(J39:N43))</f>
        <v>32.250958873715696</v>
      </c>
      <c r="B45">
        <v>144.67290195880727</v>
      </c>
      <c r="C45">
        <v>0</v>
      </c>
      <c r="D45">
        <v>0</v>
      </c>
      <c r="E45">
        <v>0</v>
      </c>
    </row>
    <row r="46" spans="1:14" x14ac:dyDescent="0.25">
      <c r="A46">
        <v>0</v>
      </c>
      <c r="B46">
        <v>12.07125443815781</v>
      </c>
      <c r="C46">
        <v>-36.27415091643207</v>
      </c>
      <c r="D46">
        <v>0</v>
      </c>
      <c r="E46">
        <v>0</v>
      </c>
    </row>
    <row r="47" spans="1:14" x14ac:dyDescent="0.25">
      <c r="A47">
        <v>0</v>
      </c>
      <c r="B47">
        <v>2.9765080173892149</v>
      </c>
      <c r="C47">
        <v>74.858062493109358</v>
      </c>
      <c r="D47">
        <v>144.05980193423613</v>
      </c>
      <c r="E47">
        <v>0</v>
      </c>
    </row>
    <row r="48" spans="1:14" x14ac:dyDescent="0.25">
      <c r="A48">
        <v>0</v>
      </c>
      <c r="B48">
        <v>0</v>
      </c>
      <c r="C48">
        <v>0</v>
      </c>
      <c r="D48">
        <v>80.468344062589978</v>
      </c>
      <c r="E48">
        <v>-95.588409621750955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-84.627220108990443</v>
      </c>
    </row>
    <row r="51" spans="1:14" x14ac:dyDescent="0.25">
      <c r="A51" t="s">
        <v>17</v>
      </c>
    </row>
    <row r="52" spans="1:14" x14ac:dyDescent="0.25">
      <c r="A52">
        <v>2</v>
      </c>
      <c r="B52">
        <v>5</v>
      </c>
    </row>
    <row r="53" spans="1:14" x14ac:dyDescent="0.25">
      <c r="A53">
        <f>A45</f>
        <v>32.250958873715696</v>
      </c>
      <c r="B53">
        <f>B46</f>
        <v>12.07125443815781</v>
      </c>
      <c r="C53">
        <f>C47</f>
        <v>74.858062493109358</v>
      </c>
      <c r="D53">
        <f>D48</f>
        <v>80.468344062589978</v>
      </c>
      <c r="E53">
        <f>E49</f>
        <v>-84.627220108990443</v>
      </c>
    </row>
    <row r="54" spans="1:14" x14ac:dyDescent="0.25">
      <c r="A54">
        <f>B45</f>
        <v>144.67290195880727</v>
      </c>
      <c r="B54">
        <f>C46</f>
        <v>-36.27415091643207</v>
      </c>
      <c r="C54">
        <f>D47</f>
        <v>144.05980193423613</v>
      </c>
      <c r="D54">
        <f>E48</f>
        <v>-95.588409621750955</v>
      </c>
      <c r="E54" s="1">
        <f>B47</f>
        <v>2.9765080173892149</v>
      </c>
    </row>
    <row r="56" spans="1:14" x14ac:dyDescent="0.25">
      <c r="A56">
        <f>A45</f>
        <v>32.250958873715696</v>
      </c>
      <c r="B56">
        <f t="shared" ref="B56:E56" si="11">B45</f>
        <v>144.67290195880727</v>
      </c>
      <c r="C56">
        <f t="shared" si="11"/>
        <v>0</v>
      </c>
      <c r="D56">
        <f t="shared" si="11"/>
        <v>0</v>
      </c>
      <c r="E56">
        <f t="shared" si="11"/>
        <v>0</v>
      </c>
      <c r="G56" t="s">
        <v>10</v>
      </c>
      <c r="H56">
        <f>SQRT(B57*B57+B58*B58)</f>
        <v>12.432810771837834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f t="shared" ref="A57:E57" si="12">A46</f>
        <v>0</v>
      </c>
      <c r="B57">
        <f t="shared" si="12"/>
        <v>12.07125443815781</v>
      </c>
      <c r="C57">
        <f t="shared" si="12"/>
        <v>-36.27415091643207</v>
      </c>
      <c r="D57">
        <f t="shared" si="12"/>
        <v>0</v>
      </c>
      <c r="E57">
        <f t="shared" si="12"/>
        <v>0</v>
      </c>
      <c r="G57" t="s">
        <v>11</v>
      </c>
      <c r="H57">
        <f>B57/H56</f>
        <v>0.97091917987692666</v>
      </c>
      <c r="J57">
        <v>0</v>
      </c>
      <c r="K57">
        <f>H57</f>
        <v>0.97091917987692666</v>
      </c>
      <c r="L57">
        <f>H58</f>
        <v>0.23940748974732634</v>
      </c>
      <c r="M57">
        <v>0</v>
      </c>
      <c r="N57">
        <v>0</v>
      </c>
    </row>
    <row r="58" spans="1:14" x14ac:dyDescent="0.25">
      <c r="A58">
        <f t="shared" ref="A58:E58" si="13">A47</f>
        <v>0</v>
      </c>
      <c r="B58">
        <f t="shared" si="13"/>
        <v>2.9765080173892149</v>
      </c>
      <c r="C58">
        <f t="shared" si="13"/>
        <v>74.858062493109358</v>
      </c>
      <c r="D58">
        <f t="shared" si="13"/>
        <v>144.05980193423613</v>
      </c>
      <c r="E58">
        <f t="shared" si="13"/>
        <v>0</v>
      </c>
      <c r="G58" t="s">
        <v>12</v>
      </c>
      <c r="H58">
        <f>B58/H56</f>
        <v>0.23940748974732634</v>
      </c>
      <c r="J58">
        <v>0</v>
      </c>
      <c r="K58">
        <f>-L57</f>
        <v>-0.23940748974732634</v>
      </c>
      <c r="L58">
        <f>K57</f>
        <v>0.97091917987692666</v>
      </c>
      <c r="M58">
        <v>0</v>
      </c>
      <c r="N58">
        <v>0</v>
      </c>
    </row>
    <row r="59" spans="1:14" x14ac:dyDescent="0.25">
      <c r="A59">
        <f t="shared" ref="A59:E59" si="14">A48</f>
        <v>0</v>
      </c>
      <c r="B59">
        <f t="shared" si="14"/>
        <v>0</v>
      </c>
      <c r="C59">
        <f t="shared" si="14"/>
        <v>0</v>
      </c>
      <c r="D59">
        <f t="shared" si="14"/>
        <v>80.468344062589978</v>
      </c>
      <c r="E59">
        <f t="shared" si="14"/>
        <v>-95.588409621750955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>
        <f t="shared" ref="A60:E60" si="15">A49</f>
        <v>0</v>
      </c>
      <c r="B60">
        <f t="shared" si="15"/>
        <v>0</v>
      </c>
      <c r="C60">
        <f t="shared" si="15"/>
        <v>0</v>
      </c>
      <c r="D60">
        <f t="shared" si="15"/>
        <v>0</v>
      </c>
      <c r="E60">
        <f t="shared" si="15"/>
        <v>-84.627220108990443</v>
      </c>
      <c r="J60">
        <v>0</v>
      </c>
      <c r="K60">
        <v>0</v>
      </c>
      <c r="L60">
        <v>0</v>
      </c>
      <c r="M60">
        <v>0</v>
      </c>
      <c r="N60">
        <v>1</v>
      </c>
    </row>
    <row r="62" spans="1:14" x14ac:dyDescent="0.25">
      <c r="A62" t="s">
        <v>15</v>
      </c>
      <c r="J62" t="s">
        <v>16</v>
      </c>
    </row>
    <row r="63" spans="1:14" x14ac:dyDescent="0.25">
      <c r="A63">
        <f t="array" ref="A63:E67">MMULT(J56:N60,A56:E60)</f>
        <v>32.250958873715696</v>
      </c>
      <c r="B63">
        <v>144.67290195880727</v>
      </c>
      <c r="C63">
        <v>0</v>
      </c>
      <c r="D63">
        <v>0</v>
      </c>
      <c r="E63">
        <v>0</v>
      </c>
      <c r="G63" t="s">
        <v>10</v>
      </c>
      <c r="H63">
        <f>SQRT(C64*C64+D64*D64)</f>
        <v>38.583686002452026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0</v>
      </c>
      <c r="B64">
        <v>12.432810771837836</v>
      </c>
      <c r="C64">
        <v>-17.297688029690299</v>
      </c>
      <c r="D64">
        <v>34.488995554572497</v>
      </c>
      <c r="E64">
        <v>0</v>
      </c>
      <c r="G64" t="s">
        <v>11</v>
      </c>
      <c r="H64">
        <f>C64/H63</f>
        <v>-0.44831611030089286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0</v>
      </c>
      <c r="B65">
        <v>0</v>
      </c>
      <c r="C65">
        <v>81.365432056604135</v>
      </c>
      <c r="D65">
        <v>139.87042474722105</v>
      </c>
      <c r="E65">
        <v>0</v>
      </c>
      <c r="G65" t="s">
        <v>12</v>
      </c>
      <c r="H65">
        <f>D64/H63</f>
        <v>0.89387508369160718</v>
      </c>
      <c r="J65">
        <v>0</v>
      </c>
      <c r="K65">
        <v>0</v>
      </c>
      <c r="L65">
        <f>H64</f>
        <v>-0.44831611030089286</v>
      </c>
      <c r="M65">
        <f>H65</f>
        <v>0.89387508369160718</v>
      </c>
      <c r="N65">
        <v>0</v>
      </c>
    </row>
    <row r="66" spans="1:14" x14ac:dyDescent="0.25">
      <c r="A66">
        <v>0</v>
      </c>
      <c r="B66">
        <v>0</v>
      </c>
      <c r="C66">
        <v>0</v>
      </c>
      <c r="D66">
        <v>80.468344062589978</v>
      </c>
      <c r="E66">
        <v>-95.588409621750955</v>
      </c>
      <c r="J66">
        <v>0</v>
      </c>
      <c r="K66">
        <v>0</v>
      </c>
      <c r="L66">
        <f>-M65</f>
        <v>-0.89387508369160718</v>
      </c>
      <c r="M66">
        <f>L65</f>
        <v>-0.44831611030089286</v>
      </c>
      <c r="N66">
        <v>0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-84.627220108990443</v>
      </c>
      <c r="J67">
        <v>0</v>
      </c>
      <c r="K67">
        <v>0</v>
      </c>
      <c r="L67">
        <v>0</v>
      </c>
      <c r="M67">
        <v>0</v>
      </c>
      <c r="N67">
        <v>1</v>
      </c>
    </row>
    <row r="69" spans="1:14" x14ac:dyDescent="0.25">
      <c r="A69">
        <f t="array" ref="A69:E73">MMULT(A63:E67,TRANSPOSE(J63:N67))</f>
        <v>32.250958873715696</v>
      </c>
      <c r="B69">
        <v>144.67290195880727</v>
      </c>
      <c r="C69">
        <v>0</v>
      </c>
      <c r="D69">
        <v>0</v>
      </c>
      <c r="E69">
        <v>0</v>
      </c>
    </row>
    <row r="70" spans="1:14" x14ac:dyDescent="0.25">
      <c r="A70">
        <v>0</v>
      </c>
      <c r="B70">
        <v>12.432810771837836</v>
      </c>
      <c r="C70">
        <v>38.583686002452026</v>
      </c>
      <c r="D70">
        <v>0</v>
      </c>
      <c r="E70">
        <v>0</v>
      </c>
    </row>
    <row r="71" spans="1:14" x14ac:dyDescent="0.25">
      <c r="A71">
        <v>0</v>
      </c>
      <c r="B71">
        <v>0</v>
      </c>
      <c r="C71">
        <v>88.549253614334503</v>
      </c>
      <c r="D71">
        <v>-135.43669715800868</v>
      </c>
      <c r="E71">
        <v>0</v>
      </c>
    </row>
    <row r="72" spans="1:14" x14ac:dyDescent="0.25">
      <c r="A72">
        <v>0</v>
      </c>
      <c r="B72">
        <v>0</v>
      </c>
      <c r="C72">
        <v>71.928647783472655</v>
      </c>
      <c r="D72">
        <v>-36.075255012494289</v>
      </c>
      <c r="E72">
        <v>-95.588409621750955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-84.627220108990443</v>
      </c>
    </row>
    <row r="75" spans="1:14" x14ac:dyDescent="0.25">
      <c r="A75" t="s">
        <v>18</v>
      </c>
    </row>
    <row r="76" spans="1:14" x14ac:dyDescent="0.25">
      <c r="A76">
        <v>2</v>
      </c>
      <c r="B76">
        <v>5</v>
      </c>
    </row>
    <row r="77" spans="1:14" x14ac:dyDescent="0.25">
      <c r="A77">
        <f>A69</f>
        <v>32.250958873715696</v>
      </c>
      <c r="B77">
        <f>B70</f>
        <v>12.432810771837836</v>
      </c>
      <c r="C77">
        <f>C71</f>
        <v>88.549253614334503</v>
      </c>
      <c r="D77">
        <f>D72</f>
        <v>-36.075255012494289</v>
      </c>
      <c r="E77">
        <f>E73</f>
        <v>-84.627220108990443</v>
      </c>
    </row>
    <row r="78" spans="1:14" x14ac:dyDescent="0.25">
      <c r="A78">
        <f>B69</f>
        <v>144.67290195880727</v>
      </c>
      <c r="B78">
        <f>C70</f>
        <v>38.583686002452026</v>
      </c>
      <c r="C78">
        <f>D71</f>
        <v>-135.43669715800868</v>
      </c>
      <c r="D78">
        <f>E72</f>
        <v>-95.588409621750955</v>
      </c>
      <c r="E78" s="1">
        <f>C72</f>
        <v>71.928647783472655</v>
      </c>
    </row>
    <row r="80" spans="1:14" x14ac:dyDescent="0.25">
      <c r="A80">
        <f>A69</f>
        <v>32.250958873715696</v>
      </c>
      <c r="B80">
        <f t="shared" ref="B80:E80" si="16">B69</f>
        <v>144.67290195880727</v>
      </c>
      <c r="C80">
        <f t="shared" si="16"/>
        <v>0</v>
      </c>
      <c r="D80">
        <f t="shared" si="16"/>
        <v>0</v>
      </c>
      <c r="E80">
        <f t="shared" si="16"/>
        <v>0</v>
      </c>
      <c r="G80" t="s">
        <v>10</v>
      </c>
      <c r="H80">
        <f>SQRT(C82*C82+C83*C83)</f>
        <v>114.08199107490454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f t="shared" ref="A81:E81" si="17">A70</f>
        <v>0</v>
      </c>
      <c r="B81">
        <f t="shared" si="17"/>
        <v>12.432810771837836</v>
      </c>
      <c r="C81">
        <f t="shared" si="17"/>
        <v>38.583686002452026</v>
      </c>
      <c r="D81">
        <f t="shared" si="17"/>
        <v>0</v>
      </c>
      <c r="E81">
        <f t="shared" si="17"/>
        <v>0</v>
      </c>
      <c r="G81" t="s">
        <v>11</v>
      </c>
      <c r="H81">
        <f>C82/H80</f>
        <v>0.77618958768167345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f t="shared" ref="A82:E82" si="18">A71</f>
        <v>0</v>
      </c>
      <c r="B82">
        <f t="shared" si="18"/>
        <v>0</v>
      </c>
      <c r="C82">
        <f t="shared" si="18"/>
        <v>88.549253614334503</v>
      </c>
      <c r="D82">
        <f t="shared" si="18"/>
        <v>-135.43669715800868</v>
      </c>
      <c r="E82">
        <f t="shared" si="18"/>
        <v>0</v>
      </c>
      <c r="G82" t="s">
        <v>12</v>
      </c>
      <c r="H82">
        <f>C83/H80</f>
        <v>0.63049958285042007</v>
      </c>
      <c r="J82">
        <v>0</v>
      </c>
      <c r="K82">
        <v>0</v>
      </c>
      <c r="L82">
        <f>H81</f>
        <v>0.77618958768167345</v>
      </c>
      <c r="M82">
        <f>H82</f>
        <v>0.63049958285042007</v>
      </c>
      <c r="N82">
        <v>0</v>
      </c>
    </row>
    <row r="83" spans="1:14" x14ac:dyDescent="0.25">
      <c r="A83">
        <f t="shared" ref="A83:E83" si="19">A72</f>
        <v>0</v>
      </c>
      <c r="B83">
        <f t="shared" si="19"/>
        <v>0</v>
      </c>
      <c r="C83">
        <f t="shared" si="19"/>
        <v>71.928647783472655</v>
      </c>
      <c r="D83">
        <f t="shared" si="19"/>
        <v>-36.075255012494289</v>
      </c>
      <c r="E83">
        <f t="shared" si="19"/>
        <v>-95.588409621750955</v>
      </c>
      <c r="J83">
        <v>0</v>
      </c>
      <c r="K83">
        <v>0</v>
      </c>
      <c r="L83">
        <f>-M82</f>
        <v>-0.63049958285042007</v>
      </c>
      <c r="M83">
        <f>L82</f>
        <v>0.77618958768167345</v>
      </c>
      <c r="N83">
        <v>0</v>
      </c>
    </row>
    <row r="84" spans="1:14" x14ac:dyDescent="0.25">
      <c r="A84">
        <f t="shared" ref="A84:E84" si="20">A73</f>
        <v>0</v>
      </c>
      <c r="B84">
        <f t="shared" si="20"/>
        <v>0</v>
      </c>
      <c r="C84">
        <f t="shared" si="20"/>
        <v>0</v>
      </c>
      <c r="D84">
        <f t="shared" si="20"/>
        <v>0</v>
      </c>
      <c r="E84">
        <f t="shared" si="20"/>
        <v>-84.627220108990443</v>
      </c>
      <c r="J84">
        <v>0</v>
      </c>
      <c r="K84">
        <v>0</v>
      </c>
      <c r="L84">
        <v>0</v>
      </c>
      <c r="M84">
        <v>0</v>
      </c>
      <c r="N84">
        <v>1</v>
      </c>
    </row>
    <row r="86" spans="1:14" x14ac:dyDescent="0.25">
      <c r="A86" t="s">
        <v>15</v>
      </c>
      <c r="J86" t="s">
        <v>16</v>
      </c>
    </row>
    <row r="87" spans="1:14" x14ac:dyDescent="0.25">
      <c r="A87">
        <f t="array" ref="A87:E91">MMULT(J80:N84,A80:E84)</f>
        <v>32.250958873715696</v>
      </c>
      <c r="B87">
        <v>144.67290195880727</v>
      </c>
      <c r="C87">
        <v>0</v>
      </c>
      <c r="D87">
        <v>0</v>
      </c>
      <c r="E87">
        <v>0</v>
      </c>
      <c r="G87" t="s">
        <v>10</v>
      </c>
      <c r="H87">
        <f>SQRT(D89*D89+E89*E89)</f>
        <v>141.36131019950076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0</v>
      </c>
      <c r="B88">
        <v>12.432810771837836</v>
      </c>
      <c r="C88">
        <v>38.583686002452026</v>
      </c>
      <c r="D88">
        <v>0</v>
      </c>
      <c r="E88">
        <v>0</v>
      </c>
      <c r="G88" t="s">
        <v>11</v>
      </c>
      <c r="H88">
        <f>D89/H87</f>
        <v>-0.90456141910528365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 x14ac:dyDescent="0.25">
      <c r="A89">
        <v>0</v>
      </c>
      <c r="B89">
        <v>0</v>
      </c>
      <c r="C89">
        <v>114.08199107490454</v>
      </c>
      <c r="D89">
        <v>-127.86998736064261</v>
      </c>
      <c r="E89">
        <v>-60.26845239184906</v>
      </c>
      <c r="G89" t="s">
        <v>12</v>
      </c>
      <c r="H89">
        <f>E89/H87</f>
        <v>-0.42634333472711339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0</v>
      </c>
      <c r="B90">
        <v>0</v>
      </c>
      <c r="C90">
        <v>0</v>
      </c>
      <c r="D90">
        <v>57.391543747103995</v>
      </c>
      <c r="E90">
        <v>-74.194728251453782</v>
      </c>
      <c r="J90">
        <v>0</v>
      </c>
      <c r="K90">
        <v>0</v>
      </c>
      <c r="L90">
        <v>0</v>
      </c>
      <c r="M90">
        <f>H88</f>
        <v>-0.90456141910528365</v>
      </c>
      <c r="N90">
        <f>H89</f>
        <v>-0.42634333472711339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-84.627220108990443</v>
      </c>
      <c r="J91">
        <v>0</v>
      </c>
      <c r="K91">
        <v>0</v>
      </c>
      <c r="L91">
        <v>0</v>
      </c>
      <c r="M91">
        <f>-N90</f>
        <v>0.42634333472711339</v>
      </c>
      <c r="N91">
        <f>M90</f>
        <v>-0.90456141910528365</v>
      </c>
    </row>
    <row r="93" spans="1:14" x14ac:dyDescent="0.25">
      <c r="A93">
        <f t="array" ref="A93:E97">MMULT(A87:E91,TRANSPOSE(J87:N91))</f>
        <v>32.250958873715696</v>
      </c>
      <c r="B93">
        <v>144.67290195880727</v>
      </c>
      <c r="C93">
        <v>0</v>
      </c>
      <c r="D93">
        <v>0</v>
      </c>
      <c r="E93">
        <v>0</v>
      </c>
    </row>
    <row r="94" spans="1:14" x14ac:dyDescent="0.25">
      <c r="A94">
        <v>0</v>
      </c>
      <c r="B94">
        <v>12.432810771837836</v>
      </c>
      <c r="C94">
        <v>38.583686002452026</v>
      </c>
      <c r="D94">
        <v>0</v>
      </c>
      <c r="E94">
        <v>0</v>
      </c>
    </row>
    <row r="95" spans="1:14" x14ac:dyDescent="0.25">
      <c r="A95">
        <v>0</v>
      </c>
      <c r="B95">
        <v>0</v>
      </c>
      <c r="C95">
        <v>114.08199107490454</v>
      </c>
      <c r="D95">
        <v>141.36131019950076</v>
      </c>
      <c r="E95">
        <v>0</v>
      </c>
    </row>
    <row r="96" spans="1:14" x14ac:dyDescent="0.25">
      <c r="A96">
        <v>0</v>
      </c>
      <c r="B96">
        <v>0</v>
      </c>
      <c r="C96">
        <v>0</v>
      </c>
      <c r="D96">
        <v>-20.281748394626579</v>
      </c>
      <c r="E96">
        <v>91.582190823543243</v>
      </c>
    </row>
    <row r="97" spans="1:14" x14ac:dyDescent="0.25">
      <c r="A97">
        <v>0</v>
      </c>
      <c r="B97">
        <v>0</v>
      </c>
      <c r="C97">
        <v>0</v>
      </c>
      <c r="D97">
        <v>36.080251229952417</v>
      </c>
      <c r="E97">
        <v>76.550518316723597</v>
      </c>
    </row>
    <row r="99" spans="1:14" x14ac:dyDescent="0.25">
      <c r="A99" t="s">
        <v>19</v>
      </c>
    </row>
    <row r="100" spans="1:14" x14ac:dyDescent="0.25">
      <c r="A100">
        <v>2</v>
      </c>
      <c r="B100">
        <v>5</v>
      </c>
    </row>
    <row r="101" spans="1:14" x14ac:dyDescent="0.25">
      <c r="A101">
        <f>A93</f>
        <v>32.250958873715696</v>
      </c>
      <c r="B101">
        <f>B94</f>
        <v>12.432810771837836</v>
      </c>
      <c r="C101">
        <f>C95</f>
        <v>114.08199107490454</v>
      </c>
      <c r="D101">
        <f>D96</f>
        <v>-20.281748394626579</v>
      </c>
      <c r="E101">
        <f>E97</f>
        <v>76.550518316723597</v>
      </c>
    </row>
    <row r="102" spans="1:14" x14ac:dyDescent="0.25">
      <c r="A102">
        <f>B93</f>
        <v>144.67290195880727</v>
      </c>
      <c r="B102">
        <f>C94</f>
        <v>38.583686002452026</v>
      </c>
      <c r="C102">
        <f>D95</f>
        <v>141.36131019950076</v>
      </c>
      <c r="D102">
        <f>E96</f>
        <v>91.582190823543243</v>
      </c>
      <c r="E102" s="1">
        <f>D97</f>
        <v>36.080251229952417</v>
      </c>
    </row>
    <row r="104" spans="1:14" x14ac:dyDescent="0.25">
      <c r="A104">
        <f>A93</f>
        <v>32.250958873715696</v>
      </c>
      <c r="B104">
        <f t="shared" ref="B104:E104" si="21">B93</f>
        <v>144.67290195880727</v>
      </c>
      <c r="C104">
        <f t="shared" si="21"/>
        <v>0</v>
      </c>
      <c r="D104">
        <f t="shared" si="21"/>
        <v>0</v>
      </c>
      <c r="E104">
        <f t="shared" si="21"/>
        <v>0</v>
      </c>
      <c r="G104" t="s">
        <v>10</v>
      </c>
      <c r="H104">
        <f>SQRT(D107*D107+D108*D108)</f>
        <v>41.390021101219808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f t="shared" ref="A105:E105" si="22">A94</f>
        <v>0</v>
      </c>
      <c r="B105">
        <f t="shared" si="22"/>
        <v>12.432810771837836</v>
      </c>
      <c r="C105">
        <f t="shared" si="22"/>
        <v>38.583686002452026</v>
      </c>
      <c r="D105">
        <f t="shared" si="22"/>
        <v>0</v>
      </c>
      <c r="E105">
        <f t="shared" si="22"/>
        <v>0</v>
      </c>
      <c r="G105" t="s">
        <v>11</v>
      </c>
      <c r="H105">
        <f>D107/H104</f>
        <v>-0.49001541567295442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5">
      <c r="A106">
        <f t="shared" ref="A106:E106" si="23">A95</f>
        <v>0</v>
      </c>
      <c r="B106">
        <f t="shared" si="23"/>
        <v>0</v>
      </c>
      <c r="C106">
        <f t="shared" si="23"/>
        <v>114.08199107490454</v>
      </c>
      <c r="D106">
        <f t="shared" si="23"/>
        <v>141.36131019950076</v>
      </c>
      <c r="E106">
        <f t="shared" si="23"/>
        <v>0</v>
      </c>
      <c r="G106" t="s">
        <v>12</v>
      </c>
      <c r="H106">
        <f>D108/H104</f>
        <v>0.87171376747351048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f t="shared" ref="A107:E107" si="24">A96</f>
        <v>0</v>
      </c>
      <c r="B107">
        <f t="shared" si="24"/>
        <v>0</v>
      </c>
      <c r="C107">
        <f t="shared" si="24"/>
        <v>0</v>
      </c>
      <c r="D107">
        <f t="shared" si="24"/>
        <v>-20.281748394626579</v>
      </c>
      <c r="E107">
        <f t="shared" si="24"/>
        <v>91.582190823543243</v>
      </c>
      <c r="J107">
        <v>0</v>
      </c>
      <c r="K107">
        <v>0</v>
      </c>
      <c r="L107">
        <v>0</v>
      </c>
      <c r="M107">
        <f>H105</f>
        <v>-0.49001541567295442</v>
      </c>
      <c r="N107">
        <f>H106</f>
        <v>0.87171376747351048</v>
      </c>
    </row>
    <row r="108" spans="1:14" x14ac:dyDescent="0.25">
      <c r="A108">
        <f t="shared" ref="A108:E108" si="25">A97</f>
        <v>0</v>
      </c>
      <c r="B108">
        <f t="shared" si="25"/>
        <v>0</v>
      </c>
      <c r="C108">
        <f t="shared" si="25"/>
        <v>0</v>
      </c>
      <c r="D108">
        <f t="shared" si="25"/>
        <v>36.080251229952417</v>
      </c>
      <c r="E108">
        <f t="shared" si="25"/>
        <v>76.550518316723597</v>
      </c>
      <c r="J108">
        <v>0</v>
      </c>
      <c r="K108">
        <v>0</v>
      </c>
      <c r="L108">
        <v>0</v>
      </c>
      <c r="M108">
        <f>-N107</f>
        <v>-0.87171376747351048</v>
      </c>
      <c r="N108">
        <f>M107</f>
        <v>-0.49001541567295442</v>
      </c>
    </row>
    <row r="110" spans="1:14" x14ac:dyDescent="0.25">
      <c r="A110" t="s">
        <v>15</v>
      </c>
    </row>
    <row r="111" spans="1:14" x14ac:dyDescent="0.25">
      <c r="A111">
        <f t="array" ref="A111:E115">MMULT(J104:N108,A104:E108)</f>
        <v>32.250958873715696</v>
      </c>
      <c r="B111">
        <v>144.67290195880727</v>
      </c>
      <c r="C111">
        <v>0</v>
      </c>
      <c r="D111">
        <v>0</v>
      </c>
      <c r="E111">
        <v>0</v>
      </c>
    </row>
    <row r="112" spans="1:14" x14ac:dyDescent="0.25">
      <c r="A112">
        <v>0</v>
      </c>
      <c r="B112">
        <v>12.432810771837836</v>
      </c>
      <c r="C112">
        <v>38.583686002452026</v>
      </c>
      <c r="D112">
        <v>0</v>
      </c>
      <c r="E112">
        <v>0</v>
      </c>
    </row>
    <row r="113" spans="1:5" x14ac:dyDescent="0.25">
      <c r="A113">
        <v>0</v>
      </c>
      <c r="B113">
        <v>0</v>
      </c>
      <c r="C113">
        <v>114.08199107490454</v>
      </c>
      <c r="D113">
        <v>141.36131019950076</v>
      </c>
      <c r="E113">
        <v>0</v>
      </c>
    </row>
    <row r="114" spans="1:5" x14ac:dyDescent="0.25">
      <c r="A114">
        <v>0</v>
      </c>
      <c r="B114">
        <v>0</v>
      </c>
      <c r="C114">
        <v>0</v>
      </c>
      <c r="D114">
        <v>41.390021101219801</v>
      </c>
      <c r="E114">
        <v>21.853455419282724</v>
      </c>
    </row>
    <row r="115" spans="1:5" x14ac:dyDescent="0.25">
      <c r="A115">
        <v>0</v>
      </c>
      <c r="B115">
        <v>0</v>
      </c>
      <c r="C115">
        <v>0</v>
      </c>
      <c r="D115">
        <v>0</v>
      </c>
      <c r="E115">
        <v>-117.34439064921827</v>
      </c>
    </row>
    <row r="117" spans="1:5" x14ac:dyDescent="0.25">
      <c r="A117" t="s">
        <v>20</v>
      </c>
    </row>
    <row r="118" spans="1:5" x14ac:dyDescent="0.25">
      <c r="A118">
        <v>2</v>
      </c>
      <c r="B118">
        <v>5</v>
      </c>
    </row>
    <row r="119" spans="1:5" x14ac:dyDescent="0.25">
      <c r="A119">
        <f>A111</f>
        <v>32.250958873715696</v>
      </c>
      <c r="B119">
        <f>B112</f>
        <v>12.432810771837836</v>
      </c>
      <c r="C119">
        <f>C113</f>
        <v>114.08199107490454</v>
      </c>
      <c r="D119">
        <f>D114</f>
        <v>41.390021101219801</v>
      </c>
      <c r="E119">
        <f>E115</f>
        <v>-117.34439064921827</v>
      </c>
    </row>
    <row r="120" spans="1:5" x14ac:dyDescent="0.25">
      <c r="A120">
        <f>B111</f>
        <v>144.67290195880727</v>
      </c>
      <c r="B120">
        <f>C112</f>
        <v>38.583686002452026</v>
      </c>
      <c r="C120">
        <f>D113</f>
        <v>141.36131019950076</v>
      </c>
      <c r="D120">
        <f>E114</f>
        <v>21.853455419282724</v>
      </c>
      <c r="E12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opLeftCell="A102" workbookViewId="0">
      <selection activeCell="A119" sqref="A119:E120"/>
    </sheetView>
  </sheetViews>
  <sheetFormatPr defaultRowHeight="15" x14ac:dyDescent="0.25"/>
  <cols>
    <col min="1" max="1" width="12.7109375" bestFit="1" customWidth="1"/>
    <col min="2" max="2" width="10.140625" bestFit="1" customWidth="1"/>
    <col min="3" max="5" width="9.28515625" bestFit="1" customWidth="1"/>
    <col min="16" max="16" width="12.7109375" bestFit="1" customWidth="1"/>
    <col min="17" max="20" width="9.28515625" bestFit="1" customWidth="1"/>
  </cols>
  <sheetData>
    <row r="1" spans="1:17" x14ac:dyDescent="0.25">
      <c r="A1" t="s">
        <v>1</v>
      </c>
    </row>
    <row r="2" spans="1:17" x14ac:dyDescent="0.25">
      <c r="A2">
        <v>2</v>
      </c>
      <c r="B2">
        <v>5</v>
      </c>
    </row>
    <row r="3" spans="1:17" x14ac:dyDescent="0.25">
      <c r="A3">
        <v>32.250958873715696</v>
      </c>
      <c r="B3">
        <v>12.432810771837836</v>
      </c>
      <c r="C3">
        <v>114.08199107490454</v>
      </c>
      <c r="D3">
        <v>41.390021101219801</v>
      </c>
      <c r="E3">
        <v>-117.34439064921827</v>
      </c>
    </row>
    <row r="4" spans="1:17" x14ac:dyDescent="0.25">
      <c r="A4">
        <v>144.67290195880727</v>
      </c>
      <c r="B4">
        <v>38.583686002452026</v>
      </c>
      <c r="C4">
        <v>141.36131019950076</v>
      </c>
      <c r="D4">
        <v>21.853455419282724</v>
      </c>
      <c r="E4">
        <v>0</v>
      </c>
    </row>
    <row r="6" spans="1:17" x14ac:dyDescent="0.25">
      <c r="A6" t="s">
        <v>2</v>
      </c>
      <c r="G6" t="s">
        <v>3</v>
      </c>
      <c r="M6" t="s">
        <v>14</v>
      </c>
    </row>
    <row r="7" spans="1:17" x14ac:dyDescent="0.25">
      <c r="A7">
        <f>A3</f>
        <v>32.250958873715696</v>
      </c>
      <c r="B7">
        <f>A4</f>
        <v>144.67290195880727</v>
      </c>
      <c r="C7">
        <v>0</v>
      </c>
      <c r="D7">
        <v>0</v>
      </c>
      <c r="E7">
        <v>0</v>
      </c>
      <c r="G7">
        <f t="array" ref="G7:K11">MMULT(TRANSPOSE(A7:E11),A7:E11)</f>
        <v>1040.1243482741013</v>
      </c>
      <c r="H7">
        <v>4665.839811214596</v>
      </c>
      <c r="I7">
        <v>0</v>
      </c>
      <c r="J7">
        <v>0</v>
      </c>
      <c r="K7">
        <v>0</v>
      </c>
      <c r="M7">
        <f>G7-B19</f>
        <v>-13098.893618496017</v>
      </c>
      <c r="N7">
        <f t="shared" ref="N7:Q11" si="0">H7</f>
        <v>4665.839811214596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7" x14ac:dyDescent="0.25">
      <c r="A8">
        <v>0</v>
      </c>
      <c r="B8">
        <f>B3</f>
        <v>12.432810771837836</v>
      </c>
      <c r="C8">
        <f>B4</f>
        <v>38.583686002452026</v>
      </c>
      <c r="D8">
        <v>0</v>
      </c>
      <c r="E8">
        <v>0</v>
      </c>
      <c r="G8">
        <v>4665.839811214596</v>
      </c>
      <c r="H8">
        <v>21084.823344870987</v>
      </c>
      <c r="I8">
        <v>479.70366694849429</v>
      </c>
      <c r="J8">
        <v>0</v>
      </c>
      <c r="K8">
        <v>0</v>
      </c>
      <c r="M8">
        <f t="shared" ref="M8:N11" si="1">G8</f>
        <v>4665.839811214596</v>
      </c>
      <c r="N8">
        <f>H8-B19</f>
        <v>6945.8053781008693</v>
      </c>
      <c r="O8">
        <f t="shared" si="0"/>
        <v>479.70366694849429</v>
      </c>
      <c r="P8">
        <f t="shared" si="0"/>
        <v>0</v>
      </c>
      <c r="Q8">
        <f t="shared" si="0"/>
        <v>0</v>
      </c>
    </row>
    <row r="9" spans="1:17" x14ac:dyDescent="0.25">
      <c r="A9">
        <v>0</v>
      </c>
      <c r="B9">
        <v>0</v>
      </c>
      <c r="C9">
        <f>C3</f>
        <v>114.08199107490454</v>
      </c>
      <c r="D9">
        <f>C4</f>
        <v>141.36131019950076</v>
      </c>
      <c r="E9">
        <v>0</v>
      </c>
      <c r="G9">
        <v>0</v>
      </c>
      <c r="H9">
        <v>479.70366694849429</v>
      </c>
      <c r="I9">
        <v>14503.401513150411</v>
      </c>
      <c r="J9">
        <v>16126.779728516258</v>
      </c>
      <c r="K9">
        <v>0</v>
      </c>
      <c r="M9">
        <f t="shared" si="1"/>
        <v>0</v>
      </c>
      <c r="N9">
        <f t="shared" si="1"/>
        <v>479.70366694849429</v>
      </c>
      <c r="O9">
        <f>I9-B19</f>
        <v>364.38354638029341</v>
      </c>
      <c r="P9">
        <f t="shared" si="0"/>
        <v>16126.779728516258</v>
      </c>
      <c r="Q9">
        <f t="shared" si="0"/>
        <v>0</v>
      </c>
    </row>
    <row r="10" spans="1:17" x14ac:dyDescent="0.25">
      <c r="A10">
        <v>0</v>
      </c>
      <c r="B10">
        <v>0</v>
      </c>
      <c r="C10">
        <v>0</v>
      </c>
      <c r="D10">
        <f>D3</f>
        <v>41.390021101219801</v>
      </c>
      <c r="E10">
        <f>D4</f>
        <v>21.853455419282724</v>
      </c>
      <c r="G10">
        <v>0</v>
      </c>
      <c r="H10">
        <v>0</v>
      </c>
      <c r="I10">
        <v>16126.779728516258</v>
      </c>
      <c r="J10">
        <v>21696.153868078902</v>
      </c>
      <c r="K10">
        <v>904.51498093867815</v>
      </c>
      <c r="M10">
        <f t="shared" si="1"/>
        <v>0</v>
      </c>
      <c r="N10">
        <f t="shared" si="1"/>
        <v>0</v>
      </c>
      <c r="O10">
        <f t="shared" si="0"/>
        <v>16126.779728516258</v>
      </c>
      <c r="P10">
        <f>J10-B19</f>
        <v>7557.135901308784</v>
      </c>
      <c r="Q10">
        <f t="shared" si="0"/>
        <v>904.51498093867815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f>E3</f>
        <v>-117.34439064921827</v>
      </c>
      <c r="G11">
        <v>0</v>
      </c>
      <c r="H11">
        <v>0</v>
      </c>
      <c r="I11">
        <v>0</v>
      </c>
      <c r="J11">
        <v>904.51498093867815</v>
      </c>
      <c r="K11">
        <v>14247.279530598922</v>
      </c>
      <c r="M11">
        <f t="shared" si="1"/>
        <v>0</v>
      </c>
      <c r="N11">
        <f t="shared" si="1"/>
        <v>0</v>
      </c>
      <c r="O11">
        <f t="shared" si="0"/>
        <v>0</v>
      </c>
      <c r="P11">
        <f t="shared" si="0"/>
        <v>904.51498093867815</v>
      </c>
      <c r="Q11">
        <f>K11-B19</f>
        <v>108.26156382880436</v>
      </c>
    </row>
    <row r="13" spans="1:17" x14ac:dyDescent="0.25">
      <c r="A13" t="s">
        <v>4</v>
      </c>
      <c r="B13">
        <f>J10+K11</f>
        <v>35943.433398677822</v>
      </c>
      <c r="D13" t="s">
        <v>10</v>
      </c>
      <c r="E13">
        <f>SQRT((G7-B19)*(G7-B19)+G8*G8)</f>
        <v>13905.073720501834</v>
      </c>
      <c r="G13" t="s">
        <v>13</v>
      </c>
    </row>
    <row r="14" spans="1:17" x14ac:dyDescent="0.25">
      <c r="A14" t="s">
        <v>5</v>
      </c>
      <c r="B14">
        <f>J10*K11-J11*K10</f>
        <v>308293021.54666263</v>
      </c>
      <c r="D14" t="s">
        <v>11</v>
      </c>
      <c r="E14">
        <f>(G7-B19)/E13</f>
        <v>-0.9420225941832171</v>
      </c>
      <c r="G14">
        <f>E14</f>
        <v>-0.9420225941832171</v>
      </c>
      <c r="H14">
        <f>E15</f>
        <v>0.33554944799287306</v>
      </c>
      <c r="I14">
        <v>0</v>
      </c>
      <c r="J14">
        <v>0</v>
      </c>
      <c r="K14">
        <v>0</v>
      </c>
      <c r="M14">
        <f t="array" ref="M14:Q18">MMULT(G14:K18,M7:Q11)</f>
        <v>13905.073720501834</v>
      </c>
      <c r="N14">
        <v>-2064.6653625160302</v>
      </c>
      <c r="O14">
        <v>160.96430064472429</v>
      </c>
      <c r="P14">
        <v>0</v>
      </c>
      <c r="Q14">
        <v>0</v>
      </c>
    </row>
    <row r="15" spans="1:17" x14ac:dyDescent="0.25">
      <c r="D15" t="s">
        <v>12</v>
      </c>
      <c r="E15">
        <f>G8/E13</f>
        <v>0.33554944799287306</v>
      </c>
      <c r="G15">
        <f>-H14</f>
        <v>-0.33554944799287306</v>
      </c>
      <c r="H15">
        <f>G14</f>
        <v>-0.9420225941832171</v>
      </c>
      <c r="I15">
        <v>0</v>
      </c>
      <c r="J15">
        <v>0</v>
      </c>
      <c r="K15">
        <v>0</v>
      </c>
      <c r="M15">
        <v>0</v>
      </c>
      <c r="N15">
        <v>-8108.7255740465516</v>
      </c>
      <c r="O15">
        <v>-451.89169277802256</v>
      </c>
      <c r="P15">
        <v>0</v>
      </c>
      <c r="Q15">
        <v>0</v>
      </c>
    </row>
    <row r="16" spans="1:17" x14ac:dyDescent="0.25">
      <c r="A16" t="s">
        <v>7</v>
      </c>
      <c r="B16">
        <f>(B13+SQRT(B13*B13-4*B14))/2</f>
        <v>21804.415431907706</v>
      </c>
      <c r="G16">
        <v>0</v>
      </c>
      <c r="H16">
        <v>0</v>
      </c>
      <c r="I16">
        <v>1</v>
      </c>
      <c r="J16">
        <v>0</v>
      </c>
      <c r="K16">
        <v>0</v>
      </c>
      <c r="M16">
        <v>0</v>
      </c>
      <c r="N16">
        <v>479.70366694849429</v>
      </c>
      <c r="O16">
        <v>364.38354638029341</v>
      </c>
      <c r="P16">
        <v>16126.779728516258</v>
      </c>
      <c r="Q16">
        <v>0</v>
      </c>
    </row>
    <row r="17" spans="1:17" x14ac:dyDescent="0.25">
      <c r="A17" t="s">
        <v>6</v>
      </c>
      <c r="B17">
        <f>(B13-SQRT(B13*B13-4*B14))/2</f>
        <v>14139.017966770118</v>
      </c>
      <c r="G17">
        <v>0</v>
      </c>
      <c r="H17">
        <v>0</v>
      </c>
      <c r="I17">
        <v>0</v>
      </c>
      <c r="J17">
        <v>1</v>
      </c>
      <c r="K17">
        <v>0</v>
      </c>
      <c r="M17">
        <v>0</v>
      </c>
      <c r="N17">
        <v>0</v>
      </c>
      <c r="O17">
        <v>16126.779728516258</v>
      </c>
      <c r="P17">
        <v>7557.135901308784</v>
      </c>
      <c r="Q17">
        <v>904.51498093867815</v>
      </c>
    </row>
    <row r="18" spans="1:17" x14ac:dyDescent="0.25"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0</v>
      </c>
      <c r="P18">
        <v>904.51498093867815</v>
      </c>
      <c r="Q18">
        <v>108.26156382880436</v>
      </c>
    </row>
    <row r="19" spans="1:17" x14ac:dyDescent="0.25">
      <c r="A19" t="s">
        <v>8</v>
      </c>
      <c r="B19">
        <f>IF(ABS(B16-K11) &lt; ABS(B17-K11), B16, B17)</f>
        <v>14139.017966770118</v>
      </c>
    </row>
    <row r="21" spans="1:17" x14ac:dyDescent="0.25">
      <c r="A21">
        <f t="array" ref="A21:E25">MMULT(A7:E11,TRANSPOSE(G14:K18))</f>
        <v>18.163780448690915</v>
      </c>
      <c r="B21">
        <v>-147.10693385856601</v>
      </c>
      <c r="C21">
        <v>0</v>
      </c>
      <c r="D21">
        <v>0</v>
      </c>
      <c r="E21">
        <v>0</v>
      </c>
    </row>
    <row r="22" spans="1:17" x14ac:dyDescent="0.25">
      <c r="A22">
        <v>4.1718227914900323</v>
      </c>
      <c r="B22">
        <v>-11.711988656275723</v>
      </c>
      <c r="C22">
        <v>38.583686002452026</v>
      </c>
      <c r="D22">
        <v>0</v>
      </c>
      <c r="E22">
        <v>0</v>
      </c>
    </row>
    <row r="23" spans="1:17" x14ac:dyDescent="0.25">
      <c r="A23">
        <v>0</v>
      </c>
      <c r="B23">
        <v>0</v>
      </c>
      <c r="C23">
        <v>114.08199107490454</v>
      </c>
      <c r="D23">
        <v>141.36131019950076</v>
      </c>
      <c r="E23">
        <v>0</v>
      </c>
    </row>
    <row r="24" spans="1:17" x14ac:dyDescent="0.25">
      <c r="A24">
        <v>0</v>
      </c>
      <c r="B24">
        <v>0</v>
      </c>
      <c r="C24">
        <v>0</v>
      </c>
      <c r="D24">
        <v>41.390021101219801</v>
      </c>
      <c r="E24">
        <v>21.853455419282724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-117.34439064921827</v>
      </c>
    </row>
    <row r="27" spans="1:17" x14ac:dyDescent="0.25">
      <c r="A27" t="s">
        <v>0</v>
      </c>
    </row>
    <row r="28" spans="1:17" x14ac:dyDescent="0.25">
      <c r="A28">
        <v>2</v>
      </c>
      <c r="B28">
        <v>5</v>
      </c>
    </row>
    <row r="29" spans="1:17" x14ac:dyDescent="0.25">
      <c r="A29">
        <f>A21</f>
        <v>18.163780448690915</v>
      </c>
      <c r="B29">
        <f>B22</f>
        <v>-11.711988656275723</v>
      </c>
      <c r="C29">
        <f>C23</f>
        <v>114.08199107490454</v>
      </c>
      <c r="D29">
        <f>D24</f>
        <v>41.390021101219801</v>
      </c>
      <c r="E29">
        <f>E25</f>
        <v>-117.34439064921827</v>
      </c>
    </row>
    <row r="30" spans="1:17" x14ac:dyDescent="0.25">
      <c r="A30">
        <f>B21</f>
        <v>-147.10693385856601</v>
      </c>
      <c r="B30">
        <f>C22</f>
        <v>38.583686002452026</v>
      </c>
      <c r="C30">
        <f>D23</f>
        <v>141.36131019950076</v>
      </c>
      <c r="D30">
        <f>E24</f>
        <v>21.853455419282724</v>
      </c>
      <c r="E30" s="1">
        <f>A22</f>
        <v>4.1718227914900323</v>
      </c>
    </row>
    <row r="31" spans="1:17" x14ac:dyDescent="0.25">
      <c r="J31" t="s">
        <v>13</v>
      </c>
    </row>
    <row r="32" spans="1:17" x14ac:dyDescent="0.25">
      <c r="A32">
        <f>A21</f>
        <v>18.163780448690915</v>
      </c>
      <c r="B32">
        <f t="shared" ref="B32:E32" si="2">B21</f>
        <v>-147.10693385856601</v>
      </c>
      <c r="C32">
        <f t="shared" si="2"/>
        <v>0</v>
      </c>
      <c r="D32">
        <f t="shared" si="2"/>
        <v>0</v>
      </c>
      <c r="E32">
        <f t="shared" si="2"/>
        <v>0</v>
      </c>
      <c r="G32" t="s">
        <v>10</v>
      </c>
      <c r="H32">
        <f>SQRT(A32*A32+A33*A33)</f>
        <v>18.636711769833273</v>
      </c>
      <c r="J32">
        <f>H33</f>
        <v>0.97462367144037299</v>
      </c>
      <c r="K32">
        <f>H34</f>
        <v>0.22384972429754726</v>
      </c>
      <c r="L32">
        <v>0</v>
      </c>
      <c r="M32">
        <v>0</v>
      </c>
      <c r="N32">
        <v>0</v>
      </c>
    </row>
    <row r="33" spans="1:14" x14ac:dyDescent="0.25">
      <c r="A33">
        <f t="shared" ref="A33:E36" si="3">A22</f>
        <v>4.1718227914900323</v>
      </c>
      <c r="B33">
        <f t="shared" si="3"/>
        <v>-11.711988656275723</v>
      </c>
      <c r="C33">
        <f t="shared" si="3"/>
        <v>38.583686002452026</v>
      </c>
      <c r="D33">
        <f t="shared" si="3"/>
        <v>0</v>
      </c>
      <c r="E33">
        <f t="shared" si="3"/>
        <v>0</v>
      </c>
      <c r="G33" t="s">
        <v>11</v>
      </c>
      <c r="H33">
        <f>A32/H32</f>
        <v>0.97462367144037299</v>
      </c>
      <c r="J33">
        <f>-K32</f>
        <v>-0.22384972429754726</v>
      </c>
      <c r="K33">
        <f>J32</f>
        <v>0.97462367144037299</v>
      </c>
      <c r="L33">
        <v>0</v>
      </c>
      <c r="M33">
        <v>0</v>
      </c>
      <c r="N33">
        <v>0</v>
      </c>
    </row>
    <row r="34" spans="1:14" x14ac:dyDescent="0.25">
      <c r="A34">
        <f t="shared" si="3"/>
        <v>0</v>
      </c>
      <c r="B34">
        <f t="shared" si="3"/>
        <v>0</v>
      </c>
      <c r="C34">
        <f t="shared" si="3"/>
        <v>114.08199107490454</v>
      </c>
      <c r="D34">
        <f t="shared" si="3"/>
        <v>141.36131019950076</v>
      </c>
      <c r="E34">
        <f t="shared" si="3"/>
        <v>0</v>
      </c>
      <c r="G34" t="s">
        <v>12</v>
      </c>
      <c r="H34">
        <f>A33/H32</f>
        <v>0.22384972429754726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>
        <f t="shared" si="3"/>
        <v>0</v>
      </c>
      <c r="B35">
        <f t="shared" si="3"/>
        <v>0</v>
      </c>
      <c r="C35">
        <f t="shared" si="3"/>
        <v>0</v>
      </c>
      <c r="D35">
        <f t="shared" si="3"/>
        <v>41.390021101219801</v>
      </c>
      <c r="E35">
        <f t="shared" si="3"/>
        <v>21.853455419282724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>
        <f t="shared" si="3"/>
        <v>0</v>
      </c>
      <c r="B36">
        <f t="shared" si="3"/>
        <v>0</v>
      </c>
      <c r="C36">
        <f t="shared" si="3"/>
        <v>0</v>
      </c>
      <c r="D36">
        <f t="shared" si="3"/>
        <v>0</v>
      </c>
      <c r="E36">
        <f t="shared" si="3"/>
        <v>-117.34439064921827</v>
      </c>
      <c r="J36">
        <v>0</v>
      </c>
      <c r="K36">
        <v>0</v>
      </c>
      <c r="L36">
        <v>0</v>
      </c>
      <c r="M36">
        <v>0</v>
      </c>
      <c r="N36">
        <v>1</v>
      </c>
    </row>
    <row r="38" spans="1:14" x14ac:dyDescent="0.25">
      <c r="A38" t="s">
        <v>15</v>
      </c>
      <c r="J38" t="s">
        <v>16</v>
      </c>
    </row>
    <row r="39" spans="1:14" x14ac:dyDescent="0.25">
      <c r="A39">
        <f t="array" ref="A39:E43">MMULT(J32:N36,A32:E36)</f>
        <v>18.636711769833273</v>
      </c>
      <c r="B39">
        <v>-145.99562540325505</v>
      </c>
      <c r="C39">
        <v>8.63694747403202</v>
      </c>
      <c r="D39">
        <v>0</v>
      </c>
      <c r="E39">
        <v>0</v>
      </c>
      <c r="G39" t="s">
        <v>10</v>
      </c>
      <c r="H39">
        <f>SQRT(B39*B39+C39*C39)</f>
        <v>146.25087862490523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8.8817841970012523E-16</v>
      </c>
      <c r="B40">
        <v>21.515065202450074</v>
      </c>
      <c r="C40">
        <v>37.604573709412321</v>
      </c>
      <c r="D40">
        <v>0</v>
      </c>
      <c r="E40">
        <v>0</v>
      </c>
      <c r="G40" t="s">
        <v>11</v>
      </c>
      <c r="H40">
        <f>B39/H39</f>
        <v>-0.99825468931161199</v>
      </c>
      <c r="J40">
        <v>0</v>
      </c>
      <c r="K40">
        <f>H40</f>
        <v>-0.99825468931161199</v>
      </c>
      <c r="L40">
        <f>H41</f>
        <v>5.9055696316078231E-2</v>
      </c>
      <c r="M40">
        <v>0</v>
      </c>
      <c r="N40">
        <v>0</v>
      </c>
    </row>
    <row r="41" spans="1:14" x14ac:dyDescent="0.25">
      <c r="A41">
        <v>0</v>
      </c>
      <c r="B41">
        <v>0</v>
      </c>
      <c r="C41">
        <v>114.08199107490454</v>
      </c>
      <c r="D41">
        <v>141.36131019950076</v>
      </c>
      <c r="E41">
        <v>0</v>
      </c>
      <c r="G41" t="s">
        <v>12</v>
      </c>
      <c r="H41">
        <f>C39/H39</f>
        <v>5.9055696316078231E-2</v>
      </c>
      <c r="J41">
        <v>0</v>
      </c>
      <c r="K41">
        <f>-L40</f>
        <v>-5.9055696316078231E-2</v>
      </c>
      <c r="L41">
        <f>K40</f>
        <v>-0.99825468931161199</v>
      </c>
      <c r="M41">
        <v>0</v>
      </c>
      <c r="N41">
        <v>0</v>
      </c>
    </row>
    <row r="42" spans="1:14" x14ac:dyDescent="0.25">
      <c r="A42">
        <v>0</v>
      </c>
      <c r="B42">
        <v>0</v>
      </c>
      <c r="C42">
        <v>0</v>
      </c>
      <c r="D42">
        <v>41.390021101219801</v>
      </c>
      <c r="E42">
        <v>21.853455419282724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-117.34439064921827</v>
      </c>
      <c r="J43">
        <v>0</v>
      </c>
      <c r="K43">
        <v>0</v>
      </c>
      <c r="L43">
        <v>0</v>
      </c>
      <c r="M43">
        <v>0</v>
      </c>
      <c r="N43">
        <v>1</v>
      </c>
    </row>
    <row r="45" spans="1:14" x14ac:dyDescent="0.25">
      <c r="A45">
        <f t="array" ref="A45:E49">MMULT(A39:E43,TRANSPOSE(J39:N43))</f>
        <v>18.636711769833273</v>
      </c>
      <c r="B45">
        <v>146.2508786249052</v>
      </c>
      <c r="C45">
        <v>0</v>
      </c>
      <c r="D45">
        <v>0</v>
      </c>
      <c r="E45">
        <v>0</v>
      </c>
    </row>
    <row r="46" spans="1:14" x14ac:dyDescent="0.25">
      <c r="A46">
        <v>8.8817841970012523E-16</v>
      </c>
      <c r="B46">
        <v>-19.256750444112239</v>
      </c>
      <c r="C46">
        <v>-38.809529201801517</v>
      </c>
      <c r="D46">
        <v>0</v>
      </c>
      <c r="E46">
        <v>0</v>
      </c>
    </row>
    <row r="47" spans="1:14" x14ac:dyDescent="0.25">
      <c r="A47">
        <v>0</v>
      </c>
      <c r="B47">
        <v>6.7371914200531098</v>
      </c>
      <c r="C47">
        <v>-113.88288255652893</v>
      </c>
      <c r="D47">
        <v>141.36131019950076</v>
      </c>
      <c r="E47">
        <v>0</v>
      </c>
    </row>
    <row r="48" spans="1:14" x14ac:dyDescent="0.25">
      <c r="A48">
        <v>0</v>
      </c>
      <c r="B48">
        <v>0</v>
      </c>
      <c r="C48">
        <v>0</v>
      </c>
      <c r="D48">
        <v>41.390021101219801</v>
      </c>
      <c r="E48">
        <v>21.853455419282724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-117.34439064921827</v>
      </c>
    </row>
    <row r="51" spans="1:14" x14ac:dyDescent="0.25">
      <c r="A51" t="s">
        <v>17</v>
      </c>
    </row>
    <row r="52" spans="1:14" x14ac:dyDescent="0.25">
      <c r="A52">
        <v>2</v>
      </c>
      <c r="B52">
        <v>5</v>
      </c>
    </row>
    <row r="53" spans="1:14" x14ac:dyDescent="0.25">
      <c r="A53">
        <f>A45</f>
        <v>18.636711769833273</v>
      </c>
      <c r="B53">
        <f>B46</f>
        <v>-19.256750444112239</v>
      </c>
      <c r="C53">
        <f>C47</f>
        <v>-113.88288255652893</v>
      </c>
      <c r="D53">
        <f>D48</f>
        <v>41.390021101219801</v>
      </c>
      <c r="E53">
        <f>E49</f>
        <v>-117.34439064921827</v>
      </c>
    </row>
    <row r="54" spans="1:14" x14ac:dyDescent="0.25">
      <c r="A54">
        <f>B45</f>
        <v>146.2508786249052</v>
      </c>
      <c r="B54">
        <f>C46</f>
        <v>-38.809529201801517</v>
      </c>
      <c r="C54">
        <f>D47</f>
        <v>141.36131019950076</v>
      </c>
      <c r="D54">
        <f>E48</f>
        <v>21.853455419282724</v>
      </c>
      <c r="E54" s="1">
        <f>B47</f>
        <v>6.7371914200531098</v>
      </c>
    </row>
    <row r="56" spans="1:14" x14ac:dyDescent="0.25">
      <c r="A56">
        <f>A45</f>
        <v>18.636711769833273</v>
      </c>
      <c r="B56">
        <f t="shared" ref="B56:E56" si="4">B45</f>
        <v>146.2508786249052</v>
      </c>
      <c r="C56">
        <f t="shared" si="4"/>
        <v>0</v>
      </c>
      <c r="D56">
        <f t="shared" si="4"/>
        <v>0</v>
      </c>
      <c r="E56">
        <f t="shared" si="4"/>
        <v>0</v>
      </c>
      <c r="G56" t="s">
        <v>10</v>
      </c>
      <c r="H56">
        <f>SQRT(B57*B57+B58*B58)</f>
        <v>20.401279026013398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f t="shared" ref="A57:E60" si="5">A46</f>
        <v>8.8817841970012523E-16</v>
      </c>
      <c r="B57">
        <f t="shared" si="5"/>
        <v>-19.256750444112239</v>
      </c>
      <c r="C57">
        <f t="shared" si="5"/>
        <v>-38.809529201801517</v>
      </c>
      <c r="D57">
        <f t="shared" si="5"/>
        <v>0</v>
      </c>
      <c r="E57">
        <f t="shared" si="5"/>
        <v>0</v>
      </c>
      <c r="G57" t="s">
        <v>11</v>
      </c>
      <c r="H57">
        <f>B57/H56</f>
        <v>-0.94389917512319765</v>
      </c>
      <c r="J57">
        <v>0</v>
      </c>
      <c r="K57">
        <f>H57</f>
        <v>-0.94389917512319765</v>
      </c>
      <c r="L57">
        <f>H58</f>
        <v>0.33023377659129149</v>
      </c>
      <c r="M57">
        <v>0</v>
      </c>
      <c r="N57">
        <v>0</v>
      </c>
    </row>
    <row r="58" spans="1:14" x14ac:dyDescent="0.25">
      <c r="A58">
        <f t="shared" si="5"/>
        <v>0</v>
      </c>
      <c r="B58">
        <f t="shared" si="5"/>
        <v>6.7371914200531098</v>
      </c>
      <c r="C58">
        <f t="shared" si="5"/>
        <v>-113.88288255652893</v>
      </c>
      <c r="D58">
        <f t="shared" si="5"/>
        <v>141.36131019950076</v>
      </c>
      <c r="E58">
        <f t="shared" si="5"/>
        <v>0</v>
      </c>
      <c r="G58" t="s">
        <v>12</v>
      </c>
      <c r="H58">
        <f>B58/H56</f>
        <v>0.33023377659129149</v>
      </c>
      <c r="J58">
        <v>0</v>
      </c>
      <c r="K58">
        <f>-L57</f>
        <v>-0.33023377659129149</v>
      </c>
      <c r="L58">
        <f>K57</f>
        <v>-0.94389917512319765</v>
      </c>
      <c r="M58">
        <v>0</v>
      </c>
      <c r="N58">
        <v>0</v>
      </c>
    </row>
    <row r="59" spans="1:14" x14ac:dyDescent="0.25">
      <c r="A59">
        <f t="shared" si="5"/>
        <v>0</v>
      </c>
      <c r="B59">
        <f t="shared" si="5"/>
        <v>0</v>
      </c>
      <c r="C59">
        <f t="shared" si="5"/>
        <v>0</v>
      </c>
      <c r="D59">
        <f t="shared" si="5"/>
        <v>41.390021101219801</v>
      </c>
      <c r="E59">
        <f t="shared" si="5"/>
        <v>21.853455419282724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>
        <f t="shared" si="5"/>
        <v>0</v>
      </c>
      <c r="B60">
        <f t="shared" si="5"/>
        <v>0</v>
      </c>
      <c r="C60">
        <f t="shared" si="5"/>
        <v>0</v>
      </c>
      <c r="D60">
        <f t="shared" si="5"/>
        <v>0</v>
      </c>
      <c r="E60">
        <f t="shared" si="5"/>
        <v>-117.34439064921827</v>
      </c>
      <c r="J60">
        <v>0</v>
      </c>
      <c r="K60">
        <v>0</v>
      </c>
      <c r="L60">
        <v>0</v>
      </c>
      <c r="M60">
        <v>0</v>
      </c>
      <c r="N60">
        <v>1</v>
      </c>
    </row>
    <row r="62" spans="1:14" x14ac:dyDescent="0.25">
      <c r="A62" t="s">
        <v>15</v>
      </c>
      <c r="J62" t="s">
        <v>16</v>
      </c>
    </row>
    <row r="63" spans="1:14" x14ac:dyDescent="0.25">
      <c r="A63">
        <f t="array" ref="A63:E67">MMULT(J56:N60,A56:E60)</f>
        <v>18.636711769833273</v>
      </c>
      <c r="B63">
        <v>146.2508786249052</v>
      </c>
      <c r="C63">
        <v>0</v>
      </c>
      <c r="D63">
        <v>0</v>
      </c>
      <c r="E63">
        <v>0</v>
      </c>
      <c r="G63" t="s">
        <v>10</v>
      </c>
      <c r="H63">
        <f>SQRT(C64*C64+D64*D64)</f>
        <v>46.692474533095208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-8.3835087771717345E-16</v>
      </c>
      <c r="B64">
        <v>20.401279026013398</v>
      </c>
      <c r="C64">
        <v>-0.97569179524495553</v>
      </c>
      <c r="D64">
        <v>46.682279331074191</v>
      </c>
      <c r="E64">
        <v>0</v>
      </c>
      <c r="G64" t="s">
        <v>11</v>
      </c>
      <c r="H64">
        <f>C64/H63</f>
        <v>-2.0896125232201902E-2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-2.9330651382445749E-16</v>
      </c>
      <c r="B65">
        <v>-8.8817841970012523E-16</v>
      </c>
      <c r="C65">
        <v>120.31017630180058</v>
      </c>
      <c r="D65">
        <v>-133.43082409164325</v>
      </c>
      <c r="E65">
        <v>0</v>
      </c>
      <c r="G65" t="s">
        <v>12</v>
      </c>
      <c r="H65">
        <f>D64/H63</f>
        <v>0.99978165213724557</v>
      </c>
      <c r="J65">
        <v>0</v>
      </c>
      <c r="K65">
        <v>0</v>
      </c>
      <c r="L65">
        <f>H64</f>
        <v>-2.0896125232201902E-2</v>
      </c>
      <c r="M65">
        <f>H65</f>
        <v>0.99978165213724557</v>
      </c>
      <c r="N65">
        <v>0</v>
      </c>
    </row>
    <row r="66" spans="1:14" x14ac:dyDescent="0.25">
      <c r="A66">
        <v>0</v>
      </c>
      <c r="B66">
        <v>0</v>
      </c>
      <c r="C66">
        <v>0</v>
      </c>
      <c r="D66">
        <v>41.390021101219801</v>
      </c>
      <c r="E66">
        <v>21.853455419282724</v>
      </c>
      <c r="J66">
        <v>0</v>
      </c>
      <c r="K66">
        <v>0</v>
      </c>
      <c r="L66">
        <f>-M65</f>
        <v>-0.99978165213724557</v>
      </c>
      <c r="M66">
        <f>L65</f>
        <v>-2.0896125232201902E-2</v>
      </c>
      <c r="N66">
        <v>0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-117.34439064921827</v>
      </c>
      <c r="J67">
        <v>0</v>
      </c>
      <c r="K67">
        <v>0</v>
      </c>
      <c r="L67">
        <v>0</v>
      </c>
      <c r="M67">
        <v>0</v>
      </c>
      <c r="N67">
        <v>1</v>
      </c>
    </row>
    <row r="69" spans="1:14" x14ac:dyDescent="0.25">
      <c r="A69">
        <f t="array" ref="A69:E73">MMULT(A63:E67,TRANSPOSE(J63:N67))</f>
        <v>18.636711769833273</v>
      </c>
      <c r="B69">
        <v>146.2508786249052</v>
      </c>
      <c r="C69">
        <v>0</v>
      </c>
      <c r="D69">
        <v>0</v>
      </c>
      <c r="E69">
        <v>0</v>
      </c>
    </row>
    <row r="70" spans="1:14" x14ac:dyDescent="0.25">
      <c r="A70">
        <v>-8.3835087771717345E-16</v>
      </c>
      <c r="B70">
        <v>20.401279026013398</v>
      </c>
      <c r="C70">
        <v>46.692474533095215</v>
      </c>
      <c r="D70">
        <v>0</v>
      </c>
      <c r="E70">
        <v>0</v>
      </c>
    </row>
    <row r="71" spans="1:14" x14ac:dyDescent="0.25">
      <c r="A71">
        <v>-2.9330651382445749E-16</v>
      </c>
      <c r="B71">
        <v>-8.8817841970012523E-16</v>
      </c>
      <c r="C71">
        <v>-135.91570626708798</v>
      </c>
      <c r="D71">
        <v>-117.49571962188259</v>
      </c>
      <c r="E71">
        <v>0</v>
      </c>
    </row>
    <row r="72" spans="1:14" x14ac:dyDescent="0.25">
      <c r="A72">
        <v>0</v>
      </c>
      <c r="B72">
        <v>0</v>
      </c>
      <c r="C72">
        <v>41.380983678572989</v>
      </c>
      <c r="D72">
        <v>-0.86489106429456819</v>
      </c>
      <c r="E72">
        <v>21.853455419282724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-117.34439064921827</v>
      </c>
    </row>
    <row r="75" spans="1:14" x14ac:dyDescent="0.25">
      <c r="A75" t="s">
        <v>18</v>
      </c>
    </row>
    <row r="76" spans="1:14" x14ac:dyDescent="0.25">
      <c r="A76">
        <v>2</v>
      </c>
      <c r="B76">
        <v>5</v>
      </c>
    </row>
    <row r="77" spans="1:14" x14ac:dyDescent="0.25">
      <c r="A77">
        <f>A69</f>
        <v>18.636711769833273</v>
      </c>
      <c r="B77">
        <f>B70</f>
        <v>20.401279026013398</v>
      </c>
      <c r="C77">
        <f>C71</f>
        <v>-135.91570626708798</v>
      </c>
      <c r="D77">
        <f>D72</f>
        <v>-0.86489106429456819</v>
      </c>
      <c r="E77">
        <f>E73</f>
        <v>-117.34439064921827</v>
      </c>
    </row>
    <row r="78" spans="1:14" x14ac:dyDescent="0.25">
      <c r="A78">
        <f>B69</f>
        <v>146.2508786249052</v>
      </c>
      <c r="B78">
        <f>C70</f>
        <v>46.692474533095215</v>
      </c>
      <c r="C78">
        <f>D71</f>
        <v>-117.49571962188259</v>
      </c>
      <c r="D78">
        <f>E72</f>
        <v>21.853455419282724</v>
      </c>
      <c r="E78" s="1">
        <f>C72</f>
        <v>41.380983678572989</v>
      </c>
    </row>
    <row r="80" spans="1:14" x14ac:dyDescent="0.25">
      <c r="A80">
        <f>A69</f>
        <v>18.636711769833273</v>
      </c>
      <c r="B80">
        <f t="shared" ref="B80:E80" si="6">B69</f>
        <v>146.2508786249052</v>
      </c>
      <c r="C80">
        <f t="shared" si="6"/>
        <v>0</v>
      </c>
      <c r="D80">
        <f t="shared" si="6"/>
        <v>0</v>
      </c>
      <c r="E80">
        <f t="shared" si="6"/>
        <v>0</v>
      </c>
      <c r="G80" t="s">
        <v>10</v>
      </c>
      <c r="H80">
        <f>SQRT(C82*C82+C83*C83)</f>
        <v>142.07556095362659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f t="shared" ref="A81:E84" si="7">A70</f>
        <v>-8.3835087771717345E-16</v>
      </c>
      <c r="B81">
        <f t="shared" si="7"/>
        <v>20.401279026013398</v>
      </c>
      <c r="C81">
        <f t="shared" si="7"/>
        <v>46.692474533095215</v>
      </c>
      <c r="D81">
        <f t="shared" si="7"/>
        <v>0</v>
      </c>
      <c r="E81">
        <f t="shared" si="7"/>
        <v>0</v>
      </c>
      <c r="G81" t="s">
        <v>11</v>
      </c>
      <c r="H81">
        <f>C82/H80</f>
        <v>-0.95664381231231466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f t="shared" si="7"/>
        <v>-2.9330651382445749E-16</v>
      </c>
      <c r="B82">
        <f t="shared" si="7"/>
        <v>-8.8817841970012523E-16</v>
      </c>
      <c r="C82">
        <f t="shared" si="7"/>
        <v>-135.91570626708798</v>
      </c>
      <c r="D82">
        <f t="shared" si="7"/>
        <v>-117.49571962188259</v>
      </c>
      <c r="E82">
        <f t="shared" si="7"/>
        <v>0</v>
      </c>
      <c r="G82" t="s">
        <v>12</v>
      </c>
      <c r="H82">
        <f>C83/H80</f>
        <v>0.29126039271511112</v>
      </c>
      <c r="J82">
        <v>0</v>
      </c>
      <c r="K82">
        <v>0</v>
      </c>
      <c r="L82">
        <f>H81</f>
        <v>-0.95664381231231466</v>
      </c>
      <c r="M82">
        <f>H82</f>
        <v>0.29126039271511112</v>
      </c>
      <c r="N82">
        <v>0</v>
      </c>
    </row>
    <row r="83" spans="1:14" x14ac:dyDescent="0.25">
      <c r="A83">
        <f t="shared" si="7"/>
        <v>0</v>
      </c>
      <c r="B83">
        <f t="shared" si="7"/>
        <v>0</v>
      </c>
      <c r="C83">
        <f t="shared" si="7"/>
        <v>41.380983678572989</v>
      </c>
      <c r="D83">
        <f t="shared" si="7"/>
        <v>-0.86489106429456819</v>
      </c>
      <c r="E83">
        <f t="shared" si="7"/>
        <v>21.853455419282724</v>
      </c>
      <c r="J83">
        <v>0</v>
      </c>
      <c r="K83">
        <v>0</v>
      </c>
      <c r="L83">
        <f>-M82</f>
        <v>-0.29126039271511112</v>
      </c>
      <c r="M83">
        <f>L82</f>
        <v>-0.95664381231231466</v>
      </c>
      <c r="N83">
        <v>0</v>
      </c>
    </row>
    <row r="84" spans="1:14" x14ac:dyDescent="0.25">
      <c r="A84">
        <f t="shared" si="7"/>
        <v>0</v>
      </c>
      <c r="B84">
        <f t="shared" si="7"/>
        <v>0</v>
      </c>
      <c r="C84">
        <f t="shared" si="7"/>
        <v>0</v>
      </c>
      <c r="D84">
        <f t="shared" si="7"/>
        <v>0</v>
      </c>
      <c r="E84">
        <f t="shared" si="7"/>
        <v>-117.34439064921827</v>
      </c>
      <c r="J84">
        <v>0</v>
      </c>
      <c r="K84">
        <v>0</v>
      </c>
      <c r="L84">
        <v>0</v>
      </c>
      <c r="M84">
        <v>0</v>
      </c>
      <c r="N84">
        <v>1</v>
      </c>
    </row>
    <row r="86" spans="1:14" x14ac:dyDescent="0.25">
      <c r="A86" t="s">
        <v>15</v>
      </c>
      <c r="J86" t="s">
        <v>16</v>
      </c>
    </row>
    <row r="87" spans="1:14" x14ac:dyDescent="0.25">
      <c r="A87">
        <f t="array" ref="A87:E91">MMULT(J80:N84,A80:E84)</f>
        <v>18.636711769833273</v>
      </c>
      <c r="B87">
        <v>146.2508786249052</v>
      </c>
      <c r="C87">
        <v>0</v>
      </c>
      <c r="D87">
        <v>0</v>
      </c>
      <c r="E87">
        <v>0</v>
      </c>
      <c r="G87" t="s">
        <v>10</v>
      </c>
      <c r="H87">
        <f>SQRT(D89*D89+E89*E89)</f>
        <v>112.33012331161005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-8.3835087771717345E-16</v>
      </c>
      <c r="B88">
        <v>20.401279026013398</v>
      </c>
      <c r="C88">
        <v>46.692474533095215</v>
      </c>
      <c r="D88">
        <v>0</v>
      </c>
      <c r="E88">
        <v>0</v>
      </c>
      <c r="G88" t="s">
        <v>11</v>
      </c>
      <c r="H88">
        <f>D89/H87</f>
        <v>0.9983933190147487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 x14ac:dyDescent="0.25">
      <c r="A89">
        <v>2.8058986156106365E-16</v>
      </c>
      <c r="B89">
        <v>8.4967038943545484E-16</v>
      </c>
      <c r="C89">
        <v>142.07556095362659</v>
      </c>
      <c r="D89">
        <v>112.14964463841436</v>
      </c>
      <c r="E89">
        <v>6.3650460076024595</v>
      </c>
      <c r="G89" t="s">
        <v>12</v>
      </c>
      <c r="H89">
        <f>E89/H87</f>
        <v>5.6663749846917424E-2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8.5428570402411655E-17</v>
      </c>
      <c r="B90">
        <v>2.5869119532294526E-16</v>
      </c>
      <c r="C90">
        <v>7.1054273576010019E-15</v>
      </c>
      <c r="D90">
        <v>35.049242124395718</v>
      </c>
      <c r="E90">
        <v>-20.905972904499837</v>
      </c>
      <c r="J90">
        <v>0</v>
      </c>
      <c r="K90">
        <v>0</v>
      </c>
      <c r="L90">
        <v>0</v>
      </c>
      <c r="M90">
        <f>H88</f>
        <v>0.9983933190147487</v>
      </c>
      <c r="N90">
        <f>H89</f>
        <v>5.6663749846917424E-2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-117.34439064921827</v>
      </c>
      <c r="J91">
        <v>0</v>
      </c>
      <c r="K91">
        <v>0</v>
      </c>
      <c r="L91">
        <v>0</v>
      </c>
      <c r="M91">
        <f>-N90</f>
        <v>-5.6663749846917424E-2</v>
      </c>
      <c r="N91">
        <f>M90</f>
        <v>0.9983933190147487</v>
      </c>
    </row>
    <row r="93" spans="1:14" x14ac:dyDescent="0.25">
      <c r="A93">
        <f t="array" ref="A93:E97">MMULT(A87:E91,TRANSPOSE(J87:N91))</f>
        <v>18.636711769833273</v>
      </c>
      <c r="B93">
        <v>146.2508786249052</v>
      </c>
      <c r="C93">
        <v>0</v>
      </c>
      <c r="D93">
        <v>0</v>
      </c>
      <c r="E93">
        <v>0</v>
      </c>
    </row>
    <row r="94" spans="1:14" x14ac:dyDescent="0.25">
      <c r="A94">
        <v>-8.3835087771717345E-16</v>
      </c>
      <c r="B94">
        <v>20.401279026013398</v>
      </c>
      <c r="C94">
        <v>46.692474533095215</v>
      </c>
      <c r="D94">
        <v>0</v>
      </c>
      <c r="E94">
        <v>0</v>
      </c>
    </row>
    <row r="95" spans="1:14" x14ac:dyDescent="0.25">
      <c r="A95">
        <v>2.8058986156106365E-16</v>
      </c>
      <c r="B95">
        <v>8.4967038943545484E-16</v>
      </c>
      <c r="C95">
        <v>142.07556095362659</v>
      </c>
      <c r="D95">
        <v>112.33012331161004</v>
      </c>
      <c r="E95">
        <v>0</v>
      </c>
    </row>
    <row r="96" spans="1:14" x14ac:dyDescent="0.25">
      <c r="A96">
        <v>8.5428570402411655E-17</v>
      </c>
      <c r="B96">
        <v>2.5869119532294526E-16</v>
      </c>
      <c r="C96">
        <v>7.1054273576010019E-15</v>
      </c>
      <c r="D96">
        <v>33.808318354559972</v>
      </c>
      <c r="E96">
        <v>-22.858405163416798</v>
      </c>
    </row>
    <row r="97" spans="1:14" x14ac:dyDescent="0.25">
      <c r="A97">
        <v>0</v>
      </c>
      <c r="B97">
        <v>0</v>
      </c>
      <c r="C97">
        <v>0</v>
      </c>
      <c r="D97">
        <v>-6.6491731976862605</v>
      </c>
      <c r="E97">
        <v>-117.15585564803627</v>
      </c>
    </row>
    <row r="99" spans="1:14" x14ac:dyDescent="0.25">
      <c r="A99" t="s">
        <v>19</v>
      </c>
    </row>
    <row r="100" spans="1:14" x14ac:dyDescent="0.25">
      <c r="A100">
        <v>2</v>
      </c>
      <c r="B100">
        <v>5</v>
      </c>
    </row>
    <row r="101" spans="1:14" x14ac:dyDescent="0.25">
      <c r="A101">
        <f>A93</f>
        <v>18.636711769833273</v>
      </c>
      <c r="B101">
        <f>B94</f>
        <v>20.401279026013398</v>
      </c>
      <c r="C101">
        <f>C95</f>
        <v>142.07556095362659</v>
      </c>
      <c r="D101">
        <f>D96</f>
        <v>33.808318354559972</v>
      </c>
      <c r="E101">
        <f>E97</f>
        <v>-117.15585564803627</v>
      </c>
    </row>
    <row r="102" spans="1:14" x14ac:dyDescent="0.25">
      <c r="A102">
        <f>B93</f>
        <v>146.2508786249052</v>
      </c>
      <c r="B102">
        <f>C94</f>
        <v>46.692474533095215</v>
      </c>
      <c r="C102">
        <f>D95</f>
        <v>112.33012331161004</v>
      </c>
      <c r="D102">
        <f>E96</f>
        <v>-22.858405163416798</v>
      </c>
      <c r="E102" s="1">
        <f>D97</f>
        <v>-6.6491731976862605</v>
      </c>
    </row>
    <row r="104" spans="1:14" x14ac:dyDescent="0.25">
      <c r="A104">
        <f>A93</f>
        <v>18.636711769833273</v>
      </c>
      <c r="B104">
        <f t="shared" ref="B104:E104" si="8">B93</f>
        <v>146.2508786249052</v>
      </c>
      <c r="C104">
        <f t="shared" si="8"/>
        <v>0</v>
      </c>
      <c r="D104">
        <f t="shared" si="8"/>
        <v>0</v>
      </c>
      <c r="E104">
        <f t="shared" si="8"/>
        <v>0</v>
      </c>
      <c r="G104" t="s">
        <v>10</v>
      </c>
      <c r="H104">
        <f>SQRT(D107*D107+D108*D108)</f>
        <v>34.455970370548357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f t="shared" ref="A105:E108" si="9">A94</f>
        <v>-8.3835087771717345E-16</v>
      </c>
      <c r="B105">
        <f t="shared" si="9"/>
        <v>20.401279026013398</v>
      </c>
      <c r="C105">
        <f t="shared" si="9"/>
        <v>46.692474533095215</v>
      </c>
      <c r="D105">
        <f t="shared" si="9"/>
        <v>0</v>
      </c>
      <c r="E105">
        <f t="shared" si="9"/>
        <v>0</v>
      </c>
      <c r="G105" t="s">
        <v>11</v>
      </c>
      <c r="H105">
        <f>D107/H104</f>
        <v>0.98120348929304946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5">
      <c r="A106">
        <f t="shared" si="9"/>
        <v>2.8058986156106365E-16</v>
      </c>
      <c r="B106">
        <f t="shared" si="9"/>
        <v>8.4967038943545484E-16</v>
      </c>
      <c r="C106">
        <f t="shared" si="9"/>
        <v>142.07556095362659</v>
      </c>
      <c r="D106">
        <f t="shared" si="9"/>
        <v>112.33012331161004</v>
      </c>
      <c r="E106">
        <f t="shared" si="9"/>
        <v>0</v>
      </c>
      <c r="G106" t="s">
        <v>12</v>
      </c>
      <c r="H106">
        <f>D108/H104</f>
        <v>-0.19297593787605874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f t="shared" si="9"/>
        <v>8.5428570402411655E-17</v>
      </c>
      <c r="B107">
        <f t="shared" si="9"/>
        <v>2.5869119532294526E-16</v>
      </c>
      <c r="C107">
        <f t="shared" si="9"/>
        <v>7.1054273576010019E-15</v>
      </c>
      <c r="D107">
        <f t="shared" si="9"/>
        <v>33.808318354559972</v>
      </c>
      <c r="E107">
        <f t="shared" si="9"/>
        <v>-22.858405163416798</v>
      </c>
      <c r="J107">
        <v>0</v>
      </c>
      <c r="K107">
        <v>0</v>
      </c>
      <c r="L107">
        <v>0</v>
      </c>
      <c r="M107">
        <f>H105</f>
        <v>0.98120348929304946</v>
      </c>
      <c r="N107">
        <f>H106</f>
        <v>-0.19297593787605874</v>
      </c>
    </row>
    <row r="108" spans="1:14" x14ac:dyDescent="0.25">
      <c r="A108">
        <f t="shared" si="9"/>
        <v>0</v>
      </c>
      <c r="B108">
        <f t="shared" si="9"/>
        <v>0</v>
      </c>
      <c r="C108">
        <f t="shared" si="9"/>
        <v>0</v>
      </c>
      <c r="D108">
        <f t="shared" si="9"/>
        <v>-6.6491731976862605</v>
      </c>
      <c r="E108">
        <f t="shared" si="9"/>
        <v>-117.15585564803627</v>
      </c>
      <c r="J108">
        <v>0</v>
      </c>
      <c r="K108">
        <v>0</v>
      </c>
      <c r="L108">
        <v>0</v>
      </c>
      <c r="M108">
        <f>-N107</f>
        <v>0.19297593787605874</v>
      </c>
      <c r="N108">
        <f>M107</f>
        <v>0.98120348929304946</v>
      </c>
    </row>
    <row r="110" spans="1:14" x14ac:dyDescent="0.25">
      <c r="A110" t="s">
        <v>15</v>
      </c>
    </row>
    <row r="111" spans="1:14" x14ac:dyDescent="0.25">
      <c r="A111">
        <f t="array" ref="A111:E115">MMULT(J104:N108,A104:E108)</f>
        <v>18.636711769833273</v>
      </c>
      <c r="B111">
        <v>146.2508786249052</v>
      </c>
      <c r="C111">
        <v>0</v>
      </c>
      <c r="D111">
        <v>0</v>
      </c>
      <c r="E111">
        <v>0</v>
      </c>
    </row>
    <row r="112" spans="1:14" x14ac:dyDescent="0.25">
      <c r="A112">
        <v>-8.3835087771717345E-16</v>
      </c>
      <c r="B112">
        <v>20.401279026013398</v>
      </c>
      <c r="C112">
        <v>46.692474533095215</v>
      </c>
      <c r="D112">
        <v>0</v>
      </c>
      <c r="E112">
        <v>0</v>
      </c>
    </row>
    <row r="113" spans="1:5" x14ac:dyDescent="0.25">
      <c r="A113">
        <v>2.8058986156106365E-16</v>
      </c>
      <c r="B113">
        <v>8.4967038943545484E-16</v>
      </c>
      <c r="C113">
        <v>142.07556095362659</v>
      </c>
      <c r="D113">
        <v>112.33012331161004</v>
      </c>
      <c r="E113">
        <v>0</v>
      </c>
    </row>
    <row r="114" spans="1:5" x14ac:dyDescent="0.25">
      <c r="A114">
        <v>8.3822811364163246E-17</v>
      </c>
      <c r="B114">
        <v>2.5382870350026371E-16</v>
      </c>
      <c r="C114">
        <v>6.9718701161963953E-15</v>
      </c>
      <c r="D114">
        <v>34.45597037054835</v>
      </c>
      <c r="E114">
        <v>0.17951421533313194</v>
      </c>
    </row>
    <row r="115" spans="1:5" x14ac:dyDescent="0.25">
      <c r="A115">
        <v>1.64856584948163E-17</v>
      </c>
      <c r="B115">
        <v>4.992117603772406E-17</v>
      </c>
      <c r="C115">
        <v>1.3711765083432591E-15</v>
      </c>
      <c r="D115">
        <v>0</v>
      </c>
      <c r="E115">
        <v>-119.3648565277273</v>
      </c>
    </row>
    <row r="117" spans="1:5" x14ac:dyDescent="0.25">
      <c r="A117" t="s">
        <v>20</v>
      </c>
    </row>
    <row r="118" spans="1:5" x14ac:dyDescent="0.25">
      <c r="A118">
        <v>2</v>
      </c>
      <c r="B118">
        <v>5</v>
      </c>
    </row>
    <row r="119" spans="1:5" x14ac:dyDescent="0.25">
      <c r="A119">
        <f>A111</f>
        <v>18.636711769833273</v>
      </c>
      <c r="B119">
        <f>B112</f>
        <v>20.401279026013398</v>
      </c>
      <c r="C119">
        <f>C113</f>
        <v>142.07556095362659</v>
      </c>
      <c r="D119">
        <f>D114</f>
        <v>34.45597037054835</v>
      </c>
      <c r="E119">
        <f>E115</f>
        <v>-119.3648565277273</v>
      </c>
    </row>
    <row r="120" spans="1:5" x14ac:dyDescent="0.25">
      <c r="A120">
        <f>B111</f>
        <v>146.2508786249052</v>
      </c>
      <c r="B120">
        <f>C112</f>
        <v>46.692474533095215</v>
      </c>
      <c r="C120">
        <f>D113</f>
        <v>112.33012331161004</v>
      </c>
      <c r="D120">
        <f>E114</f>
        <v>0.17951421533313194</v>
      </c>
      <c r="E12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opLeftCell="A102" workbookViewId="0">
      <selection activeCell="A119" sqref="A119:E120"/>
    </sheetView>
  </sheetViews>
  <sheetFormatPr defaultRowHeight="15" x14ac:dyDescent="0.25"/>
  <cols>
    <col min="1" max="1" width="12.7109375" bestFit="1" customWidth="1"/>
    <col min="2" max="2" width="10.140625" bestFit="1" customWidth="1"/>
    <col min="3" max="5" width="9.28515625" bestFit="1" customWidth="1"/>
    <col min="16" max="16" width="12.7109375" bestFit="1" customWidth="1"/>
    <col min="17" max="20" width="9.28515625" bestFit="1" customWidth="1"/>
  </cols>
  <sheetData>
    <row r="1" spans="1:17" x14ac:dyDescent="0.25">
      <c r="A1" t="s">
        <v>1</v>
      </c>
    </row>
    <row r="2" spans="1:17" x14ac:dyDescent="0.25">
      <c r="A2">
        <v>2</v>
      </c>
      <c r="B2">
        <v>5</v>
      </c>
    </row>
    <row r="3" spans="1:17" x14ac:dyDescent="0.25">
      <c r="A3">
        <v>18.636711769833273</v>
      </c>
      <c r="B3">
        <v>20.401279026013398</v>
      </c>
      <c r="C3">
        <v>142.07556095362659</v>
      </c>
      <c r="D3">
        <v>34.45597037054835</v>
      </c>
      <c r="E3">
        <v>-119.3648565277273</v>
      </c>
    </row>
    <row r="4" spans="1:17" x14ac:dyDescent="0.25">
      <c r="A4">
        <v>146.2508786249052</v>
      </c>
      <c r="B4">
        <v>46.692474533095215</v>
      </c>
      <c r="C4">
        <v>112.33012331161004</v>
      </c>
      <c r="D4">
        <v>0.17951421533313194</v>
      </c>
      <c r="E4">
        <v>0</v>
      </c>
    </row>
    <row r="6" spans="1:17" x14ac:dyDescent="0.25">
      <c r="A6" t="s">
        <v>2</v>
      </c>
      <c r="G6" t="s">
        <v>3</v>
      </c>
      <c r="M6" t="s">
        <v>14</v>
      </c>
    </row>
    <row r="7" spans="1:17" x14ac:dyDescent="0.25">
      <c r="A7">
        <f>A3</f>
        <v>18.636711769833273</v>
      </c>
      <c r="B7">
        <f>A4</f>
        <v>146.2508786249052</v>
      </c>
      <c r="C7">
        <v>0</v>
      </c>
      <c r="D7">
        <v>0</v>
      </c>
      <c r="E7">
        <v>0</v>
      </c>
      <c r="G7">
        <f t="array" ref="G7:K11">MMULT(TRANSPOSE(A7:E11),A7:E11)</f>
        <v>347.32702559184202</v>
      </c>
      <c r="H7">
        <v>2725.6354710172282</v>
      </c>
      <c r="I7">
        <v>0</v>
      </c>
      <c r="J7">
        <v>0</v>
      </c>
      <c r="K7">
        <v>0</v>
      </c>
      <c r="M7">
        <f>G7-B19</f>
        <v>-13900.760571365676</v>
      </c>
      <c r="N7">
        <f t="shared" ref="N7:Q11" si="0">H7</f>
        <v>2725.6354710172282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7" x14ac:dyDescent="0.25">
      <c r="A8">
        <v>0</v>
      </c>
      <c r="B8">
        <f>B3</f>
        <v>20.401279026013398</v>
      </c>
      <c r="C8">
        <f>B4</f>
        <v>46.692474533095215</v>
      </c>
      <c r="D8">
        <v>0</v>
      </c>
      <c r="E8">
        <v>0</v>
      </c>
      <c r="G8">
        <v>2725.6354710172282</v>
      </c>
      <c r="H8">
        <v>21805.531684454007</v>
      </c>
      <c r="I8">
        <v>952.58620136470017</v>
      </c>
      <c r="J8">
        <v>0</v>
      </c>
      <c r="K8">
        <v>0</v>
      </c>
      <c r="M8">
        <f t="shared" ref="M8:N11" si="1">G8</f>
        <v>2725.6354710172282</v>
      </c>
      <c r="N8">
        <f>H8-B19</f>
        <v>7557.4440874964894</v>
      </c>
      <c r="O8">
        <f t="shared" si="0"/>
        <v>952.58620136470017</v>
      </c>
      <c r="P8">
        <f t="shared" si="0"/>
        <v>0</v>
      </c>
      <c r="Q8">
        <f t="shared" si="0"/>
        <v>0</v>
      </c>
    </row>
    <row r="9" spans="1:17" x14ac:dyDescent="0.25">
      <c r="A9">
        <v>0</v>
      </c>
      <c r="B9">
        <v>0</v>
      </c>
      <c r="C9">
        <f>C3</f>
        <v>142.07556095362659</v>
      </c>
      <c r="D9">
        <f>C4</f>
        <v>112.33012331161004</v>
      </c>
      <c r="E9">
        <v>0</v>
      </c>
      <c r="G9">
        <v>0</v>
      </c>
      <c r="H9">
        <v>952.58620136470017</v>
      </c>
      <c r="I9">
        <v>22365.652198311411</v>
      </c>
      <c r="J9">
        <v>15959.365281487044</v>
      </c>
      <c r="K9">
        <v>0</v>
      </c>
      <c r="M9">
        <f t="shared" si="1"/>
        <v>0</v>
      </c>
      <c r="N9">
        <f t="shared" si="1"/>
        <v>952.58620136470017</v>
      </c>
      <c r="O9">
        <f>I9-B19</f>
        <v>8117.5646013538935</v>
      </c>
      <c r="P9">
        <f t="shared" si="0"/>
        <v>15959.365281487044</v>
      </c>
      <c r="Q9">
        <f t="shared" si="0"/>
        <v>0</v>
      </c>
    </row>
    <row r="10" spans="1:17" x14ac:dyDescent="0.25">
      <c r="A10">
        <v>0</v>
      </c>
      <c r="B10">
        <v>0</v>
      </c>
      <c r="C10">
        <v>0</v>
      </c>
      <c r="D10">
        <f>D3</f>
        <v>34.45597037054835</v>
      </c>
      <c r="E10">
        <f>D4</f>
        <v>0.17951421533313194</v>
      </c>
      <c r="G10">
        <v>0</v>
      </c>
      <c r="H10">
        <v>0</v>
      </c>
      <c r="I10">
        <v>15959.365281487044</v>
      </c>
      <c r="J10">
        <v>13805.270497377624</v>
      </c>
      <c r="K10">
        <v>6.1853364846106302</v>
      </c>
      <c r="M10">
        <f t="shared" si="1"/>
        <v>0</v>
      </c>
      <c r="N10">
        <f t="shared" si="1"/>
        <v>0</v>
      </c>
      <c r="O10">
        <f t="shared" si="0"/>
        <v>15959.365281487044</v>
      </c>
      <c r="P10">
        <f>J10-B19</f>
        <v>-442.81709957989369</v>
      </c>
      <c r="Q10">
        <f t="shared" si="0"/>
        <v>6.1853364846106302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f>E3</f>
        <v>-119.3648565277273</v>
      </c>
      <c r="G11">
        <v>0</v>
      </c>
      <c r="H11">
        <v>0</v>
      </c>
      <c r="I11">
        <v>0</v>
      </c>
      <c r="J11">
        <v>6.1853364846106302</v>
      </c>
      <c r="K11">
        <v>14248.00119923843</v>
      </c>
      <c r="M11">
        <f t="shared" si="1"/>
        <v>0</v>
      </c>
      <c r="N11">
        <f t="shared" si="1"/>
        <v>0</v>
      </c>
      <c r="O11">
        <f t="shared" si="0"/>
        <v>0</v>
      </c>
      <c r="P11">
        <f t="shared" si="0"/>
        <v>6.1853364846106302</v>
      </c>
      <c r="Q11">
        <f>K11-B19</f>
        <v>-8.6397719087472069E-2</v>
      </c>
    </row>
    <row r="13" spans="1:17" x14ac:dyDescent="0.25">
      <c r="A13" t="s">
        <v>4</v>
      </c>
      <c r="B13">
        <f>J10+K11</f>
        <v>28053.271696616051</v>
      </c>
      <c r="D13" t="s">
        <v>10</v>
      </c>
      <c r="E13">
        <f>SQRT((G7-B19)*(G7-B19)+G8*G8)</f>
        <v>14165.45915892958</v>
      </c>
      <c r="G13" t="s">
        <v>13</v>
      </c>
    </row>
    <row r="14" spans="1:17" x14ac:dyDescent="0.25">
      <c r="A14" t="s">
        <v>5</v>
      </c>
      <c r="B14">
        <f>J10*K11-J11*K10</f>
        <v>196697472.34405988</v>
      </c>
      <c r="D14" t="s">
        <v>11</v>
      </c>
      <c r="E14">
        <f>(G7-B19)/E13</f>
        <v>-0.98131380108515265</v>
      </c>
      <c r="G14">
        <f>E14</f>
        <v>-0.98131380108515265</v>
      </c>
      <c r="H14">
        <f>E15</f>
        <v>0.19241419854004876</v>
      </c>
      <c r="I14">
        <v>0</v>
      </c>
      <c r="J14">
        <v>0</v>
      </c>
      <c r="K14">
        <v>0</v>
      </c>
      <c r="M14">
        <f t="array" ref="M14:Q18">MMULT(G14:K18,M7:Q11)</f>
        <v>14165.459158929578</v>
      </c>
      <c r="N14">
        <v>-1220.5441573295693</v>
      </c>
      <c r="O14">
        <v>183.29111047589828</v>
      </c>
      <c r="P14">
        <v>0</v>
      </c>
      <c r="Q14">
        <v>0</v>
      </c>
    </row>
    <row r="15" spans="1:17" x14ac:dyDescent="0.25">
      <c r="D15" t="s">
        <v>12</v>
      </c>
      <c r="E15">
        <f>G8/E13</f>
        <v>0.19241419854004876</v>
      </c>
      <c r="G15">
        <f>-H14</f>
        <v>-0.19241419854004876</v>
      </c>
      <c r="H15">
        <f>G14</f>
        <v>-0.98131380108515265</v>
      </c>
      <c r="I15">
        <v>0</v>
      </c>
      <c r="J15">
        <v>0</v>
      </c>
      <c r="K15">
        <v>0</v>
      </c>
      <c r="M15">
        <v>4.5474735088646412E-13</v>
      </c>
      <c r="N15">
        <v>-7940.6751486578014</v>
      </c>
      <c r="O15">
        <v>-934.7859861224606</v>
      </c>
      <c r="P15">
        <v>0</v>
      </c>
      <c r="Q15">
        <v>0</v>
      </c>
    </row>
    <row r="16" spans="1:17" x14ac:dyDescent="0.25">
      <c r="A16" t="s">
        <v>7</v>
      </c>
      <c r="B16">
        <f>(B13+SQRT(B13*B13-4*B14))/2</f>
        <v>14248.087596957517</v>
      </c>
      <c r="G16">
        <v>0</v>
      </c>
      <c r="H16">
        <v>0</v>
      </c>
      <c r="I16">
        <v>1</v>
      </c>
      <c r="J16">
        <v>0</v>
      </c>
      <c r="K16">
        <v>0</v>
      </c>
      <c r="M16">
        <v>0</v>
      </c>
      <c r="N16">
        <v>952.58620136470017</v>
      </c>
      <c r="O16">
        <v>8117.5646013538935</v>
      </c>
      <c r="P16">
        <v>15959.365281487044</v>
      </c>
      <c r="Q16">
        <v>0</v>
      </c>
    </row>
    <row r="17" spans="1:17" x14ac:dyDescent="0.25">
      <c r="A17" t="s">
        <v>6</v>
      </c>
      <c r="B17">
        <f>(B13-SQRT(B13*B13-4*B14))/2</f>
        <v>13805.184099658534</v>
      </c>
      <c r="G17">
        <v>0</v>
      </c>
      <c r="H17">
        <v>0</v>
      </c>
      <c r="I17">
        <v>0</v>
      </c>
      <c r="J17">
        <v>1</v>
      </c>
      <c r="K17">
        <v>0</v>
      </c>
      <c r="M17">
        <v>0</v>
      </c>
      <c r="N17">
        <v>0</v>
      </c>
      <c r="O17">
        <v>15959.365281487044</v>
      </c>
      <c r="P17">
        <v>-442.81709957989369</v>
      </c>
      <c r="Q17">
        <v>6.1853364846106302</v>
      </c>
    </row>
    <row r="18" spans="1:17" x14ac:dyDescent="0.25"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0</v>
      </c>
      <c r="P18">
        <v>6.1853364846106302</v>
      </c>
      <c r="Q18">
        <v>-8.6397719087472069E-2</v>
      </c>
    </row>
    <row r="19" spans="1:17" x14ac:dyDescent="0.25">
      <c r="A19" t="s">
        <v>8</v>
      </c>
      <c r="B19">
        <f>IF(ABS(B16-K11) &lt; ABS(B17-K11), B16, B17)</f>
        <v>14248.087596957517</v>
      </c>
    </row>
    <row r="21" spans="1:17" x14ac:dyDescent="0.25">
      <c r="A21">
        <f t="array" ref="A21:E25">MMULT(A7:E11,TRANSPOSE(G14:K18))</f>
        <v>9.8522831298055884</v>
      </c>
      <c r="B21">
        <v>-147.10397357406339</v>
      </c>
      <c r="C21">
        <v>0</v>
      </c>
      <c r="D21">
        <v>0</v>
      </c>
      <c r="E21">
        <v>0</v>
      </c>
    </row>
    <row r="22" spans="1:17" x14ac:dyDescent="0.25">
      <c r="A22">
        <v>3.9254957529822745</v>
      </c>
      <c r="B22">
        <v>-20.020056668016007</v>
      </c>
      <c r="C22">
        <v>46.692474533095215</v>
      </c>
      <c r="D22">
        <v>0</v>
      </c>
      <c r="E22">
        <v>0</v>
      </c>
    </row>
    <row r="23" spans="1:17" x14ac:dyDescent="0.25">
      <c r="A23">
        <v>0</v>
      </c>
      <c r="B23">
        <v>0</v>
      </c>
      <c r="C23">
        <v>142.07556095362659</v>
      </c>
      <c r="D23">
        <v>112.33012331161004</v>
      </c>
      <c r="E23">
        <v>0</v>
      </c>
    </row>
    <row r="24" spans="1:17" x14ac:dyDescent="0.25">
      <c r="A24">
        <v>0</v>
      </c>
      <c r="B24">
        <v>0</v>
      </c>
      <c r="C24">
        <v>0</v>
      </c>
      <c r="D24">
        <v>34.45597037054835</v>
      </c>
      <c r="E24">
        <v>0.17951421533313194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-119.3648565277273</v>
      </c>
    </row>
    <row r="27" spans="1:17" x14ac:dyDescent="0.25">
      <c r="A27" t="s">
        <v>0</v>
      </c>
    </row>
    <row r="28" spans="1:17" x14ac:dyDescent="0.25">
      <c r="A28">
        <v>2</v>
      </c>
      <c r="B28">
        <v>5</v>
      </c>
    </row>
    <row r="29" spans="1:17" x14ac:dyDescent="0.25">
      <c r="A29">
        <f>A21</f>
        <v>9.8522831298055884</v>
      </c>
      <c r="B29">
        <f>B22</f>
        <v>-20.020056668016007</v>
      </c>
      <c r="C29">
        <f>C23</f>
        <v>142.07556095362659</v>
      </c>
      <c r="D29">
        <f>D24</f>
        <v>34.45597037054835</v>
      </c>
      <c r="E29">
        <f>E25</f>
        <v>-119.3648565277273</v>
      </c>
    </row>
    <row r="30" spans="1:17" x14ac:dyDescent="0.25">
      <c r="A30">
        <f>B21</f>
        <v>-147.10397357406339</v>
      </c>
      <c r="B30">
        <f>C22</f>
        <v>46.692474533095215</v>
      </c>
      <c r="C30">
        <f>D23</f>
        <v>112.33012331161004</v>
      </c>
      <c r="D30">
        <f>E24</f>
        <v>0.17951421533313194</v>
      </c>
      <c r="E30" s="1">
        <f>A22</f>
        <v>3.9254957529822745</v>
      </c>
    </row>
    <row r="31" spans="1:17" x14ac:dyDescent="0.25">
      <c r="J31" t="s">
        <v>13</v>
      </c>
    </row>
    <row r="32" spans="1:17" x14ac:dyDescent="0.25">
      <c r="A32">
        <f>A21</f>
        <v>9.8522831298055884</v>
      </c>
      <c r="B32">
        <f t="shared" ref="B32:E32" si="2">B21</f>
        <v>-147.10397357406339</v>
      </c>
      <c r="C32">
        <f t="shared" si="2"/>
        <v>0</v>
      </c>
      <c r="D32">
        <f t="shared" si="2"/>
        <v>0</v>
      </c>
      <c r="E32">
        <f t="shared" si="2"/>
        <v>0</v>
      </c>
      <c r="G32" t="s">
        <v>10</v>
      </c>
      <c r="H32">
        <f>SQRT(A32*A32+A33*A33)</f>
        <v>10.605517421443126</v>
      </c>
      <c r="J32">
        <f>H33</f>
        <v>0.92897712938412735</v>
      </c>
      <c r="K32">
        <f>H34</f>
        <v>0.37013712740175952</v>
      </c>
      <c r="L32">
        <v>0</v>
      </c>
      <c r="M32">
        <v>0</v>
      </c>
      <c r="N32">
        <v>0</v>
      </c>
    </row>
    <row r="33" spans="1:14" x14ac:dyDescent="0.25">
      <c r="A33">
        <f t="shared" ref="A33:E36" si="3">A22</f>
        <v>3.9254957529822745</v>
      </c>
      <c r="B33">
        <f t="shared" si="3"/>
        <v>-20.020056668016007</v>
      </c>
      <c r="C33">
        <f t="shared" si="3"/>
        <v>46.692474533095215</v>
      </c>
      <c r="D33">
        <f t="shared" si="3"/>
        <v>0</v>
      </c>
      <c r="E33">
        <f t="shared" si="3"/>
        <v>0</v>
      </c>
      <c r="G33" t="s">
        <v>11</v>
      </c>
      <c r="H33">
        <f>A32/H32</f>
        <v>0.92897712938412735</v>
      </c>
      <c r="J33">
        <f>-K32</f>
        <v>-0.37013712740175952</v>
      </c>
      <c r="K33">
        <f>J32</f>
        <v>0.92897712938412735</v>
      </c>
      <c r="L33">
        <v>0</v>
      </c>
      <c r="M33">
        <v>0</v>
      </c>
      <c r="N33">
        <v>0</v>
      </c>
    </row>
    <row r="34" spans="1:14" x14ac:dyDescent="0.25">
      <c r="A34">
        <f t="shared" si="3"/>
        <v>0</v>
      </c>
      <c r="B34">
        <f t="shared" si="3"/>
        <v>0</v>
      </c>
      <c r="C34">
        <f t="shared" si="3"/>
        <v>142.07556095362659</v>
      </c>
      <c r="D34">
        <f t="shared" si="3"/>
        <v>112.33012331161004</v>
      </c>
      <c r="E34">
        <f t="shared" si="3"/>
        <v>0</v>
      </c>
      <c r="G34" t="s">
        <v>12</v>
      </c>
      <c r="H34">
        <f>A33/H32</f>
        <v>0.37013712740175952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>
        <f t="shared" si="3"/>
        <v>0</v>
      </c>
      <c r="B35">
        <f t="shared" si="3"/>
        <v>0</v>
      </c>
      <c r="C35">
        <f t="shared" si="3"/>
        <v>0</v>
      </c>
      <c r="D35">
        <f t="shared" si="3"/>
        <v>34.45597037054835</v>
      </c>
      <c r="E35">
        <f t="shared" si="3"/>
        <v>0.17951421533313194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>
        <f t="shared" si="3"/>
        <v>0</v>
      </c>
      <c r="B36">
        <f t="shared" si="3"/>
        <v>0</v>
      </c>
      <c r="C36">
        <f t="shared" si="3"/>
        <v>0</v>
      </c>
      <c r="D36">
        <f t="shared" si="3"/>
        <v>0</v>
      </c>
      <c r="E36">
        <f t="shared" si="3"/>
        <v>-119.3648565277273</v>
      </c>
      <c r="J36">
        <v>0</v>
      </c>
      <c r="K36">
        <v>0</v>
      </c>
      <c r="L36">
        <v>0</v>
      </c>
      <c r="M36">
        <v>0</v>
      </c>
      <c r="N36">
        <v>1</v>
      </c>
    </row>
    <row r="38" spans="1:14" x14ac:dyDescent="0.25">
      <c r="A38" t="s">
        <v>15</v>
      </c>
      <c r="J38" t="s">
        <v>16</v>
      </c>
    </row>
    <row r="39" spans="1:14" x14ac:dyDescent="0.25">
      <c r="A39">
        <f t="array" ref="A39:E43">MMULT(J32:N36,A32:E36)</f>
        <v>10.605517421443128</v>
      </c>
      <c r="B39">
        <v>-144.06639335735181</v>
      </c>
      <c r="C39">
        <v>17.282618394959677</v>
      </c>
      <c r="D39">
        <v>0</v>
      </c>
      <c r="E39">
        <v>0</v>
      </c>
      <c r="G39" t="s">
        <v>10</v>
      </c>
      <c r="H39">
        <f>SQRT(B39*B39+C39*C39)</f>
        <v>145.09932664757966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-4.4408920985006262E-16</v>
      </c>
      <c r="B40">
        <v>35.850467434527097</v>
      </c>
      <c r="C40">
        <v>43.376240955596266</v>
      </c>
      <c r="D40">
        <v>0</v>
      </c>
      <c r="E40">
        <v>0</v>
      </c>
      <c r="G40" t="s">
        <v>11</v>
      </c>
      <c r="H40">
        <f>B39/H39</f>
        <v>-0.99288119859620949</v>
      </c>
      <c r="J40">
        <v>0</v>
      </c>
      <c r="K40">
        <f>H40</f>
        <v>-0.99288119859620949</v>
      </c>
      <c r="L40">
        <f>H41</f>
        <v>0.11910888075267274</v>
      </c>
      <c r="M40">
        <v>0</v>
      </c>
      <c r="N40">
        <v>0</v>
      </c>
    </row>
    <row r="41" spans="1:14" x14ac:dyDescent="0.25">
      <c r="A41">
        <v>0</v>
      </c>
      <c r="B41">
        <v>0</v>
      </c>
      <c r="C41">
        <v>142.07556095362659</v>
      </c>
      <c r="D41">
        <v>112.33012331161004</v>
      </c>
      <c r="E41">
        <v>0</v>
      </c>
      <c r="G41" t="s">
        <v>12</v>
      </c>
      <c r="H41">
        <f>C39/H39</f>
        <v>0.11910888075267274</v>
      </c>
      <c r="J41">
        <v>0</v>
      </c>
      <c r="K41">
        <f>-L40</f>
        <v>-0.11910888075267274</v>
      </c>
      <c r="L41">
        <f>K40</f>
        <v>-0.99288119859620949</v>
      </c>
      <c r="M41">
        <v>0</v>
      </c>
      <c r="N41">
        <v>0</v>
      </c>
    </row>
    <row r="42" spans="1:14" x14ac:dyDescent="0.25">
      <c r="A42">
        <v>0</v>
      </c>
      <c r="B42">
        <v>0</v>
      </c>
      <c r="C42">
        <v>0</v>
      </c>
      <c r="D42">
        <v>34.45597037054835</v>
      </c>
      <c r="E42">
        <v>0.17951421533313194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-119.3648565277273</v>
      </c>
      <c r="J43">
        <v>0</v>
      </c>
      <c r="K43">
        <v>0</v>
      </c>
      <c r="L43">
        <v>0</v>
      </c>
      <c r="M43">
        <v>0</v>
      </c>
      <c r="N43">
        <v>1</v>
      </c>
    </row>
    <row r="45" spans="1:14" x14ac:dyDescent="0.25">
      <c r="A45">
        <f t="array" ref="A45:E49">MMULT(A39:E43,TRANSPOSE(J39:N43))</f>
        <v>10.605517421443128</v>
      </c>
      <c r="B45">
        <v>145.09932664757966</v>
      </c>
      <c r="C45">
        <v>0</v>
      </c>
      <c r="D45">
        <v>0</v>
      </c>
      <c r="E45">
        <v>0</v>
      </c>
    </row>
    <row r="46" spans="1:14" x14ac:dyDescent="0.25">
      <c r="A46">
        <v>-4.4408920985006262E-16</v>
      </c>
      <c r="B46">
        <v>-30.428759565148322</v>
      </c>
      <c r="C46">
        <v>-47.337563161177073</v>
      </c>
      <c r="D46">
        <v>0</v>
      </c>
      <c r="E46">
        <v>0</v>
      </c>
    </row>
    <row r="47" spans="1:14" x14ac:dyDescent="0.25">
      <c r="A47">
        <v>0</v>
      </c>
      <c r="B47">
        <v>16.922461047494597</v>
      </c>
      <c r="C47">
        <v>-141.06415325086559</v>
      </c>
      <c r="D47">
        <v>112.33012331161004</v>
      </c>
      <c r="E47">
        <v>0</v>
      </c>
    </row>
    <row r="48" spans="1:14" x14ac:dyDescent="0.25">
      <c r="A48">
        <v>0</v>
      </c>
      <c r="B48">
        <v>0</v>
      </c>
      <c r="C48">
        <v>0</v>
      </c>
      <c r="D48">
        <v>34.45597037054835</v>
      </c>
      <c r="E48">
        <v>0.17951421533313194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-119.3648565277273</v>
      </c>
    </row>
    <row r="51" spans="1:14" x14ac:dyDescent="0.25">
      <c r="A51" t="s">
        <v>17</v>
      </c>
    </row>
    <row r="52" spans="1:14" x14ac:dyDescent="0.25">
      <c r="A52">
        <v>2</v>
      </c>
      <c r="B52">
        <v>5</v>
      </c>
    </row>
    <row r="53" spans="1:14" x14ac:dyDescent="0.25">
      <c r="A53">
        <f>A45</f>
        <v>10.605517421443128</v>
      </c>
      <c r="B53">
        <f>B46</f>
        <v>-30.428759565148322</v>
      </c>
      <c r="C53">
        <f>C47</f>
        <v>-141.06415325086559</v>
      </c>
      <c r="D53">
        <f>D48</f>
        <v>34.45597037054835</v>
      </c>
      <c r="E53">
        <f>E49</f>
        <v>-119.3648565277273</v>
      </c>
    </row>
    <row r="54" spans="1:14" x14ac:dyDescent="0.25">
      <c r="A54">
        <f>B45</f>
        <v>145.09932664757966</v>
      </c>
      <c r="B54">
        <f>C46</f>
        <v>-47.337563161177073</v>
      </c>
      <c r="C54">
        <f>D47</f>
        <v>112.33012331161004</v>
      </c>
      <c r="D54">
        <f>E48</f>
        <v>0.17951421533313194</v>
      </c>
      <c r="E54" s="1">
        <f>B47</f>
        <v>16.922461047494597</v>
      </c>
    </row>
    <row r="56" spans="1:14" x14ac:dyDescent="0.25">
      <c r="A56">
        <f>A45</f>
        <v>10.605517421443128</v>
      </c>
      <c r="B56">
        <f t="shared" ref="B56:E56" si="4">B45</f>
        <v>145.09932664757966</v>
      </c>
      <c r="C56">
        <f t="shared" si="4"/>
        <v>0</v>
      </c>
      <c r="D56">
        <f t="shared" si="4"/>
        <v>0</v>
      </c>
      <c r="E56">
        <f t="shared" si="4"/>
        <v>0</v>
      </c>
      <c r="G56" t="s">
        <v>10</v>
      </c>
      <c r="H56">
        <f>SQRT(B57*B57+B58*B58)</f>
        <v>34.817798560184379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f t="shared" ref="A57:E60" si="5">A46</f>
        <v>-4.4408920985006262E-16</v>
      </c>
      <c r="B57">
        <f t="shared" si="5"/>
        <v>-30.428759565148322</v>
      </c>
      <c r="C57">
        <f t="shared" si="5"/>
        <v>-47.337563161177073</v>
      </c>
      <c r="D57">
        <f t="shared" si="5"/>
        <v>0</v>
      </c>
      <c r="E57">
        <f t="shared" si="5"/>
        <v>0</v>
      </c>
      <c r="G57" t="s">
        <v>11</v>
      </c>
      <c r="H57">
        <f>B57/H56</f>
        <v>-0.87394266218614103</v>
      </c>
      <c r="J57">
        <v>0</v>
      </c>
      <c r="K57">
        <f>H57</f>
        <v>-0.87394266218614103</v>
      </c>
      <c r="L57">
        <f>H58</f>
        <v>0.48602903535797193</v>
      </c>
      <c r="M57">
        <v>0</v>
      </c>
      <c r="N57">
        <v>0</v>
      </c>
    </row>
    <row r="58" spans="1:14" x14ac:dyDescent="0.25">
      <c r="A58">
        <f t="shared" si="5"/>
        <v>0</v>
      </c>
      <c r="B58">
        <f t="shared" si="5"/>
        <v>16.922461047494597</v>
      </c>
      <c r="C58">
        <f t="shared" si="5"/>
        <v>-141.06415325086559</v>
      </c>
      <c r="D58">
        <f t="shared" si="5"/>
        <v>112.33012331161004</v>
      </c>
      <c r="E58">
        <f t="shared" si="5"/>
        <v>0</v>
      </c>
      <c r="G58" t="s">
        <v>12</v>
      </c>
      <c r="H58">
        <f>B58/H56</f>
        <v>0.48602903535797193</v>
      </c>
      <c r="J58">
        <v>0</v>
      </c>
      <c r="K58">
        <f>-L57</f>
        <v>-0.48602903535797193</v>
      </c>
      <c r="L58">
        <f>K57</f>
        <v>-0.87394266218614103</v>
      </c>
      <c r="M58">
        <v>0</v>
      </c>
      <c r="N58">
        <v>0</v>
      </c>
    </row>
    <row r="59" spans="1:14" x14ac:dyDescent="0.25">
      <c r="A59">
        <f t="shared" si="5"/>
        <v>0</v>
      </c>
      <c r="B59">
        <f t="shared" si="5"/>
        <v>0</v>
      </c>
      <c r="C59">
        <f t="shared" si="5"/>
        <v>0</v>
      </c>
      <c r="D59">
        <f t="shared" si="5"/>
        <v>34.45597037054835</v>
      </c>
      <c r="E59">
        <f t="shared" si="5"/>
        <v>0.17951421533313194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>
        <f t="shared" si="5"/>
        <v>0</v>
      </c>
      <c r="B60">
        <f t="shared" si="5"/>
        <v>0</v>
      </c>
      <c r="C60">
        <f t="shared" si="5"/>
        <v>0</v>
      </c>
      <c r="D60">
        <f t="shared" si="5"/>
        <v>0</v>
      </c>
      <c r="E60">
        <f t="shared" si="5"/>
        <v>-119.3648565277273</v>
      </c>
      <c r="J60">
        <v>0</v>
      </c>
      <c r="K60">
        <v>0</v>
      </c>
      <c r="L60">
        <v>0</v>
      </c>
      <c r="M60">
        <v>0</v>
      </c>
      <c r="N60">
        <v>1</v>
      </c>
    </row>
    <row r="62" spans="1:14" x14ac:dyDescent="0.25">
      <c r="A62" t="s">
        <v>15</v>
      </c>
      <c r="J62" t="s">
        <v>16</v>
      </c>
    </row>
    <row r="63" spans="1:14" x14ac:dyDescent="0.25">
      <c r="A63">
        <f t="array" ref="A63:E67">MMULT(J56:N60,A56:E60)</f>
        <v>10.605517421443128</v>
      </c>
      <c r="B63">
        <v>145.09932664757966</v>
      </c>
      <c r="C63">
        <v>0</v>
      </c>
      <c r="D63">
        <v>0</v>
      </c>
      <c r="E63">
        <v>0</v>
      </c>
      <c r="G63" t="s">
        <v>10</v>
      </c>
      <c r="H63">
        <f>SQRT(C64*C64+D64*D64)</f>
        <v>60.992121097152697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3.8810850630450357E-16</v>
      </c>
      <c r="B64">
        <v>34.817798560184386</v>
      </c>
      <c r="C64">
        <v>-27.190958357623629</v>
      </c>
      <c r="D64">
        <v>54.595701474783858</v>
      </c>
      <c r="E64">
        <v>0</v>
      </c>
      <c r="G64" t="s">
        <v>11</v>
      </c>
      <c r="H64">
        <f>C64/H63</f>
        <v>-0.44581099769119176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2.158402502763099E-16</v>
      </c>
      <c r="B65">
        <v>0</v>
      </c>
      <c r="C65">
        <v>146.28941179051921</v>
      </c>
      <c r="D65">
        <v>-98.170087010645972</v>
      </c>
      <c r="E65">
        <v>0</v>
      </c>
      <c r="G65" t="s">
        <v>12</v>
      </c>
      <c r="H65">
        <f>D64/H63</f>
        <v>0.89512711630113406</v>
      </c>
      <c r="J65">
        <v>0</v>
      </c>
      <c r="K65">
        <v>0</v>
      </c>
      <c r="L65">
        <f>H64</f>
        <v>-0.44581099769119176</v>
      </c>
      <c r="M65">
        <f>H65</f>
        <v>0.89512711630113406</v>
      </c>
      <c r="N65">
        <v>0</v>
      </c>
    </row>
    <row r="66" spans="1:14" x14ac:dyDescent="0.25">
      <c r="A66">
        <v>0</v>
      </c>
      <c r="B66">
        <v>0</v>
      </c>
      <c r="C66">
        <v>0</v>
      </c>
      <c r="D66">
        <v>34.45597037054835</v>
      </c>
      <c r="E66">
        <v>0.17951421533313194</v>
      </c>
      <c r="J66">
        <v>0</v>
      </c>
      <c r="K66">
        <v>0</v>
      </c>
      <c r="L66">
        <f>-M65</f>
        <v>-0.89512711630113406</v>
      </c>
      <c r="M66">
        <f>L65</f>
        <v>-0.44581099769119176</v>
      </c>
      <c r="N66">
        <v>0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-119.3648565277273</v>
      </c>
      <c r="J67">
        <v>0</v>
      </c>
      <c r="K67">
        <v>0</v>
      </c>
      <c r="L67">
        <v>0</v>
      </c>
      <c r="M67">
        <v>0</v>
      </c>
      <c r="N67">
        <v>1</v>
      </c>
    </row>
    <row r="69" spans="1:14" x14ac:dyDescent="0.25">
      <c r="A69">
        <f t="array" ref="A69:E73">MMULT(A63:E67,TRANSPOSE(J63:N67))</f>
        <v>10.605517421443128</v>
      </c>
      <c r="B69">
        <v>145.09932664757966</v>
      </c>
      <c r="C69">
        <v>0</v>
      </c>
      <c r="D69">
        <v>0</v>
      </c>
      <c r="E69">
        <v>0</v>
      </c>
    </row>
    <row r="70" spans="1:14" x14ac:dyDescent="0.25">
      <c r="A70">
        <v>3.8810850630450357E-16</v>
      </c>
      <c r="B70">
        <v>34.817798560184386</v>
      </c>
      <c r="C70">
        <v>60.992121097152683</v>
      </c>
      <c r="D70">
        <v>-3.5527136788005009E-15</v>
      </c>
      <c r="E70">
        <v>0</v>
      </c>
    </row>
    <row r="71" spans="1:14" x14ac:dyDescent="0.25">
      <c r="A71">
        <v>2.158402502763099E-16</v>
      </c>
      <c r="B71">
        <v>0</v>
      </c>
      <c r="C71">
        <v>-153.0921355148599</v>
      </c>
      <c r="D71">
        <v>-87.182314887789389</v>
      </c>
      <c r="E71">
        <v>0</v>
      </c>
    </row>
    <row r="72" spans="1:14" x14ac:dyDescent="0.25">
      <c r="A72">
        <v>0</v>
      </c>
      <c r="B72">
        <v>0</v>
      </c>
      <c r="C72">
        <v>30.842473397146261</v>
      </c>
      <c r="D72">
        <v>-15.360850527312301</v>
      </c>
      <c r="E72">
        <v>0.17951421533313194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-119.3648565277273</v>
      </c>
    </row>
    <row r="75" spans="1:14" x14ac:dyDescent="0.25">
      <c r="A75" t="s">
        <v>18</v>
      </c>
    </row>
    <row r="76" spans="1:14" x14ac:dyDescent="0.25">
      <c r="A76">
        <v>2</v>
      </c>
      <c r="B76">
        <v>5</v>
      </c>
    </row>
    <row r="77" spans="1:14" x14ac:dyDescent="0.25">
      <c r="A77">
        <f>A69</f>
        <v>10.605517421443128</v>
      </c>
      <c r="B77">
        <f>B70</f>
        <v>34.817798560184386</v>
      </c>
      <c r="C77">
        <f>C71</f>
        <v>-153.0921355148599</v>
      </c>
      <c r="D77">
        <f>D72</f>
        <v>-15.360850527312301</v>
      </c>
      <c r="E77">
        <f>E73</f>
        <v>-119.3648565277273</v>
      </c>
    </row>
    <row r="78" spans="1:14" x14ac:dyDescent="0.25">
      <c r="A78">
        <f>B69</f>
        <v>145.09932664757966</v>
      </c>
      <c r="B78">
        <f>C70</f>
        <v>60.992121097152683</v>
      </c>
      <c r="C78">
        <f>D71</f>
        <v>-87.182314887789389</v>
      </c>
      <c r="D78">
        <f>E72</f>
        <v>0.17951421533313194</v>
      </c>
      <c r="E78" s="1">
        <f>C72</f>
        <v>30.842473397146261</v>
      </c>
    </row>
    <row r="80" spans="1:14" x14ac:dyDescent="0.25">
      <c r="A80">
        <f>A69</f>
        <v>10.605517421443128</v>
      </c>
      <c r="B80">
        <f t="shared" ref="B80:E80" si="6">B69</f>
        <v>145.09932664757966</v>
      </c>
      <c r="C80">
        <f t="shared" si="6"/>
        <v>0</v>
      </c>
      <c r="D80">
        <f t="shared" si="6"/>
        <v>0</v>
      </c>
      <c r="E80">
        <f t="shared" si="6"/>
        <v>0</v>
      </c>
      <c r="G80" t="s">
        <v>10</v>
      </c>
      <c r="H80">
        <f>SQRT(C82*C82+C83*C83)</f>
        <v>156.16805089951626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f t="shared" ref="A81:E84" si="7">A70</f>
        <v>3.8810850630450357E-16</v>
      </c>
      <c r="B81">
        <f t="shared" si="7"/>
        <v>34.817798560184386</v>
      </c>
      <c r="C81">
        <f t="shared" si="7"/>
        <v>60.992121097152683</v>
      </c>
      <c r="D81">
        <f t="shared" si="7"/>
        <v>-3.5527136788005009E-15</v>
      </c>
      <c r="E81">
        <f t="shared" si="7"/>
        <v>0</v>
      </c>
      <c r="G81" t="s">
        <v>11</v>
      </c>
      <c r="H81">
        <f>C82/H80</f>
        <v>-0.98030381139458866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f t="shared" si="7"/>
        <v>2.158402502763099E-16</v>
      </c>
      <c r="B82">
        <f t="shared" si="7"/>
        <v>0</v>
      </c>
      <c r="C82">
        <f t="shared" si="7"/>
        <v>-153.0921355148599</v>
      </c>
      <c r="D82">
        <f t="shared" si="7"/>
        <v>-87.182314887789389</v>
      </c>
      <c r="E82">
        <f t="shared" si="7"/>
        <v>0</v>
      </c>
      <c r="G82" t="s">
        <v>12</v>
      </c>
      <c r="H82">
        <f>C83/H80</f>
        <v>0.19749541099793413</v>
      </c>
      <c r="J82">
        <v>0</v>
      </c>
      <c r="K82">
        <v>0</v>
      </c>
      <c r="L82">
        <f>H81</f>
        <v>-0.98030381139458866</v>
      </c>
      <c r="M82">
        <f>H82</f>
        <v>0.19749541099793413</v>
      </c>
      <c r="N82">
        <v>0</v>
      </c>
    </row>
    <row r="83" spans="1:14" x14ac:dyDescent="0.25">
      <c r="A83">
        <f t="shared" si="7"/>
        <v>0</v>
      </c>
      <c r="B83">
        <f t="shared" si="7"/>
        <v>0</v>
      </c>
      <c r="C83">
        <f t="shared" si="7"/>
        <v>30.842473397146261</v>
      </c>
      <c r="D83">
        <f t="shared" si="7"/>
        <v>-15.360850527312301</v>
      </c>
      <c r="E83">
        <f t="shared" si="7"/>
        <v>0.17951421533313194</v>
      </c>
      <c r="J83">
        <v>0</v>
      </c>
      <c r="K83">
        <v>0</v>
      </c>
      <c r="L83">
        <f>-M82</f>
        <v>-0.19749541099793413</v>
      </c>
      <c r="M83">
        <f>L82</f>
        <v>-0.98030381139458866</v>
      </c>
      <c r="N83">
        <v>0</v>
      </c>
    </row>
    <row r="84" spans="1:14" x14ac:dyDescent="0.25">
      <c r="A84">
        <f t="shared" si="7"/>
        <v>0</v>
      </c>
      <c r="B84">
        <f t="shared" si="7"/>
        <v>0</v>
      </c>
      <c r="C84">
        <f t="shared" si="7"/>
        <v>0</v>
      </c>
      <c r="D84">
        <f t="shared" si="7"/>
        <v>0</v>
      </c>
      <c r="E84">
        <f t="shared" si="7"/>
        <v>-119.3648565277273</v>
      </c>
      <c r="J84">
        <v>0</v>
      </c>
      <c r="K84">
        <v>0</v>
      </c>
      <c r="L84">
        <v>0</v>
      </c>
      <c r="M84">
        <v>0</v>
      </c>
      <c r="N84">
        <v>1</v>
      </c>
    </row>
    <row r="86" spans="1:14" x14ac:dyDescent="0.25">
      <c r="A86" t="s">
        <v>15</v>
      </c>
      <c r="J86" t="s">
        <v>16</v>
      </c>
    </row>
    <row r="87" spans="1:14" x14ac:dyDescent="0.25">
      <c r="A87">
        <f t="array" ref="A87:E91">MMULT(J80:N84,A80:E84)</f>
        <v>10.605517421443128</v>
      </c>
      <c r="B87">
        <v>145.09932664757966</v>
      </c>
      <c r="C87">
        <v>0</v>
      </c>
      <c r="D87">
        <v>0</v>
      </c>
      <c r="E87">
        <v>0</v>
      </c>
      <c r="G87" t="s">
        <v>10</v>
      </c>
      <c r="H87">
        <f>SQRT(D89*D89+E89*E89)</f>
        <v>82.431465706635962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3.8810850630450357E-16</v>
      </c>
      <c r="B88">
        <v>34.817798560184386</v>
      </c>
      <c r="C88">
        <v>60.992121097152683</v>
      </c>
      <c r="D88">
        <v>-3.5527136788005009E-15</v>
      </c>
      <c r="E88">
        <v>0</v>
      </c>
      <c r="G88" t="s">
        <v>11</v>
      </c>
      <c r="H88">
        <f>D89/H87</f>
        <v>0.9999999075098065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 x14ac:dyDescent="0.25">
      <c r="A89">
        <v>-2.1158901999822852E-16</v>
      </c>
      <c r="B89">
        <v>0</v>
      </c>
      <c r="C89">
        <v>156.16805089951629</v>
      </c>
      <c r="D89">
        <v>82.431458082533752</v>
      </c>
      <c r="E89">
        <v>3.545323373718854E-2</v>
      </c>
      <c r="G89" t="s">
        <v>12</v>
      </c>
      <c r="H89">
        <f>E89/H87</f>
        <v>4.3009345318888897E-4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-4.2627458938216792E-17</v>
      </c>
      <c r="B90">
        <v>0</v>
      </c>
      <c r="C90">
        <v>0</v>
      </c>
      <c r="D90">
        <v>32.2764074287021</v>
      </c>
      <c r="E90">
        <v>-0.17597846949057816</v>
      </c>
      <c r="J90">
        <v>0</v>
      </c>
      <c r="K90">
        <v>0</v>
      </c>
      <c r="L90">
        <v>0</v>
      </c>
      <c r="M90">
        <f>H88</f>
        <v>0.9999999075098065</v>
      </c>
      <c r="N90">
        <f>H89</f>
        <v>4.3009345318888897E-4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-119.3648565277273</v>
      </c>
      <c r="J91">
        <v>0</v>
      </c>
      <c r="K91">
        <v>0</v>
      </c>
      <c r="L91">
        <v>0</v>
      </c>
      <c r="M91">
        <f>-N90</f>
        <v>-4.3009345318888897E-4</v>
      </c>
      <c r="N91">
        <f>M90</f>
        <v>0.9999999075098065</v>
      </c>
    </row>
    <row r="93" spans="1:14" x14ac:dyDescent="0.25">
      <c r="A93">
        <f t="array" ref="A93:E97">MMULT(A87:E91,TRANSPOSE(J87:N91))</f>
        <v>10.605517421443128</v>
      </c>
      <c r="B93">
        <v>145.09932664757966</v>
      </c>
      <c r="C93">
        <v>0</v>
      </c>
      <c r="D93">
        <v>0</v>
      </c>
      <c r="E93">
        <v>0</v>
      </c>
    </row>
    <row r="94" spans="1:14" x14ac:dyDescent="0.25">
      <c r="A94">
        <v>3.8810850630450357E-16</v>
      </c>
      <c r="B94">
        <v>34.817798560184386</v>
      </c>
      <c r="C94">
        <v>60.992121097152683</v>
      </c>
      <c r="D94">
        <v>-3.5527133502093253E-15</v>
      </c>
      <c r="E94">
        <v>1.5279988943067088E-18</v>
      </c>
    </row>
    <row r="95" spans="1:14" x14ac:dyDescent="0.25">
      <c r="A95">
        <v>-2.1158901999822852E-16</v>
      </c>
      <c r="B95">
        <v>0</v>
      </c>
      <c r="C95">
        <v>156.16805089951629</v>
      </c>
      <c r="D95">
        <v>82.431465706635962</v>
      </c>
      <c r="E95">
        <v>0</v>
      </c>
    </row>
    <row r="96" spans="1:14" x14ac:dyDescent="0.25">
      <c r="A96">
        <v>-4.2627458938216792E-17</v>
      </c>
      <c r="B96">
        <v>0</v>
      </c>
      <c r="C96">
        <v>0</v>
      </c>
      <c r="D96">
        <v>32.276328756263297</v>
      </c>
      <c r="E96">
        <v>-0.18986032474183748</v>
      </c>
    </row>
    <row r="97" spans="1:14" x14ac:dyDescent="0.25">
      <c r="A97">
        <v>0</v>
      </c>
      <c r="B97">
        <v>0</v>
      </c>
      <c r="C97">
        <v>0</v>
      </c>
      <c r="D97">
        <v>-5.1338043333406531E-2</v>
      </c>
      <c r="E97">
        <v>-119.36484548764862</v>
      </c>
    </row>
    <row r="99" spans="1:14" x14ac:dyDescent="0.25">
      <c r="A99" t="s">
        <v>19</v>
      </c>
    </row>
    <row r="100" spans="1:14" x14ac:dyDescent="0.25">
      <c r="A100">
        <v>2</v>
      </c>
      <c r="B100">
        <v>5</v>
      </c>
    </row>
    <row r="101" spans="1:14" x14ac:dyDescent="0.25">
      <c r="A101">
        <f>A93</f>
        <v>10.605517421443128</v>
      </c>
      <c r="B101">
        <f>B94</f>
        <v>34.817798560184386</v>
      </c>
      <c r="C101">
        <f>C95</f>
        <v>156.16805089951629</v>
      </c>
      <c r="D101">
        <f>D96</f>
        <v>32.276328756263297</v>
      </c>
      <c r="E101">
        <f>E97</f>
        <v>-119.36484548764862</v>
      </c>
    </row>
    <row r="102" spans="1:14" x14ac:dyDescent="0.25">
      <c r="A102">
        <f>B93</f>
        <v>145.09932664757966</v>
      </c>
      <c r="B102">
        <f>C94</f>
        <v>60.992121097152683</v>
      </c>
      <c r="C102">
        <f>D95</f>
        <v>82.431465706635962</v>
      </c>
      <c r="D102">
        <f>E96</f>
        <v>-0.18986032474183748</v>
      </c>
      <c r="E102" s="1">
        <f>D97</f>
        <v>-5.1338043333406531E-2</v>
      </c>
    </row>
    <row r="104" spans="1:14" x14ac:dyDescent="0.25">
      <c r="A104">
        <f>A93</f>
        <v>10.605517421443128</v>
      </c>
      <c r="B104">
        <f t="shared" ref="B104:E104" si="8">B93</f>
        <v>145.09932664757966</v>
      </c>
      <c r="C104">
        <f t="shared" si="8"/>
        <v>0</v>
      </c>
      <c r="D104">
        <f t="shared" si="8"/>
        <v>0</v>
      </c>
      <c r="E104">
        <f t="shared" si="8"/>
        <v>0</v>
      </c>
      <c r="G104" t="s">
        <v>10</v>
      </c>
      <c r="H104">
        <f>SQRT(D107*D107+D108*D108)</f>
        <v>32.27636958483842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f t="shared" ref="A105:E108" si="9">A94</f>
        <v>3.8810850630450357E-16</v>
      </c>
      <c r="B105">
        <f t="shared" si="9"/>
        <v>34.817798560184386</v>
      </c>
      <c r="C105">
        <f t="shared" si="9"/>
        <v>60.992121097152683</v>
      </c>
      <c r="D105">
        <f t="shared" si="9"/>
        <v>-3.5527133502093253E-15</v>
      </c>
      <c r="E105">
        <f t="shared" si="9"/>
        <v>1.5279988943067088E-18</v>
      </c>
      <c r="G105" t="s">
        <v>11</v>
      </c>
      <c r="H105">
        <f>D107/H104</f>
        <v>0.99999873503198633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5">
      <c r="A106">
        <f t="shared" si="9"/>
        <v>-2.1158901999822852E-16</v>
      </c>
      <c r="B106">
        <f t="shared" si="9"/>
        <v>0</v>
      </c>
      <c r="C106">
        <f t="shared" si="9"/>
        <v>156.16805089951629</v>
      </c>
      <c r="D106">
        <f t="shared" si="9"/>
        <v>82.431465706635962</v>
      </c>
      <c r="E106">
        <f t="shared" si="9"/>
        <v>0</v>
      </c>
      <c r="G106" t="s">
        <v>12</v>
      </c>
      <c r="H106">
        <f>D108/H104</f>
        <v>-1.5905767592127892E-3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f t="shared" si="9"/>
        <v>-4.2627458938216792E-17</v>
      </c>
      <c r="B107">
        <f t="shared" si="9"/>
        <v>0</v>
      </c>
      <c r="C107">
        <f t="shared" si="9"/>
        <v>0</v>
      </c>
      <c r="D107">
        <f t="shared" si="9"/>
        <v>32.276328756263297</v>
      </c>
      <c r="E107">
        <f t="shared" si="9"/>
        <v>-0.18986032474183748</v>
      </c>
      <c r="J107">
        <v>0</v>
      </c>
      <c r="K107">
        <v>0</v>
      </c>
      <c r="L107">
        <v>0</v>
      </c>
      <c r="M107">
        <f>H105</f>
        <v>0.99999873503198633</v>
      </c>
      <c r="N107">
        <f>H106</f>
        <v>-1.5905767592127892E-3</v>
      </c>
    </row>
    <row r="108" spans="1:14" x14ac:dyDescent="0.25">
      <c r="A108">
        <f t="shared" si="9"/>
        <v>0</v>
      </c>
      <c r="B108">
        <f t="shared" si="9"/>
        <v>0</v>
      </c>
      <c r="C108">
        <f t="shared" si="9"/>
        <v>0</v>
      </c>
      <c r="D108">
        <f t="shared" si="9"/>
        <v>-5.1338043333406531E-2</v>
      </c>
      <c r="E108">
        <f t="shared" si="9"/>
        <v>-119.36484548764862</v>
      </c>
      <c r="J108">
        <v>0</v>
      </c>
      <c r="K108">
        <v>0</v>
      </c>
      <c r="L108">
        <v>0</v>
      </c>
      <c r="M108">
        <f>-N107</f>
        <v>1.5905767592127892E-3</v>
      </c>
      <c r="N108">
        <f>M107</f>
        <v>0.99999873503198633</v>
      </c>
    </row>
    <row r="110" spans="1:14" x14ac:dyDescent="0.25">
      <c r="A110" t="s">
        <v>15</v>
      </c>
    </row>
    <row r="111" spans="1:14" x14ac:dyDescent="0.25">
      <c r="A111">
        <f t="array" ref="A111:E115">MMULT(J104:N108,A104:E108)</f>
        <v>10.605517421443128</v>
      </c>
      <c r="B111">
        <v>145.09932664757966</v>
      </c>
      <c r="C111">
        <v>0</v>
      </c>
      <c r="D111">
        <v>0</v>
      </c>
      <c r="E111">
        <v>0</v>
      </c>
    </row>
    <row r="112" spans="1:14" x14ac:dyDescent="0.25">
      <c r="A112">
        <v>3.8810850630450357E-16</v>
      </c>
      <c r="B112">
        <v>34.817798560184386</v>
      </c>
      <c r="C112">
        <v>60.992121097152683</v>
      </c>
      <c r="D112">
        <v>-3.5527133502093253E-15</v>
      </c>
      <c r="E112">
        <v>1.5279988943067088E-18</v>
      </c>
    </row>
    <row r="113" spans="1:5" x14ac:dyDescent="0.25">
      <c r="A113">
        <v>-2.1158901999822852E-16</v>
      </c>
      <c r="B113">
        <v>0</v>
      </c>
      <c r="C113">
        <v>156.16805089951629</v>
      </c>
      <c r="D113">
        <v>82.431465706635962</v>
      </c>
      <c r="E113">
        <v>0</v>
      </c>
    </row>
    <row r="114" spans="1:5" x14ac:dyDescent="0.25">
      <c r="A114">
        <v>-4.2627405015844728E-17</v>
      </c>
      <c r="B114">
        <v>0</v>
      </c>
      <c r="C114">
        <v>0</v>
      </c>
      <c r="D114">
        <v>32.276369584838413</v>
      </c>
      <c r="E114">
        <v>-1.1354749201164527E-6</v>
      </c>
    </row>
    <row r="115" spans="1:5" x14ac:dyDescent="0.25">
      <c r="A115">
        <v>-6.7802245491425104E-20</v>
      </c>
      <c r="B115">
        <v>0</v>
      </c>
      <c r="C115">
        <v>0</v>
      </c>
      <c r="D115">
        <v>0</v>
      </c>
      <c r="E115">
        <v>-119.36499648235716</v>
      </c>
    </row>
    <row r="117" spans="1:5" x14ac:dyDescent="0.25">
      <c r="A117" t="s">
        <v>20</v>
      </c>
    </row>
    <row r="118" spans="1:5" x14ac:dyDescent="0.25">
      <c r="A118">
        <v>2</v>
      </c>
      <c r="B118">
        <v>5</v>
      </c>
    </row>
    <row r="119" spans="1:5" x14ac:dyDescent="0.25">
      <c r="A119">
        <f>A111</f>
        <v>10.605517421443128</v>
      </c>
      <c r="B119">
        <f>B112</f>
        <v>34.817798560184386</v>
      </c>
      <c r="C119">
        <f>C113</f>
        <v>156.16805089951629</v>
      </c>
      <c r="D119">
        <f>D114</f>
        <v>32.276369584838413</v>
      </c>
      <c r="E119">
        <f>E115</f>
        <v>-119.36499648235716</v>
      </c>
    </row>
    <row r="120" spans="1:5" x14ac:dyDescent="0.25">
      <c r="A120">
        <f>B111</f>
        <v>145.09932664757966</v>
      </c>
      <c r="B120">
        <f>C112</f>
        <v>60.992121097152683</v>
      </c>
      <c r="C120">
        <f>D113</f>
        <v>82.431465706635962</v>
      </c>
      <c r="D120">
        <f>E114</f>
        <v>-1.1354749201164527E-6</v>
      </c>
      <c r="E12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topLeftCell="A97" workbookViewId="0">
      <selection activeCell="F115" sqref="F115"/>
    </sheetView>
  </sheetViews>
  <sheetFormatPr defaultRowHeight="15" x14ac:dyDescent="0.25"/>
  <cols>
    <col min="1" max="1" width="12.7109375" bestFit="1" customWidth="1"/>
    <col min="2" max="2" width="10.140625" bestFit="1" customWidth="1"/>
    <col min="3" max="5" width="9.28515625" bestFit="1" customWidth="1"/>
    <col min="16" max="16" width="12.7109375" bestFit="1" customWidth="1"/>
    <col min="17" max="20" width="9.28515625" bestFit="1" customWidth="1"/>
  </cols>
  <sheetData>
    <row r="1" spans="1:17" x14ac:dyDescent="0.25">
      <c r="A1" t="s">
        <v>1</v>
      </c>
    </row>
    <row r="2" spans="1:17" x14ac:dyDescent="0.25">
      <c r="A2">
        <v>2</v>
      </c>
      <c r="B2">
        <v>5</v>
      </c>
    </row>
    <row r="3" spans="1:17" x14ac:dyDescent="0.25">
      <c r="A3">
        <v>10.605517421443128</v>
      </c>
      <c r="B3">
        <v>34.817798560184386</v>
      </c>
      <c r="C3">
        <v>156.16805089951629</v>
      </c>
      <c r="D3">
        <v>32.276369584838413</v>
      </c>
      <c r="E3">
        <v>-119.36499648235716</v>
      </c>
    </row>
    <row r="4" spans="1:17" x14ac:dyDescent="0.25">
      <c r="A4">
        <v>145.09932664757966</v>
      </c>
      <c r="B4">
        <v>60.992121097152683</v>
      </c>
      <c r="C4">
        <v>82.431465706635962</v>
      </c>
      <c r="D4">
        <v>-1.1354749201164527E-6</v>
      </c>
      <c r="E4">
        <v>0</v>
      </c>
    </row>
    <row r="6" spans="1:17" x14ac:dyDescent="0.25">
      <c r="A6" t="s">
        <v>2</v>
      </c>
      <c r="G6" t="s">
        <v>3</v>
      </c>
      <c r="M6" t="s">
        <v>14</v>
      </c>
    </row>
    <row r="7" spans="1:17" x14ac:dyDescent="0.25">
      <c r="A7">
        <f>A3</f>
        <v>10.605517421443128</v>
      </c>
      <c r="B7">
        <f>A4</f>
        <v>145.09932664757966</v>
      </c>
      <c r="C7">
        <v>0</v>
      </c>
      <c r="D7">
        <v>0</v>
      </c>
      <c r="E7">
        <v>0</v>
      </c>
      <c r="G7">
        <f t="array" ref="G7:K11">MMULT(TRANSPOSE(A7:E11),A7:E11)</f>
        <v>112.4769997765337</v>
      </c>
      <c r="H7">
        <v>1538.8534366005731</v>
      </c>
      <c r="I7">
        <v>0</v>
      </c>
      <c r="J7">
        <v>0</v>
      </c>
      <c r="K7">
        <v>0</v>
      </c>
      <c r="M7">
        <f>G7-B19</f>
        <v>-14135.525385456604</v>
      </c>
      <c r="N7">
        <f t="shared" ref="N7:Q11" si="0">H7</f>
        <v>1538.8534366005731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7" x14ac:dyDescent="0.25">
      <c r="A8">
        <v>0</v>
      </c>
      <c r="B8">
        <f>B3</f>
        <v>34.817798560184386</v>
      </c>
      <c r="C8">
        <f>B4</f>
        <v>60.992121097152683</v>
      </c>
      <c r="D8">
        <v>0</v>
      </c>
      <c r="E8">
        <v>0</v>
      </c>
      <c r="G8">
        <v>1538.8534366005731</v>
      </c>
      <c r="H8">
        <v>22266.093690158599</v>
      </c>
      <c r="I8">
        <v>2123.6113861190343</v>
      </c>
      <c r="J8">
        <v>0</v>
      </c>
      <c r="K8">
        <v>0</v>
      </c>
      <c r="M8">
        <f t="shared" ref="M8:N11" si="1">G8</f>
        <v>1538.8534366005731</v>
      </c>
      <c r="N8">
        <f>H8-B19</f>
        <v>8018.0913049254614</v>
      </c>
      <c r="O8">
        <f t="shared" si="0"/>
        <v>2123.6113861190343</v>
      </c>
      <c r="P8">
        <f t="shared" si="0"/>
        <v>0</v>
      </c>
      <c r="Q8">
        <f t="shared" si="0"/>
        <v>0</v>
      </c>
    </row>
    <row r="9" spans="1:17" x14ac:dyDescent="0.25">
      <c r="A9">
        <v>0</v>
      </c>
      <c r="B9">
        <v>0</v>
      </c>
      <c r="C9">
        <f>C3</f>
        <v>156.16805089951629</v>
      </c>
      <c r="D9">
        <f>C4</f>
        <v>82.431465706635962</v>
      </c>
      <c r="E9">
        <v>0</v>
      </c>
      <c r="G9">
        <v>0</v>
      </c>
      <c r="H9">
        <v>2123.6113861190343</v>
      </c>
      <c r="I9">
        <v>28108.498957683645</v>
      </c>
      <c r="J9">
        <v>12873.161332195656</v>
      </c>
      <c r="K9">
        <v>0</v>
      </c>
      <c r="M9">
        <f t="shared" si="1"/>
        <v>0</v>
      </c>
      <c r="N9">
        <f t="shared" si="1"/>
        <v>2123.6113861190343</v>
      </c>
      <c r="O9">
        <f>I9-B19</f>
        <v>13860.496572450507</v>
      </c>
      <c r="P9">
        <f t="shared" si="0"/>
        <v>12873.161332195656</v>
      </c>
      <c r="Q9">
        <f t="shared" si="0"/>
        <v>0</v>
      </c>
    </row>
    <row r="10" spans="1:17" x14ac:dyDescent="0.25">
      <c r="A10">
        <v>0</v>
      </c>
      <c r="B10">
        <v>0</v>
      </c>
      <c r="C10">
        <v>0</v>
      </c>
      <c r="D10">
        <f>D3</f>
        <v>32.276369584838413</v>
      </c>
      <c r="E10">
        <f>D4</f>
        <v>-1.1354749201164527E-6</v>
      </c>
      <c r="G10">
        <v>0</v>
      </c>
      <c r="H10">
        <v>0</v>
      </c>
      <c r="I10">
        <v>12873.161332195656</v>
      </c>
      <c r="J10">
        <v>7836.7105721213829</v>
      </c>
      <c r="K10">
        <v>-3.66490081759935E-5</v>
      </c>
      <c r="M10">
        <f t="shared" si="1"/>
        <v>0</v>
      </c>
      <c r="N10">
        <f t="shared" si="1"/>
        <v>0</v>
      </c>
      <c r="O10">
        <f t="shared" si="0"/>
        <v>12873.161332195656</v>
      </c>
      <c r="P10">
        <f>J10-B19</f>
        <v>-6411.2918131117549</v>
      </c>
      <c r="Q10">
        <f t="shared" si="0"/>
        <v>-3.66490081759935E-5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f>E3</f>
        <v>-119.36499648235716</v>
      </c>
      <c r="G11">
        <v>0</v>
      </c>
      <c r="H11">
        <v>0</v>
      </c>
      <c r="I11">
        <v>0</v>
      </c>
      <c r="J11">
        <v>-3.66490081759935E-5</v>
      </c>
      <c r="K11">
        <v>14248.002385233138</v>
      </c>
      <c r="M11">
        <f t="shared" si="1"/>
        <v>0</v>
      </c>
      <c r="N11">
        <f t="shared" si="1"/>
        <v>0</v>
      </c>
      <c r="O11">
        <f t="shared" si="0"/>
        <v>0</v>
      </c>
      <c r="P11">
        <f t="shared" si="0"/>
        <v>-3.66490081759935E-5</v>
      </c>
      <c r="Q11">
        <f>K11-B19</f>
        <v>0</v>
      </c>
    </row>
    <row r="13" spans="1:17" x14ac:dyDescent="0.25">
      <c r="A13" t="s">
        <v>4</v>
      </c>
      <c r="B13">
        <f>J10+K11</f>
        <v>22084.712957354521</v>
      </c>
      <c r="D13" t="s">
        <v>10</v>
      </c>
      <c r="E13">
        <f>SQRT((G7-B19)*(G7-B19)+G8*G8)</f>
        <v>14219.041733612903</v>
      </c>
      <c r="G13" t="s">
        <v>13</v>
      </c>
    </row>
    <row r="14" spans="1:17" x14ac:dyDescent="0.25">
      <c r="A14" t="s">
        <v>5</v>
      </c>
      <c r="B14">
        <f>J10*K11-J11*K10</f>
        <v>111657470.92396721</v>
      </c>
      <c r="D14" t="s">
        <v>11</v>
      </c>
      <c r="E14">
        <f>(G7-B19)/E13</f>
        <v>-0.99412644327789879</v>
      </c>
      <c r="G14">
        <f>E14</f>
        <v>-0.99412644327789879</v>
      </c>
      <c r="H14">
        <f>E15</f>
        <v>0.10822483437564026</v>
      </c>
      <c r="I14">
        <v>0</v>
      </c>
      <c r="J14">
        <v>0</v>
      </c>
      <c r="K14">
        <v>0</v>
      </c>
      <c r="M14">
        <f t="array" ref="M14:Q18">MMULT(G14:K18,M7:Q11)</f>
        <v>14219.041733612905</v>
      </c>
      <c r="N14">
        <v>-662.05829016937992</v>
      </c>
      <c r="O14">
        <v>229.82749054095632</v>
      </c>
      <c r="P14">
        <v>0</v>
      </c>
      <c r="Q14">
        <v>0</v>
      </c>
    </row>
    <row r="15" spans="1:17" x14ac:dyDescent="0.25">
      <c r="D15" t="s">
        <v>12</v>
      </c>
      <c r="E15">
        <f>G8/E13</f>
        <v>0.10822483437564026</v>
      </c>
      <c r="G15">
        <f>-H14</f>
        <v>-0.10822483437564026</v>
      </c>
      <c r="H15">
        <f>G14</f>
        <v>-0.99412644327789879</v>
      </c>
      <c r="I15">
        <v>0</v>
      </c>
      <c r="J15">
        <v>0</v>
      </c>
      <c r="K15">
        <v>0</v>
      </c>
      <c r="M15">
        <v>0</v>
      </c>
      <c r="N15">
        <v>-8137.5387491474767</v>
      </c>
      <c r="O15">
        <v>-2111.1382341869639</v>
      </c>
      <c r="P15">
        <v>0</v>
      </c>
      <c r="Q15">
        <v>0</v>
      </c>
    </row>
    <row r="16" spans="1:17" x14ac:dyDescent="0.25">
      <c r="A16" t="s">
        <v>7</v>
      </c>
      <c r="B16">
        <f>(B13+SQRT(B13*B13-4*B14))/2</f>
        <v>14248.002385233138</v>
      </c>
      <c r="G16">
        <v>0</v>
      </c>
      <c r="H16">
        <v>0</v>
      </c>
      <c r="I16">
        <v>1</v>
      </c>
      <c r="J16">
        <v>0</v>
      </c>
      <c r="K16">
        <v>0</v>
      </c>
      <c r="M16">
        <v>0</v>
      </c>
      <c r="N16">
        <v>2123.6113861190343</v>
      </c>
      <c r="O16">
        <v>13860.496572450507</v>
      </c>
      <c r="P16">
        <v>12873.161332195656</v>
      </c>
      <c r="Q16">
        <v>0</v>
      </c>
    </row>
    <row r="17" spans="1:17" x14ac:dyDescent="0.25">
      <c r="A17" t="s">
        <v>6</v>
      </c>
      <c r="B17">
        <f>(B13-SQRT(B13*B13-4*B14))/2</f>
        <v>7836.7105721213829</v>
      </c>
      <c r="G17">
        <v>0</v>
      </c>
      <c r="H17">
        <v>0</v>
      </c>
      <c r="I17">
        <v>0</v>
      </c>
      <c r="J17">
        <v>1</v>
      </c>
      <c r="K17">
        <v>0</v>
      </c>
      <c r="M17">
        <v>0</v>
      </c>
      <c r="N17">
        <v>0</v>
      </c>
      <c r="O17">
        <v>12873.161332195656</v>
      </c>
      <c r="P17">
        <v>-6411.2918131117549</v>
      </c>
      <c r="Q17">
        <v>-3.66490081759935E-5</v>
      </c>
    </row>
    <row r="18" spans="1:17" x14ac:dyDescent="0.25"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0</v>
      </c>
      <c r="P18">
        <v>-3.66490081759935E-5</v>
      </c>
      <c r="Q18">
        <v>0</v>
      </c>
    </row>
    <row r="19" spans="1:17" x14ac:dyDescent="0.25">
      <c r="A19" t="s">
        <v>8</v>
      </c>
      <c r="B19">
        <f>IF(ABS(B16-K11) &lt; ABS(B17-K11), B16, B17)</f>
        <v>14248.002385233138</v>
      </c>
    </row>
    <row r="21" spans="1:17" x14ac:dyDescent="0.25">
      <c r="A21">
        <f t="array" ref="A21:E25">MMULT(A7:E11,TRANSPOSE(G14:K18))</f>
        <v>5.1601252811501848</v>
      </c>
      <c r="B21">
        <v>-145.39485788858005</v>
      </c>
      <c r="C21">
        <v>0</v>
      </c>
      <c r="D21">
        <v>0</v>
      </c>
      <c r="E21">
        <v>0</v>
      </c>
    </row>
    <row r="22" spans="1:17" x14ac:dyDescent="0.25">
      <c r="A22">
        <v>3.7681504825003609</v>
      </c>
      <c r="B22">
        <v>-34.61329424540245</v>
      </c>
      <c r="C22">
        <v>60.992121097152683</v>
      </c>
      <c r="D22">
        <v>0</v>
      </c>
      <c r="E22">
        <v>0</v>
      </c>
    </row>
    <row r="23" spans="1:17" x14ac:dyDescent="0.25">
      <c r="A23">
        <v>0</v>
      </c>
      <c r="B23">
        <v>0</v>
      </c>
      <c r="C23">
        <v>156.16805089951629</v>
      </c>
      <c r="D23">
        <v>82.431465706635962</v>
      </c>
      <c r="E23">
        <v>0</v>
      </c>
    </row>
    <row r="24" spans="1:17" x14ac:dyDescent="0.25">
      <c r="A24">
        <v>0</v>
      </c>
      <c r="B24">
        <v>0</v>
      </c>
      <c r="C24">
        <v>0</v>
      </c>
      <c r="D24">
        <v>32.276369584838413</v>
      </c>
      <c r="E24">
        <v>-1.1354749201164527E-6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-119.36499648235716</v>
      </c>
    </row>
    <row r="27" spans="1:17" x14ac:dyDescent="0.25">
      <c r="A27" t="s">
        <v>0</v>
      </c>
    </row>
    <row r="28" spans="1:17" x14ac:dyDescent="0.25">
      <c r="A28">
        <v>2</v>
      </c>
      <c r="B28">
        <v>5</v>
      </c>
    </row>
    <row r="29" spans="1:17" x14ac:dyDescent="0.25">
      <c r="A29">
        <f>A21</f>
        <v>5.1601252811501848</v>
      </c>
      <c r="B29">
        <f>B22</f>
        <v>-34.61329424540245</v>
      </c>
      <c r="C29">
        <f>C23</f>
        <v>156.16805089951629</v>
      </c>
      <c r="D29">
        <f>D24</f>
        <v>32.276369584838413</v>
      </c>
      <c r="E29">
        <f>E25</f>
        <v>-119.36499648235716</v>
      </c>
    </row>
    <row r="30" spans="1:17" x14ac:dyDescent="0.25">
      <c r="A30">
        <f>B21</f>
        <v>-145.39485788858005</v>
      </c>
      <c r="B30">
        <f>C22</f>
        <v>60.992121097152683</v>
      </c>
      <c r="C30">
        <f>D23</f>
        <v>82.431465706635962</v>
      </c>
      <c r="D30">
        <f>E24</f>
        <v>-1.1354749201164527E-6</v>
      </c>
      <c r="E30" s="1">
        <f>A22</f>
        <v>3.7681504825003609</v>
      </c>
    </row>
    <row r="31" spans="1:17" x14ac:dyDescent="0.25">
      <c r="J31" t="s">
        <v>13</v>
      </c>
    </row>
    <row r="32" spans="1:17" x14ac:dyDescent="0.25">
      <c r="A32">
        <f>A21</f>
        <v>5.1601252811501848</v>
      </c>
      <c r="B32">
        <f t="shared" ref="B32:E32" si="2">B21</f>
        <v>-145.39485788858005</v>
      </c>
      <c r="C32">
        <f t="shared" si="2"/>
        <v>0</v>
      </c>
      <c r="D32">
        <f t="shared" si="2"/>
        <v>0</v>
      </c>
      <c r="E32">
        <f t="shared" si="2"/>
        <v>0</v>
      </c>
      <c r="G32" t="s">
        <v>10</v>
      </c>
      <c r="H32">
        <f>SQRT(A32*A32+A33*A33)</f>
        <v>6.389511012271047</v>
      </c>
      <c r="J32">
        <f>H33</f>
        <v>0.80759314308092922</v>
      </c>
      <c r="K32">
        <f>H34</f>
        <v>0.5897400403980263</v>
      </c>
      <c r="L32">
        <v>0</v>
      </c>
      <c r="M32">
        <v>0</v>
      </c>
      <c r="N32">
        <v>0</v>
      </c>
    </row>
    <row r="33" spans="1:14" x14ac:dyDescent="0.25">
      <c r="A33">
        <f t="shared" ref="A33:E36" si="3">A22</f>
        <v>3.7681504825003609</v>
      </c>
      <c r="B33">
        <f t="shared" si="3"/>
        <v>-34.61329424540245</v>
      </c>
      <c r="C33">
        <f t="shared" si="3"/>
        <v>60.992121097152683</v>
      </c>
      <c r="D33">
        <f t="shared" si="3"/>
        <v>0</v>
      </c>
      <c r="E33">
        <f t="shared" si="3"/>
        <v>0</v>
      </c>
      <c r="G33" t="s">
        <v>11</v>
      </c>
      <c r="H33">
        <f>A32/H32</f>
        <v>0.80759314308092922</v>
      </c>
      <c r="J33">
        <f>-K32</f>
        <v>-0.5897400403980263</v>
      </c>
      <c r="K33">
        <f>J32</f>
        <v>0.80759314308092922</v>
      </c>
      <c r="L33">
        <v>0</v>
      </c>
      <c r="M33">
        <v>0</v>
      </c>
      <c r="N33">
        <v>0</v>
      </c>
    </row>
    <row r="34" spans="1:14" x14ac:dyDescent="0.25">
      <c r="A34">
        <f t="shared" si="3"/>
        <v>0</v>
      </c>
      <c r="B34">
        <f t="shared" si="3"/>
        <v>0</v>
      </c>
      <c r="C34">
        <f t="shared" si="3"/>
        <v>156.16805089951629</v>
      </c>
      <c r="D34">
        <f t="shared" si="3"/>
        <v>82.431465706635962</v>
      </c>
      <c r="E34">
        <f t="shared" si="3"/>
        <v>0</v>
      </c>
      <c r="G34" t="s">
        <v>12</v>
      </c>
      <c r="H34">
        <f>A33/H32</f>
        <v>0.5897400403980263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>
        <f t="shared" si="3"/>
        <v>0</v>
      </c>
      <c r="B35">
        <f t="shared" si="3"/>
        <v>0</v>
      </c>
      <c r="C35">
        <f t="shared" si="3"/>
        <v>0</v>
      </c>
      <c r="D35">
        <f t="shared" si="3"/>
        <v>32.276369584838413</v>
      </c>
      <c r="E35">
        <f t="shared" si="3"/>
        <v>-1.1354749201164527E-6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25">
      <c r="A36">
        <f t="shared" si="3"/>
        <v>0</v>
      </c>
      <c r="B36">
        <f t="shared" si="3"/>
        <v>0</v>
      </c>
      <c r="C36">
        <f t="shared" si="3"/>
        <v>0</v>
      </c>
      <c r="D36">
        <f t="shared" si="3"/>
        <v>0</v>
      </c>
      <c r="E36">
        <f t="shared" si="3"/>
        <v>-119.36499648235716</v>
      </c>
      <c r="J36">
        <v>0</v>
      </c>
      <c r="K36">
        <v>0</v>
      </c>
      <c r="L36">
        <v>0</v>
      </c>
      <c r="M36">
        <v>0</v>
      </c>
      <c r="N36">
        <v>1</v>
      </c>
    </row>
    <row r="38" spans="1:14" x14ac:dyDescent="0.25">
      <c r="A38" t="s">
        <v>15</v>
      </c>
      <c r="J38" t="s">
        <v>16</v>
      </c>
    </row>
    <row r="39" spans="1:14" x14ac:dyDescent="0.25">
      <c r="A39">
        <f t="array" ref="A39:E43">MMULT(J32:N36,A32:E36)</f>
        <v>6.3895110122710461</v>
      </c>
      <c r="B39">
        <v>-137.83273581663582</v>
      </c>
      <c r="C39">
        <v>35.969495959796134</v>
      </c>
      <c r="D39">
        <v>0</v>
      </c>
      <c r="E39">
        <v>0</v>
      </c>
      <c r="G39" t="s">
        <v>10</v>
      </c>
      <c r="H39">
        <f>SQRT(B39*B39+C39*C39)</f>
        <v>142.44882485405174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-4.4408920985006262E-16</v>
      </c>
      <c r="B40">
        <v>57.791710272846885</v>
      </c>
      <c r="C40">
        <v>49.256818780022186</v>
      </c>
      <c r="D40">
        <v>0</v>
      </c>
      <c r="E40">
        <v>0</v>
      </c>
      <c r="G40" t="s">
        <v>11</v>
      </c>
      <c r="H40">
        <f>B39/H39</f>
        <v>-0.96759475522423288</v>
      </c>
      <c r="J40">
        <v>0</v>
      </c>
      <c r="K40">
        <f>H40</f>
        <v>-0.96759475522423288</v>
      </c>
      <c r="L40">
        <f>H41</f>
        <v>0.25250819721853984</v>
      </c>
      <c r="M40">
        <v>0</v>
      </c>
      <c r="N40">
        <v>0</v>
      </c>
    </row>
    <row r="41" spans="1:14" x14ac:dyDescent="0.25">
      <c r="A41">
        <v>0</v>
      </c>
      <c r="B41">
        <v>0</v>
      </c>
      <c r="C41">
        <v>156.16805089951629</v>
      </c>
      <c r="D41">
        <v>82.431465706635962</v>
      </c>
      <c r="E41">
        <v>0</v>
      </c>
      <c r="G41" t="s">
        <v>12</v>
      </c>
      <c r="H41">
        <f>C39/H39</f>
        <v>0.25250819721853984</v>
      </c>
      <c r="J41">
        <v>0</v>
      </c>
      <c r="K41">
        <f>-L40</f>
        <v>-0.25250819721853984</v>
      </c>
      <c r="L41">
        <f>K40</f>
        <v>-0.96759475522423288</v>
      </c>
      <c r="M41">
        <v>0</v>
      </c>
      <c r="N41">
        <v>0</v>
      </c>
    </row>
    <row r="42" spans="1:14" x14ac:dyDescent="0.25">
      <c r="A42">
        <v>0</v>
      </c>
      <c r="B42">
        <v>0</v>
      </c>
      <c r="C42">
        <v>0</v>
      </c>
      <c r="D42">
        <v>32.276369584838413</v>
      </c>
      <c r="E42">
        <v>-1.1354749201164527E-6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-119.36499648235716</v>
      </c>
      <c r="J43">
        <v>0</v>
      </c>
      <c r="K43">
        <v>0</v>
      </c>
      <c r="L43">
        <v>0</v>
      </c>
      <c r="M43">
        <v>0</v>
      </c>
      <c r="N43">
        <v>1</v>
      </c>
    </row>
    <row r="45" spans="1:14" x14ac:dyDescent="0.25">
      <c r="A45">
        <f t="array" ref="A45:E49">MMULT(A39:E43,TRANSPOSE(J39:N43))</f>
        <v>6.3895110122710461</v>
      </c>
      <c r="B45">
        <v>142.44882485405176</v>
      </c>
      <c r="C45">
        <v>7.1054273576010019E-15</v>
      </c>
      <c r="D45">
        <v>0</v>
      </c>
      <c r="E45">
        <v>0</v>
      </c>
    </row>
    <row r="46" spans="1:14" x14ac:dyDescent="0.25">
      <c r="A46">
        <v>-4.4408920985006262E-16</v>
      </c>
      <c r="B46">
        <v>-43.481205244581346</v>
      </c>
      <c r="C46">
        <v>-62.253520085752697</v>
      </c>
      <c r="D46">
        <v>0</v>
      </c>
      <c r="E46">
        <v>0</v>
      </c>
    </row>
    <row r="47" spans="1:14" x14ac:dyDescent="0.25">
      <c r="A47">
        <v>0</v>
      </c>
      <c r="B47">
        <v>39.43371299577003</v>
      </c>
      <c r="C47">
        <v>-151.10738698396301</v>
      </c>
      <c r="D47">
        <v>82.431465706635962</v>
      </c>
      <c r="E47">
        <v>0</v>
      </c>
    </row>
    <row r="48" spans="1:14" x14ac:dyDescent="0.25">
      <c r="A48">
        <v>0</v>
      </c>
      <c r="B48">
        <v>0</v>
      </c>
      <c r="C48">
        <v>0</v>
      </c>
      <c r="D48">
        <v>32.276369584838413</v>
      </c>
      <c r="E48">
        <v>-1.1354749201164527E-6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-119.36499648235716</v>
      </c>
    </row>
    <row r="51" spans="1:14" x14ac:dyDescent="0.25">
      <c r="A51" t="s">
        <v>17</v>
      </c>
    </row>
    <row r="52" spans="1:14" x14ac:dyDescent="0.25">
      <c r="A52">
        <v>2</v>
      </c>
      <c r="B52">
        <v>5</v>
      </c>
    </row>
    <row r="53" spans="1:14" x14ac:dyDescent="0.25">
      <c r="A53">
        <f>A45</f>
        <v>6.3895110122710461</v>
      </c>
      <c r="B53">
        <f>B46</f>
        <v>-43.481205244581346</v>
      </c>
      <c r="C53">
        <f>C47</f>
        <v>-151.10738698396301</v>
      </c>
      <c r="D53">
        <f>D48</f>
        <v>32.276369584838413</v>
      </c>
      <c r="E53">
        <f>E49</f>
        <v>-119.36499648235716</v>
      </c>
    </row>
    <row r="54" spans="1:14" x14ac:dyDescent="0.25">
      <c r="A54">
        <f>B45</f>
        <v>142.44882485405176</v>
      </c>
      <c r="B54">
        <f>C46</f>
        <v>-62.253520085752697</v>
      </c>
      <c r="C54">
        <f>D47</f>
        <v>82.431465706635962</v>
      </c>
      <c r="D54">
        <f>E48</f>
        <v>-1.1354749201164527E-6</v>
      </c>
      <c r="E54" s="1">
        <f>B47</f>
        <v>39.43371299577003</v>
      </c>
    </row>
    <row r="56" spans="1:14" x14ac:dyDescent="0.25">
      <c r="A56">
        <f>A45</f>
        <v>6.3895110122710461</v>
      </c>
      <c r="B56">
        <f t="shared" ref="B56:E56" si="4">B45</f>
        <v>142.44882485405176</v>
      </c>
      <c r="C56">
        <f t="shared" si="4"/>
        <v>7.1054273576010019E-15</v>
      </c>
      <c r="D56">
        <f t="shared" si="4"/>
        <v>0</v>
      </c>
      <c r="E56">
        <f t="shared" si="4"/>
        <v>0</v>
      </c>
      <c r="G56" t="s">
        <v>10</v>
      </c>
      <c r="H56">
        <f>SQRT(B57*B57+B58*B58)</f>
        <v>58.69951388345708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f t="shared" ref="A57:E60" si="5">A46</f>
        <v>-4.4408920985006262E-16</v>
      </c>
      <c r="B57">
        <f t="shared" si="5"/>
        <v>-43.481205244581346</v>
      </c>
      <c r="C57">
        <f t="shared" si="5"/>
        <v>-62.253520085752697</v>
      </c>
      <c r="D57">
        <f t="shared" si="5"/>
        <v>0</v>
      </c>
      <c r="E57">
        <f t="shared" si="5"/>
        <v>0</v>
      </c>
      <c r="G57" t="s">
        <v>11</v>
      </c>
      <c r="H57">
        <f>B57/H56</f>
        <v>-0.74074216919256952</v>
      </c>
      <c r="J57">
        <v>0</v>
      </c>
      <c r="K57">
        <f>H57</f>
        <v>-0.74074216919256952</v>
      </c>
      <c r="L57">
        <f>H58</f>
        <v>0.67178943038714656</v>
      </c>
      <c r="M57">
        <v>0</v>
      </c>
      <c r="N57">
        <v>0</v>
      </c>
    </row>
    <row r="58" spans="1:14" x14ac:dyDescent="0.25">
      <c r="A58">
        <f t="shared" si="5"/>
        <v>0</v>
      </c>
      <c r="B58">
        <f t="shared" si="5"/>
        <v>39.43371299577003</v>
      </c>
      <c r="C58">
        <f t="shared" si="5"/>
        <v>-151.10738698396301</v>
      </c>
      <c r="D58">
        <f t="shared" si="5"/>
        <v>82.431465706635962</v>
      </c>
      <c r="E58">
        <f t="shared" si="5"/>
        <v>0</v>
      </c>
      <c r="G58" t="s">
        <v>12</v>
      </c>
      <c r="H58">
        <f>B58/H56</f>
        <v>0.67178943038714656</v>
      </c>
      <c r="J58">
        <v>0</v>
      </c>
      <c r="K58">
        <f>-L57</f>
        <v>-0.67178943038714656</v>
      </c>
      <c r="L58">
        <f>K57</f>
        <v>-0.74074216919256952</v>
      </c>
      <c r="M58">
        <v>0</v>
      </c>
      <c r="N58">
        <v>0</v>
      </c>
    </row>
    <row r="59" spans="1:14" x14ac:dyDescent="0.25">
      <c r="A59">
        <f t="shared" si="5"/>
        <v>0</v>
      </c>
      <c r="B59">
        <f t="shared" si="5"/>
        <v>0</v>
      </c>
      <c r="C59">
        <f t="shared" si="5"/>
        <v>0</v>
      </c>
      <c r="D59">
        <f t="shared" si="5"/>
        <v>32.276369584838413</v>
      </c>
      <c r="E59">
        <f t="shared" si="5"/>
        <v>-1.1354749201164527E-6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>
        <f t="shared" si="5"/>
        <v>0</v>
      </c>
      <c r="B60">
        <f t="shared" si="5"/>
        <v>0</v>
      </c>
      <c r="C60">
        <f t="shared" si="5"/>
        <v>0</v>
      </c>
      <c r="D60">
        <f t="shared" si="5"/>
        <v>0</v>
      </c>
      <c r="E60">
        <f t="shared" si="5"/>
        <v>-119.36499648235716</v>
      </c>
      <c r="J60">
        <v>0</v>
      </c>
      <c r="K60">
        <v>0</v>
      </c>
      <c r="L60">
        <v>0</v>
      </c>
      <c r="M60">
        <v>0</v>
      </c>
      <c r="N60">
        <v>1</v>
      </c>
    </row>
    <row r="62" spans="1:14" x14ac:dyDescent="0.25">
      <c r="A62" t="s">
        <v>15</v>
      </c>
      <c r="J62" t="s">
        <v>16</v>
      </c>
    </row>
    <row r="63" spans="1:14" x14ac:dyDescent="0.25">
      <c r="A63">
        <f t="array" ref="A63:E67">MMULT(J56:N60,A56:E60)</f>
        <v>6.3895110122710461</v>
      </c>
      <c r="B63">
        <v>142.44882485405176</v>
      </c>
      <c r="C63">
        <v>7.1054273576010019E-15</v>
      </c>
      <c r="D63">
        <v>0</v>
      </c>
      <c r="E63">
        <v>0</v>
      </c>
      <c r="G63" t="s">
        <v>10</v>
      </c>
      <c r="H63">
        <f>SQRT(C64*C64+D64*D64)</f>
        <v>78.329843834193781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3.2895560461934959E-16</v>
      </c>
      <c r="B64">
        <v>58.699513883457087</v>
      </c>
      <c r="C64">
        <v>-55.398537921052984</v>
      </c>
      <c r="D64">
        <v>55.376587393038577</v>
      </c>
      <c r="E64">
        <v>0</v>
      </c>
      <c r="G64" t="s">
        <v>11</v>
      </c>
      <c r="H64">
        <f>C64/H63</f>
        <v>-0.70724688329928143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2.9833443732625156E-16</v>
      </c>
      <c r="B65">
        <v>3.5527136788005009E-15</v>
      </c>
      <c r="C65">
        <v>153.75287041352442</v>
      </c>
      <c r="D65">
        <v>-61.060462717256428</v>
      </c>
      <c r="E65">
        <v>0</v>
      </c>
      <c r="G65" t="s">
        <v>12</v>
      </c>
      <c r="H65">
        <f>D64/H63</f>
        <v>0.70696665130927672</v>
      </c>
      <c r="J65">
        <v>0</v>
      </c>
      <c r="K65">
        <v>0</v>
      </c>
      <c r="L65">
        <f>H64</f>
        <v>-0.70724688329928143</v>
      </c>
      <c r="M65">
        <f>H65</f>
        <v>0.70696665130927672</v>
      </c>
      <c r="N65">
        <v>0</v>
      </c>
    </row>
    <row r="66" spans="1:14" x14ac:dyDescent="0.25">
      <c r="A66">
        <v>0</v>
      </c>
      <c r="B66">
        <v>0</v>
      </c>
      <c r="C66">
        <v>0</v>
      </c>
      <c r="D66">
        <v>32.276369584838413</v>
      </c>
      <c r="E66">
        <v>-1.1354749201164527E-6</v>
      </c>
      <c r="J66">
        <v>0</v>
      </c>
      <c r="K66">
        <v>0</v>
      </c>
      <c r="L66">
        <f>-M65</f>
        <v>-0.70696665130927672</v>
      </c>
      <c r="M66">
        <f>L65</f>
        <v>-0.70724688329928143</v>
      </c>
      <c r="N66">
        <v>0</v>
      </c>
    </row>
    <row r="67" spans="1:14" x14ac:dyDescent="0.25">
      <c r="A67">
        <v>0</v>
      </c>
      <c r="B67">
        <v>0</v>
      </c>
      <c r="C67">
        <v>0</v>
      </c>
      <c r="D67">
        <v>0</v>
      </c>
      <c r="E67">
        <v>-119.36499648235716</v>
      </c>
      <c r="J67">
        <v>0</v>
      </c>
      <c r="K67">
        <v>0</v>
      </c>
      <c r="L67">
        <v>0</v>
      </c>
      <c r="M67">
        <v>0</v>
      </c>
      <c r="N67">
        <v>1</v>
      </c>
    </row>
    <row r="69" spans="1:14" x14ac:dyDescent="0.25">
      <c r="A69">
        <f t="array" ref="A69:E73">MMULT(A63:E67,TRANSPOSE(J63:N67))</f>
        <v>6.3895110122710461</v>
      </c>
      <c r="B69">
        <v>142.44882485405176</v>
      </c>
      <c r="C69">
        <v>-5.0252913531727574E-15</v>
      </c>
      <c r="D69">
        <v>-5.0233001851245029E-15</v>
      </c>
      <c r="E69">
        <v>0</v>
      </c>
    </row>
    <row r="70" spans="1:14" x14ac:dyDescent="0.25">
      <c r="A70">
        <v>3.2895560461934959E-16</v>
      </c>
      <c r="B70">
        <v>58.699513883457087</v>
      </c>
      <c r="C70">
        <v>78.329843834193767</v>
      </c>
      <c r="D70">
        <v>0</v>
      </c>
      <c r="E70">
        <v>0</v>
      </c>
    </row>
    <row r="71" spans="1:14" x14ac:dyDescent="0.25">
      <c r="A71">
        <v>2.9833443732625156E-16</v>
      </c>
      <c r="B71">
        <v>3.5527136788005009E-15</v>
      </c>
      <c r="C71">
        <v>-151.90894925289717</v>
      </c>
      <c r="D71">
        <v>-65.513329975846943</v>
      </c>
      <c r="E71">
        <v>0</v>
      </c>
    </row>
    <row r="72" spans="1:14" x14ac:dyDescent="0.25">
      <c r="A72">
        <v>0</v>
      </c>
      <c r="B72">
        <v>0</v>
      </c>
      <c r="C72">
        <v>22.818316921813803</v>
      </c>
      <c r="D72">
        <v>-22.827361793092688</v>
      </c>
      <c r="E72">
        <v>-1.1354749201164527E-6</v>
      </c>
    </row>
    <row r="73" spans="1:14" x14ac:dyDescent="0.25">
      <c r="A73">
        <v>0</v>
      </c>
      <c r="B73">
        <v>0</v>
      </c>
      <c r="C73">
        <v>0</v>
      </c>
      <c r="D73">
        <v>0</v>
      </c>
      <c r="E73">
        <v>-119.36499648235716</v>
      </c>
    </row>
    <row r="75" spans="1:14" x14ac:dyDescent="0.25">
      <c r="A75" t="s">
        <v>18</v>
      </c>
    </row>
    <row r="76" spans="1:14" x14ac:dyDescent="0.25">
      <c r="A76">
        <v>2</v>
      </c>
      <c r="B76">
        <v>5</v>
      </c>
    </row>
    <row r="77" spans="1:14" x14ac:dyDescent="0.25">
      <c r="A77">
        <f>A69</f>
        <v>6.3895110122710461</v>
      </c>
      <c r="B77">
        <f>B70</f>
        <v>58.699513883457087</v>
      </c>
      <c r="C77">
        <f>C71</f>
        <v>-151.90894925289717</v>
      </c>
      <c r="D77">
        <f>D72</f>
        <v>-22.827361793092688</v>
      </c>
      <c r="E77">
        <f>E73</f>
        <v>-119.36499648235716</v>
      </c>
    </row>
    <row r="78" spans="1:14" x14ac:dyDescent="0.25">
      <c r="A78">
        <f>B69</f>
        <v>142.44882485405176</v>
      </c>
      <c r="B78">
        <f>C70</f>
        <v>78.329843834193767</v>
      </c>
      <c r="C78">
        <f>D71</f>
        <v>-65.513329975846943</v>
      </c>
      <c r="D78">
        <f>E72</f>
        <v>-1.1354749201164527E-6</v>
      </c>
      <c r="E78" s="1">
        <f>C72</f>
        <v>22.818316921813803</v>
      </c>
    </row>
    <row r="80" spans="1:14" x14ac:dyDescent="0.25">
      <c r="A80">
        <f>A69</f>
        <v>6.3895110122710461</v>
      </c>
      <c r="B80">
        <f t="shared" ref="B80:E80" si="6">B69</f>
        <v>142.44882485405176</v>
      </c>
      <c r="C80">
        <f t="shared" si="6"/>
        <v>-5.0252913531727574E-15</v>
      </c>
      <c r="D80">
        <f t="shared" si="6"/>
        <v>-5.0233001851245029E-15</v>
      </c>
      <c r="E80">
        <f t="shared" si="6"/>
        <v>0</v>
      </c>
      <c r="G80" t="s">
        <v>10</v>
      </c>
      <c r="H80">
        <f>SQRT(C82*C82+C83*C83)</f>
        <v>153.61316496402131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f t="shared" ref="A81:E84" si="7">A70</f>
        <v>3.2895560461934959E-16</v>
      </c>
      <c r="B81">
        <f t="shared" si="7"/>
        <v>58.699513883457087</v>
      </c>
      <c r="C81">
        <f t="shared" si="7"/>
        <v>78.329843834193767</v>
      </c>
      <c r="D81">
        <f t="shared" si="7"/>
        <v>0</v>
      </c>
      <c r="E81">
        <f t="shared" si="7"/>
        <v>0</v>
      </c>
      <c r="G81" t="s">
        <v>11</v>
      </c>
      <c r="H81">
        <f>C82/H80</f>
        <v>-0.98890579650824006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f t="shared" si="7"/>
        <v>2.9833443732625156E-16</v>
      </c>
      <c r="B82">
        <f t="shared" si="7"/>
        <v>3.5527136788005009E-15</v>
      </c>
      <c r="C82">
        <f t="shared" si="7"/>
        <v>-151.90894925289717</v>
      </c>
      <c r="D82">
        <f t="shared" si="7"/>
        <v>-65.513329975846943</v>
      </c>
      <c r="E82">
        <f t="shared" si="7"/>
        <v>0</v>
      </c>
      <c r="G82" t="s">
        <v>12</v>
      </c>
      <c r="H82">
        <f>C83/H80</f>
        <v>0.14854401917412627</v>
      </c>
      <c r="J82">
        <v>0</v>
      </c>
      <c r="K82">
        <v>0</v>
      </c>
      <c r="L82">
        <f>H81</f>
        <v>-0.98890579650824006</v>
      </c>
      <c r="M82">
        <f>H82</f>
        <v>0.14854401917412627</v>
      </c>
      <c r="N82">
        <v>0</v>
      </c>
    </row>
    <row r="83" spans="1:14" x14ac:dyDescent="0.25">
      <c r="A83">
        <f t="shared" si="7"/>
        <v>0</v>
      </c>
      <c r="B83">
        <f t="shared" si="7"/>
        <v>0</v>
      </c>
      <c r="C83">
        <f t="shared" si="7"/>
        <v>22.818316921813803</v>
      </c>
      <c r="D83">
        <f t="shared" si="7"/>
        <v>-22.827361793092688</v>
      </c>
      <c r="E83">
        <f t="shared" si="7"/>
        <v>-1.1354749201164527E-6</v>
      </c>
      <c r="J83">
        <v>0</v>
      </c>
      <c r="K83">
        <v>0</v>
      </c>
      <c r="L83">
        <f>-M82</f>
        <v>-0.14854401917412627</v>
      </c>
      <c r="M83">
        <f>L82</f>
        <v>-0.98890579650824006</v>
      </c>
      <c r="N83">
        <v>0</v>
      </c>
    </row>
    <row r="84" spans="1:14" x14ac:dyDescent="0.25">
      <c r="A84">
        <f t="shared" si="7"/>
        <v>0</v>
      </c>
      <c r="B84">
        <f t="shared" si="7"/>
        <v>0</v>
      </c>
      <c r="C84">
        <f t="shared" si="7"/>
        <v>0</v>
      </c>
      <c r="D84">
        <f t="shared" si="7"/>
        <v>0</v>
      </c>
      <c r="E84">
        <f t="shared" si="7"/>
        <v>-119.36499648235716</v>
      </c>
      <c r="J84">
        <v>0</v>
      </c>
      <c r="K84">
        <v>0</v>
      </c>
      <c r="L84">
        <v>0</v>
      </c>
      <c r="M84">
        <v>0</v>
      </c>
      <c r="N84">
        <v>1</v>
      </c>
    </row>
    <row r="86" spans="1:14" x14ac:dyDescent="0.25">
      <c r="A86" t="s">
        <v>15</v>
      </c>
      <c r="J86" t="s">
        <v>16</v>
      </c>
    </row>
    <row r="87" spans="1:14" x14ac:dyDescent="0.25">
      <c r="A87">
        <f t="array" ref="A87:E91">MMULT(J80:N84,A80:E84)</f>
        <v>6.3895110122710461</v>
      </c>
      <c r="B87">
        <v>142.44882485405176</v>
      </c>
      <c r="C87">
        <v>-5.0252913531727574E-15</v>
      </c>
      <c r="D87">
        <v>-5.0233001851245029E-15</v>
      </c>
      <c r="E87">
        <v>0</v>
      </c>
      <c r="G87" t="s">
        <v>10</v>
      </c>
      <c r="H87">
        <f>SQRT(D89*D89+E89*E89)</f>
        <v>61.395643693784208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3.2895560461934959E-16</v>
      </c>
      <c r="B88">
        <v>58.699513883457087</v>
      </c>
      <c r="C88">
        <v>78.329843834193767</v>
      </c>
      <c r="D88">
        <v>0</v>
      </c>
      <c r="E88">
        <v>0</v>
      </c>
      <c r="G88" t="s">
        <v>11</v>
      </c>
      <c r="H88">
        <f>D89/H87</f>
        <v>1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 x14ac:dyDescent="0.25">
      <c r="A89">
        <v>-2.9502465436995441E-16</v>
      </c>
      <c r="B89">
        <v>-3.5132991502999291E-15</v>
      </c>
      <c r="C89">
        <v>153.61316496402131</v>
      </c>
      <c r="D89">
        <v>61.395643693784208</v>
      </c>
      <c r="E89">
        <v>-1.6866800830551784E-7</v>
      </c>
      <c r="G89" t="s">
        <v>12</v>
      </c>
      <c r="H89">
        <f>E89/H87</f>
        <v>-2.7472308808547282E-9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-4.4315796378492885E-17</v>
      </c>
      <c r="B90">
        <v>-5.2773436882392228E-16</v>
      </c>
      <c r="C90">
        <v>0</v>
      </c>
      <c r="D90">
        <v>32.305723740273166</v>
      </c>
      <c r="E90">
        <v>1.1228777302928908E-6</v>
      </c>
      <c r="J90">
        <v>0</v>
      </c>
      <c r="K90">
        <v>0</v>
      </c>
      <c r="L90">
        <v>0</v>
      </c>
      <c r="M90">
        <f>H88</f>
        <v>1</v>
      </c>
      <c r="N90">
        <f>H89</f>
        <v>-2.7472308808547282E-9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-119.36499648235716</v>
      </c>
      <c r="J91">
        <v>0</v>
      </c>
      <c r="K91">
        <v>0</v>
      </c>
      <c r="L91">
        <v>0</v>
      </c>
      <c r="M91">
        <f>-N90</f>
        <v>2.7472308808547282E-9</v>
      </c>
      <c r="N91">
        <f>M90</f>
        <v>1</v>
      </c>
    </row>
    <row r="93" spans="1:14" x14ac:dyDescent="0.25">
      <c r="A93">
        <f t="array" ref="A93:E97">MMULT(A87:E91,TRANSPOSE(J87:N91))</f>
        <v>6.3895110122710461</v>
      </c>
      <c r="B93">
        <v>142.44882485405176</v>
      </c>
      <c r="C93">
        <v>-5.0252913531727574E-15</v>
      </c>
      <c r="D93">
        <v>-5.0233001851245029E-15</v>
      </c>
      <c r="E93">
        <v>-1.3800165392377308E-23</v>
      </c>
    </row>
    <row r="94" spans="1:14" x14ac:dyDescent="0.25">
      <c r="A94">
        <v>3.2895560461934959E-16</v>
      </c>
      <c r="B94">
        <v>58.699513883457087</v>
      </c>
      <c r="C94">
        <v>78.329843834193767</v>
      </c>
      <c r="D94">
        <v>0</v>
      </c>
      <c r="E94">
        <v>0</v>
      </c>
    </row>
    <row r="95" spans="1:14" x14ac:dyDescent="0.25">
      <c r="A95">
        <v>-2.9502465436995441E-16</v>
      </c>
      <c r="B95">
        <v>-3.5132991502999291E-15</v>
      </c>
      <c r="C95">
        <v>153.61316496402131</v>
      </c>
      <c r="D95">
        <v>61.395643693784208</v>
      </c>
      <c r="E95">
        <v>0</v>
      </c>
    </row>
    <row r="96" spans="1:14" x14ac:dyDescent="0.25">
      <c r="A96">
        <v>-4.4315796378492885E-17</v>
      </c>
      <c r="B96">
        <v>-5.2773436882392228E-16</v>
      </c>
      <c r="C96">
        <v>0</v>
      </c>
      <c r="D96">
        <v>32.305723740273166</v>
      </c>
      <c r="E96">
        <v>1.2116290121805311E-6</v>
      </c>
    </row>
    <row r="97" spans="1:14" x14ac:dyDescent="0.25">
      <c r="A97">
        <v>0</v>
      </c>
      <c r="B97">
        <v>0</v>
      </c>
      <c r="C97">
        <v>0</v>
      </c>
      <c r="D97">
        <v>3.2792320442944757E-7</v>
      </c>
      <c r="E97">
        <v>-119.36499648235716</v>
      </c>
    </row>
    <row r="99" spans="1:14" x14ac:dyDescent="0.25">
      <c r="A99" t="s">
        <v>19</v>
      </c>
    </row>
    <row r="100" spans="1:14" x14ac:dyDescent="0.25">
      <c r="A100">
        <v>2</v>
      </c>
      <c r="B100">
        <v>5</v>
      </c>
    </row>
    <row r="101" spans="1:14" x14ac:dyDescent="0.25">
      <c r="A101">
        <f>A93</f>
        <v>6.3895110122710461</v>
      </c>
      <c r="B101">
        <f>B94</f>
        <v>58.699513883457087</v>
      </c>
      <c r="C101">
        <f>C95</f>
        <v>153.61316496402131</v>
      </c>
      <c r="D101">
        <f>D96</f>
        <v>32.305723740273166</v>
      </c>
      <c r="E101">
        <f>E97</f>
        <v>-119.36499648235716</v>
      </c>
    </row>
    <row r="102" spans="1:14" x14ac:dyDescent="0.25">
      <c r="A102">
        <f>B93</f>
        <v>142.44882485405176</v>
      </c>
      <c r="B102">
        <f>C94</f>
        <v>78.329843834193767</v>
      </c>
      <c r="C102">
        <f>D95</f>
        <v>61.395643693784208</v>
      </c>
      <c r="D102">
        <f>E96</f>
        <v>1.2116290121805311E-6</v>
      </c>
      <c r="E102" s="1">
        <f>D97</f>
        <v>3.2792320442944757E-7</v>
      </c>
    </row>
    <row r="104" spans="1:14" x14ac:dyDescent="0.25">
      <c r="A104">
        <f>A93</f>
        <v>6.3895110122710461</v>
      </c>
      <c r="B104">
        <f t="shared" ref="B104:E104" si="8">B93</f>
        <v>142.44882485405176</v>
      </c>
      <c r="C104">
        <f t="shared" si="8"/>
        <v>-5.0252913531727574E-15</v>
      </c>
      <c r="D104">
        <f t="shared" si="8"/>
        <v>-5.0233001851245029E-15</v>
      </c>
      <c r="E104">
        <f t="shared" si="8"/>
        <v>-1.3800165392377308E-23</v>
      </c>
      <c r="G104" t="s">
        <v>10</v>
      </c>
      <c r="H104">
        <f>SQRT(D107*D107+D108*D108)</f>
        <v>32.305723740273166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f t="shared" ref="A105:E108" si="9">A94</f>
        <v>3.2895560461934959E-16</v>
      </c>
      <c r="B105">
        <f t="shared" si="9"/>
        <v>58.699513883457087</v>
      </c>
      <c r="C105">
        <f t="shared" si="9"/>
        <v>78.329843834193767</v>
      </c>
      <c r="D105">
        <f t="shared" si="9"/>
        <v>0</v>
      </c>
      <c r="E105">
        <f t="shared" si="9"/>
        <v>0</v>
      </c>
      <c r="G105" t="s">
        <v>11</v>
      </c>
      <c r="H105">
        <f>D107/H104</f>
        <v>1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5">
      <c r="A106">
        <f t="shared" si="9"/>
        <v>-2.9502465436995441E-16</v>
      </c>
      <c r="B106">
        <f t="shared" si="9"/>
        <v>-3.5132991502999291E-15</v>
      </c>
      <c r="C106">
        <f t="shared" si="9"/>
        <v>153.61316496402131</v>
      </c>
      <c r="D106">
        <f t="shared" si="9"/>
        <v>61.395643693784208</v>
      </c>
      <c r="E106">
        <f t="shared" si="9"/>
        <v>0</v>
      </c>
      <c r="G106" t="s">
        <v>12</v>
      </c>
      <c r="H106">
        <f>D108/H104</f>
        <v>1.0150622442816531E-8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f t="shared" si="9"/>
        <v>-4.4315796378492885E-17</v>
      </c>
      <c r="B107">
        <f t="shared" si="9"/>
        <v>-5.2773436882392228E-16</v>
      </c>
      <c r="C107">
        <f t="shared" si="9"/>
        <v>0</v>
      </c>
      <c r="D107">
        <f t="shared" si="9"/>
        <v>32.305723740273166</v>
      </c>
      <c r="E107">
        <f t="shared" si="9"/>
        <v>1.2116290121805311E-6</v>
      </c>
      <c r="J107">
        <v>0</v>
      </c>
      <c r="K107">
        <v>0</v>
      </c>
      <c r="L107">
        <v>0</v>
      </c>
      <c r="M107">
        <f>H105</f>
        <v>1</v>
      </c>
      <c r="N107">
        <f>H106</f>
        <v>1.0150622442816531E-8</v>
      </c>
    </row>
    <row r="108" spans="1:14" x14ac:dyDescent="0.25">
      <c r="A108">
        <f t="shared" si="9"/>
        <v>0</v>
      </c>
      <c r="B108">
        <f t="shared" si="9"/>
        <v>0</v>
      </c>
      <c r="C108">
        <f t="shared" si="9"/>
        <v>0</v>
      </c>
      <c r="D108">
        <f t="shared" si="9"/>
        <v>3.2792320442944757E-7</v>
      </c>
      <c r="E108">
        <f t="shared" si="9"/>
        <v>-119.36499648235716</v>
      </c>
      <c r="J108">
        <v>0</v>
      </c>
      <c r="K108">
        <v>0</v>
      </c>
      <c r="L108">
        <v>0</v>
      </c>
      <c r="M108">
        <f>-N107</f>
        <v>-1.0150622442816531E-8</v>
      </c>
      <c r="N108">
        <f>M107</f>
        <v>1</v>
      </c>
    </row>
    <row r="110" spans="1:14" x14ac:dyDescent="0.25">
      <c r="A110" t="s">
        <v>15</v>
      </c>
    </row>
    <row r="111" spans="1:14" x14ac:dyDescent="0.25">
      <c r="A111">
        <f t="array" ref="A111:E115">MMULT(J104:N108,A104:E108)</f>
        <v>6.3895110122710461</v>
      </c>
      <c r="B111">
        <v>142.44882485405176</v>
      </c>
      <c r="C111">
        <v>-5.0252913531727574E-15</v>
      </c>
      <c r="D111">
        <v>-5.0233001851245029E-15</v>
      </c>
      <c r="E111">
        <v>-1.3800165392377308E-23</v>
      </c>
    </row>
    <row r="112" spans="1:14" x14ac:dyDescent="0.25">
      <c r="A112">
        <v>3.2895560461934959E-16</v>
      </c>
      <c r="B112">
        <v>58.699513883457087</v>
      </c>
      <c r="C112">
        <v>78.329843834193767</v>
      </c>
      <c r="D112">
        <v>0</v>
      </c>
      <c r="E112">
        <v>0</v>
      </c>
    </row>
    <row r="113" spans="1:5" x14ac:dyDescent="0.25">
      <c r="A113">
        <v>-2.9502465436995441E-16</v>
      </c>
      <c r="B113">
        <v>-3.5132991502999291E-15</v>
      </c>
      <c r="C113">
        <v>153.61316496402131</v>
      </c>
      <c r="D113">
        <v>61.395643693784208</v>
      </c>
      <c r="E113">
        <v>0</v>
      </c>
    </row>
    <row r="114" spans="1:5" x14ac:dyDescent="0.25">
      <c r="A114">
        <v>-4.4315796378492885E-17</v>
      </c>
      <c r="B114">
        <v>-5.2773436882392228E-16</v>
      </c>
      <c r="C114">
        <v>0</v>
      </c>
      <c r="D114">
        <v>32.305723740273166</v>
      </c>
      <c r="E114">
        <v>2.1175823681357508E-22</v>
      </c>
    </row>
    <row r="115" spans="1:5" x14ac:dyDescent="0.25">
      <c r="A115">
        <v>4.4983291729081741E-25</v>
      </c>
      <c r="B115">
        <v>5.3568323280297224E-24</v>
      </c>
      <c r="C115">
        <v>0</v>
      </c>
      <c r="D115">
        <v>0</v>
      </c>
      <c r="E115">
        <v>-119.36499648235717</v>
      </c>
    </row>
    <row r="117" spans="1:5" x14ac:dyDescent="0.25">
      <c r="A117" t="s">
        <v>20</v>
      </c>
    </row>
    <row r="118" spans="1:5" x14ac:dyDescent="0.25">
      <c r="A118">
        <v>2</v>
      </c>
      <c r="B118">
        <v>5</v>
      </c>
    </row>
    <row r="119" spans="1:5" x14ac:dyDescent="0.25">
      <c r="A119">
        <f>A111</f>
        <v>6.3895110122710461</v>
      </c>
      <c r="B119">
        <f>B112</f>
        <v>58.699513883457087</v>
      </c>
      <c r="C119">
        <f>C113</f>
        <v>153.61316496402131</v>
      </c>
      <c r="D119">
        <f>D114</f>
        <v>32.305723740273166</v>
      </c>
      <c r="E119">
        <f>E115</f>
        <v>-119.36499648235717</v>
      </c>
    </row>
    <row r="120" spans="1:5" x14ac:dyDescent="0.25">
      <c r="A120">
        <f>B111</f>
        <v>142.44882485405176</v>
      </c>
      <c r="B120">
        <f>C112</f>
        <v>78.329843834193767</v>
      </c>
      <c r="C120">
        <f>D113</f>
        <v>61.395643693784208</v>
      </c>
      <c r="D120">
        <f>E114</f>
        <v>2.1175823681357508E-22</v>
      </c>
      <c r="E120" s="1">
        <v>0</v>
      </c>
    </row>
    <row r="122" spans="1:5" x14ac:dyDescent="0.25">
      <c r="A122" t="s">
        <v>2</v>
      </c>
    </row>
    <row r="123" spans="1:5" x14ac:dyDescent="0.25">
      <c r="A123">
        <f>A119</f>
        <v>6.3895110122710461</v>
      </c>
      <c r="B123">
        <f>A120</f>
        <v>142.44882485405176</v>
      </c>
      <c r="C123">
        <v>0</v>
      </c>
      <c r="D123">
        <v>0</v>
      </c>
      <c r="E123">
        <v>0</v>
      </c>
    </row>
    <row r="124" spans="1:5" x14ac:dyDescent="0.25">
      <c r="A124">
        <v>0</v>
      </c>
      <c r="B124">
        <f>B119</f>
        <v>58.699513883457087</v>
      </c>
      <c r="C124">
        <f>B120</f>
        <v>78.329843834193767</v>
      </c>
      <c r="D124">
        <v>0</v>
      </c>
      <c r="E124">
        <v>0</v>
      </c>
    </row>
    <row r="125" spans="1:5" x14ac:dyDescent="0.25">
      <c r="A125">
        <v>0</v>
      </c>
      <c r="B125">
        <v>0</v>
      </c>
      <c r="C125">
        <f>C119</f>
        <v>153.61316496402131</v>
      </c>
      <c r="D125">
        <f>C120</f>
        <v>61.395643693784208</v>
      </c>
      <c r="E125">
        <v>0</v>
      </c>
    </row>
    <row r="126" spans="1:5" x14ac:dyDescent="0.25">
      <c r="A126">
        <v>0</v>
      </c>
      <c r="B126">
        <v>0</v>
      </c>
      <c r="C126">
        <v>0</v>
      </c>
      <c r="D126">
        <f>D119</f>
        <v>32.305723740273166</v>
      </c>
      <c r="E126">
        <f>D120</f>
        <v>2.1175823681357508E-22</v>
      </c>
    </row>
    <row r="127" spans="1:5" x14ac:dyDescent="0.25">
      <c r="A127">
        <v>0</v>
      </c>
      <c r="B127">
        <v>0</v>
      </c>
      <c r="C127">
        <v>0</v>
      </c>
      <c r="D127">
        <v>0</v>
      </c>
      <c r="E127">
        <f>E119</f>
        <v>-119.36499648235717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opLeftCell="A103" workbookViewId="0">
      <selection activeCell="B14" sqref="B14"/>
    </sheetView>
  </sheetViews>
  <sheetFormatPr defaultRowHeight="15" x14ac:dyDescent="0.25"/>
  <cols>
    <col min="1" max="1" width="12.7109375" bestFit="1" customWidth="1"/>
    <col min="2" max="2" width="10.140625" bestFit="1" customWidth="1"/>
    <col min="3" max="5" width="9.28515625" bestFit="1" customWidth="1"/>
    <col min="10" max="10" width="11.7109375" bestFit="1" customWidth="1"/>
    <col min="11" max="11" width="9.28515625" bestFit="1" customWidth="1"/>
    <col min="12" max="12" width="12.7109375" bestFit="1" customWidth="1"/>
    <col min="13" max="13" width="9.28515625" bestFit="1" customWidth="1"/>
    <col min="14" max="14" width="12.7109375" bestFit="1" customWidth="1"/>
    <col min="16" max="16" width="12.7109375" bestFit="1" customWidth="1"/>
    <col min="17" max="20" width="9.28515625" bestFit="1" customWidth="1"/>
    <col min="22" max="22" width="12" bestFit="1" customWidth="1"/>
  </cols>
  <sheetData>
    <row r="1" spans="1:17" x14ac:dyDescent="0.25">
      <c r="A1" t="s">
        <v>1</v>
      </c>
    </row>
    <row r="2" spans="1:17" x14ac:dyDescent="0.25">
      <c r="A2">
        <v>2</v>
      </c>
      <c r="B2">
        <v>5</v>
      </c>
    </row>
    <row r="3" spans="1:17" x14ac:dyDescent="0.25">
      <c r="A3">
        <v>183.81270503379722</v>
      </c>
      <c r="B3">
        <v>187.76968098154464</v>
      </c>
      <c r="C3">
        <v>30.253129926643481</v>
      </c>
      <c r="D3">
        <v>165.06301481064696</v>
      </c>
      <c r="E3">
        <v>37.462488501211624</v>
      </c>
    </row>
    <row r="4" spans="1:17" x14ac:dyDescent="0.25">
      <c r="A4">
        <v>-89.106637731848807</v>
      </c>
      <c r="B4">
        <v>119.6711815478516</v>
      </c>
      <c r="C4">
        <v>-42.324362210236885</v>
      </c>
      <c r="D4">
        <v>8.1886586265745791</v>
      </c>
      <c r="E4">
        <v>0</v>
      </c>
    </row>
    <row r="6" spans="1:17" x14ac:dyDescent="0.25">
      <c r="A6" t="s">
        <v>2</v>
      </c>
      <c r="G6" t="s">
        <v>3</v>
      </c>
      <c r="M6" t="s">
        <v>14</v>
      </c>
    </row>
    <row r="7" spans="1:17" x14ac:dyDescent="0.25">
      <c r="A7">
        <f>A3</f>
        <v>183.81270503379722</v>
      </c>
      <c r="B7">
        <f>A4</f>
        <v>-89.106637731848807</v>
      </c>
      <c r="C7">
        <v>0</v>
      </c>
      <c r="D7">
        <v>0</v>
      </c>
      <c r="E7">
        <v>0</v>
      </c>
      <c r="G7">
        <f t="array" ref="G7:K11">MMULT(TRANSPOSE(A7:E11),A7:E11)</f>
        <v>33787.110531841739</v>
      </c>
      <c r="H7">
        <v>-16378.932117957749</v>
      </c>
      <c r="I7">
        <v>0</v>
      </c>
      <c r="J7">
        <v>0</v>
      </c>
      <c r="K7">
        <v>0</v>
      </c>
      <c r="M7">
        <f>G7-B19</f>
        <v>32382.73344849579</v>
      </c>
      <c r="N7">
        <f t="shared" ref="N7:Q11" si="0">H7</f>
        <v>-16378.932117957749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7" x14ac:dyDescent="0.25">
      <c r="A8">
        <v>0</v>
      </c>
      <c r="B8">
        <f>B3</f>
        <v>187.76968098154464</v>
      </c>
      <c r="C8">
        <f>B4</f>
        <v>119.6711815478516</v>
      </c>
      <c r="D8">
        <v>0</v>
      </c>
      <c r="E8">
        <v>0</v>
      </c>
      <c r="G8">
        <v>-16378.932117957749</v>
      </c>
      <c r="H8">
        <v>43197.44598378599</v>
      </c>
      <c r="I8">
        <v>22470.619581924606</v>
      </c>
      <c r="J8">
        <v>0</v>
      </c>
      <c r="K8">
        <v>0</v>
      </c>
      <c r="M8">
        <f t="shared" ref="M8:N11" si="1">G8</f>
        <v>-16378.932117957749</v>
      </c>
      <c r="N8">
        <f>H8-B19</f>
        <v>41793.068900440041</v>
      </c>
      <c r="O8">
        <f t="shared" si="0"/>
        <v>22470.619581924606</v>
      </c>
      <c r="P8">
        <f t="shared" si="0"/>
        <v>0</v>
      </c>
      <c r="Q8">
        <f t="shared" si="0"/>
        <v>0</v>
      </c>
    </row>
    <row r="9" spans="1:17" x14ac:dyDescent="0.25">
      <c r="A9">
        <v>0</v>
      </c>
      <c r="B9">
        <v>0</v>
      </c>
      <c r="C9">
        <f>C3</f>
        <v>30.253129926643481</v>
      </c>
      <c r="D9">
        <f>C4</f>
        <v>-42.324362210236885</v>
      </c>
      <c r="E9">
        <v>0</v>
      </c>
      <c r="G9">
        <v>0</v>
      </c>
      <c r="H9">
        <v>22470.619581924606</v>
      </c>
      <c r="I9">
        <v>15236.44356341723</v>
      </c>
      <c r="J9">
        <v>-1280.444429008616</v>
      </c>
      <c r="K9">
        <v>0</v>
      </c>
      <c r="M9">
        <f t="shared" si="1"/>
        <v>0</v>
      </c>
      <c r="N9">
        <f t="shared" si="1"/>
        <v>22470.619581924606</v>
      </c>
      <c r="O9">
        <f>I9-B19</f>
        <v>13832.066480071282</v>
      </c>
      <c r="P9">
        <f t="shared" si="0"/>
        <v>-1280.444429008616</v>
      </c>
      <c r="Q9">
        <f t="shared" si="0"/>
        <v>0</v>
      </c>
    </row>
    <row r="10" spans="1:17" x14ac:dyDescent="0.25">
      <c r="A10">
        <v>0</v>
      </c>
      <c r="B10">
        <v>0</v>
      </c>
      <c r="C10">
        <v>0</v>
      </c>
      <c r="D10">
        <f>D3</f>
        <v>165.06301481064696</v>
      </c>
      <c r="E10">
        <f>D4</f>
        <v>8.1886586265745791</v>
      </c>
      <c r="G10">
        <v>0</v>
      </c>
      <c r="H10">
        <v>0</v>
      </c>
      <c r="I10">
        <v>-1280.444429008616</v>
      </c>
      <c r="J10">
        <v>29037.150494883186</v>
      </c>
      <c r="K10">
        <v>1351.6446801576117</v>
      </c>
      <c r="M10">
        <f t="shared" si="1"/>
        <v>0</v>
      </c>
      <c r="N10">
        <f t="shared" si="1"/>
        <v>0</v>
      </c>
      <c r="O10">
        <f t="shared" si="0"/>
        <v>-1280.444429008616</v>
      </c>
      <c r="P10">
        <f>J10-B19</f>
        <v>27632.773411537237</v>
      </c>
      <c r="Q10">
        <f t="shared" si="0"/>
        <v>1351.6446801576117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f>E3</f>
        <v>37.462488501211624</v>
      </c>
      <c r="G11">
        <v>0</v>
      </c>
      <c r="H11">
        <v>0</v>
      </c>
      <c r="I11">
        <v>0</v>
      </c>
      <c r="J11">
        <v>1351.6446801576117</v>
      </c>
      <c r="K11">
        <v>1470.4921748059874</v>
      </c>
      <c r="M11">
        <f t="shared" si="1"/>
        <v>0</v>
      </c>
      <c r="N11">
        <f t="shared" si="1"/>
        <v>0</v>
      </c>
      <c r="O11">
        <f t="shared" si="0"/>
        <v>0</v>
      </c>
      <c r="P11">
        <f t="shared" si="0"/>
        <v>1351.6446801576117</v>
      </c>
      <c r="Q11">
        <f>K11-B19</f>
        <v>66.115091460039821</v>
      </c>
    </row>
    <row r="13" spans="1:17" x14ac:dyDescent="0.25">
      <c r="A13" t="s">
        <v>4</v>
      </c>
      <c r="B13">
        <f>J10+K11</f>
        <v>30507.642669689172</v>
      </c>
      <c r="D13" t="s">
        <v>10</v>
      </c>
      <c r="E13">
        <f>SQRT((G7-B19)*(G7-B19)+G8*G8)</f>
        <v>36289.266221859543</v>
      </c>
      <c r="G13" t="s">
        <v>13</v>
      </c>
    </row>
    <row r="14" spans="1:17" x14ac:dyDescent="0.25">
      <c r="A14" t="s">
        <v>5</v>
      </c>
      <c r="B14">
        <f>J10*K11-J11*K10</f>
        <v>40871959.239991158</v>
      </c>
      <c r="D14" t="s">
        <v>11</v>
      </c>
      <c r="E14">
        <f>(G7-B19)/E13</f>
        <v>0.89235018560362689</v>
      </c>
      <c r="G14">
        <f>E14</f>
        <v>0.89235018560362689</v>
      </c>
      <c r="H14">
        <f>E15</f>
        <v>-0.45134371187950839</v>
      </c>
      <c r="I14">
        <v>0</v>
      </c>
      <c r="J14">
        <v>0</v>
      </c>
      <c r="K14">
        <v>0</v>
      </c>
      <c r="M14">
        <f t="array" ref="M14:Q18">MMULT(G14:K18,M7:Q11)</f>
        <v>36289.266221859543</v>
      </c>
      <c r="N14">
        <v>-33478.781963809452</v>
      </c>
      <c r="O14">
        <v>-10141.972850338219</v>
      </c>
      <c r="P14">
        <v>0</v>
      </c>
      <c r="Q14">
        <v>0</v>
      </c>
    </row>
    <row r="15" spans="1:17" x14ac:dyDescent="0.25">
      <c r="D15" t="s">
        <v>12</v>
      </c>
      <c r="E15">
        <f>G8/E13</f>
        <v>-0.45134371187950839</v>
      </c>
      <c r="G15">
        <f>-H14</f>
        <v>0.45134371187950839</v>
      </c>
      <c r="H15">
        <f>G14</f>
        <v>0.89235018560362689</v>
      </c>
      <c r="I15">
        <v>0</v>
      </c>
      <c r="J15">
        <v>0</v>
      </c>
      <c r="K15">
        <v>0</v>
      </c>
      <c r="M15">
        <v>0</v>
      </c>
      <c r="N15">
        <v>29901.524771511286</v>
      </c>
      <c r="O15">
        <v>20051.661554558916</v>
      </c>
      <c r="P15">
        <v>0</v>
      </c>
      <c r="Q15">
        <v>0</v>
      </c>
    </row>
    <row r="16" spans="1:17" x14ac:dyDescent="0.25">
      <c r="A16" t="s">
        <v>7</v>
      </c>
      <c r="B16">
        <f>(B13+SQRT(B13*B13-4*B14))/2</f>
        <v>29103.265586343223</v>
      </c>
      <c r="G16">
        <v>0</v>
      </c>
      <c r="H16">
        <v>0</v>
      </c>
      <c r="I16">
        <v>1</v>
      </c>
      <c r="J16">
        <v>0</v>
      </c>
      <c r="K16">
        <v>0</v>
      </c>
      <c r="M16">
        <v>0</v>
      </c>
      <c r="N16">
        <v>22470.619581924606</v>
      </c>
      <c r="O16">
        <v>13832.066480071282</v>
      </c>
      <c r="P16">
        <v>-1280.444429008616</v>
      </c>
      <c r="Q16">
        <v>0</v>
      </c>
    </row>
    <row r="17" spans="1:20" x14ac:dyDescent="0.25">
      <c r="A17" t="s">
        <v>6</v>
      </c>
      <c r="B17">
        <f>(B13-SQRT(B13*B13-4*B14))/2</f>
        <v>1404.3770833459475</v>
      </c>
      <c r="G17">
        <v>0</v>
      </c>
      <c r="H17">
        <v>0</v>
      </c>
      <c r="I17">
        <v>0</v>
      </c>
      <c r="J17">
        <v>1</v>
      </c>
      <c r="K17">
        <v>0</v>
      </c>
      <c r="M17">
        <v>0</v>
      </c>
      <c r="N17">
        <v>0</v>
      </c>
      <c r="O17">
        <v>-1280.444429008616</v>
      </c>
      <c r="P17">
        <v>27632.773411537237</v>
      </c>
      <c r="Q17">
        <v>1351.6446801576117</v>
      </c>
    </row>
    <row r="18" spans="1:20" x14ac:dyDescent="0.25"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0</v>
      </c>
      <c r="P18">
        <v>1351.6446801576117</v>
      </c>
      <c r="Q18">
        <v>66.115091460039821</v>
      </c>
    </row>
    <row r="19" spans="1:20" x14ac:dyDescent="0.25">
      <c r="A19" t="s">
        <v>8</v>
      </c>
      <c r="B19">
        <f>IF(ABS(B16-K11) &lt; ABS(B17-K11), B16, B17)</f>
        <v>1404.3770833459475</v>
      </c>
    </row>
    <row r="21" spans="1:20" x14ac:dyDescent="0.25">
      <c r="A21">
        <f t="array" ref="A21:E25">MMULT(A7:E11,TRANSPOSE(G14:K18))</f>
        <v>204.24302208020896</v>
      </c>
      <c r="B21">
        <v>3.4483838620368061</v>
      </c>
      <c r="C21">
        <v>0</v>
      </c>
      <c r="D21">
        <v>0</v>
      </c>
      <c r="E21">
        <v>0</v>
      </c>
    </row>
    <row r="22" spans="1:20" x14ac:dyDescent="0.25">
      <c r="A22">
        <v>-84.748664792641492</v>
      </c>
      <c r="B22">
        <v>167.55630967461516</v>
      </c>
      <c r="C22">
        <v>119.6711815478516</v>
      </c>
      <c r="D22">
        <v>0</v>
      </c>
      <c r="E22">
        <v>0</v>
      </c>
    </row>
    <row r="23" spans="1:20" x14ac:dyDescent="0.25">
      <c r="A23">
        <v>0</v>
      </c>
      <c r="B23">
        <v>0</v>
      </c>
      <c r="C23">
        <v>30.253129926643481</v>
      </c>
      <c r="D23">
        <v>-42.324362210236885</v>
      </c>
      <c r="E23">
        <v>0</v>
      </c>
    </row>
    <row r="24" spans="1:20" x14ac:dyDescent="0.25">
      <c r="A24">
        <v>0</v>
      </c>
      <c r="B24">
        <v>0</v>
      </c>
      <c r="C24">
        <v>0</v>
      </c>
      <c r="D24">
        <v>165.06301481064696</v>
      </c>
      <c r="E24">
        <v>8.1886586265745791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37.462488501211624</v>
      </c>
    </row>
    <row r="27" spans="1:20" x14ac:dyDescent="0.25">
      <c r="A27" t="s">
        <v>0</v>
      </c>
    </row>
    <row r="28" spans="1:20" x14ac:dyDescent="0.25">
      <c r="A28">
        <v>2</v>
      </c>
      <c r="B28">
        <v>5</v>
      </c>
    </row>
    <row r="29" spans="1:20" x14ac:dyDescent="0.25">
      <c r="A29">
        <f>A21</f>
        <v>204.24302208020896</v>
      </c>
      <c r="B29">
        <f>B22</f>
        <v>167.55630967461516</v>
      </c>
      <c r="C29">
        <f>C23</f>
        <v>30.253129926643481</v>
      </c>
      <c r="D29">
        <f>D24</f>
        <v>165.06301481064696</v>
      </c>
      <c r="E29">
        <f>E25</f>
        <v>37.462488501211624</v>
      </c>
    </row>
    <row r="30" spans="1:20" x14ac:dyDescent="0.25">
      <c r="A30">
        <f>B21</f>
        <v>3.4483838620368061</v>
      </c>
      <c r="B30">
        <f>C22</f>
        <v>119.6711815478516</v>
      </c>
      <c r="C30">
        <f>D23</f>
        <v>-42.324362210236885</v>
      </c>
      <c r="D30">
        <f>E24</f>
        <v>8.1886586265745791</v>
      </c>
      <c r="E30" s="1">
        <f>A22</f>
        <v>-84.748664792641492</v>
      </c>
    </row>
    <row r="31" spans="1:20" x14ac:dyDescent="0.25">
      <c r="J31" t="s">
        <v>13</v>
      </c>
      <c r="P31" t="s">
        <v>22</v>
      </c>
    </row>
    <row r="32" spans="1:20" x14ac:dyDescent="0.25">
      <c r="A32">
        <f>A21</f>
        <v>204.24302208020896</v>
      </c>
      <c r="B32">
        <f t="shared" ref="B32:E32" si="2">B21</f>
        <v>3.4483838620368061</v>
      </c>
      <c r="C32">
        <f t="shared" si="2"/>
        <v>0</v>
      </c>
      <c r="D32">
        <f t="shared" si="2"/>
        <v>0</v>
      </c>
      <c r="E32">
        <f t="shared" si="2"/>
        <v>0</v>
      </c>
      <c r="G32" t="s">
        <v>10</v>
      </c>
      <c r="H32">
        <f>SQRT(A32*A32+A33*A33)</f>
        <v>221.12790021295874</v>
      </c>
      <c r="J32">
        <f>H33</f>
        <v>0.92364202745791613</v>
      </c>
      <c r="K32">
        <f>H34</f>
        <v>-0.38325631777366725</v>
      </c>
      <c r="L32">
        <v>0</v>
      </c>
      <c r="M32">
        <v>0</v>
      </c>
      <c r="N32">
        <v>0</v>
      </c>
      <c r="P32">
        <f t="array" ref="P32:T36">TRANSPOSE(J32:N36)</f>
        <v>0.92364202745791613</v>
      </c>
      <c r="Q32">
        <v>0.38325631777366725</v>
      </c>
      <c r="R32">
        <v>0</v>
      </c>
      <c r="S32">
        <v>0</v>
      </c>
      <c r="T32">
        <v>0</v>
      </c>
    </row>
    <row r="33" spans="1:20" x14ac:dyDescent="0.25">
      <c r="A33">
        <f t="shared" ref="A33:E36" si="3">A22</f>
        <v>-84.748664792641492</v>
      </c>
      <c r="B33">
        <f t="shared" si="3"/>
        <v>167.55630967461516</v>
      </c>
      <c r="C33">
        <f t="shared" si="3"/>
        <v>119.6711815478516</v>
      </c>
      <c r="D33">
        <f t="shared" si="3"/>
        <v>0</v>
      </c>
      <c r="E33">
        <f t="shared" si="3"/>
        <v>0</v>
      </c>
      <c r="G33" t="s">
        <v>11</v>
      </c>
      <c r="H33">
        <f>A32/H32</f>
        <v>0.92364202745791613</v>
      </c>
      <c r="J33">
        <f>-K32</f>
        <v>0.38325631777366725</v>
      </c>
      <c r="K33">
        <f>J32</f>
        <v>0.92364202745791613</v>
      </c>
      <c r="L33">
        <v>0</v>
      </c>
      <c r="M33">
        <v>0</v>
      </c>
      <c r="N33">
        <v>0</v>
      </c>
      <c r="P33">
        <v>-0.38325631777366725</v>
      </c>
      <c r="Q33">
        <v>0.92364202745791613</v>
      </c>
      <c r="R33">
        <v>0</v>
      </c>
      <c r="S33">
        <v>0</v>
      </c>
      <c r="T33">
        <v>0</v>
      </c>
    </row>
    <row r="34" spans="1:20" x14ac:dyDescent="0.25">
      <c r="A34">
        <f t="shared" si="3"/>
        <v>0</v>
      </c>
      <c r="B34">
        <f t="shared" si="3"/>
        <v>0</v>
      </c>
      <c r="C34">
        <f t="shared" si="3"/>
        <v>30.253129926643481</v>
      </c>
      <c r="D34">
        <f t="shared" si="3"/>
        <v>-42.324362210236885</v>
      </c>
      <c r="E34">
        <f t="shared" si="3"/>
        <v>0</v>
      </c>
      <c r="G34" t="s">
        <v>12</v>
      </c>
      <c r="H34">
        <f>A33/H32</f>
        <v>-0.38325631777366725</v>
      </c>
      <c r="J34">
        <v>0</v>
      </c>
      <c r="K34">
        <v>0</v>
      </c>
      <c r="L34">
        <v>1</v>
      </c>
      <c r="M34">
        <v>0</v>
      </c>
      <c r="N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25">
      <c r="A35">
        <f t="shared" si="3"/>
        <v>0</v>
      </c>
      <c r="B35">
        <f t="shared" si="3"/>
        <v>0</v>
      </c>
      <c r="C35">
        <f t="shared" si="3"/>
        <v>0</v>
      </c>
      <c r="D35">
        <f t="shared" si="3"/>
        <v>165.06301481064696</v>
      </c>
      <c r="E35">
        <f t="shared" si="3"/>
        <v>8.1886586265745791</v>
      </c>
      <c r="J35">
        <v>0</v>
      </c>
      <c r="K35">
        <v>0</v>
      </c>
      <c r="L35">
        <v>0</v>
      </c>
      <c r="M35">
        <v>1</v>
      </c>
      <c r="N35">
        <v>0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0" x14ac:dyDescent="0.25">
      <c r="A36">
        <f t="shared" si="3"/>
        <v>0</v>
      </c>
      <c r="B36">
        <f t="shared" si="3"/>
        <v>0</v>
      </c>
      <c r="C36">
        <f t="shared" si="3"/>
        <v>0</v>
      </c>
      <c r="D36">
        <f t="shared" si="3"/>
        <v>0</v>
      </c>
      <c r="E36">
        <f t="shared" si="3"/>
        <v>37.462488501211624</v>
      </c>
      <c r="J36">
        <v>0</v>
      </c>
      <c r="K36">
        <v>0</v>
      </c>
      <c r="L36">
        <v>0</v>
      </c>
      <c r="M36">
        <v>0</v>
      </c>
      <c r="N36">
        <v>1</v>
      </c>
      <c r="P36">
        <v>0</v>
      </c>
      <c r="Q36">
        <v>0</v>
      </c>
      <c r="R36">
        <v>0</v>
      </c>
      <c r="S36">
        <v>0</v>
      </c>
      <c r="T36">
        <v>1</v>
      </c>
    </row>
    <row r="38" spans="1:20" x14ac:dyDescent="0.25">
      <c r="A38" t="s">
        <v>15</v>
      </c>
      <c r="J38" t="s">
        <v>16</v>
      </c>
      <c r="P38" t="s">
        <v>23</v>
      </c>
    </row>
    <row r="39" spans="1:20" x14ac:dyDescent="0.25">
      <c r="A39">
        <f t="array" ref="A39:E43">MMULT(J32:N36,A32:E36)</f>
        <v>221.12790021295876</v>
      </c>
      <c r="B39">
        <v>-61.031942003852471</v>
      </c>
      <c r="C39">
        <v>-45.864736383653636</v>
      </c>
      <c r="D39">
        <v>0</v>
      </c>
      <c r="E39">
        <v>0</v>
      </c>
      <c r="G39" t="s">
        <v>10</v>
      </c>
      <c r="H39">
        <f>SQRT(B39*B39+C39*C39)</f>
        <v>76.344429975628557</v>
      </c>
      <c r="J39">
        <v>1</v>
      </c>
      <c r="K39">
        <v>0</v>
      </c>
      <c r="L39">
        <v>0</v>
      </c>
      <c r="M39">
        <v>0</v>
      </c>
      <c r="N39">
        <v>0</v>
      </c>
      <c r="P39">
        <f t="array" ref="P39:T43">MMULT(TRANSPOSE(G14:K18),TRANSPOSE(J39:N43))</f>
        <v>0.89235018560362689</v>
      </c>
      <c r="Q39">
        <v>-0.36081719722090128</v>
      </c>
      <c r="R39">
        <v>0.27114958315075088</v>
      </c>
      <c r="S39">
        <v>0</v>
      </c>
      <c r="T39">
        <v>0</v>
      </c>
    </row>
    <row r="40" spans="1:20" x14ac:dyDescent="0.25">
      <c r="A40">
        <v>0</v>
      </c>
      <c r="B40">
        <v>156.08366448246235</v>
      </c>
      <c r="C40">
        <v>110.53333275314202</v>
      </c>
      <c r="D40">
        <v>0</v>
      </c>
      <c r="E40">
        <v>0</v>
      </c>
      <c r="G40" t="s">
        <v>11</v>
      </c>
      <c r="H40">
        <f>B39/H39</f>
        <v>-0.79942887809019869</v>
      </c>
      <c r="J40">
        <v>0</v>
      </c>
      <c r="K40">
        <f>H40</f>
        <v>-0.79942887809019869</v>
      </c>
      <c r="L40">
        <f>H41</f>
        <v>-0.60076074178948013</v>
      </c>
      <c r="M40">
        <v>0</v>
      </c>
      <c r="N40">
        <v>0</v>
      </c>
      <c r="P40">
        <v>-0.45134371187950839</v>
      </c>
      <c r="Q40">
        <v>-0.713370507740688</v>
      </c>
      <c r="R40">
        <v>0.5360889594392152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30.253129926643481</v>
      </c>
      <c r="D41">
        <v>-42.324362210236885</v>
      </c>
      <c r="E41">
        <v>0</v>
      </c>
      <c r="G41" t="s">
        <v>12</v>
      </c>
      <c r="H41">
        <f>C39/H39</f>
        <v>-0.60076074178948013</v>
      </c>
      <c r="J41">
        <v>0</v>
      </c>
      <c r="K41">
        <f>-L40</f>
        <v>0.60076074178948013</v>
      </c>
      <c r="L41">
        <f>K40</f>
        <v>-0.79942887809019869</v>
      </c>
      <c r="M41">
        <v>0</v>
      </c>
      <c r="N41">
        <v>0</v>
      </c>
      <c r="P41">
        <v>0</v>
      </c>
      <c r="Q41">
        <v>-0.60076074178948013</v>
      </c>
      <c r="R41">
        <v>-0.79942887809019869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165.06301481064696</v>
      </c>
      <c r="E42">
        <v>8.1886586265745791</v>
      </c>
      <c r="J42">
        <v>0</v>
      </c>
      <c r="K42">
        <v>0</v>
      </c>
      <c r="L42">
        <v>0</v>
      </c>
      <c r="M42">
        <v>1</v>
      </c>
      <c r="N42">
        <v>0</v>
      </c>
      <c r="P42">
        <v>0</v>
      </c>
      <c r="Q42">
        <v>0</v>
      </c>
      <c r="R42">
        <v>0</v>
      </c>
      <c r="S42">
        <v>1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37.462488501211624</v>
      </c>
      <c r="J43">
        <v>0</v>
      </c>
      <c r="K43">
        <v>0</v>
      </c>
      <c r="L43">
        <v>0</v>
      </c>
      <c r="M43">
        <v>0</v>
      </c>
      <c r="N43">
        <v>1</v>
      </c>
      <c r="P43">
        <v>0</v>
      </c>
      <c r="Q43">
        <v>0</v>
      </c>
      <c r="R43">
        <v>0</v>
      </c>
      <c r="S43">
        <v>0</v>
      </c>
      <c r="T43">
        <v>1</v>
      </c>
    </row>
    <row r="45" spans="1:20" x14ac:dyDescent="0.25">
      <c r="A45">
        <f t="array" ref="A45:E49">MMULT(A39:E43,TRANSPOSE(J39:N43))</f>
        <v>221.12790021295876</v>
      </c>
      <c r="B45">
        <v>76.344429975628572</v>
      </c>
      <c r="C45">
        <v>0</v>
      </c>
      <c r="D45">
        <v>0</v>
      </c>
      <c r="E45">
        <v>0</v>
      </c>
    </row>
    <row r="46" spans="1:20" x14ac:dyDescent="0.25">
      <c r="A46">
        <v>0</v>
      </c>
      <c r="B46">
        <v>-191.18187576266291</v>
      </c>
      <c r="C46">
        <v>5.4053998612894674</v>
      </c>
      <c r="D46">
        <v>0</v>
      </c>
      <c r="E46">
        <v>0</v>
      </c>
    </row>
    <row r="47" spans="1:20" x14ac:dyDescent="0.25">
      <c r="A47">
        <v>0</v>
      </c>
      <c r="B47">
        <v>-18.17489277618386</v>
      </c>
      <c r="C47">
        <v>-24.185225715973612</v>
      </c>
      <c r="D47">
        <v>-42.324362210236885</v>
      </c>
      <c r="E47">
        <v>0</v>
      </c>
    </row>
    <row r="48" spans="1:20" x14ac:dyDescent="0.25">
      <c r="A48">
        <v>0</v>
      </c>
      <c r="B48">
        <v>0</v>
      </c>
      <c r="C48">
        <v>0</v>
      </c>
      <c r="D48">
        <v>165.06301481064696</v>
      </c>
      <c r="E48">
        <v>8.1886586265745791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37.462488501211624</v>
      </c>
    </row>
    <row r="51" spans="1:20" x14ac:dyDescent="0.25">
      <c r="A51" t="s">
        <v>17</v>
      </c>
    </row>
    <row r="52" spans="1:20" x14ac:dyDescent="0.25">
      <c r="A52">
        <v>2</v>
      </c>
      <c r="B52">
        <v>5</v>
      </c>
    </row>
    <row r="53" spans="1:20" x14ac:dyDescent="0.25">
      <c r="A53">
        <f>A45</f>
        <v>221.12790021295876</v>
      </c>
      <c r="B53">
        <f>B46</f>
        <v>-191.18187576266291</v>
      </c>
      <c r="C53">
        <f>C47</f>
        <v>-24.185225715973612</v>
      </c>
      <c r="D53">
        <f>D48</f>
        <v>165.06301481064696</v>
      </c>
      <c r="E53">
        <f>E49</f>
        <v>37.462488501211624</v>
      </c>
    </row>
    <row r="54" spans="1:20" x14ac:dyDescent="0.25">
      <c r="A54">
        <f>B45</f>
        <v>76.344429975628572</v>
      </c>
      <c r="B54">
        <f>C46</f>
        <v>5.4053998612894674</v>
      </c>
      <c r="C54">
        <f>D47</f>
        <v>-42.324362210236885</v>
      </c>
      <c r="D54">
        <f>E48</f>
        <v>8.1886586265745791</v>
      </c>
      <c r="E54" s="1">
        <f>B47</f>
        <v>-18.17489277618386</v>
      </c>
    </row>
    <row r="55" spans="1:20" x14ac:dyDescent="0.25">
      <c r="J55" t="s">
        <v>13</v>
      </c>
      <c r="P55" t="s">
        <v>22</v>
      </c>
    </row>
    <row r="56" spans="1:20" x14ac:dyDescent="0.25">
      <c r="A56">
        <f>A45</f>
        <v>221.12790021295876</v>
      </c>
      <c r="B56">
        <f t="shared" ref="B56:E56" si="4">B45</f>
        <v>76.344429975628572</v>
      </c>
      <c r="C56">
        <f t="shared" si="4"/>
        <v>0</v>
      </c>
      <c r="D56">
        <f t="shared" si="4"/>
        <v>0</v>
      </c>
      <c r="E56">
        <f t="shared" si="4"/>
        <v>0</v>
      </c>
      <c r="G56" t="s">
        <v>10</v>
      </c>
      <c r="H56">
        <f>SQRT(B57*B57+B58*B58)</f>
        <v>192.04383965010712</v>
      </c>
      <c r="J56">
        <v>1</v>
      </c>
      <c r="K56">
        <v>0</v>
      </c>
      <c r="L56">
        <v>0</v>
      </c>
      <c r="M56">
        <v>0</v>
      </c>
      <c r="N56">
        <v>0</v>
      </c>
      <c r="P56">
        <f t="array" ref="P56:T60">MMULT(P32:T36,TRANSPOSE(J56:N60))</f>
        <v>0.92364202745791613</v>
      </c>
      <c r="Q56">
        <v>-0.38153612145725524</v>
      </c>
      <c r="R56">
        <v>3.6271106087143706E-2</v>
      </c>
      <c r="S56">
        <v>0</v>
      </c>
      <c r="T56">
        <v>0</v>
      </c>
    </row>
    <row r="57" spans="1:20" x14ac:dyDescent="0.25">
      <c r="A57">
        <f t="shared" ref="A57:E60" si="5">A46</f>
        <v>0</v>
      </c>
      <c r="B57">
        <f t="shared" si="5"/>
        <v>-191.18187576266291</v>
      </c>
      <c r="C57">
        <f t="shared" si="5"/>
        <v>5.4053998612894674</v>
      </c>
      <c r="D57">
        <f t="shared" si="5"/>
        <v>0</v>
      </c>
      <c r="E57">
        <f t="shared" si="5"/>
        <v>0</v>
      </c>
      <c r="G57" t="s">
        <v>11</v>
      </c>
      <c r="H57">
        <f>B57/H56</f>
        <v>-0.99551162958929251</v>
      </c>
      <c r="J57">
        <v>0</v>
      </c>
      <c r="K57">
        <f>H57</f>
        <v>-0.99551162958929251</v>
      </c>
      <c r="L57">
        <f>H58</f>
        <v>-9.4639290743704529E-2</v>
      </c>
      <c r="M57">
        <v>0</v>
      </c>
      <c r="N57">
        <v>0</v>
      </c>
      <c r="P57">
        <v>-0.38325631777366725</v>
      </c>
      <c r="Q57">
        <v>-0.91949637991178812</v>
      </c>
      <c r="R57">
        <v>8.7412826379694442E-2</v>
      </c>
      <c r="S57">
        <v>0</v>
      </c>
      <c r="T57">
        <v>0</v>
      </c>
    </row>
    <row r="58" spans="1:20" x14ac:dyDescent="0.25">
      <c r="A58">
        <f t="shared" si="5"/>
        <v>0</v>
      </c>
      <c r="B58">
        <f t="shared" si="5"/>
        <v>-18.17489277618386</v>
      </c>
      <c r="C58">
        <f t="shared" si="5"/>
        <v>-24.185225715973612</v>
      </c>
      <c r="D58">
        <f t="shared" si="5"/>
        <v>-42.324362210236885</v>
      </c>
      <c r="E58">
        <f t="shared" si="5"/>
        <v>0</v>
      </c>
      <c r="G58" t="s">
        <v>12</v>
      </c>
      <c r="H58">
        <f>B58/H56</f>
        <v>-9.4639290743704529E-2</v>
      </c>
      <c r="J58">
        <v>0</v>
      </c>
      <c r="K58">
        <f>-L57</f>
        <v>9.4639290743704529E-2</v>
      </c>
      <c r="L58">
        <f>K57</f>
        <v>-0.99551162958929251</v>
      </c>
      <c r="M58">
        <v>0</v>
      </c>
      <c r="N58">
        <v>0</v>
      </c>
      <c r="P58">
        <v>0</v>
      </c>
      <c r="Q58">
        <v>-9.4639290743704529E-2</v>
      </c>
      <c r="R58">
        <v>-0.99551162958929251</v>
      </c>
      <c r="S58">
        <v>0</v>
      </c>
      <c r="T58">
        <v>0</v>
      </c>
    </row>
    <row r="59" spans="1:20" x14ac:dyDescent="0.25">
      <c r="A59">
        <f t="shared" si="5"/>
        <v>0</v>
      </c>
      <c r="B59">
        <f t="shared" si="5"/>
        <v>0</v>
      </c>
      <c r="C59">
        <f t="shared" si="5"/>
        <v>0</v>
      </c>
      <c r="D59">
        <f t="shared" si="5"/>
        <v>165.06301481064696</v>
      </c>
      <c r="E59">
        <f t="shared" si="5"/>
        <v>8.1886586265745791</v>
      </c>
      <c r="J59">
        <v>0</v>
      </c>
      <c r="K59">
        <v>0</v>
      </c>
      <c r="L59">
        <v>0</v>
      </c>
      <c r="M59">
        <v>1</v>
      </c>
      <c r="N59">
        <v>0</v>
      </c>
      <c r="P59">
        <v>0</v>
      </c>
      <c r="Q59">
        <v>0</v>
      </c>
      <c r="R59">
        <v>0</v>
      </c>
      <c r="S59">
        <v>1</v>
      </c>
      <c r="T59">
        <v>0</v>
      </c>
    </row>
    <row r="60" spans="1:20" x14ac:dyDescent="0.25">
      <c r="A60">
        <f t="shared" si="5"/>
        <v>0</v>
      </c>
      <c r="B60">
        <f t="shared" si="5"/>
        <v>0</v>
      </c>
      <c r="C60">
        <f t="shared" si="5"/>
        <v>0</v>
      </c>
      <c r="D60">
        <f t="shared" si="5"/>
        <v>0</v>
      </c>
      <c r="E60">
        <f t="shared" si="5"/>
        <v>37.462488501211624</v>
      </c>
      <c r="J60">
        <v>0</v>
      </c>
      <c r="K60">
        <v>0</v>
      </c>
      <c r="L60">
        <v>0</v>
      </c>
      <c r="M60">
        <v>0</v>
      </c>
      <c r="N60">
        <v>1</v>
      </c>
      <c r="P60">
        <v>0</v>
      </c>
      <c r="Q60">
        <v>0</v>
      </c>
      <c r="R60">
        <v>0</v>
      </c>
      <c r="S60">
        <v>0</v>
      </c>
      <c r="T60">
        <v>1</v>
      </c>
    </row>
    <row r="62" spans="1:20" x14ac:dyDescent="0.25">
      <c r="A62" t="s">
        <v>15</v>
      </c>
      <c r="J62" t="s">
        <v>16</v>
      </c>
      <c r="P62" t="s">
        <v>23</v>
      </c>
    </row>
    <row r="63" spans="1:20" x14ac:dyDescent="0.25">
      <c r="A63">
        <f t="array" ref="A63:E67">MMULT(J56:N60,A56:E60)</f>
        <v>221.12790021295876</v>
      </c>
      <c r="B63">
        <v>76.344429975628572</v>
      </c>
      <c r="C63">
        <v>0</v>
      </c>
      <c r="D63">
        <v>0</v>
      </c>
      <c r="E63">
        <v>0</v>
      </c>
      <c r="G63" t="s">
        <v>10</v>
      </c>
      <c r="H63">
        <f>SQRT(C64*C64+D64*D64)</f>
        <v>5.0602884918297635</v>
      </c>
      <c r="J63">
        <v>1</v>
      </c>
      <c r="K63">
        <v>0</v>
      </c>
      <c r="L63">
        <v>0</v>
      </c>
      <c r="M63">
        <v>0</v>
      </c>
      <c r="N63">
        <v>0</v>
      </c>
      <c r="P63">
        <f t="array" ref="P63:T67">MMULT(P39:T43,TRANSPOSE(J63:N67))</f>
        <v>0.89235018560362689</v>
      </c>
      <c r="Q63">
        <v>-0.36081719722090128</v>
      </c>
      <c r="R63">
        <v>-0.16569541211403416</v>
      </c>
      <c r="S63">
        <v>-0.21463253911554592</v>
      </c>
      <c r="T63">
        <v>0</v>
      </c>
    </row>
    <row r="64" spans="1:20" x14ac:dyDescent="0.25">
      <c r="A64">
        <v>0</v>
      </c>
      <c r="B64">
        <v>192.04383965010712</v>
      </c>
      <c r="C64">
        <v>-3.0922658162578669</v>
      </c>
      <c r="D64">
        <v>4.0055476207564693</v>
      </c>
      <c r="E64">
        <v>0</v>
      </c>
      <c r="G64" t="s">
        <v>11</v>
      </c>
      <c r="H64">
        <f>C64/H63</f>
        <v>-0.61108488601995226</v>
      </c>
      <c r="J64">
        <v>0</v>
      </c>
      <c r="K64">
        <v>1</v>
      </c>
      <c r="L64">
        <v>0</v>
      </c>
      <c r="M64">
        <v>0</v>
      </c>
      <c r="N64">
        <v>0</v>
      </c>
      <c r="P64">
        <v>-0.45134371187950839</v>
      </c>
      <c r="Q64">
        <v>-0.713370507740688</v>
      </c>
      <c r="R64">
        <v>-0.32759586067546764</v>
      </c>
      <c r="S64">
        <v>-0.42434929539345312</v>
      </c>
      <c r="T64">
        <v>0</v>
      </c>
    </row>
    <row r="65" spans="1:20" x14ac:dyDescent="0.25">
      <c r="A65">
        <v>0</v>
      </c>
      <c r="B65">
        <v>0</v>
      </c>
      <c r="C65">
        <v>24.588236673552309</v>
      </c>
      <c r="D65">
        <v>42.134394795240389</v>
      </c>
      <c r="E65">
        <v>0</v>
      </c>
      <c r="G65" t="s">
        <v>12</v>
      </c>
      <c r="H65">
        <f>D64/H63</f>
        <v>0.79156507128471887</v>
      </c>
      <c r="J65">
        <v>0</v>
      </c>
      <c r="K65">
        <v>0</v>
      </c>
      <c r="L65">
        <f>H64</f>
        <v>-0.61108488601995226</v>
      </c>
      <c r="M65">
        <f>H65</f>
        <v>0.79156507128471887</v>
      </c>
      <c r="N65">
        <v>0</v>
      </c>
      <c r="P65">
        <v>0</v>
      </c>
      <c r="Q65">
        <v>-0.60076074178948013</v>
      </c>
      <c r="R65">
        <v>0.48851890484880739</v>
      </c>
      <c r="S65">
        <v>0.63279997687253098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165.06301481064696</v>
      </c>
      <c r="E66">
        <v>8.1886586265745791</v>
      </c>
      <c r="J66">
        <v>0</v>
      </c>
      <c r="K66">
        <v>0</v>
      </c>
      <c r="L66">
        <f>-M65</f>
        <v>-0.79156507128471887</v>
      </c>
      <c r="M66">
        <f>L65</f>
        <v>-0.61108488601995226</v>
      </c>
      <c r="N66">
        <v>0</v>
      </c>
      <c r="P66">
        <v>0</v>
      </c>
      <c r="Q66">
        <v>0</v>
      </c>
      <c r="R66">
        <v>0.79156507128471887</v>
      </c>
      <c r="S66">
        <v>-0.61108488601995226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37.462488501211624</v>
      </c>
      <c r="J67">
        <v>0</v>
      </c>
      <c r="K67">
        <v>0</v>
      </c>
      <c r="L67">
        <v>0</v>
      </c>
      <c r="M67">
        <v>0</v>
      </c>
      <c r="N67">
        <v>1</v>
      </c>
      <c r="P67">
        <v>0</v>
      </c>
      <c r="Q67">
        <v>0</v>
      </c>
      <c r="R67">
        <v>0</v>
      </c>
      <c r="S67">
        <v>0</v>
      </c>
      <c r="T67">
        <v>1</v>
      </c>
    </row>
    <row r="69" spans="1:20" x14ac:dyDescent="0.25">
      <c r="A69">
        <f t="array" ref="A69:E73">MMULT(A63:E67,TRANSPOSE(J63:N67))</f>
        <v>221.12790021295876</v>
      </c>
      <c r="B69">
        <v>76.344429975628572</v>
      </c>
      <c r="C69">
        <v>0</v>
      </c>
      <c r="D69">
        <v>0</v>
      </c>
      <c r="E69">
        <v>0</v>
      </c>
    </row>
    <row r="70" spans="1:20" x14ac:dyDescent="0.25">
      <c r="A70">
        <v>0</v>
      </c>
      <c r="B70">
        <v>192.04383965010712</v>
      </c>
      <c r="C70">
        <v>5.0602884918297644</v>
      </c>
      <c r="D70">
        <v>0</v>
      </c>
      <c r="E70">
        <v>0</v>
      </c>
    </row>
    <row r="71" spans="1:20" x14ac:dyDescent="0.25">
      <c r="A71">
        <v>0</v>
      </c>
      <c r="B71">
        <v>0</v>
      </c>
      <c r="C71">
        <v>18.326615414543625</v>
      </c>
      <c r="D71">
        <v>-45.210881156235118</v>
      </c>
      <c r="E71">
        <v>0</v>
      </c>
    </row>
    <row r="72" spans="1:20" x14ac:dyDescent="0.25">
      <c r="A72">
        <v>0</v>
      </c>
      <c r="B72">
        <v>0</v>
      </c>
      <c r="C72">
        <v>130.65811708506038</v>
      </c>
      <c r="D72">
        <v>-100.86751359167388</v>
      </c>
      <c r="E72">
        <v>8.1886586265745791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37.462488501211624</v>
      </c>
    </row>
    <row r="75" spans="1:20" x14ac:dyDescent="0.25">
      <c r="A75" t="s">
        <v>18</v>
      </c>
    </row>
    <row r="76" spans="1:20" x14ac:dyDescent="0.25">
      <c r="A76">
        <v>2</v>
      </c>
      <c r="B76">
        <v>5</v>
      </c>
    </row>
    <row r="77" spans="1:20" x14ac:dyDescent="0.25">
      <c r="A77">
        <f>A69</f>
        <v>221.12790021295876</v>
      </c>
      <c r="B77">
        <f>B70</f>
        <v>192.04383965010712</v>
      </c>
      <c r="C77">
        <f>C71</f>
        <v>18.326615414543625</v>
      </c>
      <c r="D77">
        <f>D72</f>
        <v>-100.86751359167388</v>
      </c>
      <c r="E77">
        <f>E73</f>
        <v>37.462488501211624</v>
      </c>
    </row>
    <row r="78" spans="1:20" x14ac:dyDescent="0.25">
      <c r="A78">
        <f>B69</f>
        <v>76.344429975628572</v>
      </c>
      <c r="B78">
        <f>C70</f>
        <v>5.0602884918297644</v>
      </c>
      <c r="C78">
        <f>D71</f>
        <v>-45.210881156235118</v>
      </c>
      <c r="D78">
        <f>E72</f>
        <v>8.1886586265745791</v>
      </c>
      <c r="E78" s="1">
        <f>C72</f>
        <v>130.65811708506038</v>
      </c>
    </row>
    <row r="79" spans="1:20" x14ac:dyDescent="0.25">
      <c r="J79" t="s">
        <v>13</v>
      </c>
      <c r="P79" t="s">
        <v>22</v>
      </c>
    </row>
    <row r="80" spans="1:20" x14ac:dyDescent="0.25">
      <c r="A80">
        <f>A69</f>
        <v>221.12790021295876</v>
      </c>
      <c r="B80">
        <f t="shared" ref="B80:E80" si="6">B69</f>
        <v>76.344429975628572</v>
      </c>
      <c r="C80">
        <f t="shared" si="6"/>
        <v>0</v>
      </c>
      <c r="D80">
        <f t="shared" si="6"/>
        <v>0</v>
      </c>
      <c r="E80">
        <f t="shared" si="6"/>
        <v>0</v>
      </c>
      <c r="G80" t="s">
        <v>10</v>
      </c>
      <c r="H80">
        <f>SQRT(C82*C82+C83*C83)</f>
        <v>131.93713803461833</v>
      </c>
      <c r="J80">
        <v>1</v>
      </c>
      <c r="K80">
        <v>0</v>
      </c>
      <c r="L80">
        <v>0</v>
      </c>
      <c r="M80">
        <v>0</v>
      </c>
      <c r="N80">
        <v>0</v>
      </c>
      <c r="P80">
        <f t="array" ref="P80:T84">MMULT(P56:T60,TRANSPOSE(J80:N84))</f>
        <v>0.92364202745791613</v>
      </c>
      <c r="Q80">
        <v>-0.38153612145725524</v>
      </c>
      <c r="R80">
        <v>5.038206996310475E-3</v>
      </c>
      <c r="S80">
        <v>-3.5919487845000826E-2</v>
      </c>
      <c r="T80">
        <v>0</v>
      </c>
    </row>
    <row r="81" spans="1:20" x14ac:dyDescent="0.25">
      <c r="A81">
        <f t="shared" ref="A81:E84" si="7">A70</f>
        <v>0</v>
      </c>
      <c r="B81">
        <f t="shared" si="7"/>
        <v>192.04383965010712</v>
      </c>
      <c r="C81">
        <f t="shared" si="7"/>
        <v>5.0602884918297644</v>
      </c>
      <c r="D81">
        <f t="shared" si="7"/>
        <v>0</v>
      </c>
      <c r="E81">
        <f t="shared" si="7"/>
        <v>0</v>
      </c>
      <c r="G81" t="s">
        <v>11</v>
      </c>
      <c r="H81">
        <f>C82/H80</f>
        <v>0.13890414547066343</v>
      </c>
      <c r="J81">
        <v>0</v>
      </c>
      <c r="K81">
        <v>1</v>
      </c>
      <c r="L81">
        <v>0</v>
      </c>
      <c r="M81">
        <v>0</v>
      </c>
      <c r="N81">
        <v>0</v>
      </c>
      <c r="P81">
        <v>-0.38325631777366725</v>
      </c>
      <c r="Q81">
        <v>-0.91949637991178812</v>
      </c>
      <c r="R81">
        <v>1.2142003951446923E-2</v>
      </c>
      <c r="S81">
        <v>-8.6565431644101756E-2</v>
      </c>
      <c r="T81">
        <v>0</v>
      </c>
    </row>
    <row r="82" spans="1:20" x14ac:dyDescent="0.25">
      <c r="A82">
        <f t="shared" si="7"/>
        <v>0</v>
      </c>
      <c r="B82">
        <f t="shared" si="7"/>
        <v>0</v>
      </c>
      <c r="C82">
        <f t="shared" si="7"/>
        <v>18.326615414543625</v>
      </c>
      <c r="D82">
        <f t="shared" si="7"/>
        <v>-45.210881156235118</v>
      </c>
      <c r="E82">
        <f t="shared" si="7"/>
        <v>0</v>
      </c>
      <c r="G82" t="s">
        <v>12</v>
      </c>
      <c r="H82">
        <f>C83/H80</f>
        <v>0.99030583072658174</v>
      </c>
      <c r="J82">
        <v>0</v>
      </c>
      <c r="K82">
        <v>0</v>
      </c>
      <c r="L82">
        <f>H81</f>
        <v>0.13890414547066343</v>
      </c>
      <c r="M82">
        <f>H82</f>
        <v>0.99030583072658174</v>
      </c>
      <c r="N82">
        <v>0</v>
      </c>
      <c r="P82">
        <v>0</v>
      </c>
      <c r="Q82">
        <v>-9.4639290743704529E-2</v>
      </c>
      <c r="R82">
        <v>-0.1382806922142083</v>
      </c>
      <c r="S82">
        <v>0.98586097133839745</v>
      </c>
      <c r="T82">
        <v>0</v>
      </c>
    </row>
    <row r="83" spans="1:20" x14ac:dyDescent="0.25">
      <c r="A83">
        <f t="shared" si="7"/>
        <v>0</v>
      </c>
      <c r="B83">
        <f t="shared" si="7"/>
        <v>0</v>
      </c>
      <c r="C83">
        <f t="shared" si="7"/>
        <v>130.65811708506038</v>
      </c>
      <c r="D83">
        <f t="shared" si="7"/>
        <v>-100.86751359167388</v>
      </c>
      <c r="E83">
        <f t="shared" si="7"/>
        <v>8.1886586265745791</v>
      </c>
      <c r="J83">
        <v>0</v>
      </c>
      <c r="K83">
        <v>0</v>
      </c>
      <c r="L83">
        <f>-M82</f>
        <v>-0.99030583072658174</v>
      </c>
      <c r="M83">
        <f>L82</f>
        <v>0.13890414547066343</v>
      </c>
      <c r="N83">
        <v>0</v>
      </c>
      <c r="P83">
        <v>0</v>
      </c>
      <c r="Q83">
        <v>0</v>
      </c>
      <c r="R83">
        <v>0.99030583072658174</v>
      </c>
      <c r="S83">
        <v>0.13890414547066343</v>
      </c>
      <c r="T83">
        <v>0</v>
      </c>
    </row>
    <row r="84" spans="1:20" x14ac:dyDescent="0.25">
      <c r="A84">
        <f t="shared" si="7"/>
        <v>0</v>
      </c>
      <c r="B84">
        <f t="shared" si="7"/>
        <v>0</v>
      </c>
      <c r="C84">
        <f t="shared" si="7"/>
        <v>0</v>
      </c>
      <c r="D84">
        <f t="shared" si="7"/>
        <v>0</v>
      </c>
      <c r="E84">
        <f t="shared" si="7"/>
        <v>37.462488501211624</v>
      </c>
      <c r="J84">
        <v>0</v>
      </c>
      <c r="K84">
        <v>0</v>
      </c>
      <c r="L84">
        <v>0</v>
      </c>
      <c r="M84">
        <v>0</v>
      </c>
      <c r="N84">
        <v>1</v>
      </c>
      <c r="P84">
        <v>0</v>
      </c>
      <c r="Q84">
        <v>0</v>
      </c>
      <c r="R84">
        <v>0</v>
      </c>
      <c r="S84">
        <v>0</v>
      </c>
      <c r="T84">
        <v>1</v>
      </c>
    </row>
    <row r="86" spans="1:20" x14ac:dyDescent="0.25">
      <c r="A86" t="s">
        <v>15</v>
      </c>
      <c r="J86" t="s">
        <v>16</v>
      </c>
      <c r="P86" t="s">
        <v>23</v>
      </c>
    </row>
    <row r="87" spans="1:20" x14ac:dyDescent="0.25">
      <c r="A87">
        <f t="array" ref="A87:E91">MMULT(J80:N84,A80:E84)</f>
        <v>221.12790021295876</v>
      </c>
      <c r="B87">
        <v>76.344429975628572</v>
      </c>
      <c r="C87">
        <v>0</v>
      </c>
      <c r="D87">
        <v>0</v>
      </c>
      <c r="E87">
        <v>0</v>
      </c>
      <c r="G87" t="s">
        <v>10</v>
      </c>
      <c r="H87">
        <f>SQRT(D89*D89+E89*E89)</f>
        <v>106.47890997041723</v>
      </c>
      <c r="J87">
        <v>1</v>
      </c>
      <c r="K87">
        <v>0</v>
      </c>
      <c r="L87">
        <v>0</v>
      </c>
      <c r="M87">
        <v>0</v>
      </c>
      <c r="N87">
        <v>0</v>
      </c>
      <c r="P87">
        <f t="array" ref="P87:T91">MMULT(P63:T67,TRANSPOSE(J87:N91))</f>
        <v>0.89235018560362689</v>
      </c>
      <c r="Q87">
        <v>-0.36081719722090128</v>
      </c>
      <c r="R87">
        <v>-0.16569541211403416</v>
      </c>
      <c r="S87">
        <v>0.2140091866326892</v>
      </c>
      <c r="T87">
        <v>1.634609690418954E-2</v>
      </c>
    </row>
    <row r="88" spans="1:20" x14ac:dyDescent="0.25">
      <c r="A88">
        <v>0</v>
      </c>
      <c r="B88">
        <v>192.04383965010712</v>
      </c>
      <c r="C88">
        <v>5.0602884918297644</v>
      </c>
      <c r="D88">
        <v>0</v>
      </c>
      <c r="E88">
        <v>0</v>
      </c>
      <c r="G88" t="s">
        <v>11</v>
      </c>
      <c r="H88">
        <f>D89/H87</f>
        <v>-0.99709572236611732</v>
      </c>
      <c r="J88">
        <v>0</v>
      </c>
      <c r="K88">
        <v>1</v>
      </c>
      <c r="L88">
        <v>0</v>
      </c>
      <c r="M88">
        <v>0</v>
      </c>
      <c r="N88">
        <v>0</v>
      </c>
      <c r="P88">
        <v>-0.45134371187950839</v>
      </c>
      <c r="Q88">
        <v>-0.713370507740688</v>
      </c>
      <c r="R88">
        <v>-0.32759586067546764</v>
      </c>
      <c r="S88">
        <v>0.42311686722588804</v>
      </c>
      <c r="T88">
        <v>3.2317815054089934E-2</v>
      </c>
    </row>
    <row r="89" spans="1:20" x14ac:dyDescent="0.25">
      <c r="A89">
        <v>0</v>
      </c>
      <c r="B89">
        <v>0</v>
      </c>
      <c r="C89">
        <v>131.93713803461836</v>
      </c>
      <c r="D89">
        <v>-106.16966565370994</v>
      </c>
      <c r="E89">
        <v>8.1092763837263284</v>
      </c>
      <c r="G89" t="s">
        <v>12</v>
      </c>
      <c r="H89">
        <f>E89/H87</f>
        <v>7.6158521776559393E-2</v>
      </c>
      <c r="J89">
        <v>0</v>
      </c>
      <c r="K89">
        <v>0</v>
      </c>
      <c r="L89">
        <v>1</v>
      </c>
      <c r="M89">
        <v>0</v>
      </c>
      <c r="N89">
        <v>0</v>
      </c>
      <c r="P89">
        <v>0</v>
      </c>
      <c r="Q89">
        <v>-0.60076074178948013</v>
      </c>
      <c r="R89">
        <v>0.48851890484880739</v>
      </c>
      <c r="S89">
        <v>-0.63096215005297862</v>
      </c>
      <c r="T89">
        <v>-4.8193110818852934E-2</v>
      </c>
    </row>
    <row r="90" spans="1:20" x14ac:dyDescent="0.25">
      <c r="A90">
        <v>0</v>
      </c>
      <c r="B90">
        <v>0</v>
      </c>
      <c r="C90">
        <v>0</v>
      </c>
      <c r="D90">
        <v>30.761683440104189</v>
      </c>
      <c r="E90">
        <v>1.1374386290753185</v>
      </c>
      <c r="J90">
        <v>0</v>
      </c>
      <c r="K90">
        <v>0</v>
      </c>
      <c r="L90">
        <v>0</v>
      </c>
      <c r="M90">
        <f>H88</f>
        <v>-0.99709572236611732</v>
      </c>
      <c r="N90">
        <f>H89</f>
        <v>7.6158521776559393E-2</v>
      </c>
      <c r="P90">
        <v>0</v>
      </c>
      <c r="Q90">
        <v>0</v>
      </c>
      <c r="R90">
        <v>0.79156507128471887</v>
      </c>
      <c r="S90">
        <v>0.60931012585308075</v>
      </c>
      <c r="T90">
        <v>4.6539321599276852E-2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37.462488501211624</v>
      </c>
      <c r="J91">
        <v>0</v>
      </c>
      <c r="K91">
        <v>0</v>
      </c>
      <c r="L91">
        <v>0</v>
      </c>
      <c r="M91">
        <f>-N90</f>
        <v>-7.6158521776559393E-2</v>
      </c>
      <c r="N91">
        <f>M90</f>
        <v>-0.99709572236611732</v>
      </c>
      <c r="P91">
        <v>0</v>
      </c>
      <c r="Q91">
        <v>0</v>
      </c>
      <c r="R91">
        <v>0</v>
      </c>
      <c r="S91">
        <v>7.6158521776559393E-2</v>
      </c>
      <c r="T91">
        <v>-0.99709572236611732</v>
      </c>
    </row>
    <row r="93" spans="1:20" x14ac:dyDescent="0.25">
      <c r="A93">
        <f t="array" ref="A93:E97">MMULT(A87:E91,TRANSPOSE(J87:N91))</f>
        <v>221.12790021295876</v>
      </c>
      <c r="B93">
        <v>76.344429975628572</v>
      </c>
      <c r="C93">
        <v>0</v>
      </c>
      <c r="D93">
        <v>0</v>
      </c>
      <c r="E93">
        <v>0</v>
      </c>
    </row>
    <row r="94" spans="1:20" x14ac:dyDescent="0.25">
      <c r="A94">
        <v>0</v>
      </c>
      <c r="B94">
        <v>192.04383965010712</v>
      </c>
      <c r="C94">
        <v>5.0602884918297644</v>
      </c>
      <c r="D94">
        <v>0</v>
      </c>
      <c r="E94">
        <v>0</v>
      </c>
    </row>
    <row r="95" spans="1:20" x14ac:dyDescent="0.25">
      <c r="A95">
        <v>0</v>
      </c>
      <c r="B95">
        <v>0</v>
      </c>
      <c r="C95">
        <v>131.93713803461836</v>
      </c>
      <c r="D95">
        <v>106.47890997041722</v>
      </c>
      <c r="E95">
        <v>0</v>
      </c>
    </row>
    <row r="96" spans="1:20" x14ac:dyDescent="0.25">
      <c r="A96">
        <v>0</v>
      </c>
      <c r="B96">
        <v>0</v>
      </c>
      <c r="C96">
        <v>0</v>
      </c>
      <c r="D96">
        <v>-30.585717326306582</v>
      </c>
      <c r="E96">
        <v>-3.4768995296617824</v>
      </c>
    </row>
    <row r="97" spans="1:22" x14ac:dyDescent="0.25">
      <c r="A97">
        <v>0</v>
      </c>
      <c r="B97">
        <v>0</v>
      </c>
      <c r="C97">
        <v>0</v>
      </c>
      <c r="D97">
        <v>2.8530877463236313</v>
      </c>
      <c r="E97">
        <v>-37.353687033747967</v>
      </c>
    </row>
    <row r="99" spans="1:22" x14ac:dyDescent="0.25">
      <c r="A99" t="s">
        <v>19</v>
      </c>
    </row>
    <row r="100" spans="1:22" x14ac:dyDescent="0.25">
      <c r="A100">
        <v>2</v>
      </c>
      <c r="B100">
        <v>5</v>
      </c>
    </row>
    <row r="101" spans="1:22" x14ac:dyDescent="0.25">
      <c r="A101">
        <f>A93</f>
        <v>221.12790021295876</v>
      </c>
      <c r="B101">
        <f>B94</f>
        <v>192.04383965010712</v>
      </c>
      <c r="C101">
        <f>C95</f>
        <v>131.93713803461836</v>
      </c>
      <c r="D101">
        <f>D96</f>
        <v>-30.585717326306582</v>
      </c>
      <c r="E101">
        <f>E97</f>
        <v>-37.353687033747967</v>
      </c>
    </row>
    <row r="102" spans="1:22" x14ac:dyDescent="0.25">
      <c r="A102">
        <f>B93</f>
        <v>76.344429975628572</v>
      </c>
      <c r="B102">
        <f>C94</f>
        <v>5.0602884918297644</v>
      </c>
      <c r="C102">
        <f>D95</f>
        <v>106.47890997041722</v>
      </c>
      <c r="D102">
        <f>E96</f>
        <v>-3.4768995296617824</v>
      </c>
      <c r="E102" s="1">
        <f>D97</f>
        <v>2.8530877463236313</v>
      </c>
    </row>
    <row r="103" spans="1:22" x14ac:dyDescent="0.25">
      <c r="J103" t="s">
        <v>13</v>
      </c>
      <c r="P103" t="s">
        <v>22</v>
      </c>
    </row>
    <row r="104" spans="1:22" x14ac:dyDescent="0.25">
      <c r="A104">
        <f>A93</f>
        <v>221.12790021295876</v>
      </c>
      <c r="B104">
        <f t="shared" ref="B104:E104" si="8">B93</f>
        <v>76.344429975628572</v>
      </c>
      <c r="C104">
        <f t="shared" si="8"/>
        <v>0</v>
      </c>
      <c r="D104">
        <f t="shared" si="8"/>
        <v>0</v>
      </c>
      <c r="E104">
        <f t="shared" si="8"/>
        <v>0</v>
      </c>
      <c r="G104" t="s">
        <v>10</v>
      </c>
      <c r="H104">
        <f>SQRT(D107*D107+D108*D108)</f>
        <v>30.718499541041272</v>
      </c>
      <c r="J104">
        <v>1</v>
      </c>
      <c r="K104">
        <v>0</v>
      </c>
      <c r="L104">
        <v>0</v>
      </c>
      <c r="M104">
        <v>0</v>
      </c>
      <c r="N104">
        <v>0</v>
      </c>
      <c r="P104">
        <f t="array" ref="P104:T108">MMULT(P80:T84,TRANSPOSE(J104:N108))</f>
        <v>0.92364202745791613</v>
      </c>
      <c r="Q104">
        <v>-0.38153612145725524</v>
      </c>
      <c r="R104">
        <v>5.038206996310475E-3</v>
      </c>
      <c r="S104">
        <v>3.5764224104276029E-2</v>
      </c>
      <c r="T104">
        <v>3.3361476685367631E-3</v>
      </c>
    </row>
    <row r="105" spans="1:22" x14ac:dyDescent="0.25">
      <c r="A105">
        <f t="shared" ref="A105:E108" si="9">A94</f>
        <v>0</v>
      </c>
      <c r="B105">
        <f t="shared" si="9"/>
        <v>192.04383965010712</v>
      </c>
      <c r="C105">
        <f t="shared" si="9"/>
        <v>5.0602884918297644</v>
      </c>
      <c r="D105">
        <f t="shared" si="9"/>
        <v>0</v>
      </c>
      <c r="E105">
        <f t="shared" si="9"/>
        <v>0</v>
      </c>
      <c r="G105" t="s">
        <v>11</v>
      </c>
      <c r="H105">
        <f>D107/H104</f>
        <v>-0.99567745115423734</v>
      </c>
      <c r="J105">
        <v>0</v>
      </c>
      <c r="K105">
        <v>1</v>
      </c>
      <c r="L105">
        <v>0</v>
      </c>
      <c r="M105">
        <v>0</v>
      </c>
      <c r="N105">
        <v>0</v>
      </c>
      <c r="P105">
        <v>-0.38325631777366725</v>
      </c>
      <c r="Q105">
        <v>-0.91949637991178812</v>
      </c>
      <c r="R105">
        <v>1.2142003951446923E-2</v>
      </c>
      <c r="S105">
        <v>8.6191248337465595E-2</v>
      </c>
      <c r="T105">
        <v>8.0400662782707886E-3</v>
      </c>
    </row>
    <row r="106" spans="1:22" x14ac:dyDescent="0.25">
      <c r="A106">
        <f t="shared" si="9"/>
        <v>0</v>
      </c>
      <c r="B106">
        <f t="shared" si="9"/>
        <v>0</v>
      </c>
      <c r="C106">
        <f t="shared" si="9"/>
        <v>131.93713803461836</v>
      </c>
      <c r="D106">
        <f t="shared" si="9"/>
        <v>106.47890997041722</v>
      </c>
      <c r="E106">
        <f t="shared" si="9"/>
        <v>0</v>
      </c>
      <c r="G106" t="s">
        <v>12</v>
      </c>
      <c r="H106">
        <f>D108/H104</f>
        <v>9.2878486545600311E-2</v>
      </c>
      <c r="J106">
        <v>0</v>
      </c>
      <c r="K106">
        <v>0</v>
      </c>
      <c r="L106">
        <v>1</v>
      </c>
      <c r="M106">
        <v>0</v>
      </c>
      <c r="N106">
        <v>0</v>
      </c>
      <c r="P106">
        <v>0</v>
      </c>
      <c r="Q106">
        <v>-9.4639290743704529E-2</v>
      </c>
      <c r="R106">
        <v>-0.1382806922142083</v>
      </c>
      <c r="S106">
        <v>-0.98159953913465625</v>
      </c>
      <c r="T106">
        <v>-9.1565274962285795E-2</v>
      </c>
    </row>
    <row r="107" spans="1:22" x14ac:dyDescent="0.25">
      <c r="A107">
        <f t="shared" si="9"/>
        <v>0</v>
      </c>
      <c r="B107">
        <f t="shared" si="9"/>
        <v>0</v>
      </c>
      <c r="C107">
        <f t="shared" si="9"/>
        <v>0</v>
      </c>
      <c r="D107">
        <f t="shared" si="9"/>
        <v>-30.585717326306582</v>
      </c>
      <c r="E107">
        <f t="shared" si="9"/>
        <v>-3.4768995296617824</v>
      </c>
      <c r="J107">
        <v>0</v>
      </c>
      <c r="K107">
        <v>0</v>
      </c>
      <c r="L107">
        <v>0</v>
      </c>
      <c r="M107">
        <f>H105</f>
        <v>-0.99567745115423734</v>
      </c>
      <c r="N107">
        <f>H106</f>
        <v>9.2878486545600311E-2</v>
      </c>
      <c r="P107">
        <v>0</v>
      </c>
      <c r="Q107">
        <v>0</v>
      </c>
      <c r="R107">
        <v>0.99030583072658174</v>
      </c>
      <c r="S107">
        <v>-0.13830372551698755</v>
      </c>
      <c r="T107">
        <v>-1.2901206806225122E-2</v>
      </c>
    </row>
    <row r="108" spans="1:22" x14ac:dyDescent="0.25">
      <c r="A108">
        <f t="shared" si="9"/>
        <v>0</v>
      </c>
      <c r="B108">
        <f t="shared" si="9"/>
        <v>0</v>
      </c>
      <c r="C108">
        <f t="shared" si="9"/>
        <v>0</v>
      </c>
      <c r="D108">
        <f t="shared" si="9"/>
        <v>2.8530877463236313</v>
      </c>
      <c r="E108">
        <f t="shared" si="9"/>
        <v>-37.353687033747967</v>
      </c>
      <c r="J108">
        <v>0</v>
      </c>
      <c r="K108">
        <v>0</v>
      </c>
      <c r="L108">
        <v>0</v>
      </c>
      <c r="M108">
        <f>-N107</f>
        <v>-9.2878486545600311E-2</v>
      </c>
      <c r="N108">
        <f>M107</f>
        <v>-0.99567745115423734</v>
      </c>
      <c r="P108">
        <v>0</v>
      </c>
      <c r="Q108">
        <v>0</v>
      </c>
      <c r="R108">
        <v>0</v>
      </c>
      <c r="S108">
        <v>9.2878486545600311E-2</v>
      </c>
      <c r="T108">
        <v>-0.99567745115423734</v>
      </c>
    </row>
    <row r="110" spans="1:22" x14ac:dyDescent="0.25">
      <c r="A110" t="s">
        <v>15</v>
      </c>
      <c r="J110" t="s">
        <v>24</v>
      </c>
      <c r="P110" t="s">
        <v>25</v>
      </c>
      <c r="V110" t="s">
        <v>26</v>
      </c>
    </row>
    <row r="111" spans="1:22" x14ac:dyDescent="0.25">
      <c r="A111">
        <f t="array" ref="A111:E115">MMULT(J104:N108,A104:E108)</f>
        <v>221.12790021295876</v>
      </c>
      <c r="B111">
        <v>76.344429975628572</v>
      </c>
      <c r="C111">
        <v>0</v>
      </c>
      <c r="D111">
        <v>0</v>
      </c>
      <c r="E111">
        <v>0</v>
      </c>
      <c r="J111">
        <f t="array" ref="J111:N115">MMULT(P104:T108,MMULT(A111:E115,TRANSPOSE(P87:T91)))</f>
        <v>183.81270503379727</v>
      </c>
      <c r="K111">
        <v>-89.106637731848807</v>
      </c>
      <c r="L111">
        <v>1.6375789613221059E-14</v>
      </c>
      <c r="M111">
        <v>-6.9388939039072284E-18</v>
      </c>
      <c r="N111">
        <v>-2.7755575615628914E-17</v>
      </c>
      <c r="P111" t="b">
        <f>ABS(J111-A7)&lt;EXP(-20)</f>
        <v>1</v>
      </c>
      <c r="Q111" t="b">
        <f t="shared" ref="Q111:T111" si="10">ABS(K111-B7)&lt;EXP(-20)</f>
        <v>1</v>
      </c>
      <c r="R111" t="b">
        <f t="shared" si="10"/>
        <v>1</v>
      </c>
      <c r="S111" t="b">
        <f t="shared" si="10"/>
        <v>1</v>
      </c>
      <c r="T111" t="b">
        <f t="shared" si="10"/>
        <v>1</v>
      </c>
      <c r="V111">
        <f>EXP(-20)</f>
        <v>2.0611536224385579E-9</v>
      </c>
    </row>
    <row r="112" spans="1:22" x14ac:dyDescent="0.25">
      <c r="A112">
        <v>0</v>
      </c>
      <c r="B112">
        <v>192.04383965010712</v>
      </c>
      <c r="C112">
        <v>5.0602884918297644</v>
      </c>
      <c r="D112">
        <v>0</v>
      </c>
      <c r="E112">
        <v>0</v>
      </c>
      <c r="J112">
        <v>-3.5362338057787213E-15</v>
      </c>
      <c r="K112">
        <v>187.7696809815447</v>
      </c>
      <c r="L112">
        <v>119.67118154785166</v>
      </c>
      <c r="M112">
        <v>6.3837823915946501E-16</v>
      </c>
      <c r="N112">
        <v>0</v>
      </c>
      <c r="P112" t="b">
        <f t="shared" ref="P112:P115" si="11">ABS(J112-A8)&lt;EXP(-20)</f>
        <v>1</v>
      </c>
      <c r="Q112" t="b">
        <f t="shared" ref="Q112:Q115" si="12">ABS(K112-B8)&lt;EXP(-20)</f>
        <v>1</v>
      </c>
      <c r="R112" t="b">
        <f t="shared" ref="R112:R115" si="13">ABS(L112-C8)&lt;EXP(-20)</f>
        <v>1</v>
      </c>
      <c r="S112" t="b">
        <f t="shared" ref="S112:S115" si="14">ABS(M112-D8)&lt;EXP(-20)</f>
        <v>1</v>
      </c>
      <c r="T112" t="b">
        <f t="shared" ref="T112:T115" si="15">ABS(N112-E8)&lt;EXP(-20)</f>
        <v>1</v>
      </c>
    </row>
    <row r="113" spans="1:20" x14ac:dyDescent="0.25">
      <c r="A113">
        <v>0</v>
      </c>
      <c r="B113">
        <v>0</v>
      </c>
      <c r="C113">
        <v>131.93713803461836</v>
      </c>
      <c r="D113">
        <v>106.47890997041722</v>
      </c>
      <c r="E113">
        <v>0</v>
      </c>
      <c r="J113">
        <v>-6.654399253847032E-15</v>
      </c>
      <c r="K113">
        <v>-1.0727529975440575E-14</v>
      </c>
      <c r="L113">
        <v>30.253129926643506</v>
      </c>
      <c r="M113">
        <v>-42.324362210236913</v>
      </c>
      <c r="N113">
        <v>0</v>
      </c>
      <c r="P113" t="b">
        <f t="shared" si="11"/>
        <v>1</v>
      </c>
      <c r="Q113" t="b">
        <f t="shared" si="12"/>
        <v>1</v>
      </c>
      <c r="R113" t="b">
        <f t="shared" si="13"/>
        <v>1</v>
      </c>
      <c r="S113" t="b">
        <f t="shared" si="14"/>
        <v>1</v>
      </c>
      <c r="T113" t="b">
        <f t="shared" si="15"/>
        <v>1</v>
      </c>
    </row>
    <row r="114" spans="1:20" x14ac:dyDescent="0.25">
      <c r="A114">
        <v>0</v>
      </c>
      <c r="B114">
        <v>0</v>
      </c>
      <c r="C114">
        <v>0</v>
      </c>
      <c r="D114">
        <v>30.718499541041268</v>
      </c>
      <c r="E114">
        <v>-7.4834569795152461E-3</v>
      </c>
      <c r="J114">
        <v>3.2786273695961654E-16</v>
      </c>
      <c r="K114">
        <v>-4.9335535656780394E-15</v>
      </c>
      <c r="L114">
        <v>-2.5639212974937209E-15</v>
      </c>
      <c r="M114">
        <v>165.06301481064702</v>
      </c>
      <c r="N114">
        <v>8.1886586265745809</v>
      </c>
      <c r="P114" t="b">
        <f t="shared" si="11"/>
        <v>1</v>
      </c>
      <c r="Q114" t="b">
        <f t="shared" si="12"/>
        <v>1</v>
      </c>
      <c r="R114" t="b">
        <f t="shared" si="13"/>
        <v>1</v>
      </c>
      <c r="S114" t="b">
        <f t="shared" si="14"/>
        <v>1</v>
      </c>
      <c r="T114" t="b">
        <f t="shared" si="15"/>
        <v>1</v>
      </c>
    </row>
    <row r="115" spans="1:20" x14ac:dyDescent="0.25">
      <c r="A115">
        <v>0</v>
      </c>
      <c r="B115">
        <v>0</v>
      </c>
      <c r="C115">
        <v>0</v>
      </c>
      <c r="D115">
        <v>-4.4408920985006262E-16</v>
      </c>
      <c r="E115">
        <v>37.51515306316135</v>
      </c>
      <c r="J115">
        <v>1.1102230246251565E-16</v>
      </c>
      <c r="K115">
        <v>4.4408920985006262E-16</v>
      </c>
      <c r="L115">
        <v>-4.4408920985006262E-16</v>
      </c>
      <c r="M115">
        <v>0</v>
      </c>
      <c r="N115">
        <v>37.46248850121161</v>
      </c>
      <c r="P115" t="b">
        <f t="shared" si="11"/>
        <v>1</v>
      </c>
      <c r="Q115" t="b">
        <f t="shared" si="12"/>
        <v>1</v>
      </c>
      <c r="R115" t="b">
        <f t="shared" si="13"/>
        <v>1</v>
      </c>
      <c r="S115" t="b">
        <f t="shared" si="14"/>
        <v>1</v>
      </c>
      <c r="T115" t="b">
        <f t="shared" si="15"/>
        <v>1</v>
      </c>
    </row>
    <row r="117" spans="1:20" x14ac:dyDescent="0.25">
      <c r="A117" t="s">
        <v>20</v>
      </c>
    </row>
    <row r="118" spans="1:20" x14ac:dyDescent="0.25">
      <c r="A118">
        <v>2</v>
      </c>
      <c r="B118">
        <v>5</v>
      </c>
    </row>
    <row r="119" spans="1:20" x14ac:dyDescent="0.25">
      <c r="A119">
        <f>A111</f>
        <v>221.12790021295876</v>
      </c>
      <c r="B119">
        <f>B112</f>
        <v>192.04383965010712</v>
      </c>
      <c r="C119">
        <f>C113</f>
        <v>131.93713803461836</v>
      </c>
      <c r="D119">
        <f>D114</f>
        <v>30.718499541041268</v>
      </c>
      <c r="E119">
        <f>E115</f>
        <v>37.51515306316135</v>
      </c>
    </row>
    <row r="120" spans="1:20" x14ac:dyDescent="0.25">
      <c r="A120">
        <f>B111</f>
        <v>76.344429975628572</v>
      </c>
      <c r="B120">
        <f>C112</f>
        <v>5.0602884918297644</v>
      </c>
      <c r="C120">
        <f>D113</f>
        <v>106.47890997041722</v>
      </c>
      <c r="D120">
        <f>E114</f>
        <v>-7.4834569795152461E-3</v>
      </c>
      <c r="E120" s="1">
        <v>0</v>
      </c>
    </row>
    <row r="122" spans="1:20" x14ac:dyDescent="0.25">
      <c r="A122" t="s">
        <v>27</v>
      </c>
    </row>
    <row r="123" spans="1:20" x14ac:dyDescent="0.25">
      <c r="A123">
        <v>5</v>
      </c>
      <c r="B123">
        <v>5</v>
      </c>
    </row>
    <row r="124" spans="1:20" x14ac:dyDescent="0.25">
      <c r="A124">
        <f>P104</f>
        <v>0.92364202745791613</v>
      </c>
      <c r="B124">
        <f t="shared" ref="B124:E124" si="16">Q104</f>
        <v>-0.38153612145725524</v>
      </c>
      <c r="C124">
        <f t="shared" si="16"/>
        <v>5.038206996310475E-3</v>
      </c>
      <c r="D124">
        <f t="shared" si="16"/>
        <v>3.5764224104276029E-2</v>
      </c>
      <c r="E124">
        <f t="shared" si="16"/>
        <v>3.3361476685367631E-3</v>
      </c>
    </row>
    <row r="125" spans="1:20" x14ac:dyDescent="0.25">
      <c r="A125">
        <f t="shared" ref="A125:A128" si="17">P105</f>
        <v>-0.38325631777366725</v>
      </c>
      <c r="B125">
        <f t="shared" ref="B125:B128" si="18">Q105</f>
        <v>-0.91949637991178812</v>
      </c>
      <c r="C125">
        <f t="shared" ref="C125:C128" si="19">R105</f>
        <v>1.2142003951446923E-2</v>
      </c>
      <c r="D125">
        <f t="shared" ref="D125:D128" si="20">S105</f>
        <v>8.6191248337465595E-2</v>
      </c>
      <c r="E125">
        <f t="shared" ref="E125:E128" si="21">T105</f>
        <v>8.0400662782707886E-3</v>
      </c>
    </row>
    <row r="126" spans="1:20" x14ac:dyDescent="0.25">
      <c r="A126">
        <f t="shared" si="17"/>
        <v>0</v>
      </c>
      <c r="B126">
        <f t="shared" si="18"/>
        <v>-9.4639290743704529E-2</v>
      </c>
      <c r="C126">
        <f t="shared" si="19"/>
        <v>-0.1382806922142083</v>
      </c>
      <c r="D126">
        <f t="shared" si="20"/>
        <v>-0.98159953913465625</v>
      </c>
      <c r="E126">
        <f t="shared" si="21"/>
        <v>-9.1565274962285795E-2</v>
      </c>
    </row>
    <row r="127" spans="1:20" x14ac:dyDescent="0.25">
      <c r="A127">
        <f t="shared" si="17"/>
        <v>0</v>
      </c>
      <c r="B127">
        <f t="shared" si="18"/>
        <v>0</v>
      </c>
      <c r="C127">
        <f t="shared" si="19"/>
        <v>0.99030583072658174</v>
      </c>
      <c r="D127">
        <f t="shared" si="20"/>
        <v>-0.13830372551698755</v>
      </c>
      <c r="E127">
        <f t="shared" si="21"/>
        <v>-1.2901206806225122E-2</v>
      </c>
    </row>
    <row r="128" spans="1:20" x14ac:dyDescent="0.25">
      <c r="A128">
        <f t="shared" si="17"/>
        <v>0</v>
      </c>
      <c r="B128">
        <f t="shared" si="18"/>
        <v>0</v>
      </c>
      <c r="C128">
        <f t="shared" si="19"/>
        <v>0</v>
      </c>
      <c r="D128">
        <f t="shared" si="20"/>
        <v>9.2878486545600311E-2</v>
      </c>
      <c r="E128">
        <f t="shared" si="21"/>
        <v>-0.99567745115423734</v>
      </c>
    </row>
    <row r="130" spans="1:5" x14ac:dyDescent="0.25">
      <c r="A130" t="s">
        <v>28</v>
      </c>
    </row>
    <row r="131" spans="1:5" x14ac:dyDescent="0.25">
      <c r="A131">
        <v>5</v>
      </c>
      <c r="B131">
        <v>5</v>
      </c>
    </row>
    <row r="132" spans="1:5" x14ac:dyDescent="0.25">
      <c r="A132">
        <f>P87</f>
        <v>0.89235018560362689</v>
      </c>
      <c r="B132">
        <f t="shared" ref="B132:E132" si="22">Q87</f>
        <v>-0.36081719722090128</v>
      </c>
      <c r="C132">
        <f t="shared" si="22"/>
        <v>-0.16569541211403416</v>
      </c>
      <c r="D132">
        <f t="shared" si="22"/>
        <v>0.2140091866326892</v>
      </c>
      <c r="E132">
        <f t="shared" si="22"/>
        <v>1.634609690418954E-2</v>
      </c>
    </row>
    <row r="133" spans="1:5" x14ac:dyDescent="0.25">
      <c r="A133">
        <f t="shared" ref="A133:A136" si="23">P88</f>
        <v>-0.45134371187950839</v>
      </c>
      <c r="B133">
        <f t="shared" ref="B133:B136" si="24">Q88</f>
        <v>-0.713370507740688</v>
      </c>
      <c r="C133">
        <f t="shared" ref="C133:C136" si="25">R88</f>
        <v>-0.32759586067546764</v>
      </c>
      <c r="D133">
        <f t="shared" ref="D133:D136" si="26">S88</f>
        <v>0.42311686722588804</v>
      </c>
      <c r="E133">
        <f t="shared" ref="E133:E136" si="27">T88</f>
        <v>3.2317815054089934E-2</v>
      </c>
    </row>
    <row r="134" spans="1:5" x14ac:dyDescent="0.25">
      <c r="A134">
        <f t="shared" si="23"/>
        <v>0</v>
      </c>
      <c r="B134">
        <f t="shared" si="24"/>
        <v>-0.60076074178948013</v>
      </c>
      <c r="C134">
        <f t="shared" si="25"/>
        <v>0.48851890484880739</v>
      </c>
      <c r="D134">
        <f t="shared" si="26"/>
        <v>-0.63096215005297862</v>
      </c>
      <c r="E134">
        <f t="shared" si="27"/>
        <v>-4.8193110818852934E-2</v>
      </c>
    </row>
    <row r="135" spans="1:5" x14ac:dyDescent="0.25">
      <c r="A135">
        <f t="shared" si="23"/>
        <v>0</v>
      </c>
      <c r="B135">
        <f t="shared" si="24"/>
        <v>0</v>
      </c>
      <c r="C135">
        <f t="shared" si="25"/>
        <v>0.79156507128471887</v>
      </c>
      <c r="D135">
        <f t="shared" si="26"/>
        <v>0.60931012585308075</v>
      </c>
      <c r="E135">
        <f t="shared" si="27"/>
        <v>4.6539321599276852E-2</v>
      </c>
    </row>
    <row r="136" spans="1:5" x14ac:dyDescent="0.25">
      <c r="A136">
        <f t="shared" si="23"/>
        <v>0</v>
      </c>
      <c r="B136">
        <f t="shared" si="24"/>
        <v>0</v>
      </c>
      <c r="C136">
        <f t="shared" si="25"/>
        <v>0</v>
      </c>
      <c r="D136">
        <f t="shared" si="26"/>
        <v>7.6158521776559393E-2</v>
      </c>
      <c r="E136">
        <f t="shared" si="27"/>
        <v>-0.99709572236611732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workbookViewId="0">
      <selection activeCell="A79" sqref="A79:F80"/>
    </sheetView>
  </sheetViews>
  <sheetFormatPr defaultRowHeight="15" x14ac:dyDescent="0.25"/>
  <cols>
    <col min="2" max="2" width="10" bestFit="1" customWidth="1"/>
  </cols>
  <sheetData>
    <row r="1" spans="1:15" x14ac:dyDescent="0.25">
      <c r="A1" t="s">
        <v>1</v>
      </c>
    </row>
    <row r="2" spans="1:15" x14ac:dyDescent="0.25">
      <c r="A2">
        <v>2</v>
      </c>
      <c r="B2">
        <v>6</v>
      </c>
    </row>
    <row r="3" spans="1:15" x14ac:dyDescent="0.25">
      <c r="A3">
        <v>127.81143485134106</v>
      </c>
      <c r="B3">
        <v>51.930216730078598</v>
      </c>
      <c r="C3">
        <v>-4.137761153471061</v>
      </c>
      <c r="D3">
        <v>178.02471244634285</v>
      </c>
      <c r="E3">
        <v>-77.913969599835909</v>
      </c>
      <c r="F3">
        <v>94.237530859236301</v>
      </c>
    </row>
    <row r="4" spans="1:15" x14ac:dyDescent="0.25">
      <c r="A4">
        <v>0</v>
      </c>
      <c r="B4">
        <v>-49.478781165150885</v>
      </c>
      <c r="C4">
        <v>-98.065333615767059</v>
      </c>
      <c r="D4">
        <v>0</v>
      </c>
      <c r="E4">
        <v>0</v>
      </c>
      <c r="F4">
        <v>0</v>
      </c>
    </row>
    <row r="6" spans="1:15" x14ac:dyDescent="0.25">
      <c r="A6" t="s">
        <v>2</v>
      </c>
    </row>
    <row r="7" spans="1:15" x14ac:dyDescent="0.25">
      <c r="A7" s="1">
        <f>A3</f>
        <v>127.81143485134106</v>
      </c>
      <c r="B7" s="1">
        <f>A4</f>
        <v>0</v>
      </c>
      <c r="C7" s="1">
        <v>0</v>
      </c>
      <c r="D7" s="1">
        <v>0</v>
      </c>
      <c r="E7" s="1">
        <v>0</v>
      </c>
      <c r="F7" s="1">
        <v>0</v>
      </c>
      <c r="H7" t="s">
        <v>3</v>
      </c>
      <c r="L7" t="s">
        <v>14</v>
      </c>
    </row>
    <row r="8" spans="1:15" x14ac:dyDescent="0.25">
      <c r="A8" s="1">
        <v>0</v>
      </c>
      <c r="B8">
        <f>B3</f>
        <v>51.930216730078598</v>
      </c>
      <c r="C8">
        <f>B4</f>
        <v>-49.478781165150885</v>
      </c>
      <c r="D8">
        <v>0</v>
      </c>
      <c r="E8" s="1">
        <v>0</v>
      </c>
      <c r="F8" s="1">
        <v>0</v>
      </c>
      <c r="H8">
        <f t="array" ref="H8:J10">MMULT(TRANSPOSE(B8:D11),B8:D11)</f>
        <v>2696.7474096329352</v>
      </c>
      <c r="I8">
        <v>-2569.4438294464162</v>
      </c>
      <c r="J8">
        <v>0</v>
      </c>
      <c r="L8">
        <f>H8-B20</f>
        <v>-38617.098740987538</v>
      </c>
      <c r="M8">
        <f t="shared" ref="M8:N8" si="0">I8</f>
        <v>-2569.4438294464162</v>
      </c>
      <c r="N8">
        <f t="shared" si="0"/>
        <v>0</v>
      </c>
    </row>
    <row r="9" spans="1:15" x14ac:dyDescent="0.25">
      <c r="A9" s="1">
        <v>0</v>
      </c>
      <c r="B9">
        <v>0</v>
      </c>
      <c r="C9">
        <f>C3</f>
        <v>-4.137761153471061</v>
      </c>
      <c r="D9">
        <f>C4</f>
        <v>-98.065333615767059</v>
      </c>
      <c r="E9" s="1">
        <v>0</v>
      </c>
      <c r="F9" s="1">
        <v>0</v>
      </c>
      <c r="H9">
        <v>-2569.4438294464162</v>
      </c>
      <c r="I9">
        <v>2465.2708529520642</v>
      </c>
      <c r="J9">
        <v>405.77092793750074</v>
      </c>
      <c r="L9">
        <f t="shared" ref="L9:L10" si="1">H9</f>
        <v>-2569.4438294464162</v>
      </c>
      <c r="M9">
        <f>I9-B20</f>
        <v>-38848.575297668416</v>
      </c>
      <c r="N9">
        <f t="shared" ref="N9" si="2">J9</f>
        <v>405.77092793750074</v>
      </c>
    </row>
    <row r="10" spans="1:15" x14ac:dyDescent="0.25">
      <c r="A10" s="1">
        <v>0</v>
      </c>
      <c r="B10">
        <v>0</v>
      </c>
      <c r="C10">
        <v>0</v>
      </c>
      <c r="D10">
        <f>D3</f>
        <v>178.02471244634285</v>
      </c>
      <c r="E10" s="1">
        <f>D4</f>
        <v>0</v>
      </c>
      <c r="F10" s="1">
        <v>0</v>
      </c>
      <c r="H10">
        <v>0</v>
      </c>
      <c r="I10">
        <v>405.77092793750074</v>
      </c>
      <c r="J10">
        <v>41309.607898774746</v>
      </c>
      <c r="L10">
        <f t="shared" si="1"/>
        <v>0</v>
      </c>
      <c r="M10">
        <f t="shared" ref="M10" si="3">I10</f>
        <v>405.77092793750074</v>
      </c>
      <c r="N10">
        <f>J10-B20</f>
        <v>-4.2382518457307015</v>
      </c>
    </row>
    <row r="11" spans="1:15" x14ac:dyDescent="0.25">
      <c r="A11" s="1">
        <v>0</v>
      </c>
      <c r="B11">
        <v>0</v>
      </c>
      <c r="C11">
        <v>0</v>
      </c>
      <c r="D11">
        <v>0</v>
      </c>
      <c r="E11" s="1">
        <f>E3</f>
        <v>-77.913969599835909</v>
      </c>
      <c r="F11" s="1">
        <f>E4</f>
        <v>0</v>
      </c>
    </row>
    <row r="12" spans="1:1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f>F3</f>
        <v>94.237530859236301</v>
      </c>
    </row>
    <row r="14" spans="1:15" x14ac:dyDescent="0.25">
      <c r="A14" t="s">
        <v>4</v>
      </c>
      <c r="B14">
        <f>I9+J10</f>
        <v>43774.878751726807</v>
      </c>
      <c r="D14" t="s">
        <v>10</v>
      </c>
      <c r="E14">
        <f>SQRT((H8-B20)*(H8-B20)+H9*H9)</f>
        <v>38702.485149714368</v>
      </c>
      <c r="H14" t="s">
        <v>13</v>
      </c>
      <c r="O14" t="s">
        <v>21</v>
      </c>
    </row>
    <row r="15" spans="1:15" x14ac:dyDescent="0.25">
      <c r="A15" t="s">
        <v>5</v>
      </c>
      <c r="B15">
        <f>I9*J10-I10*J9</f>
        <v>101674722.25376847</v>
      </c>
      <c r="D15" t="s">
        <v>11</v>
      </c>
      <c r="E15">
        <f>(H8-B20)/E14</f>
        <v>-0.9977937745238703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 x14ac:dyDescent="0.25">
      <c r="D16" t="s">
        <v>12</v>
      </c>
      <c r="E16">
        <f>H9/E14</f>
        <v>-6.6389634141242715E-2</v>
      </c>
      <c r="H16">
        <v>0</v>
      </c>
      <c r="I16">
        <f>E15</f>
        <v>-0.9977937745238703</v>
      </c>
      <c r="J16">
        <f>E16</f>
        <v>-6.6389634141242715E-2</v>
      </c>
      <c r="K16">
        <v>0</v>
      </c>
      <c r="L16">
        <v>0</v>
      </c>
      <c r="M16">
        <v>0</v>
      </c>
    </row>
    <row r="17" spans="1:13" x14ac:dyDescent="0.25">
      <c r="A17" t="s">
        <v>7</v>
      </c>
      <c r="B17">
        <f>(B14+SQRT(B14*B14-4*B15))/2</f>
        <v>41313.846150620477</v>
      </c>
      <c r="H17">
        <v>0</v>
      </c>
      <c r="I17">
        <f>-J16</f>
        <v>6.6389634141242715E-2</v>
      </c>
      <c r="J17">
        <f>I16</f>
        <v>-0.9977937745238703</v>
      </c>
      <c r="K17">
        <v>0</v>
      </c>
      <c r="L17">
        <v>0</v>
      </c>
      <c r="M17">
        <v>0</v>
      </c>
    </row>
    <row r="18" spans="1:13" x14ac:dyDescent="0.25">
      <c r="A18" t="s">
        <v>6</v>
      </c>
      <c r="B18">
        <f>(B14-SQRT(B14*B14-4*B15))/2</f>
        <v>2461.0326011063335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 x14ac:dyDescent="0.25"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 t="s">
        <v>8</v>
      </c>
      <c r="B20">
        <f>IF(ABS(B17-J10) &lt; ABS(B18-J10), B17, B18)</f>
        <v>41313.846150620477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2" spans="1:13" x14ac:dyDescent="0.25">
      <c r="A22" t="s">
        <v>21</v>
      </c>
    </row>
    <row r="23" spans="1:13" x14ac:dyDescent="0.25">
      <c r="A23">
        <f t="array" ref="A23:F28">MMULT(A7:F12,TRANSPOSE(H15:M20))</f>
        <v>127.81143485134106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13" x14ac:dyDescent="0.25">
      <c r="A24">
        <v>0</v>
      </c>
      <c r="B24">
        <v>-48.530768783638784</v>
      </c>
      <c r="C24">
        <v>52.817247907201839</v>
      </c>
      <c r="D24">
        <v>0</v>
      </c>
      <c r="E24">
        <v>0</v>
      </c>
      <c r="F24">
        <v>0</v>
      </c>
    </row>
    <row r="25" spans="1:13" x14ac:dyDescent="0.25">
      <c r="A25">
        <v>0</v>
      </c>
      <c r="B25">
        <v>0.27470444914279019</v>
      </c>
      <c r="C25">
        <v>4.1286323194001335</v>
      </c>
      <c r="D25">
        <v>-98.065333615767059</v>
      </c>
      <c r="E25">
        <v>0</v>
      </c>
      <c r="F25">
        <v>0</v>
      </c>
    </row>
    <row r="26" spans="1:13" x14ac:dyDescent="0.25">
      <c r="A26">
        <v>0</v>
      </c>
      <c r="B26">
        <v>0</v>
      </c>
      <c r="C26">
        <v>0</v>
      </c>
      <c r="D26">
        <v>178.02471244634285</v>
      </c>
      <c r="E26">
        <v>0</v>
      </c>
      <c r="F26">
        <v>0</v>
      </c>
    </row>
    <row r="27" spans="1:13" x14ac:dyDescent="0.25">
      <c r="A27">
        <v>0</v>
      </c>
      <c r="B27">
        <v>0</v>
      </c>
      <c r="C27">
        <v>0</v>
      </c>
      <c r="D27">
        <v>0</v>
      </c>
      <c r="E27">
        <v>-77.913969599835909</v>
      </c>
      <c r="F27">
        <v>0</v>
      </c>
    </row>
    <row r="28" spans="1:1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94.237530859236301</v>
      </c>
    </row>
    <row r="30" spans="1:13" x14ac:dyDescent="0.25">
      <c r="A30" t="s">
        <v>0</v>
      </c>
    </row>
    <row r="31" spans="1:13" x14ac:dyDescent="0.25">
      <c r="A31">
        <v>2</v>
      </c>
      <c r="B31">
        <v>6</v>
      </c>
    </row>
    <row r="32" spans="1:13" x14ac:dyDescent="0.25">
      <c r="A32">
        <f>A23</f>
        <v>127.81143485134106</v>
      </c>
      <c r="B32">
        <f>B24</f>
        <v>-48.530768783638784</v>
      </c>
      <c r="C32">
        <f>C25</f>
        <v>4.1286323194001335</v>
      </c>
      <c r="D32">
        <f>D26</f>
        <v>178.02471244634285</v>
      </c>
      <c r="E32">
        <f>E27</f>
        <v>-77.913969599835909</v>
      </c>
      <c r="F32">
        <f>F28</f>
        <v>94.237530859236301</v>
      </c>
    </row>
    <row r="33" spans="1:16" x14ac:dyDescent="0.25">
      <c r="A33">
        <f>B23</f>
        <v>0</v>
      </c>
      <c r="B33">
        <f>C24</f>
        <v>52.817247907201839</v>
      </c>
      <c r="C33">
        <f>D25</f>
        <v>-98.065333615767059</v>
      </c>
      <c r="D33">
        <f>E26</f>
        <v>0</v>
      </c>
      <c r="E33">
        <f>F27</f>
        <v>0</v>
      </c>
      <c r="F33" s="1">
        <f>B25</f>
        <v>0.27470444914279019</v>
      </c>
    </row>
    <row r="35" spans="1:16" x14ac:dyDescent="0.25">
      <c r="A35" t="s">
        <v>2</v>
      </c>
      <c r="K35" t="s">
        <v>13</v>
      </c>
    </row>
    <row r="36" spans="1:16" x14ac:dyDescent="0.25">
      <c r="A36" s="1">
        <f>A23</f>
        <v>127.81143485134106</v>
      </c>
      <c r="B36" s="1">
        <f t="shared" ref="B36:F36" si="4">B23</f>
        <v>0</v>
      </c>
      <c r="C36" s="1">
        <f t="shared" si="4"/>
        <v>0</v>
      </c>
      <c r="D36" s="1">
        <f t="shared" si="4"/>
        <v>0</v>
      </c>
      <c r="E36" s="1">
        <f t="shared" si="4"/>
        <v>0</v>
      </c>
      <c r="F36" s="1">
        <f t="shared" si="4"/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f t="shared" ref="A37:F37" si="5">A24</f>
        <v>0</v>
      </c>
      <c r="B37">
        <f t="shared" si="5"/>
        <v>-48.530768783638784</v>
      </c>
      <c r="C37">
        <f t="shared" si="5"/>
        <v>52.817247907201839</v>
      </c>
      <c r="D37">
        <f t="shared" si="5"/>
        <v>0</v>
      </c>
      <c r="E37" s="1">
        <f t="shared" si="5"/>
        <v>0</v>
      </c>
      <c r="F37" s="1">
        <f t="shared" si="5"/>
        <v>0</v>
      </c>
      <c r="H37" t="s">
        <v>10</v>
      </c>
      <c r="I37">
        <f>SQRT(B37*B37+B38*B38)</f>
        <v>48.531546248449445</v>
      </c>
      <c r="K37">
        <v>0</v>
      </c>
      <c r="L37">
        <f>I38</f>
        <v>-0.99998398021759538</v>
      </c>
      <c r="M37">
        <f>I39</f>
        <v>5.6603275678974857E-3</v>
      </c>
      <c r="N37">
        <v>0</v>
      </c>
      <c r="O37">
        <v>0</v>
      </c>
      <c r="P37">
        <v>0</v>
      </c>
    </row>
    <row r="38" spans="1:16" x14ac:dyDescent="0.25">
      <c r="A38" s="1">
        <f t="shared" ref="A38:F38" si="6">A25</f>
        <v>0</v>
      </c>
      <c r="B38">
        <f t="shared" si="6"/>
        <v>0.27470444914279019</v>
      </c>
      <c r="C38">
        <f t="shared" si="6"/>
        <v>4.1286323194001335</v>
      </c>
      <c r="D38">
        <f t="shared" si="6"/>
        <v>-98.065333615767059</v>
      </c>
      <c r="E38" s="1">
        <f t="shared" si="6"/>
        <v>0</v>
      </c>
      <c r="F38" s="1">
        <f t="shared" si="6"/>
        <v>0</v>
      </c>
      <c r="H38" t="s">
        <v>11</v>
      </c>
      <c r="I38">
        <f>B37/I37</f>
        <v>-0.99998398021759538</v>
      </c>
      <c r="K38">
        <v>0</v>
      </c>
      <c r="L38">
        <f>-M37</f>
        <v>-5.6603275678974857E-3</v>
      </c>
      <c r="M38">
        <f>L37</f>
        <v>-0.99998398021759538</v>
      </c>
      <c r="N38">
        <v>0</v>
      </c>
      <c r="O38">
        <v>0</v>
      </c>
      <c r="P38">
        <v>0</v>
      </c>
    </row>
    <row r="39" spans="1:16" x14ac:dyDescent="0.25">
      <c r="A39" s="1">
        <f t="shared" ref="A39:F39" si="7">A26</f>
        <v>0</v>
      </c>
      <c r="B39">
        <f t="shared" si="7"/>
        <v>0</v>
      </c>
      <c r="C39">
        <f t="shared" si="7"/>
        <v>0</v>
      </c>
      <c r="D39">
        <f t="shared" si="7"/>
        <v>178.02471244634285</v>
      </c>
      <c r="E39" s="1">
        <f t="shared" si="7"/>
        <v>0</v>
      </c>
      <c r="F39" s="1">
        <f t="shared" si="7"/>
        <v>0</v>
      </c>
      <c r="H39" t="s">
        <v>12</v>
      </c>
      <c r="I39">
        <f>B38/I37</f>
        <v>5.6603275678974857E-3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 x14ac:dyDescent="0.25">
      <c r="A40" s="1">
        <f t="shared" ref="A40:F40" si="8">A27</f>
        <v>0</v>
      </c>
      <c r="B40" s="1">
        <f t="shared" si="8"/>
        <v>0</v>
      </c>
      <c r="C40" s="1">
        <f t="shared" si="8"/>
        <v>0</v>
      </c>
      <c r="D40" s="1">
        <f t="shared" si="8"/>
        <v>0</v>
      </c>
      <c r="E40" s="1">
        <f t="shared" si="8"/>
        <v>-77.913969599835909</v>
      </c>
      <c r="F40" s="1">
        <f t="shared" si="8"/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25">
      <c r="A41" s="1">
        <f t="shared" ref="A41:F41" si="9">A28</f>
        <v>0</v>
      </c>
      <c r="B41" s="1">
        <f t="shared" si="9"/>
        <v>0</v>
      </c>
      <c r="C41" s="1">
        <f t="shared" si="9"/>
        <v>0</v>
      </c>
      <c r="D41" s="1">
        <f t="shared" si="9"/>
        <v>0</v>
      </c>
      <c r="E41" s="1">
        <f t="shared" si="9"/>
        <v>0</v>
      </c>
      <c r="F41" s="1">
        <f t="shared" si="9"/>
        <v>94.237530859236301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25">
      <c r="K42" t="s">
        <v>13</v>
      </c>
    </row>
    <row r="43" spans="1:16" x14ac:dyDescent="0.25">
      <c r="A43">
        <f t="array" ref="A43:F48">MMULT(K36:P41,A36:F41)</f>
        <v>127.81143485134106</v>
      </c>
      <c r="B43">
        <v>0</v>
      </c>
      <c r="C43">
        <v>0</v>
      </c>
      <c r="D43">
        <v>0</v>
      </c>
      <c r="E43">
        <v>0</v>
      </c>
      <c r="F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0</v>
      </c>
      <c r="B44">
        <v>48.531546248449452</v>
      </c>
      <c r="C44">
        <v>-52.793032375047943</v>
      </c>
      <c r="D44">
        <v>-0.55508191132039031</v>
      </c>
      <c r="E44">
        <v>0</v>
      </c>
      <c r="F44">
        <v>0</v>
      </c>
      <c r="H44" t="s">
        <v>10</v>
      </c>
      <c r="I44">
        <f>SQRT(C44*C44+D44*D44)</f>
        <v>52.795950443960528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0</v>
      </c>
      <c r="B45">
        <v>0</v>
      </c>
      <c r="C45">
        <v>-4.4275291039983591</v>
      </c>
      <c r="D45">
        <v>98.063762630461099</v>
      </c>
      <c r="E45">
        <v>0</v>
      </c>
      <c r="F45">
        <v>0</v>
      </c>
      <c r="H45" t="s">
        <v>11</v>
      </c>
      <c r="I45">
        <f>C44/I44</f>
        <v>-0.99994472930427336</v>
      </c>
      <c r="K45">
        <v>0</v>
      </c>
      <c r="L45">
        <v>0</v>
      </c>
      <c r="M45">
        <f>I45</f>
        <v>-0.99994472930427336</v>
      </c>
      <c r="N45">
        <f>I46</f>
        <v>-1.0513721348942733E-2</v>
      </c>
      <c r="O45">
        <v>0</v>
      </c>
      <c r="P45">
        <v>0</v>
      </c>
    </row>
    <row r="46" spans="1:16" x14ac:dyDescent="0.25">
      <c r="A46">
        <v>0</v>
      </c>
      <c r="B46">
        <v>0</v>
      </c>
      <c r="C46">
        <v>0</v>
      </c>
      <c r="D46">
        <v>178.02471244634285</v>
      </c>
      <c r="E46">
        <v>0</v>
      </c>
      <c r="F46">
        <v>0</v>
      </c>
      <c r="H46" t="s">
        <v>12</v>
      </c>
      <c r="I46">
        <f>D44/I44</f>
        <v>-1.0513721348942733E-2</v>
      </c>
      <c r="K46">
        <v>0</v>
      </c>
      <c r="L46">
        <v>0</v>
      </c>
      <c r="M46">
        <f>-N45</f>
        <v>1.0513721348942733E-2</v>
      </c>
      <c r="N46">
        <f>M45</f>
        <v>-0.99994472930427336</v>
      </c>
      <c r="O46">
        <v>0</v>
      </c>
      <c r="P46">
        <v>0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-77.913969599835909</v>
      </c>
      <c r="F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94.237530859236301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50" spans="1:16" x14ac:dyDescent="0.25">
      <c r="A50">
        <f t="array" ref="A50:F55">MMULT(A43:F48,TRANSPOSE(K43:P48))</f>
        <v>127.81143485134106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16" x14ac:dyDescent="0.25">
      <c r="A51">
        <v>0</v>
      </c>
      <c r="B51">
        <v>48.531546248449452</v>
      </c>
      <c r="C51">
        <v>52.795950443960514</v>
      </c>
      <c r="D51">
        <v>-1.1102230246251565E-16</v>
      </c>
      <c r="E51">
        <v>0</v>
      </c>
      <c r="F51">
        <v>0</v>
      </c>
    </row>
    <row r="52" spans="1:16" x14ac:dyDescent="0.25">
      <c r="A52">
        <v>0</v>
      </c>
      <c r="B52">
        <v>0</v>
      </c>
      <c r="C52">
        <v>3.3962693166588993</v>
      </c>
      <c r="D52">
        <v>-98.104892385338715</v>
      </c>
      <c r="E52">
        <v>0</v>
      </c>
      <c r="F52">
        <v>0</v>
      </c>
    </row>
    <row r="53" spans="1:16" x14ac:dyDescent="0.25">
      <c r="A53">
        <v>0</v>
      </c>
      <c r="B53">
        <v>0</v>
      </c>
      <c r="C53">
        <v>-1.8717022198865059</v>
      </c>
      <c r="D53">
        <v>-178.01487289662941</v>
      </c>
      <c r="E53">
        <v>0</v>
      </c>
      <c r="F53">
        <v>0</v>
      </c>
    </row>
    <row r="54" spans="1:16" x14ac:dyDescent="0.25">
      <c r="A54">
        <v>0</v>
      </c>
      <c r="B54">
        <v>0</v>
      </c>
      <c r="C54">
        <v>0</v>
      </c>
      <c r="D54">
        <v>0</v>
      </c>
      <c r="E54">
        <v>-77.913969599835909</v>
      </c>
      <c r="F54">
        <v>0</v>
      </c>
    </row>
    <row r="55" spans="1:1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94.237530859236301</v>
      </c>
    </row>
    <row r="57" spans="1:16" x14ac:dyDescent="0.25">
      <c r="A57" t="s">
        <v>17</v>
      </c>
    </row>
    <row r="58" spans="1:16" x14ac:dyDescent="0.25">
      <c r="A58">
        <v>2</v>
      </c>
      <c r="B58">
        <v>6</v>
      </c>
    </row>
    <row r="59" spans="1:16" x14ac:dyDescent="0.25">
      <c r="A59">
        <f>A50</f>
        <v>127.81143485134106</v>
      </c>
      <c r="B59">
        <f>B51</f>
        <v>48.531546248449452</v>
      </c>
      <c r="C59">
        <f>C52</f>
        <v>3.3962693166588993</v>
      </c>
      <c r="D59">
        <f>D53</f>
        <v>-178.01487289662941</v>
      </c>
      <c r="E59">
        <f>E54</f>
        <v>-77.913969599835909</v>
      </c>
      <c r="F59">
        <f>F55</f>
        <v>94.237530859236301</v>
      </c>
    </row>
    <row r="60" spans="1:16" x14ac:dyDescent="0.25">
      <c r="A60">
        <f>B50</f>
        <v>0</v>
      </c>
      <c r="B60">
        <f>C51</f>
        <v>52.795950443960514</v>
      </c>
      <c r="C60">
        <f>D52</f>
        <v>-98.104892385338715</v>
      </c>
      <c r="D60">
        <f>E53</f>
        <v>0</v>
      </c>
      <c r="E60">
        <f>F54</f>
        <v>0</v>
      </c>
      <c r="F60" s="1">
        <f>C53</f>
        <v>-1.8717022198865059</v>
      </c>
    </row>
    <row r="62" spans="1:16" x14ac:dyDescent="0.25">
      <c r="A62" t="s">
        <v>2</v>
      </c>
      <c r="K62" t="s">
        <v>13</v>
      </c>
    </row>
    <row r="63" spans="1:16" x14ac:dyDescent="0.25">
      <c r="A63" s="1">
        <f>A50</f>
        <v>127.81143485134106</v>
      </c>
      <c r="B63" s="1">
        <f t="shared" ref="B63:F63" si="10">B50</f>
        <v>0</v>
      </c>
      <c r="C63" s="1">
        <f t="shared" si="10"/>
        <v>0</v>
      </c>
      <c r="D63" s="1">
        <f t="shared" si="10"/>
        <v>0</v>
      </c>
      <c r="E63" s="1">
        <f t="shared" si="10"/>
        <v>0</v>
      </c>
      <c r="F63" s="1">
        <f t="shared" si="10"/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f t="shared" ref="A64:F64" si="11">A51</f>
        <v>0</v>
      </c>
      <c r="B64">
        <f t="shared" si="11"/>
        <v>48.531546248449452</v>
      </c>
      <c r="C64">
        <f t="shared" si="11"/>
        <v>52.795950443960514</v>
      </c>
      <c r="D64">
        <f t="shared" si="11"/>
        <v>-1.1102230246251565E-16</v>
      </c>
      <c r="E64" s="1">
        <f t="shared" si="11"/>
        <v>0</v>
      </c>
      <c r="F64" s="1">
        <f t="shared" si="11"/>
        <v>0</v>
      </c>
      <c r="H64" t="s">
        <v>10</v>
      </c>
      <c r="I64">
        <f>SQRT(C65*C65+C66*C66)</f>
        <v>3.8778749942728661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f t="shared" ref="A65:F65" si="12">A52</f>
        <v>0</v>
      </c>
      <c r="B65">
        <f t="shared" si="12"/>
        <v>0</v>
      </c>
      <c r="C65">
        <f t="shared" si="12"/>
        <v>3.3962693166588993</v>
      </c>
      <c r="D65">
        <f t="shared" si="12"/>
        <v>-98.104892385338715</v>
      </c>
      <c r="E65" s="1">
        <f t="shared" si="12"/>
        <v>0</v>
      </c>
      <c r="F65" s="1">
        <f t="shared" si="12"/>
        <v>0</v>
      </c>
      <c r="H65" t="s">
        <v>11</v>
      </c>
      <c r="I65">
        <f>C65/I64</f>
        <v>0.875806806994749</v>
      </c>
      <c r="K65">
        <v>0</v>
      </c>
      <c r="L65">
        <v>0</v>
      </c>
      <c r="M65">
        <f>I65</f>
        <v>0.875806806994749</v>
      </c>
      <c r="N65">
        <f>I66</f>
        <v>-0.48266182449170608</v>
      </c>
      <c r="O65">
        <v>0</v>
      </c>
      <c r="P65">
        <v>0</v>
      </c>
    </row>
    <row r="66" spans="1:16" x14ac:dyDescent="0.25">
      <c r="A66" s="1">
        <f t="shared" ref="A66:F66" si="13">A53</f>
        <v>0</v>
      </c>
      <c r="B66">
        <f t="shared" si="13"/>
        <v>0</v>
      </c>
      <c r="C66">
        <f t="shared" si="13"/>
        <v>-1.8717022198865059</v>
      </c>
      <c r="D66">
        <f t="shared" si="13"/>
        <v>-178.01487289662941</v>
      </c>
      <c r="E66" s="1">
        <f t="shared" si="13"/>
        <v>0</v>
      </c>
      <c r="F66" s="1">
        <f t="shared" si="13"/>
        <v>0</v>
      </c>
      <c r="H66" t="s">
        <v>12</v>
      </c>
      <c r="I66">
        <f>C66/I64</f>
        <v>-0.48266182449170608</v>
      </c>
      <c r="K66">
        <v>0</v>
      </c>
      <c r="L66">
        <v>0</v>
      </c>
      <c r="M66">
        <f>-N65</f>
        <v>0.48266182449170608</v>
      </c>
      <c r="N66">
        <f>M65</f>
        <v>0.875806806994749</v>
      </c>
      <c r="O66">
        <v>0</v>
      </c>
      <c r="P66">
        <v>0</v>
      </c>
    </row>
    <row r="67" spans="1:16" x14ac:dyDescent="0.25">
      <c r="A67" s="1">
        <f t="shared" ref="A67:F67" si="14">A54</f>
        <v>0</v>
      </c>
      <c r="B67" s="1">
        <f t="shared" si="14"/>
        <v>0</v>
      </c>
      <c r="C67" s="1">
        <f t="shared" si="14"/>
        <v>0</v>
      </c>
      <c r="D67" s="1">
        <f t="shared" si="14"/>
        <v>0</v>
      </c>
      <c r="E67" s="1">
        <f t="shared" si="14"/>
        <v>-77.913969599835909</v>
      </c>
      <c r="F67" s="1">
        <f t="shared" si="14"/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</row>
    <row r="68" spans="1:16" x14ac:dyDescent="0.25">
      <c r="A68" s="1">
        <f t="shared" ref="A68:F68" si="15">A55</f>
        <v>0</v>
      </c>
      <c r="B68" s="1">
        <f t="shared" si="15"/>
        <v>0</v>
      </c>
      <c r="C68" s="1">
        <f t="shared" si="15"/>
        <v>0</v>
      </c>
      <c r="D68" s="1">
        <f t="shared" si="15"/>
        <v>0</v>
      </c>
      <c r="E68" s="1">
        <f t="shared" si="15"/>
        <v>0</v>
      </c>
      <c r="F68" s="1">
        <f t="shared" si="15"/>
        <v>94.237530859236301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70" spans="1:16" x14ac:dyDescent="0.25">
      <c r="A70">
        <f t="array" ref="A70:F75">MMULT(K63:P68,A63:F68)</f>
        <v>127.81143485134106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16" x14ac:dyDescent="0.25">
      <c r="A71">
        <v>0</v>
      </c>
      <c r="B71">
        <v>48.531546248449452</v>
      </c>
      <c r="C71">
        <v>52.795950443960514</v>
      </c>
      <c r="D71">
        <v>-1.1102230246251565E-16</v>
      </c>
      <c r="E71">
        <v>0</v>
      </c>
      <c r="F71">
        <v>0</v>
      </c>
    </row>
    <row r="72" spans="1:16" x14ac:dyDescent="0.25">
      <c r="A72">
        <v>0</v>
      </c>
      <c r="B72">
        <v>0</v>
      </c>
      <c r="C72">
        <v>3.8778749942728661</v>
      </c>
      <c r="D72">
        <v>5.0788379354571589E-5</v>
      </c>
      <c r="E72">
        <v>0</v>
      </c>
      <c r="F72">
        <v>0</v>
      </c>
    </row>
    <row r="73" spans="1:16" x14ac:dyDescent="0.25">
      <c r="A73">
        <v>0</v>
      </c>
      <c r="B73">
        <v>0</v>
      </c>
      <c r="C73">
        <v>0</v>
      </c>
      <c r="D73">
        <v>-203.25812377944317</v>
      </c>
      <c r="E73">
        <v>0</v>
      </c>
      <c r="F73">
        <v>0</v>
      </c>
    </row>
    <row r="74" spans="1:16" x14ac:dyDescent="0.25">
      <c r="A74">
        <v>0</v>
      </c>
      <c r="B74">
        <v>0</v>
      </c>
      <c r="C74">
        <v>0</v>
      </c>
      <c r="D74">
        <v>0</v>
      </c>
      <c r="E74">
        <v>-77.913969599835909</v>
      </c>
      <c r="F74">
        <v>0</v>
      </c>
    </row>
    <row r="75" spans="1:1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94.237530859236301</v>
      </c>
    </row>
    <row r="77" spans="1:16" x14ac:dyDescent="0.25">
      <c r="A77" t="s">
        <v>18</v>
      </c>
    </row>
    <row r="78" spans="1:16" x14ac:dyDescent="0.25">
      <c r="A78">
        <v>2</v>
      </c>
      <c r="B78">
        <v>6</v>
      </c>
    </row>
    <row r="79" spans="1:16" x14ac:dyDescent="0.25">
      <c r="A79">
        <f>A70</f>
        <v>127.81143485134106</v>
      </c>
      <c r="B79">
        <f>B71</f>
        <v>48.531546248449452</v>
      </c>
      <c r="C79">
        <f>C72</f>
        <v>3.8778749942728661</v>
      </c>
      <c r="D79">
        <f>D73</f>
        <v>-203.25812377944317</v>
      </c>
      <c r="E79">
        <f>E74</f>
        <v>-77.913969599835909</v>
      </c>
      <c r="F79">
        <f>F75</f>
        <v>94.237530859236301</v>
      </c>
    </row>
    <row r="80" spans="1:16" x14ac:dyDescent="0.25">
      <c r="A80">
        <f>B70</f>
        <v>0</v>
      </c>
      <c r="B80">
        <f>C71</f>
        <v>52.795950443960514</v>
      </c>
      <c r="C80">
        <f>D72</f>
        <v>5.0788379354571589E-5</v>
      </c>
      <c r="D80">
        <f>E73</f>
        <v>0</v>
      </c>
      <c r="E80">
        <f>F74</f>
        <v>0</v>
      </c>
      <c r="F80" s="1">
        <f>C73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workbookViewId="0">
      <selection activeCell="H42" sqref="H42:P48"/>
    </sheetView>
  </sheetViews>
  <sheetFormatPr defaultRowHeight="15" x14ac:dyDescent="0.25"/>
  <cols>
    <col min="2" max="2" width="10" bestFit="1" customWidth="1"/>
  </cols>
  <sheetData>
    <row r="1" spans="1:15" x14ac:dyDescent="0.25">
      <c r="A1" t="s">
        <v>1</v>
      </c>
    </row>
    <row r="2" spans="1:15" x14ac:dyDescent="0.25">
      <c r="A2">
        <v>2</v>
      </c>
      <c r="B2">
        <v>6</v>
      </c>
    </row>
    <row r="3" spans="1:15" x14ac:dyDescent="0.25">
      <c r="A3">
        <v>127.81143485134106</v>
      </c>
      <c r="B3">
        <v>48.531546248449452</v>
      </c>
      <c r="C3">
        <v>3.8778749942728661</v>
      </c>
      <c r="D3">
        <v>-203.25812377944317</v>
      </c>
      <c r="E3">
        <v>-77.913969599835909</v>
      </c>
      <c r="F3">
        <v>94.237530859236301</v>
      </c>
    </row>
    <row r="4" spans="1:15" x14ac:dyDescent="0.25">
      <c r="A4">
        <v>0</v>
      </c>
      <c r="B4">
        <v>52.795950443960514</v>
      </c>
      <c r="C4">
        <v>5.0788379354571589E-5</v>
      </c>
      <c r="D4">
        <v>0</v>
      </c>
      <c r="E4">
        <v>0</v>
      </c>
      <c r="F4">
        <v>0</v>
      </c>
    </row>
    <row r="6" spans="1:15" x14ac:dyDescent="0.25">
      <c r="A6" t="s">
        <v>2</v>
      </c>
    </row>
    <row r="7" spans="1:15" x14ac:dyDescent="0.25">
      <c r="A7" s="1">
        <f>A3</f>
        <v>127.81143485134106</v>
      </c>
      <c r="B7" s="1">
        <f>A4</f>
        <v>0</v>
      </c>
      <c r="C7" s="1">
        <v>0</v>
      </c>
      <c r="D7" s="1">
        <v>0</v>
      </c>
      <c r="E7" s="1">
        <v>0</v>
      </c>
      <c r="F7" s="1">
        <v>0</v>
      </c>
      <c r="H7" t="s">
        <v>3</v>
      </c>
      <c r="L7" t="s">
        <v>14</v>
      </c>
    </row>
    <row r="8" spans="1:15" x14ac:dyDescent="0.25">
      <c r="A8" s="1">
        <v>0</v>
      </c>
      <c r="B8">
        <f>B3</f>
        <v>48.531546248449452</v>
      </c>
      <c r="C8">
        <f>B4</f>
        <v>52.795950443960514</v>
      </c>
      <c r="D8">
        <v>0</v>
      </c>
      <c r="E8" s="1">
        <v>0</v>
      </c>
      <c r="F8" s="1">
        <v>0</v>
      </c>
      <c r="H8">
        <f t="array" ref="H8:J10">MMULT(TRANSPOSE(B8:D11),B8:D11)</f>
        <v>2355.3109812653879</v>
      </c>
      <c r="I8">
        <v>2562.269110701915</v>
      </c>
      <c r="J8">
        <v>0</v>
      </c>
      <c r="L8">
        <f>H8-B20</f>
        <v>-38958.553901076637</v>
      </c>
      <c r="M8">
        <f t="shared" ref="M8:N9" si="0">I8</f>
        <v>2562.269110701915</v>
      </c>
      <c r="N8">
        <f t="shared" si="0"/>
        <v>0</v>
      </c>
    </row>
    <row r="9" spans="1:15" x14ac:dyDescent="0.25">
      <c r="A9" s="1">
        <v>0</v>
      </c>
      <c r="B9">
        <v>0</v>
      </c>
      <c r="C9">
        <f>C3</f>
        <v>3.8778749942728661</v>
      </c>
      <c r="D9">
        <f>C4</f>
        <v>5.0788379354571589E-5</v>
      </c>
      <c r="E9" s="1">
        <v>0</v>
      </c>
      <c r="F9" s="1">
        <v>0</v>
      </c>
      <c r="H9">
        <v>2562.269110701915</v>
      </c>
      <c r="I9">
        <v>2802.4502977523412</v>
      </c>
      <c r="J9">
        <v>1.9695098629873744E-4</v>
      </c>
      <c r="L9">
        <f t="shared" ref="L9:M10" si="1">H9</f>
        <v>2562.269110701915</v>
      </c>
      <c r="M9">
        <f>I9-B20</f>
        <v>-38511.414584589678</v>
      </c>
      <c r="N9">
        <f t="shared" si="0"/>
        <v>1.9695098629873744E-4</v>
      </c>
    </row>
    <row r="10" spans="1:15" x14ac:dyDescent="0.25">
      <c r="A10" s="1">
        <v>0</v>
      </c>
      <c r="B10">
        <v>0</v>
      </c>
      <c r="C10">
        <v>0</v>
      </c>
      <c r="D10">
        <f>D3</f>
        <v>-203.25812377944317</v>
      </c>
      <c r="E10" s="1">
        <f>D4</f>
        <v>0</v>
      </c>
      <c r="F10" s="1">
        <v>0</v>
      </c>
      <c r="H10">
        <v>0</v>
      </c>
      <c r="I10">
        <v>1.9695098629873744E-4</v>
      </c>
      <c r="J10">
        <v>41313.864882342023</v>
      </c>
      <c r="L10">
        <f t="shared" si="1"/>
        <v>0</v>
      </c>
      <c r="M10">
        <f t="shared" si="1"/>
        <v>1.9695098629873744E-4</v>
      </c>
      <c r="N10">
        <f>J10-B20</f>
        <v>0</v>
      </c>
    </row>
    <row r="11" spans="1:15" x14ac:dyDescent="0.25">
      <c r="A11" s="1">
        <v>0</v>
      </c>
      <c r="B11">
        <v>0</v>
      </c>
      <c r="C11">
        <v>0</v>
      </c>
      <c r="D11">
        <v>0</v>
      </c>
      <c r="E11" s="1">
        <f>E3</f>
        <v>-77.913969599835909</v>
      </c>
      <c r="F11" s="1">
        <f>E4</f>
        <v>0</v>
      </c>
    </row>
    <row r="12" spans="1:1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f>F3</f>
        <v>94.237530859236301</v>
      </c>
    </row>
    <row r="14" spans="1:15" x14ac:dyDescent="0.25">
      <c r="A14" t="s">
        <v>4</v>
      </c>
      <c r="B14">
        <f>I9+J10</f>
        <v>44116.315180094367</v>
      </c>
      <c r="D14" t="s">
        <v>10</v>
      </c>
      <c r="E14">
        <f>SQRT((H8-B20)*(H8-B20)+H9*H9)</f>
        <v>39042.722049810392</v>
      </c>
      <c r="H14" t="s">
        <v>13</v>
      </c>
      <c r="O14" t="s">
        <v>21</v>
      </c>
    </row>
    <row r="15" spans="1:15" x14ac:dyDescent="0.25">
      <c r="A15" t="s">
        <v>5</v>
      </c>
      <c r="B15">
        <f>I9*J10-I10*J9</f>
        <v>115780052.94081935</v>
      </c>
      <c r="D15" t="s">
        <v>11</v>
      </c>
      <c r="E15">
        <f>(H8-B20)/E14</f>
        <v>-0.99784420387937156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 x14ac:dyDescent="0.25">
      <c r="D16" t="s">
        <v>12</v>
      </c>
      <c r="E16">
        <f>H9/E14</f>
        <v>6.5627317363604734E-2</v>
      </c>
      <c r="H16">
        <v>0</v>
      </c>
      <c r="I16">
        <f>E15</f>
        <v>-0.99784420387937156</v>
      </c>
      <c r="J16">
        <f>E16</f>
        <v>6.5627317363604734E-2</v>
      </c>
      <c r="K16">
        <v>0</v>
      </c>
      <c r="L16">
        <v>0</v>
      </c>
      <c r="M16">
        <v>0</v>
      </c>
    </row>
    <row r="17" spans="1:13" x14ac:dyDescent="0.25">
      <c r="A17" t="s">
        <v>7</v>
      </c>
      <c r="B17">
        <f>(B14+SQRT(B14*B14-4*B15))/2</f>
        <v>41313.864882342023</v>
      </c>
      <c r="H17">
        <v>0</v>
      </c>
      <c r="I17">
        <f>-J16</f>
        <v>-6.5627317363604734E-2</v>
      </c>
      <c r="J17">
        <f>I16</f>
        <v>-0.99784420387937156</v>
      </c>
      <c r="K17">
        <v>0</v>
      </c>
      <c r="L17">
        <v>0</v>
      </c>
      <c r="M17">
        <v>0</v>
      </c>
    </row>
    <row r="18" spans="1:13" x14ac:dyDescent="0.25">
      <c r="A18" t="s">
        <v>6</v>
      </c>
      <c r="B18">
        <f>(B14-SQRT(B14*B14-4*B15))/2</f>
        <v>2802.4502977523407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 x14ac:dyDescent="0.25"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 t="s">
        <v>8</v>
      </c>
      <c r="B20">
        <f>IF(ABS(B17-J10) &lt; ABS(B18-J10), B17, B18)</f>
        <v>41313.864882342023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2" spans="1:13" x14ac:dyDescent="0.25">
      <c r="A22" t="s">
        <v>21</v>
      </c>
    </row>
    <row r="23" spans="1:13" x14ac:dyDescent="0.25">
      <c r="A23">
        <f t="array" ref="A23:F28">MMULT(A7:F12,TRANSPOSE(H15:M20))</f>
        <v>127.81143485134106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13" x14ac:dyDescent="0.25">
      <c r="A24">
        <v>0</v>
      </c>
      <c r="B24">
        <v>-44.962065534019999</v>
      </c>
      <c r="C24">
        <v>-55.867128326601986</v>
      </c>
      <c r="D24">
        <v>0</v>
      </c>
      <c r="E24">
        <v>0</v>
      </c>
      <c r="F24">
        <v>0</v>
      </c>
    </row>
    <row r="25" spans="1:13" x14ac:dyDescent="0.25">
      <c r="A25">
        <v>0</v>
      </c>
      <c r="B25">
        <v>0.25449453294553226</v>
      </c>
      <c r="C25">
        <v>-3.8695150864039305</v>
      </c>
      <c r="D25">
        <v>5.0788379354571589E-5</v>
      </c>
      <c r="E25">
        <v>0</v>
      </c>
      <c r="F25">
        <v>0</v>
      </c>
    </row>
    <row r="26" spans="1:13" x14ac:dyDescent="0.25">
      <c r="A26">
        <v>0</v>
      </c>
      <c r="B26">
        <v>0</v>
      </c>
      <c r="C26">
        <v>0</v>
      </c>
      <c r="D26">
        <v>-203.25812377944317</v>
      </c>
      <c r="E26">
        <v>0</v>
      </c>
      <c r="F26">
        <v>0</v>
      </c>
    </row>
    <row r="27" spans="1:13" x14ac:dyDescent="0.25">
      <c r="A27">
        <v>0</v>
      </c>
      <c r="B27">
        <v>0</v>
      </c>
      <c r="C27">
        <v>0</v>
      </c>
      <c r="D27">
        <v>0</v>
      </c>
      <c r="E27">
        <v>-77.913969599835909</v>
      </c>
      <c r="F27">
        <v>0</v>
      </c>
    </row>
    <row r="28" spans="1:1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94.237530859236301</v>
      </c>
    </row>
    <row r="30" spans="1:13" x14ac:dyDescent="0.25">
      <c r="A30" t="s">
        <v>0</v>
      </c>
    </row>
    <row r="31" spans="1:13" x14ac:dyDescent="0.25">
      <c r="A31">
        <v>2</v>
      </c>
      <c r="B31">
        <v>6</v>
      </c>
    </row>
    <row r="32" spans="1:13" x14ac:dyDescent="0.25">
      <c r="A32">
        <f>A23</f>
        <v>127.81143485134106</v>
      </c>
      <c r="B32">
        <f>B24</f>
        <v>-44.962065534019999</v>
      </c>
      <c r="C32">
        <f>C25</f>
        <v>-3.8695150864039305</v>
      </c>
      <c r="D32">
        <f>D26</f>
        <v>-203.25812377944317</v>
      </c>
      <c r="E32">
        <f>E27</f>
        <v>-77.913969599835909</v>
      </c>
      <c r="F32">
        <f>F28</f>
        <v>94.237530859236301</v>
      </c>
    </row>
    <row r="33" spans="1:16" x14ac:dyDescent="0.25">
      <c r="A33">
        <f>B23</f>
        <v>0</v>
      </c>
      <c r="B33">
        <f>C24</f>
        <v>-55.867128326601986</v>
      </c>
      <c r="C33">
        <f>D25</f>
        <v>5.0788379354571589E-5</v>
      </c>
      <c r="D33">
        <f>E26</f>
        <v>0</v>
      </c>
      <c r="E33">
        <f>F27</f>
        <v>0</v>
      </c>
      <c r="F33" s="1">
        <f>B25</f>
        <v>0.25449453294553226</v>
      </c>
    </row>
    <row r="35" spans="1:16" x14ac:dyDescent="0.25">
      <c r="A35" t="s">
        <v>2</v>
      </c>
      <c r="K35" t="s">
        <v>13</v>
      </c>
    </row>
    <row r="36" spans="1:16" x14ac:dyDescent="0.25">
      <c r="A36" s="1">
        <f>A23</f>
        <v>127.81143485134106</v>
      </c>
      <c r="B36" s="1">
        <f t="shared" ref="B36:F36" si="2">B23</f>
        <v>0</v>
      </c>
      <c r="C36" s="1">
        <f t="shared" si="2"/>
        <v>0</v>
      </c>
      <c r="D36" s="1">
        <f t="shared" si="2"/>
        <v>0</v>
      </c>
      <c r="E36" s="1">
        <f t="shared" si="2"/>
        <v>0</v>
      </c>
      <c r="F36" s="1">
        <f t="shared" si="2"/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f t="shared" ref="A37:F41" si="3">A24</f>
        <v>0</v>
      </c>
      <c r="B37">
        <f t="shared" si="3"/>
        <v>-44.962065534019999</v>
      </c>
      <c r="C37">
        <f t="shared" si="3"/>
        <v>-55.867128326601986</v>
      </c>
      <c r="D37">
        <f t="shared" si="3"/>
        <v>0</v>
      </c>
      <c r="E37" s="1">
        <f t="shared" si="3"/>
        <v>0</v>
      </c>
      <c r="F37" s="1">
        <f t="shared" si="3"/>
        <v>0</v>
      </c>
      <c r="H37" t="s">
        <v>10</v>
      </c>
      <c r="I37">
        <f>SQRT(B37*B37+B38*B38)</f>
        <v>44.962785773935408</v>
      </c>
      <c r="K37">
        <v>0</v>
      </c>
      <c r="L37">
        <f>I38</f>
        <v>-0.9999839814214575</v>
      </c>
      <c r="M37">
        <f>I39</f>
        <v>5.6601148831187604E-3</v>
      </c>
      <c r="N37">
        <v>0</v>
      </c>
      <c r="O37">
        <v>0</v>
      </c>
      <c r="P37">
        <v>0</v>
      </c>
    </row>
    <row r="38" spans="1:16" x14ac:dyDescent="0.25">
      <c r="A38" s="1">
        <f t="shared" si="3"/>
        <v>0</v>
      </c>
      <c r="B38">
        <f t="shared" si="3"/>
        <v>0.25449453294553226</v>
      </c>
      <c r="C38">
        <f t="shared" si="3"/>
        <v>-3.8695150864039305</v>
      </c>
      <c r="D38">
        <f t="shared" si="3"/>
        <v>5.0788379354571589E-5</v>
      </c>
      <c r="E38" s="1">
        <f t="shared" si="3"/>
        <v>0</v>
      </c>
      <c r="F38" s="1">
        <f t="shared" si="3"/>
        <v>0</v>
      </c>
      <c r="H38" t="s">
        <v>11</v>
      </c>
      <c r="I38">
        <f>B37/I37</f>
        <v>-0.9999839814214575</v>
      </c>
      <c r="K38">
        <v>0</v>
      </c>
      <c r="L38">
        <f>-M37</f>
        <v>-5.6601148831187604E-3</v>
      </c>
      <c r="M38">
        <f>L37</f>
        <v>-0.9999839814214575</v>
      </c>
      <c r="N38">
        <v>0</v>
      </c>
      <c r="O38">
        <v>0</v>
      </c>
      <c r="P38">
        <v>0</v>
      </c>
    </row>
    <row r="39" spans="1:16" x14ac:dyDescent="0.25">
      <c r="A39" s="1">
        <f t="shared" si="3"/>
        <v>0</v>
      </c>
      <c r="B39">
        <f t="shared" si="3"/>
        <v>0</v>
      </c>
      <c r="C39">
        <f t="shared" si="3"/>
        <v>0</v>
      </c>
      <c r="D39">
        <f t="shared" si="3"/>
        <v>-203.25812377944317</v>
      </c>
      <c r="E39" s="1">
        <f t="shared" si="3"/>
        <v>0</v>
      </c>
      <c r="F39" s="1">
        <f t="shared" si="3"/>
        <v>0</v>
      </c>
      <c r="H39" t="s">
        <v>12</v>
      </c>
      <c r="I39">
        <f>B38/I37</f>
        <v>5.6601148831187604E-3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 x14ac:dyDescent="0.25">
      <c r="A40" s="1">
        <f t="shared" si="3"/>
        <v>0</v>
      </c>
      <c r="B40" s="1">
        <f t="shared" si="3"/>
        <v>0</v>
      </c>
      <c r="C40" s="1">
        <f t="shared" si="3"/>
        <v>0</v>
      </c>
      <c r="D40" s="1">
        <f t="shared" si="3"/>
        <v>0</v>
      </c>
      <c r="E40" s="1">
        <f t="shared" si="3"/>
        <v>-77.913969599835909</v>
      </c>
      <c r="F40" s="1">
        <f t="shared" si="3"/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25">
      <c r="A41" s="1">
        <f t="shared" si="3"/>
        <v>0</v>
      </c>
      <c r="B41" s="1">
        <f t="shared" si="3"/>
        <v>0</v>
      </c>
      <c r="C41" s="1">
        <f t="shared" si="3"/>
        <v>0</v>
      </c>
      <c r="D41" s="1">
        <f t="shared" si="3"/>
        <v>0</v>
      </c>
      <c r="E41" s="1">
        <f t="shared" si="3"/>
        <v>0</v>
      </c>
      <c r="F41" s="1">
        <f t="shared" si="3"/>
        <v>94.237530859236301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25">
      <c r="K42" t="s">
        <v>13</v>
      </c>
    </row>
    <row r="43" spans="1:16" x14ac:dyDescent="0.25">
      <c r="A43">
        <f t="array" ref="A43:F48">MMULT(K36:P41,A36:F41)</f>
        <v>127.81143485134106</v>
      </c>
      <c r="B43">
        <v>0</v>
      </c>
      <c r="C43">
        <v>0</v>
      </c>
      <c r="D43">
        <v>0</v>
      </c>
      <c r="E43">
        <v>0</v>
      </c>
      <c r="F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0</v>
      </c>
      <c r="B44">
        <v>44.962785773935401</v>
      </c>
      <c r="C44">
        <v>55.84433151468793</v>
      </c>
      <c r="D44">
        <v>2.8746806187429224E-7</v>
      </c>
      <c r="E44">
        <v>0</v>
      </c>
      <c r="F44">
        <v>0</v>
      </c>
      <c r="H44" t="s">
        <v>10</v>
      </c>
      <c r="I44">
        <f>SQRT(C44*C44+D44*D44)</f>
        <v>55.84433151468793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0</v>
      </c>
      <c r="B45">
        <v>5.5511151231257827E-17</v>
      </c>
      <c r="C45">
        <v>4.1856674667911031</v>
      </c>
      <c r="D45">
        <v>-5.0787565796927851E-5</v>
      </c>
      <c r="E45">
        <v>0</v>
      </c>
      <c r="F45">
        <v>0</v>
      </c>
      <c r="H45" t="s">
        <v>11</v>
      </c>
      <c r="I45">
        <f>C44/I44</f>
        <v>1</v>
      </c>
      <c r="K45">
        <v>0</v>
      </c>
      <c r="L45">
        <v>0</v>
      </c>
      <c r="M45">
        <f>I45</f>
        <v>1</v>
      </c>
      <c r="N45">
        <f>I46</f>
        <v>5.1476677055160679E-9</v>
      </c>
      <c r="O45">
        <v>0</v>
      </c>
      <c r="P45">
        <v>0</v>
      </c>
    </row>
    <row r="46" spans="1:16" x14ac:dyDescent="0.25">
      <c r="A46">
        <v>0</v>
      </c>
      <c r="B46">
        <v>0</v>
      </c>
      <c r="C46">
        <v>0</v>
      </c>
      <c r="D46">
        <v>-203.25812377944317</v>
      </c>
      <c r="E46">
        <v>0</v>
      </c>
      <c r="F46">
        <v>0</v>
      </c>
      <c r="H46" t="s">
        <v>12</v>
      </c>
      <c r="I46">
        <f>D44/I44</f>
        <v>5.1476677055160679E-9</v>
      </c>
      <c r="K46">
        <v>0</v>
      </c>
      <c r="L46">
        <v>0</v>
      </c>
      <c r="M46">
        <f>-N45</f>
        <v>-5.1476677055160679E-9</v>
      </c>
      <c r="N46">
        <f>M45</f>
        <v>1</v>
      </c>
      <c r="O46">
        <v>0</v>
      </c>
      <c r="P46">
        <v>0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-77.913969599835909</v>
      </c>
      <c r="F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94.237530859236301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50" spans="1:16" x14ac:dyDescent="0.25">
      <c r="A50">
        <f t="array" ref="A50:F55">MMULT(A43:F48,TRANSPOSE(K43:P48))</f>
        <v>127.81143485134106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16" x14ac:dyDescent="0.25">
      <c r="A51">
        <v>0</v>
      </c>
      <c r="B51">
        <v>44.962785773935401</v>
      </c>
      <c r="C51">
        <v>55.84433151468793</v>
      </c>
      <c r="D51">
        <v>0</v>
      </c>
      <c r="E51">
        <v>0</v>
      </c>
      <c r="F51">
        <v>0</v>
      </c>
    </row>
    <row r="52" spans="1:16" x14ac:dyDescent="0.25">
      <c r="A52">
        <v>0</v>
      </c>
      <c r="B52">
        <v>5.5511151231257827E-17</v>
      </c>
      <c r="C52">
        <v>4.185667466790842</v>
      </c>
      <c r="D52">
        <v>-5.0809112222172684E-5</v>
      </c>
      <c r="E52">
        <v>0</v>
      </c>
      <c r="F52">
        <v>0</v>
      </c>
    </row>
    <row r="53" spans="1:16" x14ac:dyDescent="0.25">
      <c r="A53">
        <v>0</v>
      </c>
      <c r="B53">
        <v>0</v>
      </c>
      <c r="C53">
        <v>-1.046305279663227E-6</v>
      </c>
      <c r="D53">
        <v>-203.25812377944317</v>
      </c>
      <c r="E53">
        <v>0</v>
      </c>
      <c r="F53">
        <v>0</v>
      </c>
    </row>
    <row r="54" spans="1:16" x14ac:dyDescent="0.25">
      <c r="A54">
        <v>0</v>
      </c>
      <c r="B54">
        <v>0</v>
      </c>
      <c r="C54">
        <v>0</v>
      </c>
      <c r="D54">
        <v>0</v>
      </c>
      <c r="E54">
        <v>-77.913969599835909</v>
      </c>
      <c r="F54">
        <v>0</v>
      </c>
    </row>
    <row r="55" spans="1:1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94.237530859236301</v>
      </c>
    </row>
    <row r="57" spans="1:16" x14ac:dyDescent="0.25">
      <c r="A57" t="s">
        <v>17</v>
      </c>
    </row>
    <row r="58" spans="1:16" x14ac:dyDescent="0.25">
      <c r="A58">
        <v>2</v>
      </c>
      <c r="B58">
        <v>6</v>
      </c>
    </row>
    <row r="59" spans="1:16" x14ac:dyDescent="0.25">
      <c r="A59">
        <f>A50</f>
        <v>127.81143485134106</v>
      </c>
      <c r="B59">
        <f>B51</f>
        <v>44.962785773935401</v>
      </c>
      <c r="C59">
        <f>C52</f>
        <v>4.185667466790842</v>
      </c>
      <c r="D59">
        <f>D53</f>
        <v>-203.25812377944317</v>
      </c>
      <c r="E59">
        <f>E54</f>
        <v>-77.913969599835909</v>
      </c>
      <c r="F59">
        <f>F55</f>
        <v>94.237530859236301</v>
      </c>
    </row>
    <row r="60" spans="1:16" x14ac:dyDescent="0.25">
      <c r="A60">
        <f>B50</f>
        <v>0</v>
      </c>
      <c r="B60">
        <f>C51</f>
        <v>55.84433151468793</v>
      </c>
      <c r="C60">
        <f>D52</f>
        <v>-5.0809112222172684E-5</v>
      </c>
      <c r="D60">
        <f>E53</f>
        <v>0</v>
      </c>
      <c r="E60">
        <f>F54</f>
        <v>0</v>
      </c>
      <c r="F60" s="1">
        <f>C53</f>
        <v>-1.046305279663227E-6</v>
      </c>
    </row>
    <row r="62" spans="1:16" x14ac:dyDescent="0.25">
      <c r="A62" t="s">
        <v>2</v>
      </c>
      <c r="K62" t="s">
        <v>13</v>
      </c>
    </row>
    <row r="63" spans="1:16" x14ac:dyDescent="0.25">
      <c r="A63" s="1">
        <f>A50</f>
        <v>127.81143485134106</v>
      </c>
      <c r="B63" s="1">
        <f t="shared" ref="B63:F63" si="4">B50</f>
        <v>0</v>
      </c>
      <c r="C63" s="1">
        <f t="shared" si="4"/>
        <v>0</v>
      </c>
      <c r="D63" s="1">
        <f t="shared" si="4"/>
        <v>0</v>
      </c>
      <c r="E63" s="1">
        <f t="shared" si="4"/>
        <v>0</v>
      </c>
      <c r="F63" s="1">
        <f t="shared" si="4"/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f t="shared" ref="A64:F68" si="5">A51</f>
        <v>0</v>
      </c>
      <c r="B64">
        <f t="shared" si="5"/>
        <v>44.962785773935401</v>
      </c>
      <c r="C64">
        <f t="shared" si="5"/>
        <v>55.84433151468793</v>
      </c>
      <c r="D64">
        <f t="shared" si="5"/>
        <v>0</v>
      </c>
      <c r="E64" s="1">
        <f t="shared" si="5"/>
        <v>0</v>
      </c>
      <c r="F64" s="1">
        <f t="shared" si="5"/>
        <v>0</v>
      </c>
      <c r="H64" t="s">
        <v>10</v>
      </c>
      <c r="I64">
        <f>SQRT(C65*C65+C66*C66)</f>
        <v>4.1856674667909726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f t="shared" si="5"/>
        <v>0</v>
      </c>
      <c r="B65">
        <f t="shared" si="5"/>
        <v>5.5511151231257827E-17</v>
      </c>
      <c r="C65">
        <f t="shared" si="5"/>
        <v>4.185667466790842</v>
      </c>
      <c r="D65">
        <f t="shared" si="5"/>
        <v>-5.0809112222172684E-5</v>
      </c>
      <c r="E65" s="1">
        <f t="shared" si="5"/>
        <v>0</v>
      </c>
      <c r="F65" s="1">
        <f t="shared" si="5"/>
        <v>0</v>
      </c>
      <c r="H65" t="s">
        <v>11</v>
      </c>
      <c r="I65">
        <f>C65/I64</f>
        <v>0.9999999999999688</v>
      </c>
      <c r="K65">
        <v>0</v>
      </c>
      <c r="L65">
        <v>0</v>
      </c>
      <c r="M65">
        <f>I65</f>
        <v>0.9999999999999688</v>
      </c>
      <c r="N65">
        <f>I66</f>
        <v>-2.4997334068331958E-7</v>
      </c>
      <c r="O65">
        <v>0</v>
      </c>
      <c r="P65">
        <v>0</v>
      </c>
    </row>
    <row r="66" spans="1:16" x14ac:dyDescent="0.25">
      <c r="A66" s="1">
        <f t="shared" si="5"/>
        <v>0</v>
      </c>
      <c r="B66">
        <f t="shared" si="5"/>
        <v>0</v>
      </c>
      <c r="C66">
        <f t="shared" si="5"/>
        <v>-1.046305279663227E-6</v>
      </c>
      <c r="D66">
        <f t="shared" si="5"/>
        <v>-203.25812377944317</v>
      </c>
      <c r="E66" s="1">
        <f t="shared" si="5"/>
        <v>0</v>
      </c>
      <c r="F66" s="1">
        <f t="shared" si="5"/>
        <v>0</v>
      </c>
      <c r="H66" t="s">
        <v>12</v>
      </c>
      <c r="I66">
        <f>C66/I64</f>
        <v>-2.4997334068331958E-7</v>
      </c>
      <c r="K66">
        <v>0</v>
      </c>
      <c r="L66">
        <v>0</v>
      </c>
      <c r="M66">
        <f>-N65</f>
        <v>2.4997334068331958E-7</v>
      </c>
      <c r="N66">
        <f>M65</f>
        <v>0.9999999999999688</v>
      </c>
      <c r="O66">
        <v>0</v>
      </c>
      <c r="P66">
        <v>0</v>
      </c>
    </row>
    <row r="67" spans="1:16" x14ac:dyDescent="0.25">
      <c r="A67" s="1">
        <f t="shared" si="5"/>
        <v>0</v>
      </c>
      <c r="B67" s="1">
        <f t="shared" si="5"/>
        <v>0</v>
      </c>
      <c r="C67" s="1">
        <f t="shared" si="5"/>
        <v>0</v>
      </c>
      <c r="D67" s="1">
        <f t="shared" si="5"/>
        <v>0</v>
      </c>
      <c r="E67" s="1">
        <f t="shared" si="5"/>
        <v>-77.913969599835909</v>
      </c>
      <c r="F67" s="1">
        <f t="shared" si="5"/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</row>
    <row r="68" spans="1:16" x14ac:dyDescent="0.25">
      <c r="A68" s="1">
        <f t="shared" si="5"/>
        <v>0</v>
      </c>
      <c r="B68" s="1">
        <f t="shared" si="5"/>
        <v>0</v>
      </c>
      <c r="C68" s="1">
        <f t="shared" si="5"/>
        <v>0</v>
      </c>
      <c r="D68" s="1">
        <f t="shared" si="5"/>
        <v>0</v>
      </c>
      <c r="E68" s="1">
        <f t="shared" si="5"/>
        <v>0</v>
      </c>
      <c r="F68" s="1">
        <f t="shared" si="5"/>
        <v>94.237530859236301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70" spans="1:16" x14ac:dyDescent="0.25">
      <c r="A70">
        <f t="array" ref="A70:F75">MMULT(K63:P68,A63:F68)</f>
        <v>127.81143485134106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16" x14ac:dyDescent="0.25">
      <c r="A71">
        <v>0</v>
      </c>
      <c r="B71">
        <v>44.962785773935401</v>
      </c>
      <c r="C71">
        <v>55.84433151468793</v>
      </c>
      <c r="D71">
        <v>0</v>
      </c>
      <c r="E71">
        <v>0</v>
      </c>
      <c r="F71">
        <v>0</v>
      </c>
    </row>
    <row r="72" spans="1:16" x14ac:dyDescent="0.25">
      <c r="A72">
        <v>0</v>
      </c>
      <c r="B72">
        <v>5.5511151231256095E-17</v>
      </c>
      <c r="C72">
        <v>4.1856674667909726</v>
      </c>
      <c r="D72">
        <v>-6.7762635780344027E-21</v>
      </c>
      <c r="E72">
        <v>0</v>
      </c>
      <c r="F72">
        <v>0</v>
      </c>
    </row>
    <row r="73" spans="1:16" x14ac:dyDescent="0.25">
      <c r="A73">
        <v>0</v>
      </c>
      <c r="B73">
        <v>1.3876307918454488E-23</v>
      </c>
      <c r="C73">
        <v>0</v>
      </c>
      <c r="D73">
        <v>-203.25812377944953</v>
      </c>
      <c r="E73">
        <v>0</v>
      </c>
      <c r="F73">
        <v>0</v>
      </c>
    </row>
    <row r="74" spans="1:16" x14ac:dyDescent="0.25">
      <c r="A74">
        <v>0</v>
      </c>
      <c r="B74">
        <v>0</v>
      </c>
      <c r="C74">
        <v>0</v>
      </c>
      <c r="D74">
        <v>0</v>
      </c>
      <c r="E74">
        <v>-77.913969599835909</v>
      </c>
      <c r="F74">
        <v>0</v>
      </c>
    </row>
    <row r="75" spans="1:1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94.237530859236301</v>
      </c>
    </row>
    <row r="77" spans="1:16" x14ac:dyDescent="0.25">
      <c r="A77" t="s">
        <v>18</v>
      </c>
    </row>
    <row r="78" spans="1:16" x14ac:dyDescent="0.25">
      <c r="A78">
        <v>2</v>
      </c>
      <c r="B78">
        <v>6</v>
      </c>
    </row>
    <row r="79" spans="1:16" x14ac:dyDescent="0.25">
      <c r="A79">
        <f>A70</f>
        <v>127.81143485134106</v>
      </c>
      <c r="B79">
        <f>B71</f>
        <v>44.962785773935401</v>
      </c>
      <c r="C79">
        <f>C72</f>
        <v>4.1856674667909726</v>
      </c>
      <c r="D79">
        <f>D73</f>
        <v>-203.25812377944953</v>
      </c>
      <c r="E79">
        <f>E74</f>
        <v>-77.913969599835909</v>
      </c>
      <c r="F79">
        <f>F75</f>
        <v>94.237530859236301</v>
      </c>
    </row>
    <row r="80" spans="1:16" x14ac:dyDescent="0.25">
      <c r="A80">
        <f>B70</f>
        <v>0</v>
      </c>
      <c r="B80">
        <f>C71</f>
        <v>55.84433151468793</v>
      </c>
      <c r="C80">
        <f>D72</f>
        <v>-6.7762635780344027E-21</v>
      </c>
      <c r="D80">
        <f>E73</f>
        <v>0</v>
      </c>
      <c r="E80">
        <f>F74</f>
        <v>0</v>
      </c>
      <c r="F80" s="1">
        <f>C73</f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"/>
  <sheetViews>
    <sheetView tabSelected="1" topLeftCell="A69" workbookViewId="0">
      <selection activeCell="K97" sqref="K97"/>
    </sheetView>
  </sheetViews>
  <sheetFormatPr defaultRowHeight="15" x14ac:dyDescent="0.25"/>
  <cols>
    <col min="11" max="11" width="9.28515625" bestFit="1" customWidth="1"/>
    <col min="12" max="12" width="12.7109375" bestFit="1" customWidth="1"/>
    <col min="13" max="16" width="9.28515625" bestFit="1" customWidth="1"/>
  </cols>
  <sheetData>
    <row r="1" spans="1:19" x14ac:dyDescent="0.25">
      <c r="A1" t="s">
        <v>1</v>
      </c>
    </row>
    <row r="2" spans="1:19" x14ac:dyDescent="0.25">
      <c r="A2">
        <v>2</v>
      </c>
      <c r="B2">
        <v>6</v>
      </c>
    </row>
    <row r="3" spans="1:19" x14ac:dyDescent="0.25">
      <c r="A3">
        <v>-61.343177862821655</v>
      </c>
      <c r="B3">
        <v>155.96972889778783</v>
      </c>
      <c r="C3">
        <v>106.89665956887103</v>
      </c>
      <c r="D3">
        <v>85.971515762514827</v>
      </c>
      <c r="E3">
        <v>-9.9843697006113103</v>
      </c>
      <c r="F3">
        <v>-39.131720068115548</v>
      </c>
    </row>
    <row r="4" spans="1:19" x14ac:dyDescent="0.25">
      <c r="A4">
        <v>0</v>
      </c>
      <c r="B4">
        <v>-55.469833141546985</v>
      </c>
      <c r="C4">
        <v>-28.247671878521842</v>
      </c>
      <c r="D4">
        <v>151.32820914116522</v>
      </c>
      <c r="E4">
        <v>0</v>
      </c>
      <c r="F4">
        <v>0</v>
      </c>
    </row>
    <row r="6" spans="1:19" x14ac:dyDescent="0.25">
      <c r="A6" t="s">
        <v>2</v>
      </c>
    </row>
    <row r="7" spans="1:19" x14ac:dyDescent="0.25">
      <c r="A7" s="1">
        <f t="array" ref="A7:B7">TRANSPOSE(A$3:A$4)</f>
        <v>-61.343177862821655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I7" t="s">
        <v>3</v>
      </c>
      <c r="N7" t="s">
        <v>14</v>
      </c>
    </row>
    <row r="8" spans="1:19" x14ac:dyDescent="0.25">
      <c r="A8" s="1">
        <v>0</v>
      </c>
      <c r="B8">
        <f t="array" ref="B8:C8">TRANSPOSE(B$3:B$4)</f>
        <v>155.96972889778783</v>
      </c>
      <c r="C8">
        <v>-55.469833141546985</v>
      </c>
      <c r="D8">
        <v>0</v>
      </c>
      <c r="E8">
        <v>0</v>
      </c>
      <c r="F8" s="1">
        <v>0</v>
      </c>
      <c r="I8">
        <f t="array" ref="I8:L11">MMULT(TRANSPOSE(B8:E11),B8:E11)</f>
        <v>24326.556332449432</v>
      </c>
      <c r="J8">
        <v>-8651.6148370926094</v>
      </c>
      <c r="K8">
        <v>0</v>
      </c>
      <c r="L8">
        <v>0</v>
      </c>
      <c r="N8">
        <f>I8-$B$20</f>
        <v>-6237.8356224322888</v>
      </c>
      <c r="O8">
        <f>J8</f>
        <v>-8651.6148370926094</v>
      </c>
      <c r="P8">
        <f>K8</f>
        <v>0</v>
      </c>
      <c r="Q8">
        <f>L8</f>
        <v>0</v>
      </c>
    </row>
    <row r="9" spans="1:19" x14ac:dyDescent="0.25">
      <c r="A9" s="1">
        <v>0</v>
      </c>
      <c r="B9">
        <v>0</v>
      </c>
      <c r="C9">
        <f t="array" ref="C9:D9">TRANSPOSE(C$3:C$4)</f>
        <v>106.89665956887103</v>
      </c>
      <c r="D9">
        <v>-28.247671878521842</v>
      </c>
      <c r="E9">
        <v>0</v>
      </c>
      <c r="F9" s="1">
        <v>0</v>
      </c>
      <c r="I9">
        <v>-8651.6148370926094</v>
      </c>
      <c r="J9">
        <v>14503.79821573417</v>
      </c>
      <c r="K9">
        <v>-3019.5817644115209</v>
      </c>
      <c r="L9">
        <v>0</v>
      </c>
      <c r="N9">
        <f>I9</f>
        <v>-8651.6148370926094</v>
      </c>
      <c r="O9">
        <f>J9-$B$20</f>
        <v>-16060.593739147551</v>
      </c>
      <c r="P9">
        <f>K9</f>
        <v>-3019.5817644115209</v>
      </c>
      <c r="Q9">
        <f>L9</f>
        <v>0</v>
      </c>
    </row>
    <row r="10" spans="1:19" x14ac:dyDescent="0.25">
      <c r="A10" s="1">
        <v>0</v>
      </c>
      <c r="B10">
        <v>0</v>
      </c>
      <c r="C10">
        <v>0</v>
      </c>
      <c r="D10">
        <f t="array" ref="D10:E10">TRANSPOSE(D$3:D$4)</f>
        <v>85.971515762514827</v>
      </c>
      <c r="E10">
        <v>151.32820914116522</v>
      </c>
      <c r="F10" s="1">
        <v>0</v>
      </c>
      <c r="I10">
        <v>0</v>
      </c>
      <c r="J10">
        <v>-3019.5817644115209</v>
      </c>
      <c r="K10">
        <v>8189.0324890609691</v>
      </c>
      <c r="L10">
        <v>13009.915517492826</v>
      </c>
      <c r="N10">
        <f>I10</f>
        <v>0</v>
      </c>
      <c r="O10">
        <f>J10</f>
        <v>-3019.5817644115209</v>
      </c>
      <c r="P10">
        <f>K10-$B$20</f>
        <v>-22375.359465820751</v>
      </c>
      <c r="Q10">
        <f>L10</f>
        <v>13009.915517492826</v>
      </c>
    </row>
    <row r="11" spans="1:19" x14ac:dyDescent="0.25">
      <c r="A11" s="1">
        <v>0</v>
      </c>
      <c r="B11">
        <v>0</v>
      </c>
      <c r="C11">
        <v>0</v>
      </c>
      <c r="D11">
        <v>0</v>
      </c>
      <c r="E11">
        <f t="array" ref="E11:F11">TRANSPOSE(E$3:E$4)</f>
        <v>-9.9843697006113103</v>
      </c>
      <c r="F11" s="1">
        <v>0</v>
      </c>
      <c r="I11">
        <v>0</v>
      </c>
      <c r="J11">
        <v>0</v>
      </c>
      <c r="K11">
        <v>13009.915517492826</v>
      </c>
      <c r="L11">
        <v>22999.914520190727</v>
      </c>
      <c r="N11">
        <f>I11</f>
        <v>0</v>
      </c>
      <c r="O11">
        <f>J11</f>
        <v>0</v>
      </c>
      <c r="P11">
        <f>K11</f>
        <v>13009.915517492826</v>
      </c>
      <c r="Q11">
        <f>L11-$B$20</f>
        <v>-7564.4774346909944</v>
      </c>
    </row>
    <row r="12" spans="1:19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f t="array" ref="F12:G12">TRANSPOSE(F$3:F$4)</f>
        <v>-39.131720068115548</v>
      </c>
      <c r="G12">
        <v>0</v>
      </c>
    </row>
    <row r="14" spans="1:19" x14ac:dyDescent="0.25">
      <c r="A14" t="s">
        <v>4</v>
      </c>
      <c r="B14">
        <f>K10+L11</f>
        <v>31188.947009251697</v>
      </c>
      <c r="D14" t="s">
        <v>10</v>
      </c>
      <c r="E14">
        <f>SQRT((N8)*(N8)+N9*N9)</f>
        <v>10665.881704851512</v>
      </c>
      <c r="I14" t="s">
        <v>16</v>
      </c>
    </row>
    <row r="15" spans="1:19" x14ac:dyDescent="0.25">
      <c r="A15" t="s">
        <v>5</v>
      </c>
      <c r="B15">
        <f>K10*L11-K11*L10</f>
        <v>19089145.479166389</v>
      </c>
      <c r="D15" t="s">
        <v>11</v>
      </c>
      <c r="E15">
        <f>(N8)/E14</f>
        <v>-0.58484012808757568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P15">
        <f t="array" ref="P15:S18">MMULT(J16:M19,N8:Q11)</f>
        <v>10665.881704851512</v>
      </c>
      <c r="Q15">
        <v>18087.339391806181</v>
      </c>
      <c r="R15">
        <v>2449.3294710847999</v>
      </c>
      <c r="S15">
        <v>0</v>
      </c>
    </row>
    <row r="16" spans="1:19" x14ac:dyDescent="0.25">
      <c r="D16" t="s">
        <v>12</v>
      </c>
      <c r="E16">
        <f>N9/E14</f>
        <v>-0.81114858353972863</v>
      </c>
      <c r="I16">
        <v>0</v>
      </c>
      <c r="J16">
        <f>E15</f>
        <v>-0.58484012808757568</v>
      </c>
      <c r="K16">
        <f>E16</f>
        <v>-0.81114858353972863</v>
      </c>
      <c r="L16">
        <v>0</v>
      </c>
      <c r="M16">
        <v>0</v>
      </c>
      <c r="N16">
        <v>0</v>
      </c>
      <c r="P16">
        <v>-9.0949470177292824E-13</v>
      </c>
      <c r="Q16">
        <v>2375.1345791266003</v>
      </c>
      <c r="R16">
        <v>1765.9725858693416</v>
      </c>
      <c r="S16">
        <v>0</v>
      </c>
    </row>
    <row r="17" spans="1:19" x14ac:dyDescent="0.25">
      <c r="A17" t="s">
        <v>7</v>
      </c>
      <c r="B17">
        <f>(B14+SQRT(B14*B14-4*B15))/2</f>
        <v>30564.391954881721</v>
      </c>
      <c r="I17">
        <v>0</v>
      </c>
      <c r="J17">
        <f>-K16</f>
        <v>0.81114858353972863</v>
      </c>
      <c r="K17">
        <f>J16</f>
        <v>-0.58484012808757568</v>
      </c>
      <c r="L17">
        <v>0</v>
      </c>
      <c r="M17">
        <v>0</v>
      </c>
      <c r="N17">
        <v>0</v>
      </c>
      <c r="P17">
        <v>0</v>
      </c>
      <c r="Q17">
        <v>-3019.5817644115209</v>
      </c>
      <c r="R17">
        <v>-22375.359465820751</v>
      </c>
      <c r="S17">
        <v>13009.915517492826</v>
      </c>
    </row>
    <row r="18" spans="1:19" x14ac:dyDescent="0.25">
      <c r="A18" t="s">
        <v>6</v>
      </c>
      <c r="B18">
        <f>(B14-SQRT(B14*B14-4*B15))/2</f>
        <v>624.55505436997555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P18">
        <v>0</v>
      </c>
      <c r="Q18">
        <v>0</v>
      </c>
      <c r="R18">
        <v>13009.915517492826</v>
      </c>
      <c r="S18">
        <v>-7564.4774346909944</v>
      </c>
    </row>
    <row r="19" spans="1:19" x14ac:dyDescent="0.25"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9" x14ac:dyDescent="0.25">
      <c r="A20" t="s">
        <v>8</v>
      </c>
      <c r="B20">
        <f>IF(ABS(B17-L11) &lt; ABS(B18-L11), B17, B18)</f>
        <v>30564.391954881721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2" spans="1:19" x14ac:dyDescent="0.25">
      <c r="A22" t="s">
        <v>29</v>
      </c>
    </row>
    <row r="23" spans="1:19" x14ac:dyDescent="0.25">
      <c r="A23">
        <f t="array" ref="A23:F28">MMULT(A7:F12,TRANSPOSE(I15:N20))</f>
        <v>-61.343177862821655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19" x14ac:dyDescent="0.25">
      <c r="A24">
        <v>0</v>
      </c>
      <c r="B24">
        <v>-46.223079644415755</v>
      </c>
      <c r="C24">
        <v>158.95560899001487</v>
      </c>
      <c r="D24">
        <v>0</v>
      </c>
      <c r="E24">
        <v>0</v>
      </c>
      <c r="F24">
        <v>0</v>
      </c>
    </row>
    <row r="25" spans="1:19" x14ac:dyDescent="0.25">
      <c r="A25">
        <v>0</v>
      </c>
      <c r="B25">
        <v>-86.709073994418318</v>
      </c>
      <c r="C25">
        <v>-62.517456074392506</v>
      </c>
      <c r="D25">
        <v>-28.247671878521842</v>
      </c>
      <c r="E25">
        <v>0</v>
      </c>
      <c r="F25">
        <v>0</v>
      </c>
    </row>
    <row r="26" spans="1:19" x14ac:dyDescent="0.25">
      <c r="A26">
        <v>0</v>
      </c>
      <c r="B26">
        <v>0</v>
      </c>
      <c r="C26">
        <v>0</v>
      </c>
      <c r="D26">
        <v>85.971515762514827</v>
      </c>
      <c r="E26">
        <v>151.32820914116522</v>
      </c>
      <c r="F26">
        <v>0</v>
      </c>
    </row>
    <row r="27" spans="1:19" x14ac:dyDescent="0.25">
      <c r="A27">
        <v>0</v>
      </c>
      <c r="B27">
        <v>0</v>
      </c>
      <c r="C27">
        <v>0</v>
      </c>
      <c r="D27">
        <v>0</v>
      </c>
      <c r="E27">
        <v>-9.9843697006113103</v>
      </c>
      <c r="F27">
        <v>0</v>
      </c>
    </row>
    <row r="28" spans="1:1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-39.131720068115548</v>
      </c>
    </row>
    <row r="30" spans="1:19" x14ac:dyDescent="0.25">
      <c r="A30" t="s">
        <v>0</v>
      </c>
    </row>
    <row r="31" spans="1:19" x14ac:dyDescent="0.25">
      <c r="A31">
        <v>2</v>
      </c>
      <c r="B31">
        <v>6</v>
      </c>
    </row>
    <row r="32" spans="1:19" x14ac:dyDescent="0.25">
      <c r="A32">
        <f>A23</f>
        <v>-61.343177862821655</v>
      </c>
      <c r="B32">
        <f>B24</f>
        <v>-46.223079644415755</v>
      </c>
      <c r="C32">
        <f>C25</f>
        <v>-62.517456074392506</v>
      </c>
      <c r="D32">
        <f>D26</f>
        <v>85.971515762514827</v>
      </c>
      <c r="E32">
        <f>E27</f>
        <v>-9.9843697006113103</v>
      </c>
      <c r="F32">
        <f>F28</f>
        <v>-39.131720068115548</v>
      </c>
    </row>
    <row r="33" spans="1:23" x14ac:dyDescent="0.25">
      <c r="A33">
        <f>B23</f>
        <v>0</v>
      </c>
      <c r="B33">
        <f>C24</f>
        <v>158.95560899001487</v>
      </c>
      <c r="C33">
        <f>D25</f>
        <v>-28.247671878521842</v>
      </c>
      <c r="D33">
        <f>E26</f>
        <v>151.32820914116522</v>
      </c>
      <c r="E33">
        <f>F27</f>
        <v>0</v>
      </c>
      <c r="F33" s="1">
        <f>B25</f>
        <v>-86.709073994418318</v>
      </c>
    </row>
    <row r="35" spans="1:23" x14ac:dyDescent="0.25">
      <c r="A35" t="s">
        <v>2</v>
      </c>
      <c r="K35" t="s">
        <v>13</v>
      </c>
      <c r="R35" t="s">
        <v>22</v>
      </c>
    </row>
    <row r="36" spans="1:23" x14ac:dyDescent="0.25">
      <c r="A36">
        <f>A23</f>
        <v>-61.343177862821655</v>
      </c>
      <c r="B36">
        <f t="shared" ref="B36:F36" si="0">B23</f>
        <v>0</v>
      </c>
      <c r="C36">
        <f t="shared" si="0"/>
        <v>0</v>
      </c>
      <c r="D36">
        <f t="shared" si="0"/>
        <v>0</v>
      </c>
      <c r="E36">
        <f t="shared" si="0"/>
        <v>0</v>
      </c>
      <c r="F36">
        <f t="shared" si="0"/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R36">
        <f t="array" ref="R36:W41">TRANSPOSE(K36:P41)</f>
        <v>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f t="shared" ref="A37:F37" si="1">A24</f>
        <v>0</v>
      </c>
      <c r="B37">
        <f t="shared" si="1"/>
        <v>-46.223079644415755</v>
      </c>
      <c r="C37">
        <f t="shared" si="1"/>
        <v>158.95560899001487</v>
      </c>
      <c r="D37">
        <f t="shared" si="1"/>
        <v>0</v>
      </c>
      <c r="E37">
        <f t="shared" si="1"/>
        <v>0</v>
      </c>
      <c r="F37">
        <f t="shared" si="1"/>
        <v>0</v>
      </c>
      <c r="H37" t="s">
        <v>10</v>
      </c>
      <c r="I37">
        <f>SQRT(B37*B37+B38*B38)</f>
        <v>98.260045821195874</v>
      </c>
      <c r="K37">
        <v>0</v>
      </c>
      <c r="L37">
        <f>I38</f>
        <v>-0.47041581609404137</v>
      </c>
      <c r="M37">
        <f>I39</f>
        <v>-0.88244487644757563</v>
      </c>
      <c r="N37">
        <v>0</v>
      </c>
      <c r="O37">
        <v>0</v>
      </c>
      <c r="P37">
        <v>0</v>
      </c>
      <c r="R37">
        <v>0</v>
      </c>
      <c r="S37">
        <v>-0.47041581609404137</v>
      </c>
      <c r="T37">
        <v>0.88244487644757563</v>
      </c>
      <c r="U37">
        <v>0</v>
      </c>
      <c r="V37">
        <v>0</v>
      </c>
      <c r="W37">
        <v>0</v>
      </c>
    </row>
    <row r="38" spans="1:23" x14ac:dyDescent="0.25">
      <c r="A38">
        <f t="shared" ref="A38:F38" si="2">A25</f>
        <v>0</v>
      </c>
      <c r="B38">
        <f t="shared" si="2"/>
        <v>-86.709073994418318</v>
      </c>
      <c r="C38">
        <f t="shared" si="2"/>
        <v>-62.517456074392506</v>
      </c>
      <c r="D38">
        <f t="shared" si="2"/>
        <v>-28.247671878521842</v>
      </c>
      <c r="E38">
        <f t="shared" si="2"/>
        <v>0</v>
      </c>
      <c r="F38">
        <f t="shared" si="2"/>
        <v>0</v>
      </c>
      <c r="H38" t="s">
        <v>11</v>
      </c>
      <c r="I38">
        <f>B37/I37</f>
        <v>-0.47041581609404137</v>
      </c>
      <c r="K38">
        <v>0</v>
      </c>
      <c r="L38">
        <f>-M37</f>
        <v>0.88244487644757563</v>
      </c>
      <c r="M38">
        <f>L37</f>
        <v>-0.47041581609404137</v>
      </c>
      <c r="N38">
        <v>0</v>
      </c>
      <c r="O38">
        <v>0</v>
      </c>
      <c r="P38">
        <v>0</v>
      </c>
      <c r="R38">
        <v>0</v>
      </c>
      <c r="S38">
        <v>-0.88244487644757563</v>
      </c>
      <c r="T38">
        <v>-0.47041581609404137</v>
      </c>
      <c r="U38">
        <v>0</v>
      </c>
      <c r="V38">
        <v>0</v>
      </c>
      <c r="W38">
        <v>0</v>
      </c>
    </row>
    <row r="39" spans="1:23" x14ac:dyDescent="0.25">
      <c r="A39">
        <f t="shared" ref="A39:F39" si="3">A26</f>
        <v>0</v>
      </c>
      <c r="B39">
        <f t="shared" si="3"/>
        <v>0</v>
      </c>
      <c r="C39">
        <f t="shared" si="3"/>
        <v>0</v>
      </c>
      <c r="D39">
        <f t="shared" si="3"/>
        <v>85.971515762514827</v>
      </c>
      <c r="E39">
        <f t="shared" si="3"/>
        <v>151.32820914116522</v>
      </c>
      <c r="F39">
        <f t="shared" si="3"/>
        <v>0</v>
      </c>
      <c r="H39" t="s">
        <v>12</v>
      </c>
      <c r="I39">
        <f>B38/I37</f>
        <v>-0.88244487644757563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</row>
    <row r="40" spans="1:23" x14ac:dyDescent="0.25">
      <c r="A40">
        <f t="shared" ref="A40:F40" si="4">A27</f>
        <v>0</v>
      </c>
      <c r="B40">
        <f t="shared" si="4"/>
        <v>0</v>
      </c>
      <c r="C40">
        <f t="shared" si="4"/>
        <v>0</v>
      </c>
      <c r="D40">
        <f t="shared" si="4"/>
        <v>0</v>
      </c>
      <c r="E40">
        <f t="shared" si="4"/>
        <v>-9.9843697006113103</v>
      </c>
      <c r="F40">
        <f t="shared" si="4"/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</row>
    <row r="41" spans="1:23" x14ac:dyDescent="0.25">
      <c r="A41">
        <f t="shared" ref="A41:F41" si="5">A28</f>
        <v>0</v>
      </c>
      <c r="B41">
        <f t="shared" si="5"/>
        <v>0</v>
      </c>
      <c r="C41">
        <f t="shared" si="5"/>
        <v>0</v>
      </c>
      <c r="D41">
        <f t="shared" si="5"/>
        <v>0</v>
      </c>
      <c r="E41">
        <f t="shared" si="5"/>
        <v>0</v>
      </c>
      <c r="F41">
        <f t="shared" si="5"/>
        <v>-39.131720068115548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 x14ac:dyDescent="0.25">
      <c r="K42" t="s">
        <v>16</v>
      </c>
      <c r="R42" t="s">
        <v>23</v>
      </c>
    </row>
    <row r="43" spans="1:23" x14ac:dyDescent="0.25">
      <c r="A43">
        <f t="array" ref="A43:F48">MMULT(K36:P41,A36:F41)</f>
        <v>-61.343177862821655</v>
      </c>
      <c r="B43">
        <v>0</v>
      </c>
      <c r="C43">
        <v>0</v>
      </c>
      <c r="D43">
        <v>0</v>
      </c>
      <c r="E43">
        <v>0</v>
      </c>
      <c r="F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R43">
        <f t="array" ref="R43:W48">MMULT(TRANSPOSE(I15:N20),TRANSPOSE(K43:P48))</f>
        <v>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0</v>
      </c>
      <c r="B44">
        <v>98.260045821195888</v>
      </c>
      <c r="C44">
        <v>-19.607023724379154</v>
      </c>
      <c r="D44">
        <v>24.927013320773863</v>
      </c>
      <c r="E44">
        <v>0</v>
      </c>
      <c r="F44">
        <v>0</v>
      </c>
      <c r="H44" t="s">
        <v>10</v>
      </c>
      <c r="I44">
        <f>SQRT(C44*C44+D44*D44)</f>
        <v>31.714214043901585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R44">
        <v>0</v>
      </c>
      <c r="S44">
        <v>-0.58484012808757568</v>
      </c>
      <c r="T44">
        <v>-0.50148521730489715</v>
      </c>
      <c r="U44">
        <v>-0.63755360668979699</v>
      </c>
      <c r="V44">
        <v>0</v>
      </c>
      <c r="W44">
        <v>0</v>
      </c>
    </row>
    <row r="45" spans="1:23" x14ac:dyDescent="0.25">
      <c r="A45">
        <v>0</v>
      </c>
      <c r="B45">
        <v>7.1054273576010019E-15</v>
      </c>
      <c r="C45">
        <v>169.67876285520154</v>
      </c>
      <c r="D45">
        <v>13.288151619491556</v>
      </c>
      <c r="E45">
        <v>0</v>
      </c>
      <c r="F45">
        <v>0</v>
      </c>
      <c r="H45" t="s">
        <v>11</v>
      </c>
      <c r="I45">
        <f>C44/I44</f>
        <v>-0.61824088395308807</v>
      </c>
      <c r="K45">
        <v>0</v>
      </c>
      <c r="L45">
        <v>0</v>
      </c>
      <c r="M45">
        <f>I45</f>
        <v>-0.61824088395308807</v>
      </c>
      <c r="N45">
        <f>I46</f>
        <v>0.785988682748616</v>
      </c>
      <c r="O45">
        <v>0</v>
      </c>
      <c r="P45">
        <v>0</v>
      </c>
      <c r="R45">
        <v>0</v>
      </c>
      <c r="S45">
        <v>-0.81114858353972863</v>
      </c>
      <c r="T45">
        <v>0.36157207776010003</v>
      </c>
      <c r="U45">
        <v>0.45967772189408546</v>
      </c>
      <c r="V45">
        <v>0</v>
      </c>
      <c r="W45">
        <v>0</v>
      </c>
    </row>
    <row r="46" spans="1:23" x14ac:dyDescent="0.25">
      <c r="A46">
        <v>0</v>
      </c>
      <c r="B46">
        <v>0</v>
      </c>
      <c r="C46">
        <v>0</v>
      </c>
      <c r="D46">
        <v>85.971515762514827</v>
      </c>
      <c r="E46">
        <v>151.32820914116522</v>
      </c>
      <c r="F46">
        <v>0</v>
      </c>
      <c r="H46" t="s">
        <v>12</v>
      </c>
      <c r="I46">
        <f>D44/I44</f>
        <v>0.785988682748616</v>
      </c>
      <c r="K46">
        <v>0</v>
      </c>
      <c r="L46">
        <v>0</v>
      </c>
      <c r="M46">
        <f>-N45</f>
        <v>-0.785988682748616</v>
      </c>
      <c r="N46">
        <f>M45</f>
        <v>-0.61824088395308807</v>
      </c>
      <c r="O46">
        <v>0</v>
      </c>
      <c r="P46">
        <v>0</v>
      </c>
      <c r="R46">
        <v>0</v>
      </c>
      <c r="S46">
        <v>0</v>
      </c>
      <c r="T46">
        <v>0.785988682748616</v>
      </c>
      <c r="U46">
        <v>-0.61824088395308807</v>
      </c>
      <c r="V46">
        <v>0</v>
      </c>
      <c r="W46">
        <v>0</v>
      </c>
    </row>
    <row r="47" spans="1:23" x14ac:dyDescent="0.25">
      <c r="A47">
        <v>0</v>
      </c>
      <c r="B47">
        <v>0</v>
      </c>
      <c r="C47">
        <v>0</v>
      </c>
      <c r="D47">
        <v>0</v>
      </c>
      <c r="E47">
        <v>-9.9843697006113103</v>
      </c>
      <c r="F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</row>
    <row r="48" spans="1:2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-39.131720068115548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</row>
    <row r="50" spans="1:23" x14ac:dyDescent="0.25">
      <c r="A50">
        <f t="array" ref="A50:F55">MMULT(A43:F48,TRANSPOSE(K43:P48))</f>
        <v>-61.343177862821655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23" x14ac:dyDescent="0.25">
      <c r="A51">
        <v>0</v>
      </c>
      <c r="B51">
        <v>98.260045821195888</v>
      </c>
      <c r="C51">
        <v>31.714214043901588</v>
      </c>
      <c r="D51">
        <v>0</v>
      </c>
      <c r="E51">
        <v>0</v>
      </c>
      <c r="F51">
        <v>0</v>
      </c>
    </row>
    <row r="52" spans="1:23" x14ac:dyDescent="0.25">
      <c r="A52">
        <v>0</v>
      </c>
      <c r="B52">
        <v>7.1054273576010019E-15</v>
      </c>
      <c r="C52">
        <v>-94.458011548098142</v>
      </c>
      <c r="D52">
        <v>-141.58086591031176</v>
      </c>
      <c r="E52">
        <v>0</v>
      </c>
      <c r="F52">
        <v>0</v>
      </c>
    </row>
    <row r="53" spans="1:23" x14ac:dyDescent="0.25">
      <c r="A53">
        <v>0</v>
      </c>
      <c r="B53">
        <v>0</v>
      </c>
      <c r="C53">
        <v>67.572638428080907</v>
      </c>
      <c r="D53">
        <v>-53.151105899804008</v>
      </c>
      <c r="E53">
        <v>151.32820914116522</v>
      </c>
      <c r="F53">
        <v>0</v>
      </c>
    </row>
    <row r="54" spans="1:23" x14ac:dyDescent="0.25">
      <c r="A54">
        <v>0</v>
      </c>
      <c r="B54">
        <v>0</v>
      </c>
      <c r="C54">
        <v>0</v>
      </c>
      <c r="D54">
        <v>0</v>
      </c>
      <c r="E54">
        <v>-9.9843697006113103</v>
      </c>
      <c r="F54">
        <v>0</v>
      </c>
    </row>
    <row r="55" spans="1:2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-39.131720068115548</v>
      </c>
    </row>
    <row r="57" spans="1:23" x14ac:dyDescent="0.25">
      <c r="A57" t="s">
        <v>17</v>
      </c>
    </row>
    <row r="58" spans="1:23" x14ac:dyDescent="0.25">
      <c r="A58">
        <v>2</v>
      </c>
      <c r="B58">
        <v>6</v>
      </c>
    </row>
    <row r="59" spans="1:23" x14ac:dyDescent="0.25">
      <c r="A59">
        <f>A50</f>
        <v>-61.343177862821655</v>
      </c>
      <c r="B59">
        <f>B51</f>
        <v>98.260045821195888</v>
      </c>
      <c r="C59">
        <f>C52</f>
        <v>-94.458011548098142</v>
      </c>
      <c r="D59">
        <f>D53</f>
        <v>-53.151105899804008</v>
      </c>
      <c r="E59">
        <f>E54</f>
        <v>-9.9843697006113103</v>
      </c>
      <c r="F59">
        <f>F55</f>
        <v>-39.131720068115548</v>
      </c>
    </row>
    <row r="60" spans="1:23" x14ac:dyDescent="0.25">
      <c r="A60">
        <f>B50</f>
        <v>0</v>
      </c>
      <c r="B60">
        <f>C51</f>
        <v>31.714214043901588</v>
      </c>
      <c r="C60">
        <f>D52</f>
        <v>-141.58086591031176</v>
      </c>
      <c r="D60">
        <f>E53</f>
        <v>151.32820914116522</v>
      </c>
      <c r="E60">
        <f>F54</f>
        <v>0</v>
      </c>
      <c r="F60" s="1">
        <f>C53</f>
        <v>67.572638428080907</v>
      </c>
    </row>
    <row r="62" spans="1:23" x14ac:dyDescent="0.25">
      <c r="A62" t="s">
        <v>2</v>
      </c>
      <c r="K62" t="s">
        <v>13</v>
      </c>
      <c r="R62" t="s">
        <v>22</v>
      </c>
    </row>
    <row r="63" spans="1:23" x14ac:dyDescent="0.25">
      <c r="A63">
        <f>A50</f>
        <v>-61.343177862821655</v>
      </c>
      <c r="B63">
        <f t="shared" ref="B63:F63" si="6">B50</f>
        <v>0</v>
      </c>
      <c r="C63">
        <f t="shared" si="6"/>
        <v>0</v>
      </c>
      <c r="D63">
        <f t="shared" si="6"/>
        <v>0</v>
      </c>
      <c r="E63">
        <f t="shared" si="6"/>
        <v>0</v>
      </c>
      <c r="F63">
        <f t="shared" si="6"/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R63">
        <f t="array" ref="R63:W68">MMULT(R36:W41,TRANSPOSE(K63:P68))</f>
        <v>1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f t="shared" ref="A64:F64" si="7">A51</f>
        <v>0</v>
      </c>
      <c r="B64">
        <f t="shared" si="7"/>
        <v>98.260045821195888</v>
      </c>
      <c r="C64">
        <f t="shared" si="7"/>
        <v>31.714214043901588</v>
      </c>
      <c r="D64">
        <f t="shared" si="7"/>
        <v>0</v>
      </c>
      <c r="E64">
        <f t="shared" si="7"/>
        <v>0</v>
      </c>
      <c r="F64">
        <f t="shared" si="7"/>
        <v>0</v>
      </c>
      <c r="H64" t="s">
        <v>10</v>
      </c>
      <c r="I64">
        <f>SQRT(C65*C65+C66*C66)</f>
        <v>116.1394739515932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R64">
        <v>0</v>
      </c>
      <c r="S64">
        <v>-0.47041581609404137</v>
      </c>
      <c r="T64">
        <v>-0.7177059228353917</v>
      </c>
      <c r="U64">
        <v>-0.51342688700103734</v>
      </c>
      <c r="V64">
        <v>0</v>
      </c>
      <c r="W64">
        <v>0</v>
      </c>
    </row>
    <row r="65" spans="1:23" x14ac:dyDescent="0.25">
      <c r="A65">
        <f t="shared" ref="A65:F65" si="8">A52</f>
        <v>0</v>
      </c>
      <c r="B65">
        <f t="shared" si="8"/>
        <v>7.1054273576010019E-15</v>
      </c>
      <c r="C65">
        <f t="shared" si="8"/>
        <v>-94.458011548098142</v>
      </c>
      <c r="D65">
        <f t="shared" si="8"/>
        <v>-141.58086591031176</v>
      </c>
      <c r="E65">
        <f t="shared" si="8"/>
        <v>0</v>
      </c>
      <c r="F65">
        <f t="shared" si="8"/>
        <v>0</v>
      </c>
      <c r="H65" t="s">
        <v>11</v>
      </c>
      <c r="I65">
        <f>C65/I64</f>
        <v>-0.8133153038687615</v>
      </c>
      <c r="K65">
        <v>0</v>
      </c>
      <c r="L65">
        <v>0</v>
      </c>
      <c r="M65">
        <f>I65</f>
        <v>-0.8133153038687615</v>
      </c>
      <c r="N65">
        <f>I66</f>
        <v>0.58182318318615001</v>
      </c>
      <c r="O65">
        <v>0</v>
      </c>
      <c r="P65">
        <v>0</v>
      </c>
      <c r="R65">
        <v>0</v>
      </c>
      <c r="S65">
        <v>-0.88244487644757563</v>
      </c>
      <c r="T65">
        <v>0.3825963824111967</v>
      </c>
      <c r="U65">
        <v>0.27369882754094571</v>
      </c>
      <c r="V65">
        <v>0</v>
      </c>
      <c r="W65">
        <v>0</v>
      </c>
    </row>
    <row r="66" spans="1:23" x14ac:dyDescent="0.25">
      <c r="A66">
        <f t="shared" ref="A66:F66" si="9">A53</f>
        <v>0</v>
      </c>
      <c r="B66">
        <f t="shared" si="9"/>
        <v>0</v>
      </c>
      <c r="C66">
        <f t="shared" si="9"/>
        <v>67.572638428080907</v>
      </c>
      <c r="D66">
        <f t="shared" si="9"/>
        <v>-53.151105899804008</v>
      </c>
      <c r="E66">
        <f t="shared" si="9"/>
        <v>151.32820914116522</v>
      </c>
      <c r="F66">
        <f t="shared" si="9"/>
        <v>0</v>
      </c>
      <c r="H66" t="s">
        <v>12</v>
      </c>
      <c r="I66">
        <f>C66/I64</f>
        <v>0.58182318318615001</v>
      </c>
      <c r="K66">
        <v>0</v>
      </c>
      <c r="L66">
        <v>0</v>
      </c>
      <c r="M66">
        <f>-N65</f>
        <v>-0.58182318318615001</v>
      </c>
      <c r="N66">
        <f>M65</f>
        <v>-0.8133153038687615</v>
      </c>
      <c r="O66">
        <v>0</v>
      </c>
      <c r="P66">
        <v>0</v>
      </c>
      <c r="R66">
        <v>0</v>
      </c>
      <c r="S66">
        <v>0</v>
      </c>
      <c r="T66">
        <v>0.58182318318615001</v>
      </c>
      <c r="U66">
        <v>-0.8133153038687615</v>
      </c>
      <c r="V66">
        <v>0</v>
      </c>
      <c r="W66">
        <v>0</v>
      </c>
    </row>
    <row r="67" spans="1:23" x14ac:dyDescent="0.25">
      <c r="A67">
        <f t="shared" ref="A67:F67" si="10">A54</f>
        <v>0</v>
      </c>
      <c r="B67">
        <f t="shared" si="10"/>
        <v>0</v>
      </c>
      <c r="C67">
        <f t="shared" si="10"/>
        <v>0</v>
      </c>
      <c r="D67">
        <f t="shared" si="10"/>
        <v>0</v>
      </c>
      <c r="E67">
        <f t="shared" si="10"/>
        <v>-9.9843697006113103</v>
      </c>
      <c r="F67">
        <f t="shared" si="10"/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</row>
    <row r="68" spans="1:23" x14ac:dyDescent="0.25">
      <c r="A68">
        <f t="shared" ref="A68:F68" si="11">A55</f>
        <v>0</v>
      </c>
      <c r="B68">
        <f t="shared" si="11"/>
        <v>0</v>
      </c>
      <c r="C68">
        <f t="shared" si="11"/>
        <v>0</v>
      </c>
      <c r="D68">
        <f t="shared" si="11"/>
        <v>0</v>
      </c>
      <c r="E68">
        <f t="shared" si="11"/>
        <v>0</v>
      </c>
      <c r="F68">
        <f t="shared" si="11"/>
        <v>-39.131720068115548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</row>
    <row r="69" spans="1:23" x14ac:dyDescent="0.25">
      <c r="K69" t="s">
        <v>16</v>
      </c>
      <c r="R69" t="s">
        <v>23</v>
      </c>
    </row>
    <row r="70" spans="1:23" x14ac:dyDescent="0.25">
      <c r="A70">
        <f t="array" ref="A70:F75">MMULT(K63:P68,A63:F68)</f>
        <v>-61.343177862821655</v>
      </c>
      <c r="B70">
        <v>0</v>
      </c>
      <c r="C70">
        <v>0</v>
      </c>
      <c r="D70">
        <v>0</v>
      </c>
      <c r="E70">
        <v>0</v>
      </c>
      <c r="F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R70">
        <f t="array" ref="R70:W75">MMULT(R43:W48,TRANSPOSE(K70:P75))</f>
        <v>1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0</v>
      </c>
      <c r="B71">
        <v>98.260045821195888</v>
      </c>
      <c r="C71">
        <v>31.714214043901588</v>
      </c>
      <c r="D71">
        <v>0</v>
      </c>
      <c r="E71">
        <v>0</v>
      </c>
      <c r="F71">
        <v>0</v>
      </c>
      <c r="H71" t="s">
        <v>10</v>
      </c>
      <c r="I71">
        <f>SQRT(D72*D72+E72*E72)</f>
        <v>121.84437513015855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R71">
        <v>0</v>
      </c>
      <c r="S71">
        <v>-0.58484012808757568</v>
      </c>
      <c r="T71">
        <v>-0.50148521730489715</v>
      </c>
      <c r="U71">
        <v>-0.44071110236577771</v>
      </c>
      <c r="V71">
        <v>0.46070416283631443</v>
      </c>
      <c r="W71">
        <v>0</v>
      </c>
    </row>
    <row r="72" spans="1:23" x14ac:dyDescent="0.25">
      <c r="A72">
        <v>0</v>
      </c>
      <c r="B72">
        <v>-5.7789528104646699E-15</v>
      </c>
      <c r="C72">
        <v>116.13947395159322</v>
      </c>
      <c r="D72">
        <v>84.225339355359466</v>
      </c>
      <c r="E72">
        <v>88.046260348372186</v>
      </c>
      <c r="F72">
        <v>0</v>
      </c>
      <c r="H72" t="s">
        <v>11</v>
      </c>
      <c r="I72">
        <f>D72/I71</f>
        <v>0.69125340636682586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R72">
        <v>0</v>
      </c>
      <c r="S72">
        <v>-0.81114858353972863</v>
      </c>
      <c r="T72">
        <v>0.36157207776010003</v>
      </c>
      <c r="U72">
        <v>0.317753791090229</v>
      </c>
      <c r="V72">
        <v>-0.33216883696927874</v>
      </c>
      <c r="W72">
        <v>0</v>
      </c>
    </row>
    <row r="73" spans="1:23" x14ac:dyDescent="0.25">
      <c r="A73">
        <v>0</v>
      </c>
      <c r="B73">
        <v>-4.1341023630973695E-15</v>
      </c>
      <c r="C73">
        <v>0</v>
      </c>
      <c r="D73">
        <v>125.60363792804887</v>
      </c>
      <c r="E73">
        <v>-123.07754840156228</v>
      </c>
      <c r="F73">
        <v>0</v>
      </c>
      <c r="H73" t="s">
        <v>12</v>
      </c>
      <c r="I73">
        <f>E72/I71</f>
        <v>0.72261243290318489</v>
      </c>
      <c r="K73">
        <v>0</v>
      </c>
      <c r="L73">
        <v>0</v>
      </c>
      <c r="M73">
        <v>0</v>
      </c>
      <c r="N73">
        <f>I72</f>
        <v>0.69125340636682586</v>
      </c>
      <c r="O73">
        <f>I73</f>
        <v>0.72261243290318489</v>
      </c>
      <c r="P73">
        <v>0</v>
      </c>
      <c r="R73">
        <v>0</v>
      </c>
      <c r="S73">
        <v>0</v>
      </c>
      <c r="T73">
        <v>0.785988682748616</v>
      </c>
      <c r="U73">
        <v>-0.4273611169878096</v>
      </c>
      <c r="V73">
        <v>0.44674854927355656</v>
      </c>
      <c r="W73">
        <v>0</v>
      </c>
    </row>
    <row r="74" spans="1:23" x14ac:dyDescent="0.25">
      <c r="A74">
        <v>0</v>
      </c>
      <c r="B74">
        <v>0</v>
      </c>
      <c r="C74">
        <v>0</v>
      </c>
      <c r="D74">
        <v>0</v>
      </c>
      <c r="E74">
        <v>-9.9843697006113103</v>
      </c>
      <c r="F74">
        <v>0</v>
      </c>
      <c r="K74">
        <v>0</v>
      </c>
      <c r="L74">
        <v>0</v>
      </c>
      <c r="M74">
        <v>0</v>
      </c>
      <c r="N74">
        <f>-O73</f>
        <v>-0.72261243290318489</v>
      </c>
      <c r="O74">
        <f>N73</f>
        <v>0.69125340636682586</v>
      </c>
      <c r="P74">
        <v>0</v>
      </c>
      <c r="R74">
        <v>0</v>
      </c>
      <c r="S74">
        <v>0</v>
      </c>
      <c r="T74">
        <v>0</v>
      </c>
      <c r="U74">
        <v>0.72261243290318489</v>
      </c>
      <c r="V74">
        <v>0.69125340636682586</v>
      </c>
      <c r="W74">
        <v>0</v>
      </c>
    </row>
    <row r="75" spans="1:23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-39.131720068115548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</row>
    <row r="77" spans="1:23" x14ac:dyDescent="0.25">
      <c r="A77">
        <f t="array" ref="A77:F82">MMULT(A70:F75,TRANSPOSE(K70:P75))</f>
        <v>-61.343177862821655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23" x14ac:dyDescent="0.25">
      <c r="A78">
        <v>0</v>
      </c>
      <c r="B78">
        <v>98.260045821195888</v>
      </c>
      <c r="C78">
        <v>31.714214043901588</v>
      </c>
      <c r="D78">
        <v>0</v>
      </c>
      <c r="E78">
        <v>0</v>
      </c>
      <c r="F78">
        <v>0</v>
      </c>
    </row>
    <row r="79" spans="1:23" x14ac:dyDescent="0.25">
      <c r="A79">
        <v>0</v>
      </c>
      <c r="B79">
        <v>-5.7789528104646699E-15</v>
      </c>
      <c r="C79">
        <v>116.13947395159322</v>
      </c>
      <c r="D79">
        <v>121.84437513015855</v>
      </c>
      <c r="E79">
        <v>-7.1054273576010019E-15</v>
      </c>
      <c r="F79">
        <v>0</v>
      </c>
    </row>
    <row r="80" spans="1:23" x14ac:dyDescent="0.25">
      <c r="A80">
        <v>0</v>
      </c>
      <c r="B80">
        <v>-4.1341023630973695E-15</v>
      </c>
      <c r="C80">
        <v>0</v>
      </c>
      <c r="D80">
        <v>-2.1134241163831859</v>
      </c>
      <c r="E80">
        <v>-175.84052496453597</v>
      </c>
      <c r="F80">
        <v>0</v>
      </c>
    </row>
    <row r="81" spans="1:23" x14ac:dyDescent="0.25">
      <c r="A81">
        <v>0</v>
      </c>
      <c r="B81">
        <v>0</v>
      </c>
      <c r="C81">
        <v>0</v>
      </c>
      <c r="D81">
        <v>-7.2148296803635823</v>
      </c>
      <c r="E81">
        <v>-6.9017295659732936</v>
      </c>
      <c r="F81">
        <v>0</v>
      </c>
    </row>
    <row r="82" spans="1:23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-39.131720068115548</v>
      </c>
    </row>
    <row r="84" spans="1:23" x14ac:dyDescent="0.25">
      <c r="A84" t="s">
        <v>18</v>
      </c>
    </row>
    <row r="85" spans="1:23" x14ac:dyDescent="0.25">
      <c r="A85">
        <v>2</v>
      </c>
      <c r="B85">
        <v>6</v>
      </c>
    </row>
    <row r="86" spans="1:23" x14ac:dyDescent="0.25">
      <c r="A86">
        <f>A77</f>
        <v>-61.343177862821655</v>
      </c>
      <c r="B86">
        <f>B78</f>
        <v>98.260045821195888</v>
      </c>
      <c r="C86">
        <f>C79</f>
        <v>116.13947395159322</v>
      </c>
      <c r="D86">
        <f>D80</f>
        <v>-2.1134241163831859</v>
      </c>
      <c r="E86">
        <f>E81</f>
        <v>-6.9017295659732936</v>
      </c>
      <c r="F86">
        <f>F82</f>
        <v>-39.131720068115548</v>
      </c>
    </row>
    <row r="87" spans="1:23" x14ac:dyDescent="0.25">
      <c r="A87">
        <f>B77</f>
        <v>0</v>
      </c>
      <c r="B87">
        <f>C78</f>
        <v>31.714214043901588</v>
      </c>
      <c r="C87">
        <f>D79</f>
        <v>121.84437513015855</v>
      </c>
      <c r="D87">
        <f>E80</f>
        <v>-175.84052496453597</v>
      </c>
      <c r="E87">
        <f>F81</f>
        <v>0</v>
      </c>
      <c r="F87" s="1">
        <f>D81</f>
        <v>-7.2148296803635823</v>
      </c>
    </row>
    <row r="89" spans="1:23" x14ac:dyDescent="0.25">
      <c r="A89" t="s">
        <v>2</v>
      </c>
      <c r="K89" t="s">
        <v>13</v>
      </c>
      <c r="R89" t="s">
        <v>22</v>
      </c>
    </row>
    <row r="90" spans="1:23" x14ac:dyDescent="0.25">
      <c r="A90">
        <f>A77</f>
        <v>-61.343177862821655</v>
      </c>
      <c r="B90">
        <f t="shared" ref="B90:F90" si="12">B77</f>
        <v>0</v>
      </c>
      <c r="C90">
        <f t="shared" si="12"/>
        <v>0</v>
      </c>
      <c r="D90">
        <f t="shared" si="12"/>
        <v>0</v>
      </c>
      <c r="E90">
        <f t="shared" si="12"/>
        <v>0</v>
      </c>
      <c r="F90">
        <f t="shared" si="12"/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R90">
        <f t="array" ref="R90:W95">MMULT(R63:W68,TRANSPOSE(K90:P95))</f>
        <v>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f t="shared" ref="A91:F91" si="13">A78</f>
        <v>0</v>
      </c>
      <c r="B91">
        <f t="shared" si="13"/>
        <v>98.260045821195888</v>
      </c>
      <c r="C91">
        <f t="shared" si="13"/>
        <v>31.714214043901588</v>
      </c>
      <c r="D91">
        <f t="shared" si="13"/>
        <v>0</v>
      </c>
      <c r="E91">
        <f t="shared" si="13"/>
        <v>0</v>
      </c>
      <c r="F91">
        <f t="shared" si="13"/>
        <v>0</v>
      </c>
      <c r="H91" t="s">
        <v>10</v>
      </c>
      <c r="I91">
        <f>SQRT(D93*D93+D94*D94)</f>
        <v>7.5180003200562133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R91">
        <v>0</v>
      </c>
      <c r="S91">
        <v>-0.47041581609404137</v>
      </c>
      <c r="T91">
        <v>-0.7177059228353917</v>
      </c>
      <c r="U91">
        <v>0.14433209880196227</v>
      </c>
      <c r="V91">
        <v>-0.49272245082906113</v>
      </c>
      <c r="W91">
        <v>0</v>
      </c>
    </row>
    <row r="92" spans="1:23" x14ac:dyDescent="0.25">
      <c r="A92">
        <f t="shared" ref="A92:F92" si="14">A79</f>
        <v>0</v>
      </c>
      <c r="B92">
        <f t="shared" si="14"/>
        <v>-5.7789528104646699E-15</v>
      </c>
      <c r="C92">
        <f t="shared" si="14"/>
        <v>116.13947395159322</v>
      </c>
      <c r="D92">
        <f t="shared" si="14"/>
        <v>121.84437513015855</v>
      </c>
      <c r="E92">
        <f t="shared" si="14"/>
        <v>-7.1054273576010019E-15</v>
      </c>
      <c r="F92">
        <f t="shared" si="14"/>
        <v>0</v>
      </c>
      <c r="H92" t="s">
        <v>11</v>
      </c>
      <c r="I92">
        <f>D93/I91</f>
        <v>-0.28111519372313404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R92">
        <v>0</v>
      </c>
      <c r="S92">
        <v>-0.88244487644757563</v>
      </c>
      <c r="T92">
        <v>0.3825963824111967</v>
      </c>
      <c r="U92">
        <v>-7.6940898925967602E-2</v>
      </c>
      <c r="V92">
        <v>0.26266165740311692</v>
      </c>
      <c r="W92">
        <v>0</v>
      </c>
    </row>
    <row r="93" spans="1:23" x14ac:dyDescent="0.25">
      <c r="A93">
        <f t="shared" ref="A93:F93" si="15">A80</f>
        <v>0</v>
      </c>
      <c r="B93">
        <f t="shared" si="15"/>
        <v>-4.1341023630973695E-15</v>
      </c>
      <c r="C93">
        <f t="shared" si="15"/>
        <v>0</v>
      </c>
      <c r="D93">
        <f t="shared" si="15"/>
        <v>-2.1134241163831859</v>
      </c>
      <c r="E93">
        <f t="shared" si="15"/>
        <v>-175.84052496453597</v>
      </c>
      <c r="F93">
        <f t="shared" si="15"/>
        <v>0</v>
      </c>
      <c r="H93" t="s">
        <v>12</v>
      </c>
      <c r="I93">
        <f>D94/I91</f>
        <v>-0.9596740320848558</v>
      </c>
      <c r="K93">
        <v>0</v>
      </c>
      <c r="L93">
        <v>0</v>
      </c>
      <c r="M93">
        <v>0</v>
      </c>
      <c r="N93">
        <f>I92</f>
        <v>-0.28111519372313404</v>
      </c>
      <c r="O93">
        <f>I93</f>
        <v>-0.9596740320848558</v>
      </c>
      <c r="P93">
        <v>0</v>
      </c>
      <c r="R93">
        <v>0</v>
      </c>
      <c r="S93">
        <v>0</v>
      </c>
      <c r="T93">
        <v>0.58182318318615001</v>
      </c>
      <c r="U93">
        <v>0.22863528920505652</v>
      </c>
      <c r="V93">
        <v>-0.78051757702005409</v>
      </c>
      <c r="W93">
        <v>0</v>
      </c>
    </row>
    <row r="94" spans="1:23" x14ac:dyDescent="0.25">
      <c r="A94">
        <f t="shared" ref="A94:F94" si="16">A81</f>
        <v>0</v>
      </c>
      <c r="B94">
        <f t="shared" si="16"/>
        <v>0</v>
      </c>
      <c r="C94">
        <f t="shared" si="16"/>
        <v>0</v>
      </c>
      <c r="D94">
        <f t="shared" si="16"/>
        <v>-7.2148296803635823</v>
      </c>
      <c r="E94">
        <f t="shared" si="16"/>
        <v>-6.9017295659732936</v>
      </c>
      <c r="F94">
        <f t="shared" si="16"/>
        <v>0</v>
      </c>
      <c r="K94">
        <v>0</v>
      </c>
      <c r="L94">
        <v>0</v>
      </c>
      <c r="M94">
        <v>0</v>
      </c>
      <c r="N94">
        <f>-O93</f>
        <v>0.9596740320848558</v>
      </c>
      <c r="O94">
        <f>N93</f>
        <v>-0.28111519372313404</v>
      </c>
      <c r="P94">
        <v>0</v>
      </c>
      <c r="R94">
        <v>0</v>
      </c>
      <c r="S94">
        <v>0</v>
      </c>
      <c r="T94">
        <v>0</v>
      </c>
      <c r="U94">
        <v>-0.9596740320848558</v>
      </c>
      <c r="V94">
        <v>-0.28111519372313404</v>
      </c>
      <c r="W94">
        <v>0</v>
      </c>
    </row>
    <row r="95" spans="1:23" x14ac:dyDescent="0.25">
      <c r="A95">
        <f t="shared" ref="A95:F95" si="17">A82</f>
        <v>0</v>
      </c>
      <c r="B95">
        <f t="shared" si="17"/>
        <v>0</v>
      </c>
      <c r="C95">
        <f t="shared" si="17"/>
        <v>0</v>
      </c>
      <c r="D95">
        <f t="shared" si="17"/>
        <v>0</v>
      </c>
      <c r="E95">
        <f t="shared" si="17"/>
        <v>0</v>
      </c>
      <c r="F95">
        <f t="shared" si="17"/>
        <v>-39.131720068115548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</row>
    <row r="96" spans="1:23" x14ac:dyDescent="0.25">
      <c r="K96" t="s">
        <v>24</v>
      </c>
      <c r="R96" t="s">
        <v>25</v>
      </c>
    </row>
    <row r="97" spans="1:23" x14ac:dyDescent="0.25">
      <c r="A97">
        <f t="array" ref="A97:F102">MMULT(K90:P95,A90:F95)</f>
        <v>-61.343177862821655</v>
      </c>
      <c r="B97">
        <v>0</v>
      </c>
      <c r="C97">
        <v>0</v>
      </c>
      <c r="D97">
        <v>0</v>
      </c>
      <c r="E97">
        <v>0</v>
      </c>
      <c r="F97">
        <v>0</v>
      </c>
      <c r="K97">
        <f t="array" ref="K97:P102">MMULT(R90:W95,MMULT(A97:F102,TRANSPOSE(R70:W75)))</f>
        <v>-61.343177862821655</v>
      </c>
      <c r="L97">
        <v>0</v>
      </c>
      <c r="M97">
        <v>0</v>
      </c>
      <c r="N97">
        <v>0</v>
      </c>
      <c r="O97">
        <v>0</v>
      </c>
      <c r="P97">
        <v>0</v>
      </c>
      <c r="R97" t="b">
        <f>ABS(K97-A7) &lt; EXP(-20)</f>
        <v>1</v>
      </c>
      <c r="S97" t="b">
        <f t="shared" ref="S97:W97" si="18">ABS(L97-B7) &lt; EXP(-20)</f>
        <v>1</v>
      </c>
      <c r="T97" t="b">
        <f t="shared" si="18"/>
        <v>1</v>
      </c>
      <c r="U97" t="b">
        <f t="shared" si="18"/>
        <v>1</v>
      </c>
      <c r="V97" t="b">
        <f t="shared" si="18"/>
        <v>1</v>
      </c>
      <c r="W97" t="b">
        <f t="shared" si="18"/>
        <v>1</v>
      </c>
    </row>
    <row r="98" spans="1:23" x14ac:dyDescent="0.25">
      <c r="A98">
        <v>0</v>
      </c>
      <c r="B98">
        <v>98.260045821195888</v>
      </c>
      <c r="C98">
        <v>31.714214043901588</v>
      </c>
      <c r="D98">
        <v>0</v>
      </c>
      <c r="E98">
        <v>0</v>
      </c>
      <c r="F98">
        <v>0</v>
      </c>
      <c r="K98">
        <v>0</v>
      </c>
      <c r="L98">
        <v>155.96972889778786</v>
      </c>
      <c r="M98">
        <v>-55.469833141547014</v>
      </c>
      <c r="N98">
        <v>7.1054273576010019E-15</v>
      </c>
      <c r="O98">
        <v>7.1054273576010019E-15</v>
      </c>
      <c r="P98">
        <v>0</v>
      </c>
      <c r="R98" t="b">
        <f t="shared" ref="R98:R102" si="19">ABS(K98-A8) &lt; EXP(-20)</f>
        <v>1</v>
      </c>
      <c r="S98" t="b">
        <f t="shared" ref="S98:S102" si="20">ABS(L98-B8) &lt; EXP(-20)</f>
        <v>1</v>
      </c>
      <c r="T98" t="b">
        <f t="shared" ref="T98:T102" si="21">ABS(M98-C8) &lt; EXP(-20)</f>
        <v>1</v>
      </c>
      <c r="U98" t="b">
        <f t="shared" ref="U98:U102" si="22">ABS(N98-D8) &lt; EXP(-20)</f>
        <v>1</v>
      </c>
      <c r="V98" t="b">
        <f t="shared" ref="V98:V102" si="23">ABS(O98-E8) &lt; EXP(-20)</f>
        <v>1</v>
      </c>
      <c r="W98" t="b">
        <f t="shared" ref="W98:W102" si="24">ABS(P98-F8) &lt; EXP(-20)</f>
        <v>1</v>
      </c>
    </row>
    <row r="99" spans="1:23" x14ac:dyDescent="0.25">
      <c r="A99">
        <v>0</v>
      </c>
      <c r="B99">
        <v>-5.7789528104646699E-15</v>
      </c>
      <c r="C99">
        <v>116.13947395159322</v>
      </c>
      <c r="D99">
        <v>121.84437513015855</v>
      </c>
      <c r="E99">
        <v>-7.1054273576010019E-15</v>
      </c>
      <c r="F99">
        <v>0</v>
      </c>
      <c r="K99">
        <v>0</v>
      </c>
      <c r="L99">
        <v>-1.0658141036401503E-14</v>
      </c>
      <c r="M99">
        <v>106.89665956887107</v>
      </c>
      <c r="N99">
        <v>-28.247671878521849</v>
      </c>
      <c r="O99">
        <v>-3.5527136788005009E-15</v>
      </c>
      <c r="P99">
        <v>0</v>
      </c>
      <c r="R99" t="b">
        <f t="shared" si="19"/>
        <v>1</v>
      </c>
      <c r="S99" t="b">
        <f t="shared" si="20"/>
        <v>1</v>
      </c>
      <c r="T99" t="b">
        <f t="shared" si="21"/>
        <v>1</v>
      </c>
      <c r="U99" t="b">
        <f t="shared" si="22"/>
        <v>1</v>
      </c>
      <c r="V99" t="b">
        <f t="shared" si="23"/>
        <v>1</v>
      </c>
      <c r="W99" t="b">
        <f t="shared" si="24"/>
        <v>1</v>
      </c>
    </row>
    <row r="100" spans="1:23" x14ac:dyDescent="0.25">
      <c r="A100">
        <v>0</v>
      </c>
      <c r="B100">
        <v>1.1621589866733831E-15</v>
      </c>
      <c r="C100">
        <v>0</v>
      </c>
      <c r="D100">
        <v>7.5180003200562133</v>
      </c>
      <c r="E100">
        <v>56.054853880719968</v>
      </c>
      <c r="F100">
        <v>0</v>
      </c>
      <c r="K100">
        <v>0</v>
      </c>
      <c r="L100">
        <v>-7.1054273576010019E-15</v>
      </c>
      <c r="M100">
        <v>7.1054273576010019E-15</v>
      </c>
      <c r="N100">
        <v>85.971515762514855</v>
      </c>
      <c r="O100">
        <v>151.32820914116525</v>
      </c>
      <c r="P100">
        <v>0</v>
      </c>
      <c r="R100" t="b">
        <f t="shared" si="19"/>
        <v>1</v>
      </c>
      <c r="S100" t="b">
        <f t="shared" si="20"/>
        <v>1</v>
      </c>
      <c r="T100" t="b">
        <f t="shared" si="21"/>
        <v>1</v>
      </c>
      <c r="U100" t="b">
        <f t="shared" si="22"/>
        <v>1</v>
      </c>
      <c r="V100" t="b">
        <f t="shared" si="23"/>
        <v>1</v>
      </c>
      <c r="W100" t="b">
        <f t="shared" si="24"/>
        <v>1</v>
      </c>
    </row>
    <row r="101" spans="1:23" x14ac:dyDescent="0.25">
      <c r="A101">
        <v>0</v>
      </c>
      <c r="B101">
        <v>-3.9673906838451832E-15</v>
      </c>
      <c r="C101">
        <v>0</v>
      </c>
      <c r="D101">
        <v>0</v>
      </c>
      <c r="E101">
        <v>-166.80940455267071</v>
      </c>
      <c r="F101">
        <v>0</v>
      </c>
      <c r="K101">
        <v>0</v>
      </c>
      <c r="L101">
        <v>-3.5527136788005009E-15</v>
      </c>
      <c r="M101">
        <v>1.7763568394002505E-15</v>
      </c>
      <c r="N101">
        <v>0</v>
      </c>
      <c r="O101">
        <v>-9.9843697006113103</v>
      </c>
      <c r="P101">
        <v>0</v>
      </c>
      <c r="R101" t="b">
        <f t="shared" si="19"/>
        <v>1</v>
      </c>
      <c r="S101" t="b">
        <f t="shared" si="20"/>
        <v>1</v>
      </c>
      <c r="T101" t="b">
        <f t="shared" si="21"/>
        <v>1</v>
      </c>
      <c r="U101" t="b">
        <f t="shared" si="22"/>
        <v>1</v>
      </c>
      <c r="V101" t="b">
        <f t="shared" si="23"/>
        <v>1</v>
      </c>
      <c r="W101" t="b">
        <f t="shared" si="24"/>
        <v>1</v>
      </c>
    </row>
    <row r="102" spans="1:23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-39.131720068115548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-39.131720068115548</v>
      </c>
      <c r="R102" t="b">
        <f t="shared" si="19"/>
        <v>1</v>
      </c>
      <c r="S102" t="b">
        <f t="shared" si="20"/>
        <v>1</v>
      </c>
      <c r="T102" t="b">
        <f t="shared" si="21"/>
        <v>1</v>
      </c>
      <c r="U102" t="b">
        <f t="shared" si="22"/>
        <v>1</v>
      </c>
      <c r="V102" t="b">
        <f t="shared" si="23"/>
        <v>1</v>
      </c>
      <c r="W102" t="b">
        <f t="shared" si="24"/>
        <v>1</v>
      </c>
    </row>
    <row r="104" spans="1:23" x14ac:dyDescent="0.25">
      <c r="A104" t="s">
        <v>19</v>
      </c>
    </row>
    <row r="105" spans="1:23" x14ac:dyDescent="0.25">
      <c r="A105">
        <v>2</v>
      </c>
      <c r="B105">
        <v>6</v>
      </c>
    </row>
    <row r="106" spans="1:23" x14ac:dyDescent="0.25">
      <c r="A106">
        <f>A97</f>
        <v>-61.343177862821655</v>
      </c>
      <c r="B106">
        <f>B98</f>
        <v>98.260045821195888</v>
      </c>
      <c r="C106">
        <f>C99</f>
        <v>116.13947395159322</v>
      </c>
      <c r="D106">
        <f>D100</f>
        <v>7.5180003200562133</v>
      </c>
      <c r="E106">
        <f>E101</f>
        <v>-166.80940455267071</v>
      </c>
      <c r="F106">
        <f>F102</f>
        <v>-39.131720068115548</v>
      </c>
    </row>
    <row r="107" spans="1:23" x14ac:dyDescent="0.25">
      <c r="A107">
        <f>B97</f>
        <v>0</v>
      </c>
      <c r="B107">
        <f>C98</f>
        <v>31.714214043901588</v>
      </c>
      <c r="C107">
        <f>D99</f>
        <v>121.84437513015855</v>
      </c>
      <c r="D107">
        <f>E100</f>
        <v>56.054853880719968</v>
      </c>
      <c r="E107">
        <f>F101</f>
        <v>0</v>
      </c>
      <c r="F107" s="1">
        <v>0</v>
      </c>
    </row>
    <row r="109" spans="1:23" x14ac:dyDescent="0.25">
      <c r="A109" t="s">
        <v>27</v>
      </c>
    </row>
    <row r="110" spans="1:23" x14ac:dyDescent="0.25">
      <c r="A110">
        <v>6</v>
      </c>
      <c r="B110">
        <v>6</v>
      </c>
    </row>
    <row r="111" spans="1:23" x14ac:dyDescent="0.25">
      <c r="A111">
        <f>R90</f>
        <v>1</v>
      </c>
      <c r="B111">
        <f t="shared" ref="B111:F111" si="25">S90</f>
        <v>0</v>
      </c>
      <c r="C111">
        <f t="shared" si="25"/>
        <v>0</v>
      </c>
      <c r="D111">
        <f t="shared" si="25"/>
        <v>0</v>
      </c>
      <c r="E111">
        <f t="shared" si="25"/>
        <v>0</v>
      </c>
      <c r="F111">
        <f t="shared" si="25"/>
        <v>0</v>
      </c>
    </row>
    <row r="112" spans="1:23" x14ac:dyDescent="0.25">
      <c r="A112">
        <f t="shared" ref="A112:A116" si="26">R91</f>
        <v>0</v>
      </c>
      <c r="B112">
        <f t="shared" ref="B112:B116" si="27">S91</f>
        <v>-0.47041581609404137</v>
      </c>
      <c r="C112">
        <f t="shared" ref="C112:C116" si="28">T91</f>
        <v>-0.7177059228353917</v>
      </c>
      <c r="D112">
        <f t="shared" ref="D112:D116" si="29">U91</f>
        <v>0.14433209880196227</v>
      </c>
      <c r="E112">
        <f t="shared" ref="E112:E116" si="30">V91</f>
        <v>-0.49272245082906113</v>
      </c>
      <c r="F112">
        <f t="shared" ref="F112:F116" si="31">W91</f>
        <v>0</v>
      </c>
    </row>
    <row r="113" spans="1:6" x14ac:dyDescent="0.25">
      <c r="A113">
        <f t="shared" si="26"/>
        <v>0</v>
      </c>
      <c r="B113">
        <f t="shared" si="27"/>
        <v>-0.88244487644757563</v>
      </c>
      <c r="C113">
        <f t="shared" si="28"/>
        <v>0.3825963824111967</v>
      </c>
      <c r="D113">
        <f t="shared" si="29"/>
        <v>-7.6940898925967602E-2</v>
      </c>
      <c r="E113">
        <f t="shared" si="30"/>
        <v>0.26266165740311692</v>
      </c>
      <c r="F113">
        <f t="shared" si="31"/>
        <v>0</v>
      </c>
    </row>
    <row r="114" spans="1:6" x14ac:dyDescent="0.25">
      <c r="A114">
        <f t="shared" si="26"/>
        <v>0</v>
      </c>
      <c r="B114">
        <f t="shared" si="27"/>
        <v>0</v>
      </c>
      <c r="C114">
        <f t="shared" si="28"/>
        <v>0.58182318318615001</v>
      </c>
      <c r="D114">
        <f t="shared" si="29"/>
        <v>0.22863528920505652</v>
      </c>
      <c r="E114">
        <f t="shared" si="30"/>
        <v>-0.78051757702005409</v>
      </c>
      <c r="F114">
        <f t="shared" si="31"/>
        <v>0</v>
      </c>
    </row>
    <row r="115" spans="1:6" x14ac:dyDescent="0.25">
      <c r="A115">
        <f t="shared" si="26"/>
        <v>0</v>
      </c>
      <c r="B115">
        <f t="shared" si="27"/>
        <v>0</v>
      </c>
      <c r="C115">
        <f t="shared" si="28"/>
        <v>0</v>
      </c>
      <c r="D115">
        <f t="shared" si="29"/>
        <v>-0.9596740320848558</v>
      </c>
      <c r="E115">
        <f t="shared" si="30"/>
        <v>-0.28111519372313404</v>
      </c>
      <c r="F115">
        <f t="shared" si="31"/>
        <v>0</v>
      </c>
    </row>
    <row r="116" spans="1:6" x14ac:dyDescent="0.25">
      <c r="A116">
        <f t="shared" si="26"/>
        <v>0</v>
      </c>
      <c r="B116">
        <f t="shared" si="27"/>
        <v>0</v>
      </c>
      <c r="C116">
        <f t="shared" si="28"/>
        <v>0</v>
      </c>
      <c r="D116">
        <f t="shared" si="29"/>
        <v>0</v>
      </c>
      <c r="E116">
        <f t="shared" si="30"/>
        <v>0</v>
      </c>
      <c r="F116">
        <f t="shared" si="31"/>
        <v>1</v>
      </c>
    </row>
    <row r="118" spans="1:6" x14ac:dyDescent="0.25">
      <c r="A118" t="s">
        <v>28</v>
      </c>
    </row>
    <row r="119" spans="1:6" x14ac:dyDescent="0.25">
      <c r="A119">
        <v>6</v>
      </c>
      <c r="B119">
        <v>6</v>
      </c>
    </row>
    <row r="120" spans="1:6" x14ac:dyDescent="0.25">
      <c r="A120">
        <f>R70</f>
        <v>1</v>
      </c>
      <c r="B120">
        <f t="shared" ref="B120:F120" si="32">S70</f>
        <v>0</v>
      </c>
      <c r="C120">
        <f t="shared" si="32"/>
        <v>0</v>
      </c>
      <c r="D120">
        <f t="shared" si="32"/>
        <v>0</v>
      </c>
      <c r="E120">
        <f t="shared" si="32"/>
        <v>0</v>
      </c>
      <c r="F120">
        <f t="shared" si="32"/>
        <v>0</v>
      </c>
    </row>
    <row r="121" spans="1:6" x14ac:dyDescent="0.25">
      <c r="A121">
        <f t="shared" ref="A121:A125" si="33">R71</f>
        <v>0</v>
      </c>
      <c r="B121">
        <f t="shared" ref="B121:B125" si="34">S71</f>
        <v>-0.58484012808757568</v>
      </c>
      <c r="C121">
        <f t="shared" ref="C121:C125" si="35">T71</f>
        <v>-0.50148521730489715</v>
      </c>
      <c r="D121">
        <f t="shared" ref="D121:D125" si="36">U71</f>
        <v>-0.44071110236577771</v>
      </c>
      <c r="E121">
        <f t="shared" ref="E121:E125" si="37">V71</f>
        <v>0.46070416283631443</v>
      </c>
      <c r="F121">
        <f t="shared" ref="F121:F125" si="38">W71</f>
        <v>0</v>
      </c>
    </row>
    <row r="122" spans="1:6" x14ac:dyDescent="0.25">
      <c r="A122">
        <f t="shared" si="33"/>
        <v>0</v>
      </c>
      <c r="B122">
        <f t="shared" si="34"/>
        <v>-0.81114858353972863</v>
      </c>
      <c r="C122">
        <f t="shared" si="35"/>
        <v>0.36157207776010003</v>
      </c>
      <c r="D122">
        <f t="shared" si="36"/>
        <v>0.317753791090229</v>
      </c>
      <c r="E122">
        <f t="shared" si="37"/>
        <v>-0.33216883696927874</v>
      </c>
      <c r="F122">
        <f t="shared" si="38"/>
        <v>0</v>
      </c>
    </row>
    <row r="123" spans="1:6" x14ac:dyDescent="0.25">
      <c r="A123">
        <f t="shared" si="33"/>
        <v>0</v>
      </c>
      <c r="B123">
        <f t="shared" si="34"/>
        <v>0</v>
      </c>
      <c r="C123">
        <f t="shared" si="35"/>
        <v>0.785988682748616</v>
      </c>
      <c r="D123">
        <f t="shared" si="36"/>
        <v>-0.4273611169878096</v>
      </c>
      <c r="E123">
        <f t="shared" si="37"/>
        <v>0.44674854927355656</v>
      </c>
      <c r="F123">
        <f t="shared" si="38"/>
        <v>0</v>
      </c>
    </row>
    <row r="124" spans="1:6" x14ac:dyDescent="0.25">
      <c r="A124">
        <f t="shared" si="33"/>
        <v>0</v>
      </c>
      <c r="B124">
        <f t="shared" si="34"/>
        <v>0</v>
      </c>
      <c r="C124">
        <f t="shared" si="35"/>
        <v>0</v>
      </c>
      <c r="D124">
        <f t="shared" si="36"/>
        <v>0.72261243290318489</v>
      </c>
      <c r="E124">
        <f t="shared" si="37"/>
        <v>0.69125340636682586</v>
      </c>
      <c r="F124">
        <f t="shared" si="38"/>
        <v>0</v>
      </c>
    </row>
    <row r="125" spans="1:6" x14ac:dyDescent="0.25">
      <c r="A125">
        <f t="shared" si="33"/>
        <v>0</v>
      </c>
      <c r="B125">
        <f t="shared" si="34"/>
        <v>0</v>
      </c>
      <c r="C125">
        <f t="shared" si="35"/>
        <v>0</v>
      </c>
      <c r="D125">
        <f t="shared" si="36"/>
        <v>0</v>
      </c>
      <c r="E125">
        <f t="shared" si="37"/>
        <v>0</v>
      </c>
      <c r="F125">
        <f t="shared" si="38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9" sqref="B9:G10"/>
    </sheetView>
  </sheetViews>
  <sheetFormatPr defaultRowHeight="15" x14ac:dyDescent="0.25"/>
  <sheetData>
    <row r="1" spans="1:7" x14ac:dyDescent="0.25">
      <c r="A1">
        <f ca="1">RAND()*300-100</f>
        <v>120.23815233778845</v>
      </c>
      <c r="B1">
        <f t="shared" ref="B1:G16" ca="1" si="0">RAND()*300-100</f>
        <v>-97.445060530650537</v>
      </c>
      <c r="C1">
        <f t="shared" ca="1" si="0"/>
        <v>21.148224350544439</v>
      </c>
      <c r="D1">
        <f t="shared" ca="1" si="0"/>
        <v>114.6238931276757</v>
      </c>
      <c r="E1">
        <f t="shared" ca="1" si="0"/>
        <v>93.868441280789796</v>
      </c>
      <c r="F1">
        <f t="shared" ca="1" si="0"/>
        <v>174.74954156123607</v>
      </c>
      <c r="G1">
        <f t="shared" ca="1" si="0"/>
        <v>-48.650093092212401</v>
      </c>
    </row>
    <row r="2" spans="1:7" x14ac:dyDescent="0.25">
      <c r="A2">
        <f t="shared" ref="A2:G18" ca="1" si="1">RAND()*300-100</f>
        <v>20.798075552232575</v>
      </c>
      <c r="B2">
        <f t="shared" ca="1" si="0"/>
        <v>-42.670676957583474</v>
      </c>
      <c r="C2">
        <f t="shared" ca="1" si="0"/>
        <v>-72.016618808067179</v>
      </c>
      <c r="D2">
        <f t="shared" ca="1" si="0"/>
        <v>-51.710542441862614</v>
      </c>
      <c r="E2">
        <f t="shared" ca="1" si="0"/>
        <v>-26.560057403367495</v>
      </c>
      <c r="F2">
        <f t="shared" ca="1" si="0"/>
        <v>91.808256183227144</v>
      </c>
      <c r="G2">
        <f t="shared" ca="1" si="0"/>
        <v>163.95236640394336</v>
      </c>
    </row>
    <row r="3" spans="1:7" x14ac:dyDescent="0.25">
      <c r="A3">
        <f t="shared" ca="1" si="1"/>
        <v>-22.879177840830252</v>
      </c>
      <c r="B3">
        <f t="shared" ca="1" si="0"/>
        <v>-21.578189575026741</v>
      </c>
      <c r="C3">
        <f t="shared" ca="1" si="0"/>
        <v>123.78811661457033</v>
      </c>
      <c r="D3">
        <f t="shared" ca="1" si="0"/>
        <v>103.40298270036274</v>
      </c>
      <c r="E3">
        <f t="shared" ca="1" si="0"/>
        <v>8.0211534228277799</v>
      </c>
      <c r="F3">
        <f t="shared" ca="1" si="0"/>
        <v>-60.900854644475935</v>
      </c>
      <c r="G3">
        <f t="shared" ca="1" si="0"/>
        <v>-62.157421180905104</v>
      </c>
    </row>
    <row r="4" spans="1:7" x14ac:dyDescent="0.25">
      <c r="A4">
        <f t="shared" ca="1" si="1"/>
        <v>-42.124397977387119</v>
      </c>
      <c r="B4">
        <f t="shared" ca="1" si="0"/>
        <v>69.452753352937037</v>
      </c>
      <c r="C4">
        <f t="shared" ca="1" si="0"/>
        <v>82.399153302519693</v>
      </c>
      <c r="D4">
        <f t="shared" ca="1" si="0"/>
        <v>-31.338253474675199</v>
      </c>
      <c r="E4">
        <f t="shared" ca="1" si="0"/>
        <v>-27.075990869690543</v>
      </c>
      <c r="F4">
        <f t="shared" ca="1" si="0"/>
        <v>83.017827666781415</v>
      </c>
      <c r="G4">
        <f t="shared" ca="1" si="0"/>
        <v>-93.518573218624965</v>
      </c>
    </row>
    <row r="5" spans="1:7" x14ac:dyDescent="0.25">
      <c r="A5">
        <f t="shared" ca="1" si="1"/>
        <v>163.90360997851047</v>
      </c>
      <c r="B5">
        <f t="shared" ca="1" si="0"/>
        <v>79.140610753683944</v>
      </c>
      <c r="C5">
        <f t="shared" ca="1" si="0"/>
        <v>-53.330479811796771</v>
      </c>
      <c r="D5">
        <f t="shared" ca="1" si="0"/>
        <v>-52.07695936478067</v>
      </c>
      <c r="E5">
        <f t="shared" ca="1" si="0"/>
        <v>177.49599143535738</v>
      </c>
      <c r="F5">
        <f t="shared" ca="1" si="0"/>
        <v>72.788315634032443</v>
      </c>
      <c r="G5">
        <f t="shared" ca="1" si="0"/>
        <v>-75.097364974145933</v>
      </c>
    </row>
    <row r="6" spans="1:7" x14ac:dyDescent="0.25">
      <c r="A6">
        <f t="shared" ca="1" si="1"/>
        <v>131.72379143500231</v>
      </c>
      <c r="B6">
        <f t="shared" ca="1" si="0"/>
        <v>-59.384136624580783</v>
      </c>
      <c r="C6">
        <f t="shared" ca="1" si="0"/>
        <v>48.731796030883856</v>
      </c>
      <c r="D6">
        <f t="shared" ca="1" si="0"/>
        <v>47.199063247393212</v>
      </c>
      <c r="E6">
        <f t="shared" ca="1" si="0"/>
        <v>96.736745549367271</v>
      </c>
      <c r="F6">
        <f t="shared" ca="1" si="0"/>
        <v>118.3122563748565</v>
      </c>
      <c r="G6">
        <f t="shared" ca="1" si="0"/>
        <v>58.7873097916559</v>
      </c>
    </row>
    <row r="7" spans="1:7" x14ac:dyDescent="0.25">
      <c r="A7">
        <f t="shared" ca="1" si="1"/>
        <v>-92.376085517252264</v>
      </c>
      <c r="B7">
        <f t="shared" ca="1" si="0"/>
        <v>140.43112073708303</v>
      </c>
      <c r="C7">
        <f t="shared" ca="1" si="0"/>
        <v>27.669997338185098</v>
      </c>
      <c r="D7">
        <f t="shared" ca="1" si="0"/>
        <v>-3.5836477432533513</v>
      </c>
      <c r="E7">
        <f t="shared" ca="1" si="0"/>
        <v>13.669158461202059</v>
      </c>
      <c r="F7">
        <f t="shared" ca="1" si="0"/>
        <v>103.29702409996509</v>
      </c>
      <c r="G7">
        <f t="shared" ca="1" si="0"/>
        <v>142.96710052025355</v>
      </c>
    </row>
    <row r="8" spans="1:7" x14ac:dyDescent="0.25">
      <c r="A8">
        <f t="shared" ca="1" si="1"/>
        <v>-13.995556141362243</v>
      </c>
      <c r="B8">
        <f t="shared" ca="1" si="0"/>
        <v>-5.9080817887987536</v>
      </c>
      <c r="C8">
        <f t="shared" ca="1" si="0"/>
        <v>81.798837956210377</v>
      </c>
      <c r="D8">
        <f t="shared" ca="1" si="0"/>
        <v>148.52312795178213</v>
      </c>
      <c r="E8">
        <f t="shared" ca="1" si="0"/>
        <v>-80.647706588389383</v>
      </c>
      <c r="F8">
        <f t="shared" ca="1" si="0"/>
        <v>8.2403219593329595</v>
      </c>
      <c r="G8">
        <f t="shared" ca="1" si="0"/>
        <v>118.36470250817791</v>
      </c>
    </row>
    <row r="9" spans="1:7" x14ac:dyDescent="0.25">
      <c r="A9">
        <f t="shared" ca="1" si="1"/>
        <v>60.18552479841054</v>
      </c>
      <c r="B9">
        <f t="shared" ca="1" si="0"/>
        <v>20.554774080610414</v>
      </c>
      <c r="C9">
        <f t="shared" ca="1" si="0"/>
        <v>68.981916854719572</v>
      </c>
      <c r="D9">
        <f t="shared" ca="1" si="0"/>
        <v>118.234531163274</v>
      </c>
      <c r="E9">
        <f t="shared" ca="1" si="0"/>
        <v>69.176847056445069</v>
      </c>
      <c r="F9">
        <f t="shared" ca="1" si="0"/>
        <v>115.81440288772731</v>
      </c>
      <c r="G9">
        <f t="shared" ca="1" si="0"/>
        <v>-75.477479999642185</v>
      </c>
    </row>
    <row r="10" spans="1:7" x14ac:dyDescent="0.25">
      <c r="A10">
        <f t="shared" ca="1" si="1"/>
        <v>141.59495831881736</v>
      </c>
      <c r="B10">
        <f t="shared" ca="1" si="0"/>
        <v>-94.283750130032203</v>
      </c>
      <c r="C10">
        <f t="shared" ca="1" si="0"/>
        <v>-76.86374450665889</v>
      </c>
      <c r="D10">
        <f t="shared" ca="1" si="0"/>
        <v>-74.249459352996368</v>
      </c>
      <c r="E10">
        <f t="shared" ca="1" si="0"/>
        <v>132.04063502482072</v>
      </c>
      <c r="F10">
        <f t="shared" ca="1" si="0"/>
        <v>184.54481544312881</v>
      </c>
      <c r="G10">
        <f t="shared" ca="1" si="0"/>
        <v>158.4695348500465</v>
      </c>
    </row>
    <row r="11" spans="1:7" x14ac:dyDescent="0.25">
      <c r="A11">
        <f t="shared" ca="1" si="1"/>
        <v>110.95745605484888</v>
      </c>
      <c r="B11">
        <f t="shared" ca="1" si="0"/>
        <v>-80.949319419635472</v>
      </c>
      <c r="C11">
        <f t="shared" ca="1" si="0"/>
        <v>172.25326807401638</v>
      </c>
      <c r="D11">
        <f t="shared" ca="1" si="0"/>
        <v>92.745965876352159</v>
      </c>
      <c r="E11">
        <f t="shared" ca="1" si="0"/>
        <v>45.756752572802071</v>
      </c>
      <c r="F11">
        <f t="shared" ca="1" si="0"/>
        <v>194.46340974582216</v>
      </c>
      <c r="G11">
        <f t="shared" ca="1" si="0"/>
        <v>-13.669756995974879</v>
      </c>
    </row>
    <row r="12" spans="1:7" x14ac:dyDescent="0.25">
      <c r="A12">
        <f t="shared" ca="1" si="1"/>
        <v>-57.811914542777266</v>
      </c>
      <c r="B12">
        <f t="shared" ca="1" si="0"/>
        <v>-63.586387258610401</v>
      </c>
      <c r="C12">
        <f t="shared" ca="1" si="0"/>
        <v>85.649794434970261</v>
      </c>
      <c r="D12">
        <f t="shared" ca="1" si="0"/>
        <v>-80.675523422804261</v>
      </c>
      <c r="E12">
        <f t="shared" ca="1" si="0"/>
        <v>116.66706552916483</v>
      </c>
      <c r="F12">
        <f t="shared" ca="1" si="0"/>
        <v>-62.789824486438683</v>
      </c>
      <c r="G12">
        <f t="shared" ca="1" si="0"/>
        <v>122.12695893199964</v>
      </c>
    </row>
    <row r="13" spans="1:7" x14ac:dyDescent="0.25">
      <c r="A13">
        <f t="shared" ca="1" si="1"/>
        <v>91.720912530036998</v>
      </c>
      <c r="B13">
        <f t="shared" ca="1" si="0"/>
        <v>160.09941244750036</v>
      </c>
      <c r="C13">
        <f t="shared" ca="1" si="0"/>
        <v>-24.636940280437031</v>
      </c>
      <c r="D13">
        <f t="shared" ca="1" si="0"/>
        <v>40.140780219916849</v>
      </c>
      <c r="E13">
        <f t="shared" ca="1" si="0"/>
        <v>-17.563679226937865</v>
      </c>
      <c r="F13">
        <f t="shared" ca="1" si="0"/>
        <v>69.888767402202916</v>
      </c>
      <c r="G13">
        <f t="shared" ca="1" si="0"/>
        <v>15.236403405451313</v>
      </c>
    </row>
    <row r="14" spans="1:7" x14ac:dyDescent="0.25">
      <c r="A14">
        <f t="shared" ca="1" si="1"/>
        <v>44.725385133357065</v>
      </c>
      <c r="B14">
        <f t="shared" ca="1" si="0"/>
        <v>-93.678170771227215</v>
      </c>
      <c r="C14">
        <f t="shared" ca="1" si="0"/>
        <v>-48.301876625677117</v>
      </c>
      <c r="D14">
        <f t="shared" ca="1" si="0"/>
        <v>17.868370817372906</v>
      </c>
      <c r="E14">
        <f t="shared" ca="1" si="0"/>
        <v>134.39290715497432</v>
      </c>
      <c r="F14">
        <f t="shared" ca="1" si="0"/>
        <v>110.7758285541382</v>
      </c>
      <c r="G14">
        <f t="shared" ca="1" si="0"/>
        <v>178.54685786122445</v>
      </c>
    </row>
    <row r="15" spans="1:7" x14ac:dyDescent="0.25">
      <c r="A15">
        <f t="shared" ca="1" si="1"/>
        <v>-27.265469992985217</v>
      </c>
      <c r="B15">
        <f t="shared" ca="1" si="0"/>
        <v>24.442127193928386</v>
      </c>
      <c r="C15">
        <f t="shared" ca="1" si="0"/>
        <v>2.0802735378889281</v>
      </c>
      <c r="D15">
        <f t="shared" ca="1" si="0"/>
        <v>144.46009069166038</v>
      </c>
      <c r="E15">
        <f t="shared" ca="1" si="0"/>
        <v>145.70062598033584</v>
      </c>
      <c r="F15">
        <f t="shared" ca="1" si="0"/>
        <v>107.3908665158383</v>
      </c>
      <c r="G15">
        <f t="shared" ca="1" si="0"/>
        <v>98.164871328997236</v>
      </c>
    </row>
    <row r="16" spans="1:7" x14ac:dyDescent="0.25">
      <c r="A16">
        <f t="shared" ca="1" si="1"/>
        <v>-47.366285859037646</v>
      </c>
      <c r="B16">
        <f t="shared" ca="1" si="0"/>
        <v>-96.457916914450635</v>
      </c>
      <c r="C16">
        <f t="shared" ca="1" si="0"/>
        <v>-26.343374572116332</v>
      </c>
      <c r="D16">
        <f t="shared" ca="1" si="0"/>
        <v>58.857592816266617</v>
      </c>
      <c r="E16">
        <f t="shared" ca="1" si="0"/>
        <v>158.4828669661149</v>
      </c>
      <c r="F16">
        <f t="shared" ca="1" si="0"/>
        <v>59.923149700368299</v>
      </c>
      <c r="G16">
        <f t="shared" ca="1" si="0"/>
        <v>-57.037738640750476</v>
      </c>
    </row>
    <row r="17" spans="1:7" x14ac:dyDescent="0.25">
      <c r="A17">
        <f t="shared" ca="1" si="1"/>
        <v>9.2037047654312971</v>
      </c>
      <c r="B17">
        <f t="shared" ca="1" si="1"/>
        <v>109.10827151212331</v>
      </c>
      <c r="C17">
        <f t="shared" ca="1" si="1"/>
        <v>34.955977350163494</v>
      </c>
      <c r="D17">
        <f t="shared" ca="1" si="1"/>
        <v>-7.2775719907287879</v>
      </c>
      <c r="E17">
        <f t="shared" ca="1" si="1"/>
        <v>102.93620953690649</v>
      </c>
      <c r="F17">
        <f t="shared" ca="1" si="1"/>
        <v>-7.077969048365901</v>
      </c>
      <c r="G17">
        <f t="shared" ca="1" si="1"/>
        <v>-82.744180176804903</v>
      </c>
    </row>
    <row r="18" spans="1:7" x14ac:dyDescent="0.25">
      <c r="A18">
        <f t="shared" ca="1" si="1"/>
        <v>-54.538185997224019</v>
      </c>
      <c r="B18">
        <f t="shared" ca="1" si="1"/>
        <v>100.00297827559521</v>
      </c>
      <c r="C18">
        <f t="shared" ca="1" si="1"/>
        <v>121.89107457336848</v>
      </c>
      <c r="D18">
        <f t="shared" ca="1" si="1"/>
        <v>145.47351928513029</v>
      </c>
      <c r="E18">
        <f t="shared" ca="1" si="1"/>
        <v>172.21641017807445</v>
      </c>
      <c r="F18">
        <f t="shared" ca="1" si="1"/>
        <v>146.62424262562084</v>
      </c>
      <c r="G18">
        <f t="shared" ca="1" si="1"/>
        <v>159.094822591889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Wilkinson 5x5</vt:lpstr>
      <vt:lpstr>Wilkinson 2x2 in 4x4</vt:lpstr>
      <vt:lpstr>Wilkinson 2x2 in 4x4 (2)</vt:lpstr>
      <vt:lpstr>5x5</vt:lpstr>
      <vt:lpstr>5x5(2)</vt:lpstr>
      <vt:lpstr>5x5(3)</vt:lpstr>
      <vt:lpstr>5x5(4)</vt:lpstr>
      <vt:lpstr>Full 5x5</vt:lpstr>
      <vt:lpstr>3x3 In 6x6</vt:lpstr>
      <vt:lpstr>3x3 In 6x6 (2)</vt:lpstr>
      <vt:lpstr>Full 4x4 In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2016-11-06T10:21:05Z</dcterms:created>
  <dcterms:modified xsi:type="dcterms:W3CDTF">2017-07-01T16:39:07Z</dcterms:modified>
</cp:coreProperties>
</file>