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rkwyk/Library/CloudStorage/Dropbox/AIA_NMA/10_SR/04DataExtraction/"/>
    </mc:Choice>
  </mc:AlternateContent>
  <xr:revisionPtr revIDLastSave="0" documentId="13_ncr:1_{87AD32EC-9923-F041-A177-60A932E2FD82}" xr6:coauthVersionLast="47" xr6:coauthVersionMax="47" xr10:uidLastSave="{00000000-0000-0000-0000-000000000000}"/>
  <bookViews>
    <workbookView xWindow="0" yWindow="500" windowWidth="28800" windowHeight="17500" xr2:uid="{3A9C553D-E8E6-EC4F-9081-56262588F930}"/>
  </bookViews>
  <sheets>
    <sheet name="Sheet1" sheetId="3" r:id="rId1"/>
    <sheet name="BoxPlot" sheetId="8" r:id="rId2"/>
    <sheet name="Rater1" sheetId="4" r:id="rId3"/>
    <sheet name="Rater2" sheetId="5" r:id="rId4"/>
    <sheet name="Table1" sheetId="6" r:id="rId5"/>
    <sheet name="kappa" sheetId="7" r:id="rId6"/>
  </sheets>
  <definedNames>
    <definedName name="_xlnm._FilterDatabase" localSheetId="2" hidden="1">Rater1!$A$2:$BX$2</definedName>
    <definedName name="_xlnm._FilterDatabase" localSheetId="3" hidden="1">Rater2!$A$2:$BX$2</definedName>
    <definedName name="_xlnm._FilterDatabase" localSheetId="0" hidden="1">Sheet1!$A$2:$BX$2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6" i="8" l="1"/>
  <c r="O29" i="8"/>
  <c r="O22" i="8"/>
  <c r="O40" i="8"/>
  <c r="O32" i="8"/>
  <c r="O27" i="8"/>
  <c r="O25" i="8"/>
  <c r="O20" i="8"/>
  <c r="O18" i="8"/>
  <c r="O16" i="8"/>
  <c r="O14" i="8"/>
  <c r="O12" i="8"/>
  <c r="O10" i="8"/>
  <c r="O8" i="8"/>
  <c r="AD19" i="8"/>
  <c r="AC19" i="8"/>
  <c r="Y19" i="8"/>
  <c r="X19" i="8"/>
  <c r="AD18" i="8"/>
  <c r="AC18" i="8"/>
  <c r="Y18" i="8"/>
  <c r="X18" i="8"/>
  <c r="AD17" i="8"/>
  <c r="P17" i="8" s="1"/>
  <c r="AD16" i="8"/>
  <c r="P16" i="8" s="1"/>
  <c r="I16" i="8"/>
  <c r="AG15" i="8"/>
  <c r="AD15" i="8"/>
  <c r="P15" i="8" s="1"/>
  <c r="AG14" i="8"/>
  <c r="AD14" i="8"/>
  <c r="P14" i="8" s="1"/>
  <c r="H13" i="8"/>
  <c r="P11" i="8"/>
  <c r="P10" i="8"/>
  <c r="AA29" i="3" l="1"/>
  <c r="Z29" i="3"/>
  <c r="W29" i="3" l="1"/>
  <c r="V29" i="3"/>
  <c r="AA28" i="3"/>
  <c r="Z28" i="3"/>
  <c r="W28" i="3"/>
  <c r="V28" i="3"/>
  <c r="AA27" i="3" l="1"/>
  <c r="O27" i="3" s="1"/>
  <c r="AA26" i="3"/>
  <c r="O26" i="3" s="1"/>
  <c r="I26" i="3"/>
  <c r="AD25" i="3"/>
  <c r="AA25" i="3"/>
  <c r="O25" i="3" s="1"/>
  <c r="AD24" i="3"/>
  <c r="AA24" i="3"/>
  <c r="O24" i="3" s="1"/>
  <c r="H23" i="3"/>
  <c r="O17" i="3" l="1"/>
  <c r="O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tc={5F0A4EAB-0AAE-814D-9000-71D54B9E92CA}</author>
    <author>tc={E0E6D584-3171-E249-9BB0-E45484F3F0AF}</author>
    <author>tc={7A9A11DE-B8FC-8643-B727-D7B373513AB9}</author>
  </authors>
  <commentList>
    <comment ref="AA24" authorId="0" shapeId="0" xr:uid="{5F0A4EAB-0AAE-814D-9000-71D54B9E92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Change score</t>
      </text>
    </comment>
    <comment ref="AA39" authorId="1" shapeId="0" xr:uid="{E0E6D584-3171-E249-9BB0-E45484F3F0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Change score</t>
      </text>
    </comment>
    <comment ref="BQ42" authorId="2" shapeId="0" xr:uid="{7A9A11DE-B8FC-8643-B727-D7B373513AB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BARSも測っていそうなのに報告されていない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tc={5677D5C2-C25D-6040-93AC-5FBDE65FB9C0}</author>
    <author>tc={CB7CF646-D710-AE44-AE5B-9A5B633A42EE}</author>
    <author>tc={A183302D-6346-B647-8D14-A7ABE451470F}</author>
  </authors>
  <commentList>
    <comment ref="AD14" authorId="0" shapeId="0" xr:uid="{5677D5C2-C25D-6040-93AC-5FBDE65FB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Change score</t>
      </text>
    </comment>
    <comment ref="AD29" authorId="1" shapeId="0" xr:uid="{CB7CF646-D710-AE44-AE5B-9A5B633A42E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Change score</t>
      </text>
    </comment>
    <comment ref="BT32" authorId="2" shapeId="0" xr:uid="{A183302D-6346-B647-8D14-A7ABE451470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BARSも測っていそうなのに報告されていない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tc={E83F54F9-BB58-FF4B-BF4A-7EA5801A8EFA}</author>
  </authors>
  <commentList>
    <comment ref="AA39" authorId="0" shapeId="0" xr:uid="{E83F54F9-BB58-FF4B-BF4A-7EA5801A8EF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Change score</t>
      </text>
    </comment>
  </commentList>
</comments>
</file>

<file path=xl/sharedStrings.xml><?xml version="1.0" encoding="utf-8"?>
<sst xmlns="http://schemas.openxmlformats.org/spreadsheetml/2006/main" count="8687" uniqueCount="391">
  <si>
    <t>study</t>
    <phoneticPr fontId="1"/>
  </si>
  <si>
    <t>arm</t>
    <phoneticPr fontId="1"/>
  </si>
  <si>
    <t>year</t>
    <phoneticPr fontId="1"/>
  </si>
  <si>
    <t>country</t>
    <phoneticPr fontId="1"/>
  </si>
  <si>
    <t>single_multi</t>
    <phoneticPr fontId="1"/>
  </si>
  <si>
    <t>age_mean</t>
    <phoneticPr fontId="1"/>
  </si>
  <si>
    <t>age_n</t>
    <phoneticPr fontId="1"/>
  </si>
  <si>
    <t>age_sd</t>
    <phoneticPr fontId="1"/>
  </si>
  <si>
    <t>n_women</t>
    <phoneticPr fontId="1"/>
  </si>
  <si>
    <t>n_schizophrenia</t>
    <phoneticPr fontId="1"/>
  </si>
  <si>
    <t>antipsychotic</t>
    <phoneticPr fontId="1"/>
  </si>
  <si>
    <t>drug</t>
    <phoneticPr fontId="1"/>
  </si>
  <si>
    <t>dose</t>
    <phoneticPr fontId="1"/>
  </si>
  <si>
    <t>scale</t>
    <phoneticPr fontId="1"/>
  </si>
  <si>
    <t>n_randomized</t>
    <phoneticPr fontId="1"/>
  </si>
  <si>
    <t>bl_n</t>
    <phoneticPr fontId="1"/>
  </si>
  <si>
    <t>bl_mean</t>
    <phoneticPr fontId="1"/>
  </si>
  <si>
    <t>bl_sd</t>
    <phoneticPr fontId="1"/>
  </si>
  <si>
    <t>ep_n</t>
    <phoneticPr fontId="1"/>
  </si>
  <si>
    <t>ep_mean</t>
    <phoneticPr fontId="1"/>
  </si>
  <si>
    <t>ep_sd</t>
    <phoneticPr fontId="1"/>
  </si>
  <si>
    <t>ch_n</t>
    <phoneticPr fontId="1"/>
  </si>
  <si>
    <t>ch_mean</t>
    <phoneticPr fontId="1"/>
  </si>
  <si>
    <t>ch_sd</t>
    <phoneticPr fontId="1"/>
  </si>
  <si>
    <t>dropout</t>
    <phoneticPr fontId="1"/>
  </si>
  <si>
    <t>psy_ep_n</t>
    <phoneticPr fontId="1"/>
  </si>
  <si>
    <t>psy_ep_mean</t>
    <phoneticPr fontId="1"/>
  </si>
  <si>
    <t>psy_ep_sd</t>
    <phoneticPr fontId="1"/>
  </si>
  <si>
    <t>ep_long_n</t>
    <phoneticPr fontId="1"/>
  </si>
  <si>
    <t>ep_long_mean</t>
    <phoneticPr fontId="1"/>
  </si>
  <si>
    <t>ep_long_sd</t>
    <phoneticPr fontId="1"/>
  </si>
  <si>
    <t>ch_long_n</t>
    <phoneticPr fontId="1"/>
  </si>
  <si>
    <t>ch_long_mean</t>
    <phoneticPr fontId="1"/>
  </si>
  <si>
    <t>ch_long_sd</t>
    <phoneticPr fontId="1"/>
  </si>
  <si>
    <t>D1</t>
    <phoneticPr fontId="2"/>
  </si>
  <si>
    <t>D2</t>
  </si>
  <si>
    <t>D2P1</t>
  </si>
  <si>
    <t>D2P2</t>
  </si>
  <si>
    <t>D3</t>
  </si>
  <si>
    <t>D4</t>
  </si>
  <si>
    <t>D5</t>
  </si>
  <si>
    <t>Sequence random?</t>
  </si>
  <si>
    <t>Allocation concealed?</t>
  </si>
  <si>
    <t>Imbalance suggest problem?</t>
  </si>
  <si>
    <t>Participants aware?</t>
  </si>
  <si>
    <t>Personnel aware?</t>
  </si>
  <si>
    <t>Any deviations?</t>
  </si>
  <si>
    <t>Affecting otcomes?</t>
  </si>
  <si>
    <t>Balanced deviations?</t>
  </si>
  <si>
    <t>Appropriate analysis?</t>
  </si>
  <si>
    <t>Potentil impact on result dut to switching groups in analysis?</t>
  </si>
  <si>
    <t>Evidence of no bias?</t>
  </si>
  <si>
    <t>Could depend on true?</t>
  </si>
  <si>
    <t>Likely depend on true?</t>
  </si>
  <si>
    <t>Measurement inappropriate?</t>
  </si>
  <si>
    <t>Differed between groups?</t>
  </si>
  <si>
    <t>Assessors aware?</t>
  </si>
  <si>
    <t>Could be influenced?</t>
  </si>
  <si>
    <t>Likely to be influenced?</t>
  </si>
  <si>
    <t>In accordance with plan?</t>
  </si>
  <si>
    <t>Selected from multiple outcomes?</t>
  </si>
  <si>
    <t>Selected from multiple analyses?</t>
  </si>
  <si>
    <t>Aoba1995</t>
    <phoneticPr fontId="1"/>
  </si>
  <si>
    <t>carterlol</t>
    <phoneticPr fontId="1"/>
  </si>
  <si>
    <t>placebo</t>
    <phoneticPr fontId="1"/>
  </si>
  <si>
    <t>r</t>
    <phoneticPr fontId="1"/>
  </si>
  <si>
    <t>psy_scale</t>
    <phoneticPr fontId="1"/>
  </si>
  <si>
    <t>class</t>
    <phoneticPr fontId="1"/>
  </si>
  <si>
    <t>Avital2009</t>
    <phoneticPr fontId="1"/>
  </si>
  <si>
    <t>zolmitriptan</t>
    <phoneticPr fontId="1"/>
  </si>
  <si>
    <t>propranolol</t>
    <phoneticPr fontId="1"/>
  </si>
  <si>
    <t>akathisia_def</t>
    <phoneticPr fontId="1"/>
  </si>
  <si>
    <t>ep_days</t>
    <phoneticPr fontId="1"/>
  </si>
  <si>
    <t>ep_long_days</t>
    <phoneticPr fontId="1"/>
  </si>
  <si>
    <t>Baskak2007</t>
    <phoneticPr fontId="1"/>
  </si>
  <si>
    <t>biperiden</t>
    <phoneticPr fontId="1"/>
  </si>
  <si>
    <t>r_definition</t>
    <phoneticPr fontId="1"/>
  </si>
  <si>
    <t>Fischel2001</t>
    <phoneticPr fontId="1"/>
  </si>
  <si>
    <t>cyproheptadine</t>
    <phoneticPr fontId="1"/>
  </si>
  <si>
    <t>Kramer1988</t>
    <phoneticPr fontId="1"/>
  </si>
  <si>
    <t>Adler1986</t>
    <phoneticPr fontId="1"/>
  </si>
  <si>
    <t>Adler1993</t>
    <phoneticPr fontId="1"/>
  </si>
  <si>
    <t>benztropine</t>
    <phoneticPr fontId="1"/>
  </si>
  <si>
    <t>Friis1983</t>
    <phoneticPr fontId="1"/>
  </si>
  <si>
    <t>Gagrat1978</t>
    <phoneticPr fontId="1"/>
  </si>
  <si>
    <t>valproate</t>
    <phoneticPr fontId="1"/>
  </si>
  <si>
    <t>diazepam</t>
    <phoneticPr fontId="1"/>
  </si>
  <si>
    <t>diphenhydramine</t>
    <phoneticPr fontId="1"/>
  </si>
  <si>
    <t>clonazepam</t>
    <phoneticPr fontId="1"/>
  </si>
  <si>
    <t>mianserin</t>
    <phoneticPr fontId="1"/>
  </si>
  <si>
    <t>Poyurovsky2003</t>
    <phoneticPr fontId="1"/>
  </si>
  <si>
    <t>mirtazapine</t>
    <phoneticPr fontId="1"/>
  </si>
  <si>
    <t>Poyurovsky2006</t>
    <phoneticPr fontId="1"/>
  </si>
  <si>
    <t>Pujalte1994</t>
    <phoneticPr fontId="1"/>
  </si>
  <si>
    <t>ShamsAlizadeh2018</t>
    <phoneticPr fontId="1"/>
  </si>
  <si>
    <t>ShamsAlizadeh2020</t>
    <phoneticPr fontId="1"/>
  </si>
  <si>
    <t>trazodone</t>
    <phoneticPr fontId="1"/>
  </si>
  <si>
    <t>Stenson1976</t>
    <phoneticPr fontId="1"/>
  </si>
  <si>
    <t>amantadine</t>
    <phoneticPr fontId="1"/>
  </si>
  <si>
    <t>Stryjer2010</t>
    <phoneticPr fontId="1"/>
  </si>
  <si>
    <t>descriptive</t>
  </si>
  <si>
    <t>baselinve severity</t>
  </si>
  <si>
    <t>endpoint severity</t>
  </si>
  <si>
    <t xml:space="preserve">long-term </t>
  </si>
  <si>
    <t>long-term</t>
  </si>
  <si>
    <t>dropout from assessment for any reason</t>
  </si>
  <si>
    <t>psychotic symptom severity</t>
  </si>
  <si>
    <t>RoB2 Domain 1</t>
  </si>
  <si>
    <t>RoB2 Domain 2</t>
  </si>
  <si>
    <t>RoB2 Domain 3</t>
  </si>
  <si>
    <t>Complete data?</t>
  </si>
  <si>
    <t>RoB2 Domain 4</t>
  </si>
  <si>
    <t>RoB2 Domain 5</t>
  </si>
  <si>
    <t>n_akathisia_inducing_antipsychotic</t>
    <phoneticPr fontId="1"/>
  </si>
  <si>
    <t>aripiprazole, amisulpride, asenapine, cariprazine, chlorpromazine, fluophenazine, flupentixol, haloperidol, loxapine, lurasidone, molindone, penfluridol, perphanazine, pimozide, sulpride,  risperidone, thioridazine, thiotixene, ziprasidone, zuclopenthixol</t>
    <phoneticPr fontId="1"/>
  </si>
  <si>
    <t>Wells1991</t>
    <phoneticPr fontId="1"/>
  </si>
  <si>
    <t>nadolol</t>
    <phoneticPr fontId="1"/>
  </si>
  <si>
    <t>Kramer1989</t>
    <phoneticPr fontId="1"/>
  </si>
  <si>
    <t>Irwin1988</t>
    <phoneticPr fontId="1"/>
  </si>
  <si>
    <t>rob</t>
    <phoneticPr fontId="1"/>
  </si>
  <si>
    <t>indirectness</t>
    <phoneticPr fontId="1"/>
  </si>
  <si>
    <t>Dumon1992</t>
    <phoneticPr fontId="1"/>
  </si>
  <si>
    <t>betaxolol</t>
    <phoneticPr fontId="1"/>
  </si>
  <si>
    <t>Poyurovsky1999</t>
    <phoneticPr fontId="1"/>
  </si>
  <si>
    <t>Aoba1995</t>
  </si>
  <si>
    <t>carterlol</t>
  </si>
  <si>
    <t>Japan</t>
  </si>
  <si>
    <t>multi</t>
  </si>
  <si>
    <t>BARS</t>
  </si>
  <si>
    <t>*</t>
  </si>
  <si>
    <t>marked improvement or improvement</t>
  </si>
  <si>
    <t>cartelol</t>
  </si>
  <si>
    <t>30mg tid</t>
  </si>
  <si>
    <t>beta blockers</t>
  </si>
  <si>
    <t>S</t>
  </si>
  <si>
    <t>Y</t>
  </si>
  <si>
    <t>NI</t>
  </si>
  <si>
    <t>N</t>
  </si>
  <si>
    <t>L</t>
  </si>
  <si>
    <t>H</t>
  </si>
  <si>
    <t>placebo</t>
  </si>
  <si>
    <t>Avital2009</t>
  </si>
  <si>
    <t>zolmitriptan</t>
  </si>
  <si>
    <t>Israel</t>
  </si>
  <si>
    <t>single</t>
  </si>
  <si>
    <t>DSM-IV-TR and BARS</t>
  </si>
  <si>
    <t>mixed</t>
  </si>
  <si>
    <t>imputed, 50% reduction</t>
  </si>
  <si>
    <t>7.5mg tid</t>
  </si>
  <si>
    <t>triptans</t>
  </si>
  <si>
    <t>PANSS</t>
  </si>
  <si>
    <t>propranolol</t>
  </si>
  <si>
    <t>120mg tid</t>
  </si>
  <si>
    <t>Baskak2007</t>
  </si>
  <si>
    <t>biperiden</t>
  </si>
  <si>
    <t>Turkey</t>
  </si>
  <si>
    <t>NA</t>
  </si>
  <si>
    <t>DSM-IV</t>
  </si>
  <si>
    <t>‘‘response’’ was defined as at least a 2-point decline in the
BARS global akathisia score.</t>
  </si>
  <si>
    <t>2.5mg to 7.5 mg im</t>
  </si>
  <si>
    <t>anticholinergics</t>
  </si>
  <si>
    <t>BARS global subscale</t>
  </si>
  <si>
    <t>BPRS</t>
  </si>
  <si>
    <t>Dumon1992</t>
  </si>
  <si>
    <t>betaxolol</t>
  </si>
  <si>
    <t>France</t>
  </si>
  <si>
    <t>neuroleptic-induced-akathisia</t>
  </si>
  <si>
    <t>typical</t>
  </si>
  <si>
    <t>10mg/day</t>
  </si>
  <si>
    <t>Chouinard akathisia scale</t>
  </si>
  <si>
    <t>20mg/day</t>
  </si>
  <si>
    <t>Fischel2001</t>
  </si>
  <si>
    <t>cyproheptadine</t>
  </si>
  <si>
    <t>16mg</t>
  </si>
  <si>
    <t>80mg</t>
  </si>
  <si>
    <t>imputed, 50% reduction</t>
    <phoneticPr fontId="1"/>
  </si>
  <si>
    <t>antihistamins</t>
  </si>
  <si>
    <t>USA</t>
    <phoneticPr fontId="1"/>
  </si>
  <si>
    <t>single</t>
    <phoneticPr fontId="1"/>
  </si>
  <si>
    <t>*</t>
    <phoneticPr fontId="1"/>
  </si>
  <si>
    <t>typical</t>
    <phoneticPr fontId="1"/>
  </si>
  <si>
    <t>global outcome score</t>
    <phoneticPr fontId="1"/>
  </si>
  <si>
    <t>20-80mg</t>
    <phoneticPr fontId="1"/>
  </si>
  <si>
    <t>beta blockers</t>
    <phoneticPr fontId="1"/>
  </si>
  <si>
    <t>Involuntary Movement and Extrapyramidal Scale-restlessness</t>
    <phoneticPr fontId="1"/>
  </si>
  <si>
    <t>S</t>
    <phoneticPr fontId="1"/>
  </si>
  <si>
    <t>Y</t>
    <phoneticPr fontId="1"/>
  </si>
  <si>
    <t>NI</t>
    <phoneticPr fontId="1"/>
  </si>
  <si>
    <t>N</t>
    <phoneticPr fontId="1"/>
  </si>
  <si>
    <t>L</t>
    <phoneticPr fontId="1"/>
  </si>
  <si>
    <t>H</t>
    <phoneticPr fontId="1"/>
  </si>
  <si>
    <t>Maybe "S"??</t>
    <phoneticPr fontId="1"/>
  </si>
  <si>
    <t>NA</t>
    <phoneticPr fontId="1"/>
  </si>
  <si>
    <t>Typical</t>
    <phoneticPr fontId="1"/>
  </si>
  <si>
    <t>imputed, from change</t>
    <phoneticPr fontId="1"/>
  </si>
  <si>
    <t>60mg</t>
    <phoneticPr fontId="1"/>
  </si>
  <si>
    <t>Akathisia Rating Scale</t>
    <phoneticPr fontId="1"/>
  </si>
  <si>
    <t>imputed</t>
    <phoneticPr fontId="1"/>
  </si>
  <si>
    <t>120mg</t>
    <phoneticPr fontId="1"/>
  </si>
  <si>
    <t>BARS global subscale</t>
    <phoneticPr fontId="1"/>
  </si>
  <si>
    <t>Clinica symptoms</t>
    <phoneticPr fontId="1"/>
  </si>
  <si>
    <t>Poyurovsky1999</t>
  </si>
  <si>
    <t>israel</t>
  </si>
  <si>
    <t>BARS global</t>
  </si>
  <si>
    <t>mirtazapine</t>
  </si>
  <si>
    <t>mianserin</t>
  </si>
  <si>
    <t>15mg</t>
  </si>
  <si>
    <t>5-HT2A antagonists</t>
  </si>
  <si>
    <t>Poyurovsky2003</t>
  </si>
  <si>
    <t>BAS</t>
  </si>
  <si>
    <t>PANS</t>
  </si>
  <si>
    <t>Poyurovsky2006</t>
  </si>
  <si>
    <t>Israel</t>
    <phoneticPr fontId="1"/>
  </si>
  <si>
    <t>DSM-IV and BARS</t>
    <phoneticPr fontId="1"/>
  </si>
  <si>
    <t>a reduction of at least 2 points on the BARS global subscale</t>
    <phoneticPr fontId="1"/>
  </si>
  <si>
    <t>15mg</t>
    <phoneticPr fontId="1"/>
  </si>
  <si>
    <t>5-HT2A antagonists</t>
    <phoneticPr fontId="1"/>
  </si>
  <si>
    <t>PANSS</t>
    <phoneticPr fontId="1"/>
  </si>
  <si>
    <t>BPRS</t>
    <phoneticPr fontId="1"/>
  </si>
  <si>
    <t>80mg</t>
    <phoneticPr fontId="1"/>
  </si>
  <si>
    <t xml:space="preserve">15mg </t>
    <phoneticPr fontId="1"/>
  </si>
  <si>
    <t>Kutcher1989</t>
  </si>
  <si>
    <t>clonazepam</t>
  </si>
  <si>
    <t>Canada</t>
  </si>
  <si>
    <t>Chouinard extrapyramidal symptom rating scale</t>
  </si>
  <si>
    <t>1mg/day</t>
  </si>
  <si>
    <t>benzodiazepines</t>
  </si>
  <si>
    <t>others</t>
  </si>
  <si>
    <t>14days</t>
  </si>
  <si>
    <t>Lerner2004</t>
  </si>
  <si>
    <t>DSM-IV–criteria &amp;BARS</t>
  </si>
  <si>
    <t>a reduction of at least 2 points on the BAS global assess-
ment subscale</t>
  </si>
  <si>
    <t>twice a day</t>
  </si>
  <si>
    <t>vitamin B</t>
  </si>
  <si>
    <t>vitamin B6</t>
  </si>
  <si>
    <t>a reduction of at least 2 points on the BAS global assess-ment subscale</t>
  </si>
  <si>
    <t>600 mg/day
b.i.d.</t>
  </si>
  <si>
    <t>Midownik2006</t>
  </si>
  <si>
    <t> a reduction of at least 2 points on theBARS global subscale</t>
  </si>
  <si>
    <t>15mg/d</t>
  </si>
  <si>
    <t>1200mg/d</t>
  </si>
  <si>
    <t>akathisia subscale of the Chouinard extrapyramidal symptom rating scale</t>
  </si>
  <si>
    <t>Typical</t>
  </si>
  <si>
    <t>1mg</t>
  </si>
  <si>
    <t>Akathisia subscale</t>
  </si>
  <si>
    <t>DSM-IV and BARS</t>
  </si>
  <si>
    <t>a reduction of at least 2 points on the BARS global subscale</t>
  </si>
  <si>
    <t>1200mg</t>
  </si>
  <si>
    <t>1200mg/day</t>
    <phoneticPr fontId="1"/>
  </si>
  <si>
    <t>France</t>
    <phoneticPr fontId="1"/>
  </si>
  <si>
    <t>Iran</t>
    <phoneticPr fontId="1"/>
  </si>
  <si>
    <t>5 typical, 14 atypical</t>
    <phoneticPr fontId="1"/>
  </si>
  <si>
    <t>BARS</t>
    <phoneticPr fontId="1"/>
  </si>
  <si>
    <t>mixed</t>
    <phoneticPr fontId="1"/>
  </si>
  <si>
    <t>DSM-IV</t>
    <phoneticPr fontId="1"/>
  </si>
  <si>
    <t>100mg</t>
    <phoneticPr fontId="1"/>
  </si>
  <si>
    <t>Extrapyramidal Symptom Rating Scale, akathisia component</t>
    <phoneticPr fontId="1"/>
  </si>
  <si>
    <t>reduction in subjective restlessness score by one or more</t>
    <phoneticPr fontId="1"/>
  </si>
  <si>
    <t>40-80mg</t>
    <phoneticPr fontId="1"/>
  </si>
  <si>
    <t>ESRS subjective restlessness scores</t>
    <phoneticPr fontId="1"/>
  </si>
  <si>
    <t>Study</t>
    <phoneticPr fontId="1"/>
  </si>
  <si>
    <t>Country</t>
    <phoneticPr fontId="1"/>
  </si>
  <si>
    <t>Multi-centered</t>
    <phoneticPr fontId="1"/>
  </si>
  <si>
    <t>+</t>
    <phoneticPr fontId="1"/>
  </si>
  <si>
    <t>-</t>
    <phoneticPr fontId="1"/>
  </si>
  <si>
    <t xml:space="preserve">DSM-IV-TR </t>
    <phoneticPr fontId="1"/>
  </si>
  <si>
    <t>Akathisia subscale of the Chouinard extrapyramidal symptom rating scale</t>
    <phoneticPr fontId="1"/>
  </si>
  <si>
    <t xml:space="preserve">DSM-IV </t>
    <phoneticPr fontId="1"/>
  </si>
  <si>
    <t>Akathisia subscale of the Extrapyramidal Symptom Rating Scale</t>
    <phoneticPr fontId="1"/>
  </si>
  <si>
    <t>Clinical symptoms</t>
    <phoneticPr fontId="1"/>
  </si>
  <si>
    <t>Akathisia definition</t>
    <phoneticPr fontId="1"/>
  </si>
  <si>
    <t>Age, years (mean, sd)</t>
    <phoneticPr fontId="1"/>
  </si>
  <si>
    <t>Overall risk of bias</t>
    <phoneticPr fontId="1"/>
  </si>
  <si>
    <t>Antipsychotics</t>
    <phoneticPr fontId="1"/>
  </si>
  <si>
    <t>Number randomized</t>
    <phoneticPr fontId="1"/>
  </si>
  <si>
    <t>Drug</t>
    <phoneticPr fontId="1"/>
  </si>
  <si>
    <t>7 typical, 3 atypical</t>
  </si>
  <si>
    <t>600mg bid (1200mg/day)</t>
  </si>
  <si>
    <t>12 typical, 8 atypical</t>
  </si>
  <si>
    <t>11 typical, 6 atypical</t>
  </si>
  <si>
    <t>14 typical, 9 atypical</t>
  </si>
  <si>
    <t>Pujalte1994</t>
  </si>
  <si>
    <t>akathisia improvement score</t>
  </si>
  <si>
    <t>0.5-2.5mg/day</t>
  </si>
  <si>
    <t>ShamsAlizadeh2018</t>
  </si>
  <si>
    <t>Iran</t>
  </si>
  <si>
    <t>40mg</t>
  </si>
  <si>
    <t>900mg</t>
  </si>
  <si>
    <t>ShamsAlizadeh2018-1</t>
  </si>
  <si>
    <t>vB6 600mg</t>
  </si>
  <si>
    <t>600mg</t>
  </si>
  <si>
    <t>ShamsAlizadeh2018-2</t>
  </si>
  <si>
    <t>vB6 1200mg</t>
  </si>
  <si>
    <t>ShamsAlizadeh2020</t>
  </si>
  <si>
    <t>trazodone</t>
  </si>
  <si>
    <t>50mg</t>
  </si>
  <si>
    <t xml:space="preserve">50% or more reduction </t>
  </si>
  <si>
    <t>akathisia rating scale</t>
  </si>
  <si>
    <t>5 typical, 14 atypical</t>
  </si>
  <si>
    <t>19 typical, 29 atypical</t>
  </si>
  <si>
    <t>600-1200mg</t>
  </si>
  <si>
    <t>imputed</t>
  </si>
  <si>
    <t>0.5-2.6mg</t>
  </si>
  <si>
    <t>0.5-2.5mg</t>
    <phoneticPr fontId="1"/>
  </si>
  <si>
    <t>BARS global</t>
    <phoneticPr fontId="1"/>
  </si>
  <si>
    <t> a reduction of at least 2 points on theBARS global subscale</t>
    <phoneticPr fontId="1"/>
  </si>
  <si>
    <t>ESRS subjective 2以上/objective scale 3以上</t>
    <rPh sb="17" eb="19">
      <t xml:space="preserve">イジョウ </t>
    </rPh>
    <rPh sb="37" eb="39">
      <t xml:space="preserve">イジョウ </t>
    </rPh>
    <phoneticPr fontId="1"/>
  </si>
  <si>
    <t>ESRS</t>
    <phoneticPr fontId="1"/>
  </si>
  <si>
    <t>40mg</t>
    <phoneticPr fontId="1"/>
  </si>
  <si>
    <t>ESRS-akathisia</t>
  </si>
  <si>
    <t>study</t>
  </si>
  <si>
    <t>arm</t>
  </si>
  <si>
    <t>year</t>
  </si>
  <si>
    <t>country</t>
  </si>
  <si>
    <t>single_multi</t>
  </si>
  <si>
    <t>akathisia_def</t>
  </si>
  <si>
    <t>age_n</t>
  </si>
  <si>
    <t>age_mean</t>
  </si>
  <si>
    <t>age_sd</t>
  </si>
  <si>
    <t>n_women</t>
  </si>
  <si>
    <t>n_schizophrenia</t>
  </si>
  <si>
    <t>antipsychotic</t>
  </si>
  <si>
    <t>n_akathisia_inducing_antipsychotic</t>
  </si>
  <si>
    <t>n_randomized</t>
  </si>
  <si>
    <t>r</t>
  </si>
  <si>
    <t>r_definition</t>
  </si>
  <si>
    <t>drug</t>
  </si>
  <si>
    <t>dose</t>
  </si>
  <si>
    <t>class</t>
  </si>
  <si>
    <t>scale</t>
  </si>
  <si>
    <t>bl_n</t>
  </si>
  <si>
    <t>bl_mean</t>
  </si>
  <si>
    <t>bl_sd</t>
  </si>
  <si>
    <t>ep_days</t>
  </si>
  <si>
    <t>ep_n</t>
  </si>
  <si>
    <t>ep_sd</t>
  </si>
  <si>
    <t>ch_n</t>
  </si>
  <si>
    <t>ch_mean</t>
  </si>
  <si>
    <t>ch_sd</t>
  </si>
  <si>
    <t>ep_long_days</t>
  </si>
  <si>
    <t>ep_long_n</t>
  </si>
  <si>
    <t>ep_long_mean</t>
  </si>
  <si>
    <t>ep_long_sd</t>
  </si>
  <si>
    <t>ch_long_n</t>
  </si>
  <si>
    <t>ch_long_mean</t>
  </si>
  <si>
    <t>ch_long_sd</t>
  </si>
  <si>
    <t>dropout</t>
  </si>
  <si>
    <t>psy_scale</t>
  </si>
  <si>
    <t>psy_ep_n</t>
  </si>
  <si>
    <t>psy_ep_mean</t>
  </si>
  <si>
    <t>psy_ep_sd</t>
  </si>
  <si>
    <t>D1</t>
  </si>
  <si>
    <t>indirectness</t>
  </si>
  <si>
    <t xml:space="preserve">15mg </t>
  </si>
  <si>
    <t>Stryjer2010</t>
  </si>
  <si>
    <t>100mg</t>
  </si>
  <si>
    <t>Wells1991</t>
  </si>
  <si>
    <t>nadolol</t>
  </si>
  <si>
    <t>USA</t>
  </si>
  <si>
    <t>Extrapyramidal Symptom Rating Scale, akathisia component</t>
  </si>
  <si>
    <t>reduction in subjective restlessness score by one or more</t>
  </si>
  <si>
    <t>40-80mg</t>
  </si>
  <si>
    <t>ESRS subjective restlessness scores</t>
  </si>
  <si>
    <t>ESRS subjective 2以上/objective scale 3以上</t>
  </si>
  <si>
    <t>ESRS</t>
  </si>
  <si>
    <t>R1_ep_mean</t>
    <phoneticPr fontId="1"/>
  </si>
  <si>
    <t>R1_rob</t>
    <phoneticPr fontId="1"/>
  </si>
  <si>
    <t>R2_ep_mean</t>
    <phoneticPr fontId="1"/>
  </si>
  <si>
    <t>R2_rob</t>
    <phoneticPr fontId="1"/>
  </si>
  <si>
    <t>pro_akathsia</t>
    <phoneticPr fontId="1"/>
  </si>
  <si>
    <t>bp_mean</t>
    <phoneticPr fontId="1"/>
  </si>
  <si>
    <t>comparison</t>
  </si>
  <si>
    <t>BB: PLB</t>
  </si>
  <si>
    <t>BB: PLB</t>
    <phoneticPr fontId="1"/>
  </si>
  <si>
    <t>BB: TRI</t>
  </si>
  <si>
    <t>ACH: PLB</t>
  </si>
  <si>
    <t>BB: BB</t>
  </si>
  <si>
    <t>AHI: BB</t>
  </si>
  <si>
    <t>BZD: PLB</t>
    <phoneticPr fontId="1"/>
  </si>
  <si>
    <t>VB: PLB</t>
    <phoneticPr fontId="1"/>
  </si>
  <si>
    <t>5HT: PLB</t>
    <phoneticPr fontId="1"/>
  </si>
  <si>
    <t>5HT: VB</t>
    <phoneticPr fontId="1"/>
  </si>
  <si>
    <t>VB:PLB</t>
    <phoneticPr fontId="1"/>
  </si>
  <si>
    <t>Midownik2006-1</t>
    <phoneticPr fontId="1"/>
  </si>
  <si>
    <t>Midownik2006-2</t>
    <phoneticPr fontId="1"/>
  </si>
  <si>
    <t>Midownik2006-3</t>
    <phoneticPr fontId="1"/>
  </si>
  <si>
    <t>5HT: BB</t>
    <phoneticPr fontId="1"/>
  </si>
  <si>
    <t>Poyurovsky2006-1</t>
    <phoneticPr fontId="1"/>
  </si>
  <si>
    <t>Poyurovsky2006-2</t>
    <phoneticPr fontId="1"/>
  </si>
  <si>
    <t>Poyurovsky2006-3</t>
    <phoneticPr fontId="1"/>
  </si>
  <si>
    <t>BB: VB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</si>
</sst>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_ "/>
  </numFmts>
  <fonts count="8">
    <font>
      <sz val="12"/>
      <color theme="1"/>
      <name val="游ゴシック"/>
      <family val="2"/>
      <charset val="128"/>
      <scheme val="minor"/>
    </font>
    <font>
      <sz val="6"/>
      <name val="游ゴシック"/>
      <family val="2"/>
      <charset val="128"/>
      <scheme val="minor"/>
    </font>
    <font>
      <sz val="6"/>
      <name val="游ゴシック"/>
      <family val="3"/>
      <charset val="128"/>
      <scheme val="minor"/>
    </font>
    <font>
      <sz val="10"/>
      <color theme="1"/>
      <name val="游ゴシック"/>
      <family val="3"/>
      <charset val="128"/>
      <scheme val="minor"/>
    </font>
    <font>
      <sz val="12"/>
      <color theme="1"/>
      <name val="游ゴシック"/>
      <family val="3"/>
      <charset val="128"/>
      <scheme val="minor"/>
    </font>
    <font>
      <sz val="12"/>
      <color rgb="FF000000"/>
      <name val="游ゴシック"/>
      <family val="3"/>
      <charset val="128"/>
      <scheme val="minor"/>
    </font>
    <font>
      <b/>
      <sz val="12"/>
      <color theme="1"/>
      <name val="游ゴシック"/>
      <family val="3"/>
      <charset val="128"/>
      <scheme val="minor"/>
    </font>
    <font>
      <b/>
      <sz val="10"/>
      <color theme="1"/>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79998168889431442"/>
        <bgColor indexed="64"/>
      </patternFill>
    </fill>
  </fills>
  <borders count="3">
    <border>
      <left/>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alignment vertical="center"/>
    </xf>
  </cellStyleXfs>
  <cellXfs count="27">
    <xf numFmtId="0" fontId="0" fillId="0" borderId="0" xfId="0">
      <alignment vertical="center"/>
    </xf>
    <xf numFmtId="0" fontId="0" fillId="0" borderId="1" xfId="0" applyBorder="1" applyAlignment="1"/>
    <xf numFmtId="0" fontId="4" fillId="0" borderId="0" xfId="0" applyFont="1" applyAlignment="1">
      <alignment vertical="top" wrapText="1"/>
    </xf>
    <xf numFmtId="0" fontId="0" fillId="2" borderId="1" xfId="0" applyFill="1" applyBorder="1" applyAlignment="1"/>
    <xf numFmtId="0" fontId="0" fillId="2" borderId="2" xfId="0" applyFill="1" applyBorder="1" applyAlignment="1"/>
    <xf numFmtId="0" fontId="0" fillId="2" borderId="0" xfId="0" applyFill="1" applyAlignment="1"/>
    <xf numFmtId="0" fontId="0" fillId="0" borderId="0" xfId="0" applyAlignment="1"/>
    <xf numFmtId="0" fontId="4" fillId="3" borderId="0" xfId="0" applyFont="1" applyFill="1" applyAlignment="1">
      <alignment vertical="top" wrapText="1"/>
    </xf>
    <xf numFmtId="0" fontId="0" fillId="3" borderId="0" xfId="0" applyFill="1">
      <alignment vertical="center"/>
    </xf>
    <xf numFmtId="0" fontId="3" fillId="0" borderId="0" xfId="0" applyFont="1" applyAlignment="1">
      <alignment vertical="top" wrapText="1"/>
    </xf>
    <xf numFmtId="0" fontId="0" fillId="0" borderId="0" xfId="0" applyAlignment="1">
      <alignment vertical="center" wrapText="1"/>
    </xf>
    <xf numFmtId="0" fontId="0" fillId="4" borderId="0" xfId="0" applyFill="1">
      <alignment vertical="center"/>
    </xf>
    <xf numFmtId="0" fontId="0" fillId="2" borderId="0" xfId="0" applyFill="1">
      <alignment vertical="center"/>
    </xf>
    <xf numFmtId="0" fontId="0" fillId="5" borderId="0" xfId="0" applyFill="1">
      <alignment vertical="center"/>
    </xf>
    <xf numFmtId="176" fontId="0" fillId="4" borderId="0" xfId="0" applyNumberFormat="1" applyFill="1">
      <alignment vertical="center"/>
    </xf>
    <xf numFmtId="176" fontId="0" fillId="0" borderId="0" xfId="0" applyNumberFormat="1">
      <alignment vertical="center"/>
    </xf>
    <xf numFmtId="177" fontId="0" fillId="0" borderId="0" xfId="0" applyNumberFormat="1">
      <alignment vertical="center"/>
    </xf>
    <xf numFmtId="0" fontId="0" fillId="2" borderId="2" xfId="0" applyFill="1" applyBorder="1" applyAlignment="1">
      <alignment wrapText="1"/>
    </xf>
    <xf numFmtId="0" fontId="5" fillId="0" borderId="0" xfId="0" applyFont="1">
      <alignment vertical="center"/>
    </xf>
    <xf numFmtId="0" fontId="0" fillId="6" borderId="0" xfId="0" applyFill="1">
      <alignment vertical="center"/>
    </xf>
    <xf numFmtId="0" fontId="0" fillId="6" borderId="0" xfId="0" applyFill="1" applyAlignment="1">
      <alignment vertical="center" wrapText="1"/>
    </xf>
    <xf numFmtId="0" fontId="6" fillId="0" borderId="0" xfId="0" applyFont="1">
      <alignment vertical="center"/>
    </xf>
    <xf numFmtId="0" fontId="6" fillId="6" borderId="0" xfId="0" applyFont="1" applyFill="1">
      <alignment vertical="center"/>
    </xf>
    <xf numFmtId="0" fontId="6" fillId="0" borderId="0" xfId="0" applyFont="1" applyAlignment="1">
      <alignment vertical="top" wrapText="1"/>
    </xf>
    <xf numFmtId="0" fontId="7" fillId="0" borderId="0" xfId="0" applyFont="1" applyAlignment="1">
      <alignment vertical="top" wrapText="1"/>
    </xf>
    <xf numFmtId="0" fontId="6" fillId="4" borderId="0" xfId="0" applyFont="1" applyFill="1">
      <alignment vertical="center"/>
    </xf>
    <xf numFmtId="0" fontId="6" fillId="2"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urukawa Yuki" id="{FCA28AF5-5CAC-0E41-91EA-429F15B4BAA1}" userId="124cb704b62a86c2" providerId="Windows Live"/>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4" dT="2023-09-13T07:21:49.32" personId="{FCA28AF5-5CAC-0E41-91EA-429F15B4BAA1}" id="{5F0A4EAB-0AAE-814D-9000-71D54B9E92CA}">
    <text>Change score</text>
  </threadedComment>
  <threadedComment ref="AA39" dT="2023-09-13T04:29:33.33" personId="{FCA28AF5-5CAC-0E41-91EA-429F15B4BAA1}" id="{E0E6D584-3171-E249-9BB0-E45484F3F0AF}">
    <text>Change score</text>
  </threadedComment>
  <threadedComment ref="BQ42" dT="2023-09-13T05:01:22.46" personId="{FCA28AF5-5CAC-0E41-91EA-429F15B4BAA1}" id="{7A9A11DE-B8FC-8643-B727-D7B373513AB9}">
    <text>BARSも測っていそうなのに報告されていない</text>
  </threadedComment>
</ThreadedComments>
</file>

<file path=xl/threadedComments/threadedComment2.xml><?xml version="1.0" encoding="utf-8"?>
<ThreadedComments xmlns="http://schemas.microsoft.com/office/spreadsheetml/2018/threadedcomments" xmlns:x="http://schemas.openxmlformats.org/spreadsheetml/2006/main">
  <threadedComment ref="AD14" dT="2023-09-13T07:21:49.32" personId="{FCA28AF5-5CAC-0E41-91EA-429F15B4BAA1}" id="{5677D5C2-C25D-6040-93AC-5FBDE65FB9C0}">
    <text>Change score</text>
  </threadedComment>
  <threadedComment ref="AD29" dT="2023-09-13T04:29:33.33" personId="{FCA28AF5-5CAC-0E41-91EA-429F15B4BAA1}" id="{CB7CF646-D710-AE44-AE5B-9A5B633A42EE}">
    <text>Change score</text>
  </threadedComment>
  <threadedComment ref="BT32" dT="2023-09-13T05:01:22.46" personId="{FCA28AF5-5CAC-0E41-91EA-429F15B4BAA1}" id="{A183302D-6346-B647-8D14-A7ABE451470F}">
    <text>BARSも測っていそうなのに報告されていない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A39" dT="2023-09-13T04:29:33.33" personId="{FCA28AF5-5CAC-0E41-91EA-429F15B4BAA1}" id="{E83F54F9-BB58-FF4B-BF4A-7EA5801A8EFA}">
    <text>Change score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4E5AB-D1F0-714F-B22C-672B0EDF3731}">
  <dimension ref="A1:CX53"/>
  <sheetViews>
    <sheetView tabSelected="1" zoomScale="138" workbookViewId="0">
      <pane xSplit="2" ySplit="2" topLeftCell="J42" activePane="bottomRight" state="frozen"/>
      <selection pane="topRight" activeCell="C1" sqref="C1"/>
      <selection pane="bottomLeft" activeCell="A3" sqref="A3"/>
      <selection pane="bottomRight" activeCell="P56" sqref="P56"/>
    </sheetView>
  </sheetViews>
  <sheetFormatPr baseColWidth="10" defaultRowHeight="20"/>
  <cols>
    <col min="1" max="1" width="12.28515625" customWidth="1"/>
    <col min="3" max="4" width="5.28515625" customWidth="1"/>
    <col min="19" max="19" width="22.85546875" customWidth="1"/>
    <col min="44" max="73" width="4.7109375" customWidth="1"/>
  </cols>
  <sheetData>
    <row r="1" spans="1:102">
      <c r="A1" t="s">
        <v>0</v>
      </c>
      <c r="B1" t="s">
        <v>1</v>
      </c>
      <c r="C1" t="s">
        <v>2</v>
      </c>
      <c r="D1" t="s">
        <v>3</v>
      </c>
      <c r="E1" t="s">
        <v>4</v>
      </c>
      <c r="F1" t="s">
        <v>71</v>
      </c>
      <c r="G1" t="s">
        <v>6</v>
      </c>
      <c r="H1" t="s">
        <v>5</v>
      </c>
      <c r="I1" t="s">
        <v>7</v>
      </c>
      <c r="J1" t="s">
        <v>8</v>
      </c>
      <c r="K1" t="s">
        <v>9</v>
      </c>
      <c r="L1" t="s">
        <v>10</v>
      </c>
      <c r="M1" t="s">
        <v>113</v>
      </c>
      <c r="N1" t="s">
        <v>14</v>
      </c>
      <c r="O1" t="s">
        <v>65</v>
      </c>
      <c r="P1" t="s">
        <v>76</v>
      </c>
      <c r="Q1" t="s">
        <v>11</v>
      </c>
      <c r="R1" t="s">
        <v>12</v>
      </c>
      <c r="S1" t="s">
        <v>67</v>
      </c>
      <c r="T1" t="s">
        <v>13</v>
      </c>
      <c r="U1" t="s">
        <v>15</v>
      </c>
      <c r="V1" t="s">
        <v>16</v>
      </c>
      <c r="W1" t="s">
        <v>17</v>
      </c>
      <c r="X1" t="s">
        <v>72</v>
      </c>
      <c r="Y1" t="s">
        <v>18</v>
      </c>
      <c r="Z1" t="s">
        <v>19</v>
      </c>
      <c r="AA1" t="s">
        <v>20</v>
      </c>
      <c r="AB1" t="s">
        <v>21</v>
      </c>
      <c r="AC1" t="s">
        <v>22</v>
      </c>
      <c r="AD1" t="s">
        <v>23</v>
      </c>
      <c r="AE1" t="s">
        <v>73</v>
      </c>
      <c r="AF1" t="s">
        <v>28</v>
      </c>
      <c r="AG1" t="s">
        <v>29</v>
      </c>
      <c r="AH1" t="s">
        <v>30</v>
      </c>
      <c r="AI1" t="s">
        <v>31</v>
      </c>
      <c r="AJ1" t="s">
        <v>32</v>
      </c>
      <c r="AK1" t="s">
        <v>33</v>
      </c>
      <c r="AL1" t="s">
        <v>24</v>
      </c>
      <c r="AM1" t="s">
        <v>66</v>
      </c>
      <c r="AN1" t="s">
        <v>25</v>
      </c>
      <c r="AO1" t="s">
        <v>26</v>
      </c>
      <c r="AP1" t="s">
        <v>27</v>
      </c>
      <c r="AR1" s="3" t="s">
        <v>34</v>
      </c>
      <c r="AS1" s="1">
        <v>1.1000000000000001</v>
      </c>
      <c r="AT1" s="1">
        <v>1.2</v>
      </c>
      <c r="AU1" s="1">
        <v>1.3</v>
      </c>
      <c r="AV1" s="3" t="s">
        <v>35</v>
      </c>
      <c r="AW1" s="1">
        <v>2.1</v>
      </c>
      <c r="AX1" s="1">
        <v>2.2000000000000002</v>
      </c>
      <c r="AY1" s="1">
        <v>2.2999999999999998</v>
      </c>
      <c r="AZ1" s="1">
        <v>2.4</v>
      </c>
      <c r="BA1" s="1">
        <v>2.5</v>
      </c>
      <c r="BB1" s="1" t="s">
        <v>36</v>
      </c>
      <c r="BC1" s="1">
        <v>2.6</v>
      </c>
      <c r="BD1" s="1">
        <v>2.7</v>
      </c>
      <c r="BE1" s="1" t="s">
        <v>37</v>
      </c>
      <c r="BF1" s="3" t="s">
        <v>38</v>
      </c>
      <c r="BG1" s="1">
        <v>3.1</v>
      </c>
      <c r="BH1" s="1">
        <v>3.2</v>
      </c>
      <c r="BI1" s="1">
        <v>3.3</v>
      </c>
      <c r="BJ1" s="1">
        <v>3.4</v>
      </c>
      <c r="BK1" s="3" t="s">
        <v>39</v>
      </c>
      <c r="BL1" s="1">
        <v>4.0999999999999996</v>
      </c>
      <c r="BM1" s="1">
        <v>4.2</v>
      </c>
      <c r="BN1" s="1">
        <v>4.3</v>
      </c>
      <c r="BO1" s="1">
        <v>4.4000000000000004</v>
      </c>
      <c r="BP1" s="1">
        <v>4.5</v>
      </c>
      <c r="BQ1" s="3" t="s">
        <v>40</v>
      </c>
      <c r="BR1" s="1">
        <v>5.0999999999999996</v>
      </c>
      <c r="BS1" s="1">
        <v>5.2</v>
      </c>
      <c r="BT1" s="1">
        <v>5.3</v>
      </c>
      <c r="BU1" s="4" t="s">
        <v>119</v>
      </c>
      <c r="BV1" t="s">
        <v>120</v>
      </c>
    </row>
    <row r="2" spans="1:102">
      <c r="L2" t="s">
        <v>100</v>
      </c>
      <c r="M2" t="s">
        <v>114</v>
      </c>
      <c r="R2" t="s">
        <v>100</v>
      </c>
      <c r="U2" t="s">
        <v>101</v>
      </c>
      <c r="V2" t="s">
        <v>101</v>
      </c>
      <c r="W2" t="s">
        <v>101</v>
      </c>
      <c r="Y2" t="s">
        <v>102</v>
      </c>
      <c r="Z2" t="s">
        <v>102</v>
      </c>
      <c r="AA2" t="s">
        <v>102</v>
      </c>
      <c r="AF2" t="s">
        <v>103</v>
      </c>
      <c r="AG2" t="s">
        <v>104</v>
      </c>
      <c r="AH2" t="s">
        <v>104</v>
      </c>
      <c r="AL2" t="s">
        <v>105</v>
      </c>
      <c r="AN2" t="s">
        <v>106</v>
      </c>
      <c r="AO2" t="s">
        <v>106</v>
      </c>
      <c r="AP2" t="s">
        <v>106</v>
      </c>
      <c r="AR2" s="5" t="s">
        <v>107</v>
      </c>
      <c r="AS2" s="6" t="s">
        <v>41</v>
      </c>
      <c r="AT2" s="6" t="s">
        <v>42</v>
      </c>
      <c r="AU2" s="6" t="s">
        <v>43</v>
      </c>
      <c r="AV2" s="5" t="s">
        <v>108</v>
      </c>
      <c r="AW2" s="6" t="s">
        <v>44</v>
      </c>
      <c r="AX2" s="6" t="s">
        <v>45</v>
      </c>
      <c r="AY2" s="6" t="s">
        <v>46</v>
      </c>
      <c r="AZ2" s="6" t="s">
        <v>47</v>
      </c>
      <c r="BA2" s="6" t="s">
        <v>48</v>
      </c>
      <c r="BB2" s="6"/>
      <c r="BC2" s="6" t="s">
        <v>49</v>
      </c>
      <c r="BD2" s="6" t="s">
        <v>50</v>
      </c>
      <c r="BE2" s="6"/>
      <c r="BF2" s="5" t="s">
        <v>109</v>
      </c>
      <c r="BG2" s="6" t="s">
        <v>110</v>
      </c>
      <c r="BH2" s="6" t="s">
        <v>51</v>
      </c>
      <c r="BI2" s="6" t="s">
        <v>52</v>
      </c>
      <c r="BJ2" s="6" t="s">
        <v>53</v>
      </c>
      <c r="BK2" s="5" t="s">
        <v>111</v>
      </c>
      <c r="BL2" s="6" t="s">
        <v>54</v>
      </c>
      <c r="BM2" s="6" t="s">
        <v>55</v>
      </c>
      <c r="BN2" s="6" t="s">
        <v>56</v>
      </c>
      <c r="BO2" s="6" t="s">
        <v>57</v>
      </c>
      <c r="BP2" s="6" t="s">
        <v>58</v>
      </c>
      <c r="BQ2" s="5" t="s">
        <v>112</v>
      </c>
      <c r="BR2" s="6" t="s">
        <v>59</v>
      </c>
      <c r="BS2" s="6" t="s">
        <v>60</v>
      </c>
      <c r="BT2" s="6" t="s">
        <v>61</v>
      </c>
      <c r="BU2" s="5"/>
      <c r="BW2" s="6"/>
      <c r="BX2" s="6"/>
    </row>
    <row r="3" spans="1:102" s="9" customFormat="1" ht="22" customHeight="1">
      <c r="A3" s="7" t="s">
        <v>80</v>
      </c>
      <c r="B3" s="2" t="s">
        <v>70</v>
      </c>
      <c r="C3" s="2">
        <v>1986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9">
        <v>1</v>
      </c>
    </row>
    <row r="4" spans="1:102" s="2" customFormat="1" ht="19" customHeight="1">
      <c r="A4" s="7" t="s">
        <v>80</v>
      </c>
      <c r="B4" s="2" t="s">
        <v>64</v>
      </c>
      <c r="C4" s="2">
        <v>1986</v>
      </c>
      <c r="BV4" s="2">
        <v>1</v>
      </c>
    </row>
    <row r="5" spans="1:102" s="2" customFormat="1" ht="19" customHeight="1">
      <c r="A5" s="7" t="s">
        <v>81</v>
      </c>
      <c r="B5" s="2" t="s">
        <v>82</v>
      </c>
      <c r="C5" s="2">
        <v>1993</v>
      </c>
      <c r="BV5" s="9">
        <v>1</v>
      </c>
    </row>
    <row r="6" spans="1:102" s="2" customFormat="1" ht="19" customHeight="1">
      <c r="A6" s="7" t="s">
        <v>81</v>
      </c>
      <c r="B6" s="2" t="s">
        <v>70</v>
      </c>
      <c r="C6" s="2">
        <v>1993</v>
      </c>
      <c r="BV6" s="2">
        <v>1</v>
      </c>
    </row>
    <row r="7" spans="1:102" s="2" customFormat="1" ht="19" customHeight="1">
      <c r="A7" s="7" t="s">
        <v>81</v>
      </c>
      <c r="B7" s="2" t="s">
        <v>64</v>
      </c>
      <c r="C7" s="2">
        <v>1993</v>
      </c>
      <c r="BV7" s="9">
        <v>1</v>
      </c>
    </row>
    <row r="8" spans="1:102" s="2" customFormat="1" ht="19" customHeight="1">
      <c r="A8" t="s">
        <v>124</v>
      </c>
      <c r="B8" t="s">
        <v>125</v>
      </c>
      <c r="C8">
        <v>1995</v>
      </c>
      <c r="D8" t="s">
        <v>126</v>
      </c>
      <c r="E8" t="s">
        <v>127</v>
      </c>
      <c r="F8" t="s">
        <v>128</v>
      </c>
      <c r="G8" t="s">
        <v>129</v>
      </c>
      <c r="H8" t="s">
        <v>129</v>
      </c>
      <c r="I8" t="s">
        <v>129</v>
      </c>
      <c r="J8" t="s">
        <v>129</v>
      </c>
      <c r="K8">
        <v>54</v>
      </c>
      <c r="L8" s="2" t="s">
        <v>129</v>
      </c>
      <c r="M8" t="s">
        <v>129</v>
      </c>
      <c r="N8">
        <v>54</v>
      </c>
      <c r="O8">
        <v>34</v>
      </c>
      <c r="P8" t="s">
        <v>130</v>
      </c>
      <c r="Q8" t="s">
        <v>131</v>
      </c>
      <c r="R8" t="s">
        <v>132</v>
      </c>
      <c r="S8" s="2" t="s">
        <v>133</v>
      </c>
      <c r="T8" t="s">
        <v>128</v>
      </c>
      <c r="U8" t="s">
        <v>129</v>
      </c>
      <c r="V8" t="s">
        <v>129</v>
      </c>
      <c r="W8" t="s">
        <v>129</v>
      </c>
      <c r="X8">
        <v>14</v>
      </c>
      <c r="Y8" t="s">
        <v>129</v>
      </c>
      <c r="Z8" t="s">
        <v>129</v>
      </c>
      <c r="AA8" t="s">
        <v>129</v>
      </c>
      <c r="AB8" t="s">
        <v>129</v>
      </c>
      <c r="AC8" t="s">
        <v>129</v>
      </c>
      <c r="AD8" t="s">
        <v>129</v>
      </c>
      <c r="AE8" t="s">
        <v>129</v>
      </c>
      <c r="AF8" t="s">
        <v>129</v>
      </c>
      <c r="AG8" t="s">
        <v>129</v>
      </c>
      <c r="AH8" t="s">
        <v>129</v>
      </c>
      <c r="AI8" t="s">
        <v>129</v>
      </c>
      <c r="AJ8" t="s">
        <v>129</v>
      </c>
      <c r="AK8" t="s">
        <v>129</v>
      </c>
      <c r="AL8" t="s">
        <v>129</v>
      </c>
      <c r="AM8" s="2" t="s">
        <v>129</v>
      </c>
      <c r="AN8" t="s">
        <v>129</v>
      </c>
      <c r="AO8" t="s">
        <v>129</v>
      </c>
      <c r="AP8" t="s">
        <v>129</v>
      </c>
      <c r="AQ8"/>
      <c r="AR8" s="2" t="s">
        <v>134</v>
      </c>
      <c r="AS8" s="2" t="s">
        <v>135</v>
      </c>
      <c r="AT8" s="2" t="s">
        <v>136</v>
      </c>
      <c r="AU8" s="2" t="s">
        <v>136</v>
      </c>
      <c r="AV8" s="2" t="s">
        <v>134</v>
      </c>
      <c r="AW8" s="2" t="s">
        <v>137</v>
      </c>
      <c r="AX8" s="2" t="s">
        <v>137</v>
      </c>
      <c r="AY8" s="2" t="s">
        <v>137</v>
      </c>
      <c r="AZ8" s="2" t="s">
        <v>137</v>
      </c>
      <c r="BA8" s="2" t="s">
        <v>135</v>
      </c>
      <c r="BB8" s="2" t="s">
        <v>138</v>
      </c>
      <c r="BC8" s="2" t="s">
        <v>136</v>
      </c>
      <c r="BD8" s="2" t="s">
        <v>137</v>
      </c>
      <c r="BE8" s="2" t="s">
        <v>134</v>
      </c>
      <c r="BF8" s="2" t="s">
        <v>138</v>
      </c>
      <c r="BG8" s="2" t="s">
        <v>135</v>
      </c>
      <c r="BH8" s="2" t="s">
        <v>137</v>
      </c>
      <c r="BI8" s="2" t="s">
        <v>135</v>
      </c>
      <c r="BJ8" s="2" t="s">
        <v>137</v>
      </c>
      <c r="BK8" s="2" t="s">
        <v>138</v>
      </c>
      <c r="BL8" s="2" t="s">
        <v>136</v>
      </c>
      <c r="BM8" s="2" t="s">
        <v>137</v>
      </c>
      <c r="BN8" s="2" t="s">
        <v>137</v>
      </c>
      <c r="BQ8" s="2" t="s">
        <v>139</v>
      </c>
      <c r="BS8" s="2" t="s">
        <v>135</v>
      </c>
      <c r="BU8" s="2" t="s">
        <v>139</v>
      </c>
      <c r="BV8" s="2">
        <v>1</v>
      </c>
    </row>
    <row r="9" spans="1:102" ht="19" customHeight="1">
      <c r="A9" t="s">
        <v>124</v>
      </c>
      <c r="B9" t="s">
        <v>140</v>
      </c>
      <c r="C9">
        <v>1995</v>
      </c>
      <c r="D9" t="s">
        <v>126</v>
      </c>
      <c r="E9" t="s">
        <v>127</v>
      </c>
      <c r="F9" t="s">
        <v>128</v>
      </c>
      <c r="G9" t="s">
        <v>129</v>
      </c>
      <c r="H9" t="s">
        <v>129</v>
      </c>
      <c r="I9" t="s">
        <v>129</v>
      </c>
      <c r="J9" t="s">
        <v>129</v>
      </c>
      <c r="K9">
        <v>49</v>
      </c>
      <c r="L9" s="2" t="s">
        <v>129</v>
      </c>
      <c r="M9" t="s">
        <v>129</v>
      </c>
      <c r="N9">
        <v>49</v>
      </c>
      <c r="O9">
        <v>15</v>
      </c>
      <c r="P9" t="s">
        <v>130</v>
      </c>
      <c r="Q9" t="s">
        <v>140</v>
      </c>
      <c r="S9" s="2" t="s">
        <v>140</v>
      </c>
      <c r="T9" t="s">
        <v>128</v>
      </c>
      <c r="U9" t="s">
        <v>129</v>
      </c>
      <c r="V9" t="s">
        <v>129</v>
      </c>
      <c r="W9" t="s">
        <v>129</v>
      </c>
      <c r="X9">
        <v>14</v>
      </c>
      <c r="Y9" t="s">
        <v>129</v>
      </c>
      <c r="Z9" t="s">
        <v>129</v>
      </c>
      <c r="AA9" t="s">
        <v>129</v>
      </c>
      <c r="AB9" t="s">
        <v>129</v>
      </c>
      <c r="AC9" t="s">
        <v>129</v>
      </c>
      <c r="AD9" t="s">
        <v>129</v>
      </c>
      <c r="AE9" t="s">
        <v>129</v>
      </c>
      <c r="AF9" t="s">
        <v>129</v>
      </c>
      <c r="AG9" t="s">
        <v>129</v>
      </c>
      <c r="AH9" t="s">
        <v>129</v>
      </c>
      <c r="AI9" t="s">
        <v>129</v>
      </c>
      <c r="AJ9" t="s">
        <v>129</v>
      </c>
      <c r="AK9" t="s">
        <v>129</v>
      </c>
      <c r="AL9" t="s">
        <v>129</v>
      </c>
      <c r="AM9" s="2" t="s">
        <v>129</v>
      </c>
      <c r="AN9" t="s">
        <v>129</v>
      </c>
      <c r="AO9" t="s">
        <v>129</v>
      </c>
      <c r="AP9" t="s">
        <v>129</v>
      </c>
      <c r="AR9" s="2" t="s">
        <v>134</v>
      </c>
      <c r="AS9" s="2" t="s">
        <v>135</v>
      </c>
      <c r="AT9" s="2" t="s">
        <v>136</v>
      </c>
      <c r="AU9" s="2" t="s">
        <v>136</v>
      </c>
      <c r="AV9" s="2" t="s">
        <v>134</v>
      </c>
      <c r="AW9" s="2" t="s">
        <v>137</v>
      </c>
      <c r="AX9" s="2" t="s">
        <v>137</v>
      </c>
      <c r="AY9" s="2" t="s">
        <v>137</v>
      </c>
      <c r="AZ9" s="2" t="s">
        <v>137</v>
      </c>
      <c r="BA9" s="2" t="s">
        <v>135</v>
      </c>
      <c r="BB9" s="2" t="s">
        <v>138</v>
      </c>
      <c r="BC9" s="2" t="s">
        <v>136</v>
      </c>
      <c r="BD9" s="2" t="s">
        <v>137</v>
      </c>
      <c r="BE9" s="2" t="s">
        <v>134</v>
      </c>
      <c r="BF9" s="2" t="s">
        <v>138</v>
      </c>
      <c r="BG9" s="2" t="s">
        <v>135</v>
      </c>
      <c r="BH9" s="2" t="s">
        <v>137</v>
      </c>
      <c r="BI9" s="2" t="s">
        <v>135</v>
      </c>
      <c r="BJ9" s="2" t="s">
        <v>137</v>
      </c>
      <c r="BK9" s="2" t="s">
        <v>138</v>
      </c>
      <c r="BL9" s="2" t="s">
        <v>136</v>
      </c>
      <c r="BM9" s="2" t="s">
        <v>137</v>
      </c>
      <c r="BN9" s="2" t="s">
        <v>137</v>
      </c>
      <c r="BO9" s="2"/>
      <c r="BP9" s="2"/>
      <c r="BQ9" s="2" t="s">
        <v>139</v>
      </c>
      <c r="BR9" s="2"/>
      <c r="BS9" s="2" t="s">
        <v>135</v>
      </c>
      <c r="BT9" s="2"/>
      <c r="BU9" s="2" t="s">
        <v>139</v>
      </c>
      <c r="BV9" s="9">
        <v>1</v>
      </c>
    </row>
    <row r="10" spans="1:102" ht="19" customHeight="1">
      <c r="A10" t="s">
        <v>141</v>
      </c>
      <c r="B10" t="s">
        <v>142</v>
      </c>
      <c r="C10">
        <v>2009</v>
      </c>
      <c r="D10" t="s">
        <v>143</v>
      </c>
      <c r="E10" t="s">
        <v>144</v>
      </c>
      <c r="F10" t="s">
        <v>145</v>
      </c>
      <c r="G10">
        <v>14</v>
      </c>
      <c r="H10">
        <v>38</v>
      </c>
      <c r="I10">
        <v>12</v>
      </c>
      <c r="J10">
        <v>4</v>
      </c>
      <c r="K10">
        <v>11</v>
      </c>
      <c r="L10" s="2" t="s">
        <v>146</v>
      </c>
      <c r="N10">
        <v>14</v>
      </c>
      <c r="O10">
        <v>2</v>
      </c>
      <c r="P10" t="s">
        <v>147</v>
      </c>
      <c r="Q10" t="s">
        <v>142</v>
      </c>
      <c r="R10" t="s">
        <v>148</v>
      </c>
      <c r="S10" s="2" t="s">
        <v>149</v>
      </c>
      <c r="T10" t="s">
        <v>128</v>
      </c>
      <c r="U10">
        <v>14</v>
      </c>
      <c r="V10">
        <v>10.28</v>
      </c>
      <c r="W10">
        <v>1.89</v>
      </c>
      <c r="X10">
        <v>3</v>
      </c>
      <c r="Y10">
        <v>8</v>
      </c>
      <c r="Z10">
        <v>8.1300000000000008</v>
      </c>
      <c r="AA10">
        <v>3.6</v>
      </c>
      <c r="AB10" t="s">
        <v>129</v>
      </c>
      <c r="AC10" t="s">
        <v>129</v>
      </c>
      <c r="AD10" t="s">
        <v>129</v>
      </c>
      <c r="AE10" t="s">
        <v>129</v>
      </c>
      <c r="AF10" t="s">
        <v>129</v>
      </c>
      <c r="AG10" t="s">
        <v>129</v>
      </c>
      <c r="AH10" t="s">
        <v>129</v>
      </c>
      <c r="AI10" t="s">
        <v>129</v>
      </c>
      <c r="AJ10" t="s">
        <v>129</v>
      </c>
      <c r="AK10" t="s">
        <v>129</v>
      </c>
      <c r="AL10">
        <v>6</v>
      </c>
      <c r="AM10" s="2" t="s">
        <v>150</v>
      </c>
      <c r="AN10">
        <v>8</v>
      </c>
      <c r="AO10">
        <v>82.86</v>
      </c>
      <c r="AP10">
        <v>19.600000000000001</v>
      </c>
      <c r="AR10" s="2" t="s">
        <v>134</v>
      </c>
      <c r="AS10" s="2" t="s">
        <v>135</v>
      </c>
      <c r="AT10" s="2" t="s">
        <v>136</v>
      </c>
      <c r="AU10" s="2" t="s">
        <v>136</v>
      </c>
      <c r="AV10" s="2" t="s">
        <v>139</v>
      </c>
      <c r="AW10" s="2" t="s">
        <v>137</v>
      </c>
      <c r="AX10" s="2" t="s">
        <v>137</v>
      </c>
      <c r="AY10" s="2"/>
      <c r="AZ10" s="2"/>
      <c r="BA10" s="2"/>
      <c r="BB10" s="2" t="s">
        <v>138</v>
      </c>
      <c r="BC10" s="2" t="s">
        <v>137</v>
      </c>
      <c r="BD10" s="2" t="s">
        <v>135</v>
      </c>
      <c r="BE10" s="2" t="s">
        <v>139</v>
      </c>
      <c r="BF10" s="2" t="s">
        <v>139</v>
      </c>
      <c r="BG10" s="2" t="s">
        <v>136</v>
      </c>
      <c r="BH10" s="2" t="s">
        <v>137</v>
      </c>
      <c r="BI10" s="2" t="s">
        <v>135</v>
      </c>
      <c r="BJ10" s="2" t="s">
        <v>136</v>
      </c>
      <c r="BK10" s="2" t="s">
        <v>138</v>
      </c>
      <c r="BL10" s="2" t="s">
        <v>136</v>
      </c>
      <c r="BM10" s="2" t="s">
        <v>137</v>
      </c>
      <c r="BN10" s="2" t="s">
        <v>137</v>
      </c>
      <c r="BO10" s="2"/>
      <c r="BP10" s="2"/>
      <c r="BQ10" s="2" t="s">
        <v>139</v>
      </c>
      <c r="BR10" s="2"/>
      <c r="BS10" s="2"/>
      <c r="BT10" s="2" t="s">
        <v>135</v>
      </c>
      <c r="BU10" s="2" t="s">
        <v>139</v>
      </c>
      <c r="BV10" s="2">
        <v>1</v>
      </c>
    </row>
    <row r="11" spans="1:102" ht="19" customHeight="1">
      <c r="A11" t="s">
        <v>141</v>
      </c>
      <c r="B11" t="s">
        <v>151</v>
      </c>
      <c r="C11">
        <v>2009</v>
      </c>
      <c r="D11" t="s">
        <v>143</v>
      </c>
      <c r="E11" t="s">
        <v>144</v>
      </c>
      <c r="F11" t="s">
        <v>145</v>
      </c>
      <c r="G11">
        <v>19</v>
      </c>
      <c r="H11">
        <v>35.200000000000003</v>
      </c>
      <c r="I11">
        <v>9.26</v>
      </c>
      <c r="J11">
        <v>8</v>
      </c>
      <c r="K11">
        <v>17</v>
      </c>
      <c r="L11" s="2" t="s">
        <v>146</v>
      </c>
      <c r="N11">
        <v>19</v>
      </c>
      <c r="O11">
        <v>5</v>
      </c>
      <c r="P11" t="s">
        <v>147</v>
      </c>
      <c r="Q11" t="s">
        <v>151</v>
      </c>
      <c r="R11" t="s">
        <v>152</v>
      </c>
      <c r="S11" s="2" t="s">
        <v>133</v>
      </c>
      <c r="T11" t="s">
        <v>128</v>
      </c>
      <c r="U11">
        <v>19</v>
      </c>
      <c r="V11">
        <v>9.7799999999999994</v>
      </c>
      <c r="W11">
        <v>1.93</v>
      </c>
      <c r="X11">
        <v>3</v>
      </c>
      <c r="Y11">
        <v>14</v>
      </c>
      <c r="Z11">
        <v>6.3</v>
      </c>
      <c r="AA11">
        <v>3.8</v>
      </c>
      <c r="AB11" t="s">
        <v>129</v>
      </c>
      <c r="AC11" t="s">
        <v>129</v>
      </c>
      <c r="AD11" t="s">
        <v>129</v>
      </c>
      <c r="AE11" t="s">
        <v>129</v>
      </c>
      <c r="AF11" t="s">
        <v>129</v>
      </c>
      <c r="AG11" t="s">
        <v>129</v>
      </c>
      <c r="AH11" t="s">
        <v>129</v>
      </c>
      <c r="AI11" t="s">
        <v>129</v>
      </c>
      <c r="AJ11" t="s">
        <v>129</v>
      </c>
      <c r="AK11" t="s">
        <v>129</v>
      </c>
      <c r="AL11">
        <v>5</v>
      </c>
      <c r="AM11" s="2" t="s">
        <v>150</v>
      </c>
      <c r="AN11">
        <v>14</v>
      </c>
      <c r="AO11">
        <v>87</v>
      </c>
      <c r="AP11">
        <v>10.06</v>
      </c>
      <c r="AR11" s="2" t="s">
        <v>134</v>
      </c>
      <c r="AS11" s="2" t="s">
        <v>135</v>
      </c>
      <c r="AT11" s="2" t="s">
        <v>136</v>
      </c>
      <c r="AU11" s="2" t="s">
        <v>136</v>
      </c>
      <c r="AV11" s="2" t="s">
        <v>139</v>
      </c>
      <c r="AW11" s="2" t="s">
        <v>137</v>
      </c>
      <c r="AX11" s="2" t="s">
        <v>137</v>
      </c>
      <c r="AY11" s="2"/>
      <c r="AZ11" s="2"/>
      <c r="BA11" s="2"/>
      <c r="BB11" s="2" t="s">
        <v>138</v>
      </c>
      <c r="BC11" s="2" t="s">
        <v>137</v>
      </c>
      <c r="BD11" s="2" t="s">
        <v>135</v>
      </c>
      <c r="BE11" s="2" t="s">
        <v>139</v>
      </c>
      <c r="BF11" s="2" t="s">
        <v>139</v>
      </c>
      <c r="BG11" s="2" t="s">
        <v>136</v>
      </c>
      <c r="BH11" s="2" t="s">
        <v>137</v>
      </c>
      <c r="BI11" s="2" t="s">
        <v>135</v>
      </c>
      <c r="BJ11" s="2" t="s">
        <v>136</v>
      </c>
      <c r="BK11" s="2" t="s">
        <v>138</v>
      </c>
      <c r="BL11" s="2" t="s">
        <v>136</v>
      </c>
      <c r="BM11" s="2" t="s">
        <v>137</v>
      </c>
      <c r="BN11" s="2" t="s">
        <v>137</v>
      </c>
      <c r="BO11" s="2"/>
      <c r="BP11" s="2"/>
      <c r="BQ11" s="2" t="s">
        <v>139</v>
      </c>
      <c r="BR11" s="2"/>
      <c r="BS11" s="2"/>
      <c r="BT11" s="2" t="s">
        <v>135</v>
      </c>
      <c r="BU11" s="2" t="s">
        <v>139</v>
      </c>
      <c r="BV11" s="9">
        <v>1</v>
      </c>
    </row>
    <row r="12" spans="1:102" ht="19" customHeight="1">
      <c r="A12" t="s">
        <v>153</v>
      </c>
      <c r="B12" t="s">
        <v>154</v>
      </c>
      <c r="C12">
        <v>2007</v>
      </c>
      <c r="D12" t="s">
        <v>155</v>
      </c>
      <c r="E12" t="s">
        <v>156</v>
      </c>
      <c r="F12" t="s">
        <v>157</v>
      </c>
      <c r="G12">
        <v>15</v>
      </c>
      <c r="H12">
        <v>30.3</v>
      </c>
      <c r="I12">
        <v>11.5</v>
      </c>
      <c r="J12">
        <v>7</v>
      </c>
      <c r="K12">
        <v>10</v>
      </c>
      <c r="L12" s="2" t="s">
        <v>146</v>
      </c>
      <c r="N12">
        <v>16</v>
      </c>
      <c r="O12">
        <v>7</v>
      </c>
      <c r="P12" s="10" t="s">
        <v>158</v>
      </c>
      <c r="Q12" t="s">
        <v>154</v>
      </c>
      <c r="R12" t="s">
        <v>159</v>
      </c>
      <c r="S12" s="2" t="s">
        <v>160</v>
      </c>
      <c r="T12" t="s">
        <v>161</v>
      </c>
      <c r="U12">
        <v>15</v>
      </c>
      <c r="V12">
        <v>3.33</v>
      </c>
      <c r="W12">
        <v>0.62</v>
      </c>
      <c r="X12">
        <v>0.25</v>
      </c>
      <c r="Y12">
        <v>15</v>
      </c>
      <c r="Z12">
        <v>1.93</v>
      </c>
      <c r="AA12">
        <v>1.22</v>
      </c>
      <c r="AB12" t="s">
        <v>129</v>
      </c>
      <c r="AC12" t="s">
        <v>129</v>
      </c>
      <c r="AD12" t="s">
        <v>129</v>
      </c>
      <c r="AE12" t="s">
        <v>129</v>
      </c>
      <c r="AF12" t="s">
        <v>129</v>
      </c>
      <c r="AG12" t="s">
        <v>129</v>
      </c>
      <c r="AH12" t="s">
        <v>129</v>
      </c>
      <c r="AI12" t="s">
        <v>129</v>
      </c>
      <c r="AJ12" t="s">
        <v>129</v>
      </c>
      <c r="AK12" t="s">
        <v>129</v>
      </c>
      <c r="AL12">
        <v>1</v>
      </c>
      <c r="AM12" s="2" t="s">
        <v>162</v>
      </c>
      <c r="AN12">
        <v>15</v>
      </c>
      <c r="AO12">
        <v>54.87</v>
      </c>
      <c r="AP12">
        <v>9.76</v>
      </c>
      <c r="AR12" s="2" t="s">
        <v>134</v>
      </c>
      <c r="AS12" s="2" t="s">
        <v>136</v>
      </c>
      <c r="AT12" s="2" t="s">
        <v>136</v>
      </c>
      <c r="AU12" s="2" t="s">
        <v>137</v>
      </c>
      <c r="AV12" s="2" t="s">
        <v>138</v>
      </c>
      <c r="AW12" s="2" t="s">
        <v>137</v>
      </c>
      <c r="AX12" s="2" t="s">
        <v>137</v>
      </c>
      <c r="AY12" s="2" t="s">
        <v>137</v>
      </c>
      <c r="AZ12" s="2" t="s">
        <v>137</v>
      </c>
      <c r="BA12" s="2" t="s">
        <v>135</v>
      </c>
      <c r="BB12" s="2" t="s">
        <v>138</v>
      </c>
      <c r="BC12" s="2" t="s">
        <v>135</v>
      </c>
      <c r="BD12" s="2"/>
      <c r="BE12" s="2" t="s">
        <v>138</v>
      </c>
      <c r="BF12" s="2" t="s">
        <v>138</v>
      </c>
      <c r="BG12" s="2" t="s">
        <v>135</v>
      </c>
      <c r="BH12" s="2"/>
      <c r="BI12" s="2"/>
      <c r="BJ12" s="2"/>
      <c r="BK12" s="2" t="s">
        <v>138</v>
      </c>
      <c r="BL12" s="2" t="s">
        <v>137</v>
      </c>
      <c r="BM12" s="2" t="s">
        <v>137</v>
      </c>
      <c r="BN12" s="2" t="s">
        <v>137</v>
      </c>
      <c r="BO12" s="2" t="s">
        <v>137</v>
      </c>
      <c r="BP12" s="2" t="s">
        <v>137</v>
      </c>
      <c r="BQ12" s="2" t="s">
        <v>138</v>
      </c>
      <c r="BR12" s="2"/>
      <c r="BS12" s="2"/>
      <c r="BT12" s="2"/>
      <c r="BU12" s="2" t="s">
        <v>134</v>
      </c>
      <c r="BV12" s="2">
        <v>1</v>
      </c>
    </row>
    <row r="13" spans="1:102" ht="19" customHeight="1">
      <c r="A13" t="s">
        <v>153</v>
      </c>
      <c r="B13" t="s">
        <v>140</v>
      </c>
      <c r="C13">
        <v>2007</v>
      </c>
      <c r="D13" t="s">
        <v>155</v>
      </c>
      <c r="E13" t="s">
        <v>156</v>
      </c>
      <c r="F13" t="s">
        <v>157</v>
      </c>
      <c r="G13">
        <v>15</v>
      </c>
      <c r="H13">
        <v>36</v>
      </c>
      <c r="I13">
        <v>10.199999999999999</v>
      </c>
      <c r="J13">
        <v>9</v>
      </c>
      <c r="K13">
        <v>11</v>
      </c>
      <c r="L13" s="2" t="s">
        <v>146</v>
      </c>
      <c r="N13">
        <v>15</v>
      </c>
      <c r="O13">
        <v>5</v>
      </c>
      <c r="P13" s="10" t="s">
        <v>158</v>
      </c>
      <c r="Q13" t="s">
        <v>140</v>
      </c>
      <c r="S13" s="2" t="s">
        <v>140</v>
      </c>
      <c r="T13" t="s">
        <v>161</v>
      </c>
      <c r="U13">
        <v>15</v>
      </c>
      <c r="V13">
        <v>3.67</v>
      </c>
      <c r="W13">
        <v>0.82</v>
      </c>
      <c r="X13">
        <v>0.25</v>
      </c>
      <c r="Y13">
        <v>15</v>
      </c>
      <c r="Z13">
        <v>2.6</v>
      </c>
      <c r="AA13">
        <v>1.63</v>
      </c>
      <c r="AB13" t="s">
        <v>129</v>
      </c>
      <c r="AC13" t="s">
        <v>129</v>
      </c>
      <c r="AD13" t="s">
        <v>129</v>
      </c>
      <c r="AE13" t="s">
        <v>129</v>
      </c>
      <c r="AF13" t="s">
        <v>129</v>
      </c>
      <c r="AG13" t="s">
        <v>129</v>
      </c>
      <c r="AH13" t="s">
        <v>129</v>
      </c>
      <c r="AI13" t="s">
        <v>129</v>
      </c>
      <c r="AJ13" t="s">
        <v>129</v>
      </c>
      <c r="AK13" t="s">
        <v>129</v>
      </c>
      <c r="AL13">
        <v>0</v>
      </c>
      <c r="AM13" s="2" t="s">
        <v>162</v>
      </c>
      <c r="AN13">
        <v>15</v>
      </c>
      <c r="AO13">
        <v>58.93</v>
      </c>
      <c r="AP13">
        <v>11.25</v>
      </c>
      <c r="AR13" s="2" t="s">
        <v>134</v>
      </c>
      <c r="AS13" s="2" t="s">
        <v>136</v>
      </c>
      <c r="AT13" s="2" t="s">
        <v>136</v>
      </c>
      <c r="AU13" s="2" t="s">
        <v>137</v>
      </c>
      <c r="AV13" s="2" t="s">
        <v>138</v>
      </c>
      <c r="AW13" s="2" t="s">
        <v>137</v>
      </c>
      <c r="AX13" s="2" t="s">
        <v>137</v>
      </c>
      <c r="AY13" s="2" t="s">
        <v>137</v>
      </c>
      <c r="AZ13" s="2" t="s">
        <v>137</v>
      </c>
      <c r="BA13" s="2" t="s">
        <v>135</v>
      </c>
      <c r="BB13" s="2" t="s">
        <v>138</v>
      </c>
      <c r="BC13" s="2" t="s">
        <v>135</v>
      </c>
      <c r="BD13" s="2"/>
      <c r="BE13" s="2" t="s">
        <v>138</v>
      </c>
      <c r="BF13" s="2" t="s">
        <v>138</v>
      </c>
      <c r="BG13" s="2" t="s">
        <v>135</v>
      </c>
      <c r="BH13" s="2"/>
      <c r="BI13" s="2"/>
      <c r="BJ13" s="2"/>
      <c r="BK13" s="2" t="s">
        <v>138</v>
      </c>
      <c r="BL13" s="2" t="s">
        <v>137</v>
      </c>
      <c r="BM13" s="2" t="s">
        <v>137</v>
      </c>
      <c r="BN13" s="2" t="s">
        <v>137</v>
      </c>
      <c r="BO13" s="2" t="s">
        <v>137</v>
      </c>
      <c r="BP13" s="2" t="s">
        <v>137</v>
      </c>
      <c r="BQ13" s="2" t="s">
        <v>138</v>
      </c>
      <c r="BR13" s="2"/>
      <c r="BS13" s="2"/>
      <c r="BT13" s="2"/>
      <c r="BU13" s="2" t="s">
        <v>134</v>
      </c>
      <c r="BV13" s="9">
        <v>1</v>
      </c>
    </row>
    <row r="14" spans="1:102" ht="19" customHeight="1">
      <c r="A14" t="s">
        <v>163</v>
      </c>
      <c r="B14" t="s">
        <v>164</v>
      </c>
      <c r="C14">
        <v>1992</v>
      </c>
      <c r="D14" t="s">
        <v>165</v>
      </c>
      <c r="E14" t="s">
        <v>156</v>
      </c>
      <c r="F14" t="s">
        <v>166</v>
      </c>
      <c r="G14">
        <v>19</v>
      </c>
      <c r="H14">
        <v>39.9</v>
      </c>
      <c r="I14">
        <v>13.2</v>
      </c>
      <c r="J14">
        <v>5</v>
      </c>
      <c r="K14">
        <v>14</v>
      </c>
      <c r="L14" s="2" t="s">
        <v>167</v>
      </c>
      <c r="M14">
        <v>14</v>
      </c>
      <c r="N14">
        <v>9</v>
      </c>
      <c r="O14" t="s">
        <v>129</v>
      </c>
      <c r="P14" s="10" t="s">
        <v>129</v>
      </c>
      <c r="Q14" t="s">
        <v>164</v>
      </c>
      <c r="R14" t="s">
        <v>168</v>
      </c>
      <c r="S14" s="2" t="s">
        <v>133</v>
      </c>
      <c r="T14" t="s">
        <v>169</v>
      </c>
      <c r="U14">
        <v>9</v>
      </c>
      <c r="V14">
        <v>4.38</v>
      </c>
      <c r="W14">
        <v>0.62</v>
      </c>
      <c r="X14">
        <v>10</v>
      </c>
      <c r="Y14">
        <v>9</v>
      </c>
      <c r="Z14">
        <v>0</v>
      </c>
      <c r="AA14">
        <v>0</v>
      </c>
      <c r="AB14" t="s">
        <v>129</v>
      </c>
      <c r="AC14" t="s">
        <v>129</v>
      </c>
      <c r="AD14" t="s">
        <v>129</v>
      </c>
      <c r="AE14" t="s">
        <v>129</v>
      </c>
      <c r="AF14" t="s">
        <v>129</v>
      </c>
      <c r="AG14" t="s">
        <v>129</v>
      </c>
      <c r="AH14" t="s">
        <v>129</v>
      </c>
      <c r="AI14" t="s">
        <v>129</v>
      </c>
      <c r="AJ14" t="s">
        <v>129</v>
      </c>
      <c r="AK14" t="s">
        <v>129</v>
      </c>
      <c r="AL14">
        <v>0</v>
      </c>
      <c r="AM14" s="2" t="s">
        <v>129</v>
      </c>
      <c r="AN14" t="s">
        <v>129</v>
      </c>
      <c r="AO14" t="s">
        <v>129</v>
      </c>
      <c r="AP14" t="s">
        <v>129</v>
      </c>
      <c r="AR14" s="2" t="s">
        <v>134</v>
      </c>
      <c r="AS14" s="2" t="s">
        <v>136</v>
      </c>
      <c r="AT14" s="2" t="s">
        <v>136</v>
      </c>
      <c r="AU14" s="2" t="s">
        <v>136</v>
      </c>
      <c r="AV14" s="2" t="s">
        <v>138</v>
      </c>
      <c r="AW14" s="2" t="s">
        <v>137</v>
      </c>
      <c r="AX14" s="2" t="s">
        <v>137</v>
      </c>
      <c r="AY14" s="2"/>
      <c r="AZ14" s="2"/>
      <c r="BA14" s="2"/>
      <c r="BB14" s="2" t="s">
        <v>138</v>
      </c>
      <c r="BC14" s="2"/>
      <c r="BD14" s="2"/>
      <c r="BE14" s="2" t="s">
        <v>138</v>
      </c>
      <c r="BF14" s="2" t="s">
        <v>138</v>
      </c>
      <c r="BG14" s="2" t="s">
        <v>135</v>
      </c>
      <c r="BH14" s="2"/>
      <c r="BI14" s="2"/>
      <c r="BJ14" s="2"/>
      <c r="BK14" s="2" t="s">
        <v>138</v>
      </c>
      <c r="BL14" s="2" t="s">
        <v>137</v>
      </c>
      <c r="BM14" s="2" t="s">
        <v>137</v>
      </c>
      <c r="BN14" s="2" t="s">
        <v>137</v>
      </c>
      <c r="BO14" s="2"/>
      <c r="BP14" s="2"/>
      <c r="BQ14" s="2" t="s">
        <v>134</v>
      </c>
      <c r="BR14" s="2"/>
      <c r="BS14" s="2"/>
      <c r="BT14" s="2"/>
      <c r="BU14" s="2" t="s">
        <v>134</v>
      </c>
      <c r="BV14" s="2">
        <v>1</v>
      </c>
    </row>
    <row r="15" spans="1:102" ht="19" customHeight="1">
      <c r="A15" t="s">
        <v>163</v>
      </c>
      <c r="B15" t="s">
        <v>151</v>
      </c>
      <c r="C15">
        <v>1992</v>
      </c>
      <c r="D15" t="s">
        <v>165</v>
      </c>
      <c r="E15" t="s">
        <v>156</v>
      </c>
      <c r="F15" t="s">
        <v>166</v>
      </c>
      <c r="G15" t="s">
        <v>129</v>
      </c>
      <c r="H15" t="s">
        <v>129</v>
      </c>
      <c r="I15" t="s">
        <v>129</v>
      </c>
      <c r="J15" t="s">
        <v>129</v>
      </c>
      <c r="K15" t="s">
        <v>129</v>
      </c>
      <c r="L15" s="2" t="s">
        <v>167</v>
      </c>
      <c r="M15" t="s">
        <v>129</v>
      </c>
      <c r="N15">
        <v>9</v>
      </c>
      <c r="O15" t="s">
        <v>129</v>
      </c>
      <c r="P15" s="10" t="s">
        <v>129</v>
      </c>
      <c r="Q15" t="s">
        <v>151</v>
      </c>
      <c r="R15" t="s">
        <v>170</v>
      </c>
      <c r="S15" s="2" t="s">
        <v>133</v>
      </c>
      <c r="T15" t="s">
        <v>169</v>
      </c>
      <c r="U15">
        <v>9</v>
      </c>
      <c r="V15">
        <v>4.38</v>
      </c>
      <c r="W15">
        <v>0.62</v>
      </c>
      <c r="X15">
        <v>10</v>
      </c>
      <c r="Y15">
        <v>9</v>
      </c>
      <c r="Z15">
        <v>0</v>
      </c>
      <c r="AA15">
        <v>0</v>
      </c>
      <c r="AB15" t="s">
        <v>129</v>
      </c>
      <c r="AC15" t="s">
        <v>129</v>
      </c>
      <c r="AD15" t="s">
        <v>129</v>
      </c>
      <c r="AE15" t="s">
        <v>129</v>
      </c>
      <c r="AF15" t="s">
        <v>129</v>
      </c>
      <c r="AG15" t="s">
        <v>129</v>
      </c>
      <c r="AH15" t="s">
        <v>129</v>
      </c>
      <c r="AI15" t="s">
        <v>129</v>
      </c>
      <c r="AJ15" t="s">
        <v>129</v>
      </c>
      <c r="AK15" t="s">
        <v>129</v>
      </c>
      <c r="AL15">
        <v>1</v>
      </c>
      <c r="AM15" s="2" t="s">
        <v>129</v>
      </c>
      <c r="AN15" t="s">
        <v>129</v>
      </c>
      <c r="AO15" t="s">
        <v>129</v>
      </c>
      <c r="AP15" t="s">
        <v>129</v>
      </c>
      <c r="AR15" s="2" t="s">
        <v>134</v>
      </c>
      <c r="AS15" s="2" t="s">
        <v>136</v>
      </c>
      <c r="AT15" s="2" t="s">
        <v>136</v>
      </c>
      <c r="AU15" s="2" t="s">
        <v>136</v>
      </c>
      <c r="AV15" s="2" t="s">
        <v>138</v>
      </c>
      <c r="AW15" s="2" t="s">
        <v>137</v>
      </c>
      <c r="AX15" s="2" t="s">
        <v>137</v>
      </c>
      <c r="AY15" s="2"/>
      <c r="AZ15" s="2"/>
      <c r="BA15" s="2"/>
      <c r="BB15" s="2" t="s">
        <v>138</v>
      </c>
      <c r="BC15" s="2"/>
      <c r="BD15" s="2"/>
      <c r="BE15" s="2" t="s">
        <v>138</v>
      </c>
      <c r="BF15" s="2" t="s">
        <v>138</v>
      </c>
      <c r="BG15" s="2" t="s">
        <v>135</v>
      </c>
      <c r="BH15" s="2"/>
      <c r="BI15" s="2"/>
      <c r="BJ15" s="2"/>
      <c r="BK15" s="2" t="s">
        <v>138</v>
      </c>
      <c r="BL15" s="2" t="s">
        <v>137</v>
      </c>
      <c r="BM15" s="2" t="s">
        <v>137</v>
      </c>
      <c r="BN15" s="2" t="s">
        <v>137</v>
      </c>
      <c r="BO15" s="2"/>
      <c r="BP15" s="2"/>
      <c r="BQ15" s="2" t="s">
        <v>134</v>
      </c>
      <c r="BR15" s="2"/>
      <c r="BS15" s="2"/>
      <c r="BT15" s="2"/>
      <c r="BU15" s="2" t="s">
        <v>134</v>
      </c>
      <c r="BV15" s="9">
        <v>1</v>
      </c>
      <c r="CE15" t="s">
        <v>138</v>
      </c>
      <c r="CH15" t="s">
        <v>138</v>
      </c>
      <c r="CI15" t="s">
        <v>138</v>
      </c>
      <c r="CJ15" t="s">
        <v>135</v>
      </c>
      <c r="CN15" t="s">
        <v>138</v>
      </c>
      <c r="CO15" t="s">
        <v>137</v>
      </c>
      <c r="CP15" t="s">
        <v>137</v>
      </c>
      <c r="CQ15" t="s">
        <v>137</v>
      </c>
      <c r="CT15" t="s">
        <v>134</v>
      </c>
      <c r="CX15" t="s">
        <v>134</v>
      </c>
    </row>
    <row r="16" spans="1:102" ht="19" customHeight="1">
      <c r="A16" t="s">
        <v>171</v>
      </c>
      <c r="B16" t="s">
        <v>172</v>
      </c>
      <c r="C16">
        <v>2001</v>
      </c>
      <c r="D16" t="s">
        <v>143</v>
      </c>
      <c r="E16" t="s">
        <v>156</v>
      </c>
      <c r="F16" t="s">
        <v>157</v>
      </c>
      <c r="G16">
        <v>17</v>
      </c>
      <c r="H16">
        <v>35.6</v>
      </c>
      <c r="I16">
        <v>9.9</v>
      </c>
      <c r="J16">
        <v>9</v>
      </c>
      <c r="K16">
        <v>17</v>
      </c>
      <c r="L16" s="2" t="s">
        <v>167</v>
      </c>
      <c r="M16" s="10">
        <v>17</v>
      </c>
      <c r="N16">
        <v>18</v>
      </c>
      <c r="O16" s="11">
        <f>ROUND(Y16*NORMSDIST(((V16/2-Z16)/AA16)),0)</f>
        <v>8</v>
      </c>
      <c r="P16" s="11" t="s">
        <v>175</v>
      </c>
      <c r="Q16" t="s">
        <v>172</v>
      </c>
      <c r="R16" t="s">
        <v>173</v>
      </c>
      <c r="S16" s="2" t="s">
        <v>176</v>
      </c>
      <c r="T16" t="s">
        <v>128</v>
      </c>
      <c r="U16">
        <v>17</v>
      </c>
      <c r="V16">
        <v>7.1</v>
      </c>
      <c r="W16">
        <v>1.3</v>
      </c>
      <c r="X16">
        <v>4</v>
      </c>
      <c r="Y16">
        <v>17</v>
      </c>
      <c r="Z16">
        <v>3.8</v>
      </c>
      <c r="AA16">
        <v>2.1</v>
      </c>
      <c r="AB16" t="s">
        <v>129</v>
      </c>
      <c r="AC16" t="s">
        <v>129</v>
      </c>
      <c r="AD16" t="s">
        <v>129</v>
      </c>
      <c r="AE16" t="s">
        <v>129</v>
      </c>
      <c r="AF16" t="s">
        <v>129</v>
      </c>
      <c r="AG16" t="s">
        <v>129</v>
      </c>
      <c r="AH16" t="s">
        <v>129</v>
      </c>
      <c r="AI16" t="s">
        <v>129</v>
      </c>
      <c r="AJ16" t="s">
        <v>129</v>
      </c>
      <c r="AK16" t="s">
        <v>129</v>
      </c>
      <c r="AL16">
        <v>1</v>
      </c>
      <c r="AM16" s="2" t="s">
        <v>162</v>
      </c>
      <c r="AN16">
        <v>17</v>
      </c>
      <c r="AO16">
        <v>37.700000000000003</v>
      </c>
      <c r="AP16">
        <v>7.8</v>
      </c>
      <c r="AR16" s="2" t="s">
        <v>134</v>
      </c>
      <c r="AS16" s="2" t="s">
        <v>135</v>
      </c>
      <c r="AT16" s="2" t="s">
        <v>136</v>
      </c>
      <c r="AU16" s="2" t="s">
        <v>137</v>
      </c>
      <c r="AV16" s="2" t="s">
        <v>138</v>
      </c>
      <c r="AW16" s="2" t="s">
        <v>137</v>
      </c>
      <c r="AX16" s="2" t="s">
        <v>137</v>
      </c>
      <c r="AY16" s="2" t="s">
        <v>137</v>
      </c>
      <c r="AZ16" s="2" t="s">
        <v>137</v>
      </c>
      <c r="BA16" s="2"/>
      <c r="BB16" s="2" t="s">
        <v>138</v>
      </c>
      <c r="BC16" s="2" t="s">
        <v>135</v>
      </c>
      <c r="BD16" s="2" t="s">
        <v>137</v>
      </c>
      <c r="BE16" s="2" t="s">
        <v>138</v>
      </c>
      <c r="BF16" s="2" t="s">
        <v>138</v>
      </c>
      <c r="BG16" s="2" t="s">
        <v>135</v>
      </c>
      <c r="BH16" s="2"/>
      <c r="BI16" s="2"/>
      <c r="BJ16" s="2"/>
      <c r="BK16" s="2" t="s">
        <v>138</v>
      </c>
      <c r="BL16" s="2" t="s">
        <v>137</v>
      </c>
      <c r="BM16" s="2" t="s">
        <v>137</v>
      </c>
      <c r="BN16" s="2" t="s">
        <v>137</v>
      </c>
      <c r="BO16" s="2"/>
      <c r="BP16" s="2"/>
      <c r="BQ16" s="2" t="s">
        <v>139</v>
      </c>
      <c r="BR16" s="2" t="s">
        <v>136</v>
      </c>
      <c r="BS16" s="2" t="s">
        <v>136</v>
      </c>
      <c r="BT16" s="2" t="s">
        <v>136</v>
      </c>
      <c r="BU16" s="2" t="s">
        <v>139</v>
      </c>
      <c r="BV16" s="2">
        <v>1</v>
      </c>
    </row>
    <row r="17" spans="1:74" ht="19" customHeight="1">
      <c r="A17" t="s">
        <v>171</v>
      </c>
      <c r="B17" t="s">
        <v>151</v>
      </c>
      <c r="C17">
        <v>2001</v>
      </c>
      <c r="D17" t="s">
        <v>143</v>
      </c>
      <c r="E17" t="s">
        <v>156</v>
      </c>
      <c r="F17" t="s">
        <v>157</v>
      </c>
      <c r="G17">
        <v>12</v>
      </c>
      <c r="H17">
        <v>30.4</v>
      </c>
      <c r="I17">
        <v>7.9</v>
      </c>
      <c r="J17">
        <v>4</v>
      </c>
      <c r="K17">
        <v>12</v>
      </c>
      <c r="L17" s="2" t="s">
        <v>167</v>
      </c>
      <c r="M17" s="10">
        <v>12</v>
      </c>
      <c r="N17">
        <v>12</v>
      </c>
      <c r="O17" s="11">
        <f>ROUND(Y17*NORMSDIST(((V17/2-Z17)/AA17)),0)</f>
        <v>5</v>
      </c>
      <c r="P17" s="11" t="s">
        <v>175</v>
      </c>
      <c r="Q17" t="s">
        <v>151</v>
      </c>
      <c r="R17" t="s">
        <v>174</v>
      </c>
      <c r="S17" s="2" t="s">
        <v>133</v>
      </c>
      <c r="T17" t="s">
        <v>128</v>
      </c>
      <c r="U17">
        <v>12</v>
      </c>
      <c r="V17">
        <v>7.1</v>
      </c>
      <c r="W17">
        <v>1.3</v>
      </c>
      <c r="X17">
        <v>4</v>
      </c>
      <c r="Y17">
        <v>12</v>
      </c>
      <c r="Z17">
        <v>4.0999999999999996</v>
      </c>
      <c r="AA17">
        <v>2.7</v>
      </c>
      <c r="AB17" t="s">
        <v>129</v>
      </c>
      <c r="AC17" t="s">
        <v>129</v>
      </c>
      <c r="AD17" t="s">
        <v>129</v>
      </c>
      <c r="AE17" t="s">
        <v>129</v>
      </c>
      <c r="AF17" t="s">
        <v>129</v>
      </c>
      <c r="AG17" t="s">
        <v>129</v>
      </c>
      <c r="AH17" t="s">
        <v>129</v>
      </c>
      <c r="AI17" t="s">
        <v>129</v>
      </c>
      <c r="AJ17" t="s">
        <v>129</v>
      </c>
      <c r="AK17" t="s">
        <v>129</v>
      </c>
      <c r="AL17">
        <v>0</v>
      </c>
      <c r="AM17" s="2" t="s">
        <v>162</v>
      </c>
      <c r="AN17">
        <v>12</v>
      </c>
      <c r="AO17">
        <v>29.2</v>
      </c>
      <c r="AP17">
        <v>3.4</v>
      </c>
      <c r="AR17" s="2" t="s">
        <v>134</v>
      </c>
      <c r="AS17" s="2" t="s">
        <v>135</v>
      </c>
      <c r="AT17" s="2" t="s">
        <v>136</v>
      </c>
      <c r="AU17" s="2" t="s">
        <v>137</v>
      </c>
      <c r="AV17" s="2" t="s">
        <v>138</v>
      </c>
      <c r="AW17" s="2" t="s">
        <v>137</v>
      </c>
      <c r="AX17" s="2" t="s">
        <v>137</v>
      </c>
      <c r="AY17" s="2" t="s">
        <v>137</v>
      </c>
      <c r="AZ17" s="2" t="s">
        <v>137</v>
      </c>
      <c r="BA17" s="2"/>
      <c r="BB17" s="2" t="s">
        <v>138</v>
      </c>
      <c r="BC17" s="2" t="s">
        <v>135</v>
      </c>
      <c r="BD17" s="2" t="s">
        <v>137</v>
      </c>
      <c r="BE17" s="2" t="s">
        <v>138</v>
      </c>
      <c r="BF17" s="2" t="s">
        <v>138</v>
      </c>
      <c r="BG17" s="2" t="s">
        <v>135</v>
      </c>
      <c r="BH17" s="2"/>
      <c r="BI17" s="2"/>
      <c r="BJ17" s="2"/>
      <c r="BK17" s="2" t="s">
        <v>138</v>
      </c>
      <c r="BL17" s="2" t="s">
        <v>137</v>
      </c>
      <c r="BM17" s="2" t="s">
        <v>137</v>
      </c>
      <c r="BN17" s="2" t="s">
        <v>137</v>
      </c>
      <c r="BO17" s="2"/>
      <c r="BP17" s="2"/>
      <c r="BQ17" s="2" t="s">
        <v>139</v>
      </c>
      <c r="BR17" s="2" t="s">
        <v>136</v>
      </c>
      <c r="BS17" s="2" t="s">
        <v>136</v>
      </c>
      <c r="BT17" s="2" t="s">
        <v>136</v>
      </c>
      <c r="BU17" s="2" t="s">
        <v>139</v>
      </c>
      <c r="BV17" s="9">
        <v>1</v>
      </c>
    </row>
    <row r="18" spans="1:74" ht="19" customHeight="1">
      <c r="A18" s="8" t="s">
        <v>83</v>
      </c>
      <c r="B18" t="s">
        <v>75</v>
      </c>
      <c r="C18">
        <v>1983</v>
      </c>
      <c r="L18" s="2"/>
      <c r="M18" s="10"/>
      <c r="S18" s="2"/>
      <c r="AM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v>1</v>
      </c>
    </row>
    <row r="19" spans="1:74" ht="19" customHeight="1">
      <c r="A19" s="8" t="s">
        <v>83</v>
      </c>
      <c r="B19" t="s">
        <v>85</v>
      </c>
      <c r="C19">
        <v>1983</v>
      </c>
      <c r="L19" s="2"/>
      <c r="S19" s="2"/>
      <c r="AM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9">
        <v>1</v>
      </c>
    </row>
    <row r="20" spans="1:74" ht="19" customHeight="1">
      <c r="A20" s="8" t="s">
        <v>84</v>
      </c>
      <c r="B20" t="s">
        <v>87</v>
      </c>
      <c r="C20">
        <v>1978</v>
      </c>
      <c r="L20" s="2"/>
      <c r="S20" s="2"/>
      <c r="AM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v>1</v>
      </c>
    </row>
    <row r="21" spans="1:74" ht="19" customHeight="1">
      <c r="A21" s="8" t="s">
        <v>84</v>
      </c>
      <c r="B21" t="s">
        <v>86</v>
      </c>
      <c r="C21">
        <v>1978</v>
      </c>
      <c r="L21" s="2"/>
      <c r="S21" s="2"/>
      <c r="AM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9">
        <v>1</v>
      </c>
    </row>
    <row r="22" spans="1:74" ht="19" customHeight="1">
      <c r="A22" t="s">
        <v>118</v>
      </c>
      <c r="B22" t="s">
        <v>70</v>
      </c>
      <c r="C22">
        <v>1988</v>
      </c>
      <c r="D22" t="s">
        <v>177</v>
      </c>
      <c r="E22" t="s">
        <v>178</v>
      </c>
      <c r="F22" t="s">
        <v>184</v>
      </c>
      <c r="G22">
        <v>6</v>
      </c>
      <c r="H22">
        <v>36.299999999999997</v>
      </c>
      <c r="I22">
        <v>10.6</v>
      </c>
      <c r="J22" t="s">
        <v>179</v>
      </c>
      <c r="K22">
        <v>6</v>
      </c>
      <c r="L22" t="s">
        <v>180</v>
      </c>
      <c r="M22">
        <v>6</v>
      </c>
      <c r="N22">
        <v>6</v>
      </c>
      <c r="O22">
        <v>1</v>
      </c>
      <c r="P22" t="s">
        <v>181</v>
      </c>
      <c r="Q22" t="s">
        <v>70</v>
      </c>
      <c r="R22" t="s">
        <v>182</v>
      </c>
      <c r="S22" t="s">
        <v>183</v>
      </c>
      <c r="T22" t="s">
        <v>184</v>
      </c>
      <c r="U22">
        <v>6</v>
      </c>
      <c r="V22">
        <v>3.8</v>
      </c>
      <c r="W22">
        <v>1</v>
      </c>
      <c r="X22">
        <v>2</v>
      </c>
      <c r="Y22">
        <v>6</v>
      </c>
      <c r="Z22">
        <v>3.5</v>
      </c>
      <c r="AA22">
        <v>1.4</v>
      </c>
      <c r="AB22" t="s">
        <v>179</v>
      </c>
      <c r="AC22" t="s">
        <v>179</v>
      </c>
      <c r="AD22" t="s">
        <v>179</v>
      </c>
      <c r="AE22" t="s">
        <v>179</v>
      </c>
      <c r="AF22" t="s">
        <v>179</v>
      </c>
      <c r="AG22" t="s">
        <v>179</v>
      </c>
      <c r="AH22" t="s">
        <v>179</v>
      </c>
      <c r="AI22" t="s">
        <v>179</v>
      </c>
      <c r="AJ22" t="s">
        <v>179</v>
      </c>
      <c r="AK22" t="s">
        <v>179</v>
      </c>
      <c r="AL22">
        <v>0</v>
      </c>
      <c r="AM22" t="s">
        <v>162</v>
      </c>
      <c r="AN22">
        <v>6</v>
      </c>
      <c r="AO22">
        <v>3.3</v>
      </c>
      <c r="AP22">
        <v>1.6</v>
      </c>
      <c r="AR22" s="12" t="s">
        <v>185</v>
      </c>
      <c r="AS22" t="s">
        <v>186</v>
      </c>
      <c r="AT22" t="s">
        <v>187</v>
      </c>
      <c r="AU22" t="s">
        <v>188</v>
      </c>
      <c r="AV22" s="12" t="s">
        <v>189</v>
      </c>
      <c r="AW22" t="s">
        <v>188</v>
      </c>
      <c r="AX22" t="s">
        <v>188</v>
      </c>
      <c r="BB22" t="s">
        <v>189</v>
      </c>
      <c r="BC22" t="s">
        <v>186</v>
      </c>
      <c r="BE22" t="s">
        <v>189</v>
      </c>
      <c r="BF22" s="12" t="s">
        <v>189</v>
      </c>
      <c r="BG22" t="s">
        <v>186</v>
      </c>
      <c r="BK22" s="12" t="s">
        <v>189</v>
      </c>
      <c r="BL22" t="s">
        <v>188</v>
      </c>
      <c r="BM22" t="s">
        <v>188</v>
      </c>
      <c r="BN22" t="s">
        <v>188</v>
      </c>
      <c r="BQ22" s="12" t="s">
        <v>134</v>
      </c>
      <c r="BR22" t="s">
        <v>187</v>
      </c>
      <c r="BS22" t="s">
        <v>186</v>
      </c>
      <c r="BT22" s="13" t="s">
        <v>191</v>
      </c>
      <c r="BU22" s="12" t="s">
        <v>134</v>
      </c>
      <c r="BV22" s="2">
        <v>1</v>
      </c>
    </row>
    <row r="23" spans="1:74" ht="19" customHeight="1">
      <c r="A23" t="s">
        <v>118</v>
      </c>
      <c r="B23" t="s">
        <v>64</v>
      </c>
      <c r="C23">
        <v>1988</v>
      </c>
      <c r="D23" t="s">
        <v>177</v>
      </c>
      <c r="E23" t="s">
        <v>178</v>
      </c>
      <c r="F23" t="s">
        <v>184</v>
      </c>
      <c r="G23">
        <v>5</v>
      </c>
      <c r="H23">
        <f>AVERAGE(36,38,57,35,21)</f>
        <v>37.4</v>
      </c>
      <c r="I23">
        <v>12.9</v>
      </c>
      <c r="J23" t="s">
        <v>179</v>
      </c>
      <c r="K23">
        <v>5</v>
      </c>
      <c r="L23" t="s">
        <v>180</v>
      </c>
      <c r="M23">
        <v>5</v>
      </c>
      <c r="N23">
        <v>5</v>
      </c>
      <c r="O23">
        <v>1</v>
      </c>
      <c r="P23" t="s">
        <v>181</v>
      </c>
      <c r="Q23" t="s">
        <v>64</v>
      </c>
      <c r="S23" t="s">
        <v>64</v>
      </c>
      <c r="T23" t="s">
        <v>184</v>
      </c>
      <c r="U23">
        <v>5</v>
      </c>
      <c r="V23">
        <v>4</v>
      </c>
      <c r="W23">
        <v>2.2999999999999998</v>
      </c>
      <c r="X23">
        <v>2</v>
      </c>
      <c r="Y23">
        <v>5</v>
      </c>
      <c r="Z23">
        <v>3.2</v>
      </c>
      <c r="AA23">
        <v>1.9</v>
      </c>
      <c r="AB23" t="s">
        <v>179</v>
      </c>
      <c r="AC23" t="s">
        <v>179</v>
      </c>
      <c r="AD23" t="s">
        <v>179</v>
      </c>
      <c r="AE23" t="s">
        <v>179</v>
      </c>
      <c r="AF23" t="s">
        <v>179</v>
      </c>
      <c r="AG23" t="s">
        <v>179</v>
      </c>
      <c r="AH23" t="s">
        <v>179</v>
      </c>
      <c r="AI23" t="s">
        <v>179</v>
      </c>
      <c r="AJ23" t="s">
        <v>179</v>
      </c>
      <c r="AK23" t="s">
        <v>179</v>
      </c>
      <c r="AL23">
        <v>0</v>
      </c>
      <c r="AM23" t="s">
        <v>162</v>
      </c>
      <c r="AN23">
        <v>5</v>
      </c>
      <c r="AO23">
        <v>3.5</v>
      </c>
      <c r="AP23">
        <v>1.2</v>
      </c>
      <c r="AR23" s="12" t="s">
        <v>185</v>
      </c>
      <c r="AS23" t="s">
        <v>186</v>
      </c>
      <c r="AT23" t="s">
        <v>187</v>
      </c>
      <c r="AU23" t="s">
        <v>188</v>
      </c>
      <c r="AV23" s="12" t="s">
        <v>189</v>
      </c>
      <c r="AW23" t="s">
        <v>188</v>
      </c>
      <c r="AX23" t="s">
        <v>188</v>
      </c>
      <c r="BB23" t="s">
        <v>189</v>
      </c>
      <c r="BC23" t="s">
        <v>186</v>
      </c>
      <c r="BE23" t="s">
        <v>189</v>
      </c>
      <c r="BF23" s="12" t="s">
        <v>189</v>
      </c>
      <c r="BG23" t="s">
        <v>186</v>
      </c>
      <c r="BK23" s="12" t="s">
        <v>189</v>
      </c>
      <c r="BL23" t="s">
        <v>188</v>
      </c>
      <c r="BM23" t="s">
        <v>188</v>
      </c>
      <c r="BN23" t="s">
        <v>188</v>
      </c>
      <c r="BQ23" s="12" t="s">
        <v>134</v>
      </c>
      <c r="BR23" t="s">
        <v>187</v>
      </c>
      <c r="BS23" t="s">
        <v>186</v>
      </c>
      <c r="BU23" s="12" t="s">
        <v>134</v>
      </c>
      <c r="BV23" s="9">
        <v>1</v>
      </c>
    </row>
    <row r="24" spans="1:74" ht="19" customHeight="1">
      <c r="A24" t="s">
        <v>79</v>
      </c>
      <c r="B24" t="s">
        <v>70</v>
      </c>
      <c r="C24">
        <v>1988</v>
      </c>
      <c r="D24" t="s">
        <v>177</v>
      </c>
      <c r="E24" t="s">
        <v>192</v>
      </c>
      <c r="F24" t="s">
        <v>200</v>
      </c>
      <c r="G24">
        <v>23</v>
      </c>
      <c r="H24">
        <v>36.450000000000003</v>
      </c>
      <c r="I24">
        <v>8.82</v>
      </c>
      <c r="J24">
        <v>0</v>
      </c>
      <c r="K24">
        <v>23</v>
      </c>
      <c r="L24" t="s">
        <v>193</v>
      </c>
      <c r="M24">
        <v>10</v>
      </c>
      <c r="N24">
        <v>10</v>
      </c>
      <c r="O24" s="11">
        <f>ROUND(Y24*NORMSDIST(((V24/2-(V24+Z24))/AA24)),0)</f>
        <v>1</v>
      </c>
      <c r="P24" s="11" t="s">
        <v>194</v>
      </c>
      <c r="Q24" t="s">
        <v>70</v>
      </c>
      <c r="R24" t="s">
        <v>195</v>
      </c>
      <c r="S24" s="2" t="s">
        <v>183</v>
      </c>
      <c r="T24" t="s">
        <v>196</v>
      </c>
      <c r="U24">
        <v>10</v>
      </c>
      <c r="V24">
        <v>32</v>
      </c>
      <c r="W24" t="s">
        <v>179</v>
      </c>
      <c r="X24">
        <v>2</v>
      </c>
      <c r="Y24" s="11">
        <v>10</v>
      </c>
      <c r="Z24" s="14">
        <v>-6.38</v>
      </c>
      <c r="AA24" s="14">
        <f>2.02*SQRT(10)</f>
        <v>6.3878008735401268</v>
      </c>
      <c r="AB24">
        <v>10</v>
      </c>
      <c r="AC24">
        <v>-6.38</v>
      </c>
      <c r="AD24">
        <f>2.02*SQRT(10)</f>
        <v>6.3878008735401268</v>
      </c>
      <c r="AE24" t="s">
        <v>179</v>
      </c>
      <c r="AF24" t="s">
        <v>179</v>
      </c>
      <c r="AG24" t="s">
        <v>179</v>
      </c>
      <c r="AH24" t="s">
        <v>179</v>
      </c>
      <c r="AI24" t="s">
        <v>179</v>
      </c>
      <c r="AJ24" t="s">
        <v>179</v>
      </c>
      <c r="AK24" t="s">
        <v>179</v>
      </c>
      <c r="AL24" t="s">
        <v>179</v>
      </c>
      <c r="AM24" t="s">
        <v>179</v>
      </c>
      <c r="AN24" t="s">
        <v>179</v>
      </c>
      <c r="AO24" t="s">
        <v>179</v>
      </c>
      <c r="AP24" t="s">
        <v>179</v>
      </c>
      <c r="AR24" s="12" t="s">
        <v>185</v>
      </c>
      <c r="AS24" t="s">
        <v>186</v>
      </c>
      <c r="AT24" t="s">
        <v>187</v>
      </c>
      <c r="AU24" t="s">
        <v>188</v>
      </c>
      <c r="AV24" s="12" t="s">
        <v>185</v>
      </c>
      <c r="AW24" t="s">
        <v>188</v>
      </c>
      <c r="AX24" t="s">
        <v>188</v>
      </c>
      <c r="AY24" t="s">
        <v>188</v>
      </c>
      <c r="AZ24" t="s">
        <v>188</v>
      </c>
      <c r="BB24" t="s">
        <v>189</v>
      </c>
      <c r="BC24" t="s">
        <v>187</v>
      </c>
      <c r="BD24" t="s">
        <v>188</v>
      </c>
      <c r="BE24" t="s">
        <v>185</v>
      </c>
      <c r="BF24" s="12" t="s">
        <v>134</v>
      </c>
      <c r="BG24" t="s">
        <v>188</v>
      </c>
      <c r="BH24" t="s">
        <v>188</v>
      </c>
      <c r="BI24" t="s">
        <v>186</v>
      </c>
      <c r="BJ24" t="s">
        <v>137</v>
      </c>
      <c r="BK24" s="12" t="s">
        <v>189</v>
      </c>
      <c r="BQ24" s="12" t="s">
        <v>185</v>
      </c>
      <c r="BR24" t="s">
        <v>187</v>
      </c>
      <c r="BS24" t="s">
        <v>188</v>
      </c>
      <c r="BT24" t="s">
        <v>188</v>
      </c>
      <c r="BU24" s="12" t="s">
        <v>139</v>
      </c>
      <c r="BV24" s="2">
        <v>1</v>
      </c>
    </row>
    <row r="25" spans="1:74" ht="19" customHeight="1">
      <c r="A25" t="s">
        <v>79</v>
      </c>
      <c r="B25" t="s">
        <v>64</v>
      </c>
      <c r="C25">
        <v>1988</v>
      </c>
      <c r="D25" t="s">
        <v>177</v>
      </c>
      <c r="E25" t="s">
        <v>192</v>
      </c>
      <c r="F25" t="s">
        <v>200</v>
      </c>
      <c r="G25" t="s">
        <v>179</v>
      </c>
      <c r="H25" t="s">
        <v>179</v>
      </c>
      <c r="I25" t="s">
        <v>179</v>
      </c>
      <c r="J25" t="s">
        <v>179</v>
      </c>
      <c r="K25" t="s">
        <v>179</v>
      </c>
      <c r="L25" t="s">
        <v>179</v>
      </c>
      <c r="M25">
        <v>10</v>
      </c>
      <c r="N25">
        <v>10</v>
      </c>
      <c r="O25" s="11">
        <f>ROUND(Y25*NORMSDIST(((V25/2-(V25+Z25))/AA25)),0)</f>
        <v>0</v>
      </c>
      <c r="P25" s="11" t="s">
        <v>194</v>
      </c>
      <c r="Q25" t="s">
        <v>64</v>
      </c>
      <c r="S25" t="s">
        <v>64</v>
      </c>
      <c r="T25" t="s">
        <v>196</v>
      </c>
      <c r="U25">
        <v>10</v>
      </c>
      <c r="V25">
        <v>32</v>
      </c>
      <c r="W25" t="s">
        <v>179</v>
      </c>
      <c r="X25">
        <v>2</v>
      </c>
      <c r="Y25" s="11">
        <v>10</v>
      </c>
      <c r="Z25" s="14">
        <v>-4.2</v>
      </c>
      <c r="AA25" s="14">
        <f>1.51*SQRT(Y25)</f>
        <v>4.775039266854253</v>
      </c>
      <c r="AB25">
        <v>10</v>
      </c>
      <c r="AC25">
        <v>-4.2</v>
      </c>
      <c r="AD25">
        <f>1.51*SQRT(AB25)</f>
        <v>4.775039266854253</v>
      </c>
      <c r="AE25" t="s">
        <v>179</v>
      </c>
      <c r="AF25" t="s">
        <v>179</v>
      </c>
      <c r="AG25" t="s">
        <v>179</v>
      </c>
      <c r="AH25" t="s">
        <v>179</v>
      </c>
      <c r="AI25" t="s">
        <v>179</v>
      </c>
      <c r="AJ25" t="s">
        <v>179</v>
      </c>
      <c r="AK25" t="s">
        <v>179</v>
      </c>
      <c r="AL25" t="s">
        <v>179</v>
      </c>
      <c r="AM25" t="s">
        <v>179</v>
      </c>
      <c r="AN25" t="s">
        <v>179</v>
      </c>
      <c r="AO25" t="s">
        <v>179</v>
      </c>
      <c r="AP25" t="s">
        <v>179</v>
      </c>
      <c r="AR25" s="12" t="s">
        <v>185</v>
      </c>
      <c r="AS25" t="s">
        <v>186</v>
      </c>
      <c r="AT25" t="s">
        <v>187</v>
      </c>
      <c r="AU25" t="s">
        <v>188</v>
      </c>
      <c r="AV25" s="12" t="s">
        <v>185</v>
      </c>
      <c r="AW25" t="s">
        <v>188</v>
      </c>
      <c r="AX25" t="s">
        <v>188</v>
      </c>
      <c r="AY25" t="s">
        <v>188</v>
      </c>
      <c r="AZ25" t="s">
        <v>188</v>
      </c>
      <c r="BB25" t="s">
        <v>189</v>
      </c>
      <c r="BC25" t="s">
        <v>187</v>
      </c>
      <c r="BD25" t="s">
        <v>188</v>
      </c>
      <c r="BE25" t="s">
        <v>185</v>
      </c>
      <c r="BF25" s="12" t="s">
        <v>134</v>
      </c>
      <c r="BG25" t="s">
        <v>188</v>
      </c>
      <c r="BH25" t="s">
        <v>188</v>
      </c>
      <c r="BI25" t="s">
        <v>186</v>
      </c>
      <c r="BJ25" t="s">
        <v>137</v>
      </c>
      <c r="BK25" s="12" t="s">
        <v>189</v>
      </c>
      <c r="BQ25" s="12" t="s">
        <v>185</v>
      </c>
      <c r="BR25" t="s">
        <v>187</v>
      </c>
      <c r="BS25" t="s">
        <v>188</v>
      </c>
      <c r="BT25" t="s">
        <v>188</v>
      </c>
      <c r="BU25" s="12" t="s">
        <v>139</v>
      </c>
      <c r="BV25" s="9">
        <v>1</v>
      </c>
    </row>
    <row r="26" spans="1:74" ht="19" customHeight="1">
      <c r="A26" t="s">
        <v>117</v>
      </c>
      <c r="B26" t="s">
        <v>70</v>
      </c>
      <c r="C26">
        <v>1989</v>
      </c>
      <c r="D26" t="s">
        <v>177</v>
      </c>
      <c r="E26" t="s">
        <v>192</v>
      </c>
      <c r="F26" t="s">
        <v>200</v>
      </c>
      <c r="G26">
        <v>12</v>
      </c>
      <c r="H26">
        <v>36.5</v>
      </c>
      <c r="I26" s="16">
        <f>2.6*SQRT(12)</f>
        <v>9.0066641993581609</v>
      </c>
      <c r="J26">
        <v>0</v>
      </c>
      <c r="K26">
        <v>6</v>
      </c>
      <c r="L26" t="s">
        <v>180</v>
      </c>
      <c r="M26">
        <v>6</v>
      </c>
      <c r="N26">
        <v>6</v>
      </c>
      <c r="O26" s="11">
        <f>ROUND(Y26*NORMSDIST(((V26-2-Z26)/AA26)),0)</f>
        <v>1</v>
      </c>
      <c r="P26" s="11" t="s">
        <v>197</v>
      </c>
      <c r="Q26" t="s">
        <v>70</v>
      </c>
      <c r="R26" t="s">
        <v>198</v>
      </c>
      <c r="S26" t="s">
        <v>183</v>
      </c>
      <c r="T26" t="s">
        <v>199</v>
      </c>
      <c r="U26">
        <v>6</v>
      </c>
      <c r="V26">
        <v>3.1</v>
      </c>
      <c r="W26" t="s">
        <v>179</v>
      </c>
      <c r="X26">
        <v>2</v>
      </c>
      <c r="Y26">
        <v>6</v>
      </c>
      <c r="Z26" s="15">
        <v>2.5</v>
      </c>
      <c r="AA26" s="15">
        <f>0.5*SQRT(6)</f>
        <v>1.2247448713915889</v>
      </c>
      <c r="AB26" t="s">
        <v>179</v>
      </c>
      <c r="AC26" t="s">
        <v>179</v>
      </c>
      <c r="AD26" t="s">
        <v>179</v>
      </c>
      <c r="AE26" t="s">
        <v>179</v>
      </c>
      <c r="AF26" t="s">
        <v>179</v>
      </c>
      <c r="AG26" t="s">
        <v>179</v>
      </c>
      <c r="AH26" t="s">
        <v>179</v>
      </c>
      <c r="AI26" t="s">
        <v>179</v>
      </c>
      <c r="AJ26" t="s">
        <v>179</v>
      </c>
      <c r="AK26" t="s">
        <v>179</v>
      </c>
      <c r="AL26" t="s">
        <v>179</v>
      </c>
      <c r="AM26" t="s">
        <v>179</v>
      </c>
      <c r="AN26" t="s">
        <v>179</v>
      </c>
      <c r="AO26" t="s">
        <v>179</v>
      </c>
      <c r="AP26" t="s">
        <v>179</v>
      </c>
      <c r="AR26" s="12" t="s">
        <v>185</v>
      </c>
      <c r="AS26" t="s">
        <v>186</v>
      </c>
      <c r="AT26" t="s">
        <v>187</v>
      </c>
      <c r="AU26" t="s">
        <v>188</v>
      </c>
      <c r="AV26" s="12" t="s">
        <v>189</v>
      </c>
      <c r="AW26" t="s">
        <v>188</v>
      </c>
      <c r="AX26" t="s">
        <v>188</v>
      </c>
      <c r="BB26" t="s">
        <v>189</v>
      </c>
      <c r="BC26" t="s">
        <v>186</v>
      </c>
      <c r="BE26" t="s">
        <v>189</v>
      </c>
      <c r="BF26" s="12" t="s">
        <v>185</v>
      </c>
      <c r="BG26" t="s">
        <v>188</v>
      </c>
      <c r="BH26" t="s">
        <v>188</v>
      </c>
      <c r="BI26" t="s">
        <v>186</v>
      </c>
      <c r="BJ26" t="s">
        <v>188</v>
      </c>
      <c r="BK26" s="12" t="s">
        <v>189</v>
      </c>
      <c r="BL26" t="s">
        <v>188</v>
      </c>
      <c r="BM26" t="s">
        <v>188</v>
      </c>
      <c r="BN26" t="s">
        <v>188</v>
      </c>
      <c r="BQ26" s="12" t="s">
        <v>139</v>
      </c>
      <c r="BR26" t="s">
        <v>187</v>
      </c>
      <c r="BS26" t="s">
        <v>188</v>
      </c>
      <c r="BT26" t="s">
        <v>188</v>
      </c>
      <c r="BU26" s="12" t="s">
        <v>190</v>
      </c>
      <c r="BV26" s="2">
        <v>1</v>
      </c>
    </row>
    <row r="27" spans="1:74" ht="19" customHeight="1">
      <c r="A27" t="s">
        <v>117</v>
      </c>
      <c r="B27" t="s">
        <v>64</v>
      </c>
      <c r="C27">
        <v>1989</v>
      </c>
      <c r="D27" t="s">
        <v>177</v>
      </c>
      <c r="E27" t="s">
        <v>192</v>
      </c>
      <c r="F27" t="s">
        <v>200</v>
      </c>
      <c r="G27" t="s">
        <v>179</v>
      </c>
      <c r="H27" t="s">
        <v>179</v>
      </c>
      <c r="I27" t="s">
        <v>179</v>
      </c>
      <c r="J27">
        <v>0</v>
      </c>
      <c r="K27">
        <v>6</v>
      </c>
      <c r="L27" t="s">
        <v>180</v>
      </c>
      <c r="M27">
        <v>5</v>
      </c>
      <c r="N27">
        <v>6</v>
      </c>
      <c r="O27" s="11">
        <f>ROUND(Y27*NORMSDIST(((V27-2-Z27)/AA27)),0)</f>
        <v>0</v>
      </c>
      <c r="P27" s="11" t="s">
        <v>197</v>
      </c>
      <c r="Q27" t="s">
        <v>64</v>
      </c>
      <c r="S27" t="s">
        <v>64</v>
      </c>
      <c r="T27" t="s">
        <v>199</v>
      </c>
      <c r="U27">
        <v>6</v>
      </c>
      <c r="V27">
        <v>3.1</v>
      </c>
      <c r="W27" t="s">
        <v>179</v>
      </c>
      <c r="X27">
        <v>2</v>
      </c>
      <c r="Y27">
        <v>6</v>
      </c>
      <c r="Z27" s="15">
        <v>2.66</v>
      </c>
      <c r="AA27" s="15">
        <f>0.5*7/8*SQRT(6)</f>
        <v>1.0716517624676403</v>
      </c>
      <c r="AB27" t="s">
        <v>179</v>
      </c>
      <c r="AC27" t="s">
        <v>179</v>
      </c>
      <c r="AD27" t="s">
        <v>179</v>
      </c>
      <c r="AE27" t="s">
        <v>179</v>
      </c>
      <c r="AF27" t="s">
        <v>179</v>
      </c>
      <c r="AG27" t="s">
        <v>179</v>
      </c>
      <c r="AH27" t="s">
        <v>179</v>
      </c>
      <c r="AI27" t="s">
        <v>179</v>
      </c>
      <c r="AJ27" t="s">
        <v>179</v>
      </c>
      <c r="AK27" t="s">
        <v>179</v>
      </c>
      <c r="AL27" t="s">
        <v>179</v>
      </c>
      <c r="AM27" t="s">
        <v>179</v>
      </c>
      <c r="AN27" t="s">
        <v>179</v>
      </c>
      <c r="AO27" t="s">
        <v>179</v>
      </c>
      <c r="AP27" t="s">
        <v>179</v>
      </c>
      <c r="AR27" s="12" t="s">
        <v>185</v>
      </c>
      <c r="AS27" t="s">
        <v>186</v>
      </c>
      <c r="AT27" t="s">
        <v>187</v>
      </c>
      <c r="AU27" t="s">
        <v>188</v>
      </c>
      <c r="AV27" s="12" t="s">
        <v>189</v>
      </c>
      <c r="AW27" t="s">
        <v>188</v>
      </c>
      <c r="AX27" t="s">
        <v>188</v>
      </c>
      <c r="BB27" t="s">
        <v>189</v>
      </c>
      <c r="BC27" t="s">
        <v>186</v>
      </c>
      <c r="BE27" t="s">
        <v>189</v>
      </c>
      <c r="BF27" s="12" t="s">
        <v>185</v>
      </c>
      <c r="BG27" t="s">
        <v>188</v>
      </c>
      <c r="BH27" t="s">
        <v>188</v>
      </c>
      <c r="BI27" t="s">
        <v>186</v>
      </c>
      <c r="BJ27" t="s">
        <v>188</v>
      </c>
      <c r="BK27" s="12" t="s">
        <v>189</v>
      </c>
      <c r="BL27" t="s">
        <v>188</v>
      </c>
      <c r="BM27" t="s">
        <v>188</v>
      </c>
      <c r="BN27" t="s">
        <v>188</v>
      </c>
      <c r="BQ27" s="12" t="s">
        <v>139</v>
      </c>
      <c r="BR27" t="s">
        <v>187</v>
      </c>
      <c r="BS27" t="s">
        <v>188</v>
      </c>
      <c r="BT27" t="s">
        <v>188</v>
      </c>
      <c r="BU27" s="12" t="s">
        <v>190</v>
      </c>
      <c r="BV27" s="9">
        <v>1</v>
      </c>
    </row>
    <row r="28" spans="1:74" ht="19" customHeight="1">
      <c r="A28" t="s">
        <v>221</v>
      </c>
      <c r="B28" t="s">
        <v>222</v>
      </c>
      <c r="C28">
        <v>1989</v>
      </c>
      <c r="D28" t="s">
        <v>223</v>
      </c>
      <c r="E28" t="s">
        <v>156</v>
      </c>
      <c r="F28" t="s">
        <v>241</v>
      </c>
      <c r="G28">
        <v>7</v>
      </c>
      <c r="H28">
        <v>19</v>
      </c>
      <c r="I28">
        <v>1</v>
      </c>
      <c r="J28">
        <v>3</v>
      </c>
      <c r="K28">
        <v>2</v>
      </c>
      <c r="L28" s="2" t="s">
        <v>242</v>
      </c>
      <c r="M28">
        <v>8</v>
      </c>
      <c r="N28">
        <v>8</v>
      </c>
      <c r="O28">
        <v>7</v>
      </c>
      <c r="P28" t="s">
        <v>147</v>
      </c>
      <c r="Q28" t="s">
        <v>222</v>
      </c>
      <c r="R28" t="s">
        <v>243</v>
      </c>
      <c r="S28" s="2" t="s">
        <v>226</v>
      </c>
      <c r="T28" t="s">
        <v>244</v>
      </c>
      <c r="U28">
        <v>7</v>
      </c>
      <c r="V28">
        <f>AVERAGE(5,5,5,5,5,4,3)</f>
        <v>4.5714285714285712</v>
      </c>
      <c r="W28">
        <f>STDEV(5,5,5,5,5,4,3)</f>
        <v>0.78679579246944398</v>
      </c>
      <c r="X28">
        <v>7</v>
      </c>
      <c r="Y28">
        <v>7</v>
      </c>
      <c r="Z28">
        <f>AVERAGE(2,1,1,1,1,1,0)</f>
        <v>1</v>
      </c>
      <c r="AA28">
        <f>STDEV(2,1,1,1,1,1,0)</f>
        <v>0.57735026918962573</v>
      </c>
      <c r="AB28" t="s">
        <v>129</v>
      </c>
      <c r="AC28" t="s">
        <v>129</v>
      </c>
      <c r="AD28" t="s">
        <v>129</v>
      </c>
      <c r="AE28" t="s">
        <v>129</v>
      </c>
      <c r="AF28" t="s">
        <v>129</v>
      </c>
      <c r="AG28" t="s">
        <v>129</v>
      </c>
      <c r="AH28" t="s">
        <v>129</v>
      </c>
      <c r="AI28" t="s">
        <v>129</v>
      </c>
      <c r="AJ28" t="s">
        <v>129</v>
      </c>
      <c r="AK28" t="s">
        <v>129</v>
      </c>
      <c r="AL28">
        <v>1</v>
      </c>
      <c r="AM28" s="2" t="s">
        <v>129</v>
      </c>
      <c r="AN28" t="s">
        <v>129</v>
      </c>
      <c r="AO28" t="s">
        <v>129</v>
      </c>
      <c r="AP28" t="s">
        <v>129</v>
      </c>
      <c r="AR28" s="2" t="s">
        <v>134</v>
      </c>
      <c r="AS28" s="2" t="s">
        <v>135</v>
      </c>
      <c r="AT28" s="2" t="s">
        <v>136</v>
      </c>
      <c r="AU28" s="2" t="s">
        <v>137</v>
      </c>
      <c r="AV28" s="2" t="s">
        <v>134</v>
      </c>
      <c r="AW28" s="2" t="s">
        <v>137</v>
      </c>
      <c r="AX28" s="2" t="s">
        <v>137</v>
      </c>
      <c r="AY28" s="2" t="s">
        <v>137</v>
      </c>
      <c r="AZ28" s="2" t="s">
        <v>135</v>
      </c>
      <c r="BA28" s="2" t="s">
        <v>135</v>
      </c>
      <c r="BB28" s="2" t="s">
        <v>138</v>
      </c>
      <c r="BC28" s="2" t="s">
        <v>137</v>
      </c>
      <c r="BD28" s="2" t="s">
        <v>137</v>
      </c>
      <c r="BE28" s="2" t="s">
        <v>134</v>
      </c>
      <c r="BF28" s="2" t="s">
        <v>134</v>
      </c>
      <c r="BG28" s="2" t="s">
        <v>137</v>
      </c>
      <c r="BH28" s="2" t="s">
        <v>137</v>
      </c>
      <c r="BI28" s="2" t="s">
        <v>135</v>
      </c>
      <c r="BJ28" s="2" t="s">
        <v>137</v>
      </c>
      <c r="BK28" s="2" t="s">
        <v>138</v>
      </c>
      <c r="BL28" s="2" t="s">
        <v>137</v>
      </c>
      <c r="BM28" s="2" t="s">
        <v>137</v>
      </c>
      <c r="BN28" s="2" t="s">
        <v>137</v>
      </c>
      <c r="BO28" s="2"/>
      <c r="BP28" s="2"/>
      <c r="BQ28" s="2" t="s">
        <v>134</v>
      </c>
      <c r="BR28" s="2"/>
      <c r="BS28" s="2" t="s">
        <v>137</v>
      </c>
      <c r="BT28" s="2" t="s">
        <v>137</v>
      </c>
      <c r="BU28" s="2" t="s">
        <v>139</v>
      </c>
      <c r="BV28" s="2">
        <v>1</v>
      </c>
    </row>
    <row r="29" spans="1:74" ht="19" customHeight="1">
      <c r="A29" t="s">
        <v>221</v>
      </c>
      <c r="B29" t="s">
        <v>140</v>
      </c>
      <c r="C29">
        <v>1989</v>
      </c>
      <c r="D29" t="s">
        <v>223</v>
      </c>
      <c r="E29" t="s">
        <v>156</v>
      </c>
      <c r="F29" t="s">
        <v>241</v>
      </c>
      <c r="G29">
        <v>7</v>
      </c>
      <c r="H29">
        <v>18</v>
      </c>
      <c r="I29">
        <v>1.9</v>
      </c>
      <c r="J29">
        <v>2</v>
      </c>
      <c r="K29">
        <v>3</v>
      </c>
      <c r="L29" s="2" t="s">
        <v>242</v>
      </c>
      <c r="M29">
        <v>7</v>
      </c>
      <c r="N29">
        <v>7</v>
      </c>
      <c r="O29">
        <v>0</v>
      </c>
      <c r="P29" t="s">
        <v>147</v>
      </c>
      <c r="Q29" t="s">
        <v>140</v>
      </c>
      <c r="S29" s="2" t="s">
        <v>140</v>
      </c>
      <c r="T29" t="s">
        <v>244</v>
      </c>
      <c r="U29">
        <v>7</v>
      </c>
      <c r="V29">
        <f>AVERAGE(6,6,5,5,5,4,3)</f>
        <v>4.8571428571428568</v>
      </c>
      <c r="W29">
        <f>STDEV(6,6,5,5,5,4,3)</f>
        <v>1.0690449676496978</v>
      </c>
      <c r="X29">
        <v>7</v>
      </c>
      <c r="Y29">
        <v>7</v>
      </c>
      <c r="Z29">
        <f>AVERAGE(6,5,5,5,5,4,2)</f>
        <v>4.5714285714285712</v>
      </c>
      <c r="AA29">
        <f>STDEV(6,5,5,5,5,4,2)</f>
        <v>1.2724180205607041</v>
      </c>
      <c r="AB29" t="s">
        <v>129</v>
      </c>
      <c r="AC29" t="s">
        <v>129</v>
      </c>
      <c r="AD29" t="s">
        <v>129</v>
      </c>
      <c r="AE29" t="s">
        <v>129</v>
      </c>
      <c r="AF29" t="s">
        <v>129</v>
      </c>
      <c r="AG29" t="s">
        <v>129</v>
      </c>
      <c r="AH29" t="s">
        <v>129</v>
      </c>
      <c r="AI29" t="s">
        <v>129</v>
      </c>
      <c r="AJ29" t="s">
        <v>129</v>
      </c>
      <c r="AK29" t="s">
        <v>129</v>
      </c>
      <c r="AL29">
        <v>0</v>
      </c>
      <c r="AM29" s="2" t="s">
        <v>129</v>
      </c>
      <c r="AN29" t="s">
        <v>129</v>
      </c>
      <c r="AO29" t="s">
        <v>129</v>
      </c>
      <c r="AP29" t="s">
        <v>129</v>
      </c>
      <c r="AR29" s="2" t="s">
        <v>134</v>
      </c>
      <c r="AS29" s="2" t="s">
        <v>135</v>
      </c>
      <c r="AT29" s="2" t="s">
        <v>136</v>
      </c>
      <c r="AU29" s="2" t="s">
        <v>137</v>
      </c>
      <c r="AV29" s="2" t="s">
        <v>134</v>
      </c>
      <c r="AW29" s="2" t="s">
        <v>137</v>
      </c>
      <c r="AX29" s="2" t="s">
        <v>137</v>
      </c>
      <c r="AY29" s="2" t="s">
        <v>137</v>
      </c>
      <c r="AZ29" s="2" t="s">
        <v>135</v>
      </c>
      <c r="BA29" s="2" t="s">
        <v>135</v>
      </c>
      <c r="BB29" s="2" t="s">
        <v>138</v>
      </c>
      <c r="BC29" s="2" t="s">
        <v>137</v>
      </c>
      <c r="BD29" s="2" t="s">
        <v>137</v>
      </c>
      <c r="BE29" s="2" t="s">
        <v>134</v>
      </c>
      <c r="BF29" s="2" t="s">
        <v>134</v>
      </c>
      <c r="BG29" s="2" t="s">
        <v>137</v>
      </c>
      <c r="BH29" s="2" t="s">
        <v>137</v>
      </c>
      <c r="BI29" s="2" t="s">
        <v>135</v>
      </c>
      <c r="BJ29" s="2" t="s">
        <v>137</v>
      </c>
      <c r="BK29" s="2" t="s">
        <v>138</v>
      </c>
      <c r="BL29" s="2" t="s">
        <v>137</v>
      </c>
      <c r="BM29" s="2" t="s">
        <v>137</v>
      </c>
      <c r="BN29" s="2" t="s">
        <v>137</v>
      </c>
      <c r="BO29" s="2"/>
      <c r="BP29" s="2"/>
      <c r="BQ29" s="2" t="s">
        <v>134</v>
      </c>
      <c r="BR29" s="2"/>
      <c r="BS29" s="2" t="s">
        <v>137</v>
      </c>
      <c r="BT29" s="2" t="s">
        <v>137</v>
      </c>
      <c r="BU29" s="2" t="s">
        <v>139</v>
      </c>
      <c r="BV29" s="9">
        <v>1</v>
      </c>
    </row>
    <row r="30" spans="1:74" ht="19" customHeight="1">
      <c r="A30" t="s">
        <v>229</v>
      </c>
      <c r="B30" t="s">
        <v>140</v>
      </c>
      <c r="C30">
        <v>2004</v>
      </c>
      <c r="D30" t="s">
        <v>143</v>
      </c>
      <c r="E30" t="s">
        <v>127</v>
      </c>
      <c r="F30" t="s">
        <v>245</v>
      </c>
      <c r="G30">
        <v>10</v>
      </c>
      <c r="H30">
        <v>48.7</v>
      </c>
      <c r="I30">
        <v>12.4</v>
      </c>
      <c r="J30">
        <v>5</v>
      </c>
      <c r="K30">
        <v>5</v>
      </c>
      <c r="L30" s="2" t="s">
        <v>146</v>
      </c>
      <c r="M30">
        <v>10</v>
      </c>
      <c r="N30">
        <v>10</v>
      </c>
      <c r="O30">
        <v>3</v>
      </c>
      <c r="P30" t="s">
        <v>246</v>
      </c>
      <c r="Q30" t="s">
        <v>140</v>
      </c>
      <c r="S30" s="2" t="s">
        <v>140</v>
      </c>
      <c r="T30" t="s">
        <v>161</v>
      </c>
      <c r="U30">
        <v>10</v>
      </c>
      <c r="V30">
        <v>3.8</v>
      </c>
      <c r="W30">
        <v>0.78</v>
      </c>
      <c r="X30">
        <v>5</v>
      </c>
      <c r="Y30">
        <v>10</v>
      </c>
      <c r="Z30">
        <v>2.6</v>
      </c>
      <c r="AA30">
        <v>1.34</v>
      </c>
      <c r="AB30" t="s">
        <v>129</v>
      </c>
      <c r="AC30" t="s">
        <v>129</v>
      </c>
      <c r="AD30" t="s">
        <v>129</v>
      </c>
      <c r="AE30" t="s">
        <v>129</v>
      </c>
      <c r="AF30" t="s">
        <v>129</v>
      </c>
      <c r="AG30" t="s">
        <v>129</v>
      </c>
      <c r="AH30" t="s">
        <v>129</v>
      </c>
      <c r="AI30" t="s">
        <v>129</v>
      </c>
      <c r="AJ30" t="s">
        <v>129</v>
      </c>
      <c r="AK30" t="s">
        <v>129</v>
      </c>
      <c r="AL30">
        <v>0</v>
      </c>
      <c r="AM30" s="2" t="s">
        <v>162</v>
      </c>
      <c r="AN30">
        <v>10</v>
      </c>
      <c r="AO30">
        <v>46.9</v>
      </c>
      <c r="AP30">
        <v>6.7</v>
      </c>
      <c r="AR30" s="2" t="s">
        <v>185</v>
      </c>
      <c r="AS30" s="2" t="s">
        <v>135</v>
      </c>
      <c r="AT30" s="2" t="s">
        <v>136</v>
      </c>
      <c r="AU30" s="2" t="s">
        <v>188</v>
      </c>
      <c r="AV30" s="2" t="s">
        <v>138</v>
      </c>
      <c r="AW30" s="2" t="s">
        <v>137</v>
      </c>
      <c r="AX30" s="2" t="s">
        <v>137</v>
      </c>
      <c r="AY30" s="2" t="s">
        <v>137</v>
      </c>
      <c r="AZ30" s="2" t="s">
        <v>137</v>
      </c>
      <c r="BA30" s="2"/>
      <c r="BB30" s="2" t="s">
        <v>138</v>
      </c>
      <c r="BC30" s="2" t="s">
        <v>135</v>
      </c>
      <c r="BD30" s="2"/>
      <c r="BE30" s="2" t="s">
        <v>138</v>
      </c>
      <c r="BF30" s="2" t="s">
        <v>138</v>
      </c>
      <c r="BG30" s="2" t="s">
        <v>135</v>
      </c>
      <c r="BH30" s="2"/>
      <c r="BI30" s="2"/>
      <c r="BJ30" s="2"/>
      <c r="BK30" s="2" t="s">
        <v>138</v>
      </c>
      <c r="BL30" s="2" t="s">
        <v>137</v>
      </c>
      <c r="BM30" s="2" t="s">
        <v>137</v>
      </c>
      <c r="BN30" s="2" t="s">
        <v>137</v>
      </c>
      <c r="BO30" s="2"/>
      <c r="BP30" s="2"/>
      <c r="BQ30" s="2" t="s">
        <v>134</v>
      </c>
      <c r="BR30" s="2" t="s">
        <v>137</v>
      </c>
      <c r="BS30" s="2" t="s">
        <v>136</v>
      </c>
      <c r="BT30" s="2" t="s">
        <v>136</v>
      </c>
      <c r="BU30" s="2" t="s">
        <v>134</v>
      </c>
      <c r="BV30" s="2">
        <v>1</v>
      </c>
    </row>
    <row r="31" spans="1:74" ht="19" customHeight="1">
      <c r="A31" t="s">
        <v>229</v>
      </c>
      <c r="B31" t="s">
        <v>234</v>
      </c>
      <c r="C31">
        <v>2004</v>
      </c>
      <c r="D31" t="s">
        <v>143</v>
      </c>
      <c r="E31" t="s">
        <v>127</v>
      </c>
      <c r="F31" t="s">
        <v>245</v>
      </c>
      <c r="G31">
        <v>10</v>
      </c>
      <c r="H31">
        <v>36.200000000000003</v>
      </c>
      <c r="I31">
        <v>14.6</v>
      </c>
      <c r="J31">
        <v>1</v>
      </c>
      <c r="K31">
        <v>6</v>
      </c>
      <c r="L31" s="2" t="s">
        <v>146</v>
      </c>
      <c r="M31">
        <v>10</v>
      </c>
      <c r="N31">
        <v>10</v>
      </c>
      <c r="O31">
        <v>8</v>
      </c>
      <c r="P31" t="s">
        <v>246</v>
      </c>
      <c r="Q31" t="s">
        <v>234</v>
      </c>
      <c r="R31" t="s">
        <v>248</v>
      </c>
      <c r="S31" s="2" t="s">
        <v>233</v>
      </c>
      <c r="T31" t="s">
        <v>161</v>
      </c>
      <c r="U31">
        <v>10</v>
      </c>
      <c r="V31">
        <v>4.0999999999999996</v>
      </c>
      <c r="W31">
        <v>0.73</v>
      </c>
      <c r="X31">
        <v>5</v>
      </c>
      <c r="Y31">
        <v>10</v>
      </c>
      <c r="Z31">
        <v>1.2</v>
      </c>
      <c r="AA31">
        <v>1.1299999999999999</v>
      </c>
      <c r="AB31" t="s">
        <v>129</v>
      </c>
      <c r="AC31" t="s">
        <v>129</v>
      </c>
      <c r="AD31" t="s">
        <v>129</v>
      </c>
      <c r="AE31" t="s">
        <v>129</v>
      </c>
      <c r="AF31" t="s">
        <v>129</v>
      </c>
      <c r="AG31" t="s">
        <v>129</v>
      </c>
      <c r="AH31" t="s">
        <v>129</v>
      </c>
      <c r="AI31" t="s">
        <v>129</v>
      </c>
      <c r="AJ31" t="s">
        <v>129</v>
      </c>
      <c r="AK31" t="s">
        <v>129</v>
      </c>
      <c r="AL31">
        <v>0</v>
      </c>
      <c r="AM31" s="2" t="s">
        <v>162</v>
      </c>
      <c r="AN31">
        <v>10</v>
      </c>
      <c r="AO31">
        <v>47.1</v>
      </c>
      <c r="AP31">
        <v>8.4</v>
      </c>
      <c r="AR31" s="2" t="s">
        <v>185</v>
      </c>
      <c r="AS31" s="2" t="s">
        <v>135</v>
      </c>
      <c r="AT31" s="2" t="s">
        <v>136</v>
      </c>
      <c r="AU31" s="2" t="s">
        <v>188</v>
      </c>
      <c r="AV31" s="2" t="s">
        <v>138</v>
      </c>
      <c r="AW31" s="2" t="s">
        <v>137</v>
      </c>
      <c r="AX31" s="2" t="s">
        <v>137</v>
      </c>
      <c r="AY31" s="2" t="s">
        <v>137</v>
      </c>
      <c r="AZ31" s="2" t="s">
        <v>137</v>
      </c>
      <c r="BA31" s="2"/>
      <c r="BB31" s="2" t="s">
        <v>138</v>
      </c>
      <c r="BC31" s="2" t="s">
        <v>135</v>
      </c>
      <c r="BD31" s="2"/>
      <c r="BE31" s="2" t="s">
        <v>138</v>
      </c>
      <c r="BF31" s="2" t="s">
        <v>138</v>
      </c>
      <c r="BG31" s="2" t="s">
        <v>135</v>
      </c>
      <c r="BH31" s="2"/>
      <c r="BI31" s="2"/>
      <c r="BJ31" s="2"/>
      <c r="BK31" s="2" t="s">
        <v>138</v>
      </c>
      <c r="BL31" s="2" t="s">
        <v>137</v>
      </c>
      <c r="BM31" s="2" t="s">
        <v>137</v>
      </c>
      <c r="BN31" s="2" t="s">
        <v>137</v>
      </c>
      <c r="BO31" s="2"/>
      <c r="BP31" s="2"/>
      <c r="BQ31" s="2" t="s">
        <v>134</v>
      </c>
      <c r="BR31" s="2" t="s">
        <v>137</v>
      </c>
      <c r="BS31" s="2" t="s">
        <v>136</v>
      </c>
      <c r="BT31" s="2" t="s">
        <v>136</v>
      </c>
      <c r="BU31" s="2" t="s">
        <v>134</v>
      </c>
      <c r="BV31" s="9">
        <v>1</v>
      </c>
    </row>
    <row r="32" spans="1:74" ht="19" customHeight="1">
      <c r="A32" t="s">
        <v>237</v>
      </c>
      <c r="B32" t="s">
        <v>205</v>
      </c>
      <c r="C32">
        <v>2006</v>
      </c>
      <c r="D32" t="s">
        <v>143</v>
      </c>
      <c r="E32" t="s">
        <v>127</v>
      </c>
      <c r="F32" t="s">
        <v>245</v>
      </c>
      <c r="G32">
        <v>20</v>
      </c>
      <c r="H32">
        <v>39.1</v>
      </c>
      <c r="I32">
        <v>13</v>
      </c>
      <c r="J32">
        <v>8</v>
      </c>
      <c r="K32">
        <v>14</v>
      </c>
      <c r="L32" s="2" t="s">
        <v>146</v>
      </c>
      <c r="M32">
        <v>20</v>
      </c>
      <c r="N32">
        <v>20</v>
      </c>
      <c r="O32">
        <v>13</v>
      </c>
      <c r="P32" t="s">
        <v>246</v>
      </c>
      <c r="Q32" t="s">
        <v>205</v>
      </c>
      <c r="R32" t="s">
        <v>206</v>
      </c>
      <c r="S32" s="2" t="s">
        <v>207</v>
      </c>
      <c r="T32" t="s">
        <v>161</v>
      </c>
      <c r="U32">
        <v>20</v>
      </c>
      <c r="V32">
        <v>3.7</v>
      </c>
      <c r="W32">
        <v>1</v>
      </c>
      <c r="X32">
        <v>5</v>
      </c>
      <c r="Y32">
        <v>20</v>
      </c>
      <c r="Z32">
        <v>1.5</v>
      </c>
      <c r="AA32">
        <v>1.1000000000000001</v>
      </c>
      <c r="AB32" t="s">
        <v>129</v>
      </c>
      <c r="AC32" t="s">
        <v>129</v>
      </c>
      <c r="AD32" t="s">
        <v>129</v>
      </c>
      <c r="AE32" t="s">
        <v>129</v>
      </c>
      <c r="AF32" t="s">
        <v>129</v>
      </c>
      <c r="AG32" t="s">
        <v>129</v>
      </c>
      <c r="AH32" t="s">
        <v>129</v>
      </c>
      <c r="AI32" t="s">
        <v>129</v>
      </c>
      <c r="AJ32" t="s">
        <v>129</v>
      </c>
      <c r="AK32" t="s">
        <v>129</v>
      </c>
      <c r="AL32">
        <v>0</v>
      </c>
      <c r="AM32" s="2" t="s">
        <v>162</v>
      </c>
      <c r="AN32">
        <v>20</v>
      </c>
      <c r="AO32">
        <v>48.3</v>
      </c>
      <c r="AP32">
        <v>8.5</v>
      </c>
      <c r="AR32" s="2" t="s">
        <v>134</v>
      </c>
      <c r="AS32" s="2" t="s">
        <v>135</v>
      </c>
      <c r="AT32" s="2" t="s">
        <v>136</v>
      </c>
      <c r="AU32" s="2" t="s">
        <v>137</v>
      </c>
      <c r="AV32" s="2" t="s">
        <v>138</v>
      </c>
      <c r="AW32" s="2" t="s">
        <v>137</v>
      </c>
      <c r="AX32" s="2" t="s">
        <v>137</v>
      </c>
      <c r="AY32" s="2" t="s">
        <v>137</v>
      </c>
      <c r="AZ32" s="2" t="s">
        <v>137</v>
      </c>
      <c r="BA32" s="2"/>
      <c r="BB32" s="2" t="s">
        <v>138</v>
      </c>
      <c r="BC32" s="2" t="s">
        <v>135</v>
      </c>
      <c r="BD32" s="2"/>
      <c r="BE32" s="2" t="s">
        <v>138</v>
      </c>
      <c r="BF32" s="2" t="s">
        <v>138</v>
      </c>
      <c r="BG32" s="2" t="s">
        <v>135</v>
      </c>
      <c r="BH32" s="2"/>
      <c r="BI32" s="2"/>
      <c r="BJ32" s="2"/>
      <c r="BK32" s="2" t="s">
        <v>138</v>
      </c>
      <c r="BL32" s="2" t="s">
        <v>137</v>
      </c>
      <c r="BM32" s="2" t="s">
        <v>137</v>
      </c>
      <c r="BN32" s="2" t="s">
        <v>137</v>
      </c>
      <c r="BO32" s="2" t="s">
        <v>137</v>
      </c>
      <c r="BP32" s="2"/>
      <c r="BQ32" s="2" t="s">
        <v>134</v>
      </c>
      <c r="BR32" s="2" t="s">
        <v>136</v>
      </c>
      <c r="BS32" s="2" t="s">
        <v>136</v>
      </c>
      <c r="BT32" s="2" t="s">
        <v>136</v>
      </c>
      <c r="BU32" s="2" t="s">
        <v>134</v>
      </c>
      <c r="BV32" s="2">
        <v>1</v>
      </c>
    </row>
    <row r="33" spans="1:74" ht="19" customHeight="1">
      <c r="A33" t="s">
        <v>237</v>
      </c>
      <c r="B33" t="s">
        <v>140</v>
      </c>
      <c r="C33">
        <v>2006</v>
      </c>
      <c r="D33" t="s">
        <v>143</v>
      </c>
      <c r="E33" t="s">
        <v>127</v>
      </c>
      <c r="F33" t="s">
        <v>245</v>
      </c>
      <c r="G33">
        <v>17</v>
      </c>
      <c r="H33">
        <v>43.8</v>
      </c>
      <c r="I33">
        <v>13</v>
      </c>
      <c r="J33">
        <v>8</v>
      </c>
      <c r="K33">
        <v>8</v>
      </c>
      <c r="L33" s="2" t="s">
        <v>146</v>
      </c>
      <c r="M33">
        <v>17</v>
      </c>
      <c r="N33">
        <v>17</v>
      </c>
      <c r="O33">
        <v>1</v>
      </c>
      <c r="P33" t="s">
        <v>246</v>
      </c>
      <c r="Q33" t="s">
        <v>140</v>
      </c>
      <c r="S33" s="2" t="s">
        <v>140</v>
      </c>
      <c r="T33" t="s">
        <v>161</v>
      </c>
      <c r="U33">
        <v>17</v>
      </c>
      <c r="V33">
        <v>3.6</v>
      </c>
      <c r="W33">
        <v>0.7</v>
      </c>
      <c r="X33">
        <v>5</v>
      </c>
      <c r="Y33">
        <v>17</v>
      </c>
      <c r="Z33">
        <v>3.3</v>
      </c>
      <c r="AA33">
        <v>0.9</v>
      </c>
      <c r="AB33" t="s">
        <v>129</v>
      </c>
      <c r="AC33" t="s">
        <v>129</v>
      </c>
      <c r="AD33" t="s">
        <v>129</v>
      </c>
      <c r="AE33" t="s">
        <v>129</v>
      </c>
      <c r="AF33" t="s">
        <v>129</v>
      </c>
      <c r="AG33" t="s">
        <v>129</v>
      </c>
      <c r="AH33" t="s">
        <v>129</v>
      </c>
      <c r="AI33" t="s">
        <v>129</v>
      </c>
      <c r="AJ33" t="s">
        <v>129</v>
      </c>
      <c r="AK33" t="s">
        <v>129</v>
      </c>
      <c r="AL33">
        <v>0</v>
      </c>
      <c r="AM33" s="2" t="s">
        <v>162</v>
      </c>
      <c r="AN33">
        <v>17</v>
      </c>
      <c r="AO33">
        <v>50.1</v>
      </c>
      <c r="AP33">
        <v>5.5</v>
      </c>
      <c r="AR33" s="2" t="s">
        <v>134</v>
      </c>
      <c r="AS33" s="2" t="s">
        <v>135</v>
      </c>
      <c r="AT33" s="2" t="s">
        <v>136</v>
      </c>
      <c r="AU33" s="2" t="s">
        <v>137</v>
      </c>
      <c r="AV33" s="2" t="s">
        <v>138</v>
      </c>
      <c r="AW33" s="2" t="s">
        <v>137</v>
      </c>
      <c r="AX33" s="2" t="s">
        <v>137</v>
      </c>
      <c r="AY33" s="2" t="s">
        <v>137</v>
      </c>
      <c r="AZ33" s="2" t="s">
        <v>137</v>
      </c>
      <c r="BA33" s="2"/>
      <c r="BB33" s="2" t="s">
        <v>138</v>
      </c>
      <c r="BC33" s="2" t="s">
        <v>135</v>
      </c>
      <c r="BD33" s="2"/>
      <c r="BE33" s="2" t="s">
        <v>138</v>
      </c>
      <c r="BF33" s="2" t="s">
        <v>138</v>
      </c>
      <c r="BG33" s="2" t="s">
        <v>135</v>
      </c>
      <c r="BH33" s="2"/>
      <c r="BI33" s="2"/>
      <c r="BJ33" s="2"/>
      <c r="BK33" s="2" t="s">
        <v>138</v>
      </c>
      <c r="BL33" s="2" t="s">
        <v>137</v>
      </c>
      <c r="BM33" s="2" t="s">
        <v>137</v>
      </c>
      <c r="BN33" s="2" t="s">
        <v>137</v>
      </c>
      <c r="BO33" s="2" t="s">
        <v>137</v>
      </c>
      <c r="BP33" s="2"/>
      <c r="BQ33" s="2" t="s">
        <v>134</v>
      </c>
      <c r="BR33" s="2" t="s">
        <v>136</v>
      </c>
      <c r="BS33" s="2" t="s">
        <v>136</v>
      </c>
      <c r="BT33" s="2" t="s">
        <v>136</v>
      </c>
      <c r="BU33" s="2" t="s">
        <v>134</v>
      </c>
      <c r="BV33" s="9">
        <v>1</v>
      </c>
    </row>
    <row r="34" spans="1:74" ht="19" customHeight="1">
      <c r="A34" t="s">
        <v>237</v>
      </c>
      <c r="B34" t="s">
        <v>234</v>
      </c>
      <c r="C34">
        <v>2006</v>
      </c>
      <c r="D34" t="s">
        <v>143</v>
      </c>
      <c r="E34" t="s">
        <v>127</v>
      </c>
      <c r="F34" t="s">
        <v>245</v>
      </c>
      <c r="G34">
        <v>23</v>
      </c>
      <c r="H34">
        <v>42.6</v>
      </c>
      <c r="I34">
        <v>13.9</v>
      </c>
      <c r="J34">
        <v>10</v>
      </c>
      <c r="K34">
        <v>13</v>
      </c>
      <c r="L34" s="2" t="s">
        <v>146</v>
      </c>
      <c r="M34">
        <v>23</v>
      </c>
      <c r="N34">
        <v>23</v>
      </c>
      <c r="O34">
        <v>13</v>
      </c>
      <c r="P34" t="s">
        <v>246</v>
      </c>
      <c r="Q34" t="s">
        <v>234</v>
      </c>
      <c r="R34" t="s">
        <v>247</v>
      </c>
      <c r="S34" s="2" t="s">
        <v>233</v>
      </c>
      <c r="T34" t="s">
        <v>161</v>
      </c>
      <c r="U34">
        <v>23</v>
      </c>
      <c r="V34">
        <v>3.9</v>
      </c>
      <c r="W34">
        <v>0.9</v>
      </c>
      <c r="X34">
        <v>5</v>
      </c>
      <c r="Y34">
        <v>23</v>
      </c>
      <c r="Z34">
        <v>1.7</v>
      </c>
      <c r="AA34">
        <v>1.3</v>
      </c>
      <c r="AB34" t="s">
        <v>129</v>
      </c>
      <c r="AC34" t="s">
        <v>129</v>
      </c>
      <c r="AD34" t="s">
        <v>129</v>
      </c>
      <c r="AE34" t="s">
        <v>129</v>
      </c>
      <c r="AF34" t="s">
        <v>129</v>
      </c>
      <c r="AG34" t="s">
        <v>129</v>
      </c>
      <c r="AH34" t="s">
        <v>129</v>
      </c>
      <c r="AI34" t="s">
        <v>129</v>
      </c>
      <c r="AJ34" t="s">
        <v>129</v>
      </c>
      <c r="AK34" t="s">
        <v>129</v>
      </c>
      <c r="AL34">
        <v>0</v>
      </c>
      <c r="AM34" s="2" t="s">
        <v>162</v>
      </c>
      <c r="AN34">
        <v>23</v>
      </c>
      <c r="AO34">
        <v>46.4</v>
      </c>
      <c r="AP34">
        <v>8.5</v>
      </c>
      <c r="AR34" s="2" t="s">
        <v>134</v>
      </c>
      <c r="AS34" s="2" t="s">
        <v>135</v>
      </c>
      <c r="AT34" s="2" t="s">
        <v>136</v>
      </c>
      <c r="AU34" s="2" t="s">
        <v>137</v>
      </c>
      <c r="AV34" s="2" t="s">
        <v>138</v>
      </c>
      <c r="AW34" s="2" t="s">
        <v>137</v>
      </c>
      <c r="AX34" s="2" t="s">
        <v>137</v>
      </c>
      <c r="AY34" s="2" t="s">
        <v>137</v>
      </c>
      <c r="AZ34" s="2" t="s">
        <v>137</v>
      </c>
      <c r="BA34" s="2"/>
      <c r="BB34" s="2" t="s">
        <v>138</v>
      </c>
      <c r="BC34" s="2" t="s">
        <v>135</v>
      </c>
      <c r="BD34" s="2"/>
      <c r="BE34" s="2" t="s">
        <v>138</v>
      </c>
      <c r="BF34" s="2" t="s">
        <v>138</v>
      </c>
      <c r="BG34" s="2" t="s">
        <v>135</v>
      </c>
      <c r="BH34" s="2"/>
      <c r="BI34" s="2"/>
      <c r="BJ34" s="2"/>
      <c r="BK34" s="2" t="s">
        <v>138</v>
      </c>
      <c r="BL34" s="2" t="s">
        <v>137</v>
      </c>
      <c r="BM34" s="2" t="s">
        <v>137</v>
      </c>
      <c r="BN34" s="2" t="s">
        <v>137</v>
      </c>
      <c r="BO34" s="2" t="s">
        <v>137</v>
      </c>
      <c r="BP34" s="2"/>
      <c r="BQ34" s="2" t="s">
        <v>134</v>
      </c>
      <c r="BR34" s="2" t="s">
        <v>136</v>
      </c>
      <c r="BS34" s="2" t="s">
        <v>136</v>
      </c>
      <c r="BT34" s="2" t="s">
        <v>136</v>
      </c>
      <c r="BU34" s="2" t="s">
        <v>134</v>
      </c>
      <c r="BV34" s="2">
        <v>1</v>
      </c>
    </row>
    <row r="35" spans="1:74" ht="19" customHeight="1">
      <c r="A35" t="s">
        <v>123</v>
      </c>
      <c r="B35" t="s">
        <v>64</v>
      </c>
      <c r="C35">
        <v>1999</v>
      </c>
      <c r="D35" t="s">
        <v>212</v>
      </c>
      <c r="E35" t="s">
        <v>192</v>
      </c>
      <c r="F35" t="s">
        <v>213</v>
      </c>
      <c r="G35">
        <v>15</v>
      </c>
      <c r="H35">
        <v>29.3</v>
      </c>
      <c r="I35">
        <v>10</v>
      </c>
      <c r="J35">
        <v>7</v>
      </c>
      <c r="K35">
        <v>8</v>
      </c>
      <c r="L35" t="s">
        <v>193</v>
      </c>
      <c r="M35">
        <v>15</v>
      </c>
      <c r="N35">
        <v>15</v>
      </c>
      <c r="O35">
        <v>5</v>
      </c>
      <c r="P35" t="s">
        <v>214</v>
      </c>
      <c r="Q35" t="s">
        <v>64</v>
      </c>
      <c r="S35" t="s">
        <v>64</v>
      </c>
      <c r="T35" t="s">
        <v>199</v>
      </c>
      <c r="U35">
        <v>15</v>
      </c>
      <c r="V35">
        <v>3</v>
      </c>
      <c r="W35">
        <v>0.56000000000000005</v>
      </c>
      <c r="X35">
        <v>5</v>
      </c>
      <c r="Y35">
        <v>11</v>
      </c>
      <c r="Z35">
        <v>2.5299999999999998</v>
      </c>
      <c r="AA35">
        <v>1.06</v>
      </c>
      <c r="AB35" t="s">
        <v>179</v>
      </c>
      <c r="AC35" t="s">
        <v>179</v>
      </c>
      <c r="AD35" t="s">
        <v>179</v>
      </c>
      <c r="AE35" t="s">
        <v>179</v>
      </c>
      <c r="AF35" t="s">
        <v>179</v>
      </c>
      <c r="AG35" t="s">
        <v>179</v>
      </c>
      <c r="AH35" t="s">
        <v>179</v>
      </c>
      <c r="AI35" t="s">
        <v>179</v>
      </c>
      <c r="AJ35" t="s">
        <v>179</v>
      </c>
      <c r="AK35" t="s">
        <v>179</v>
      </c>
      <c r="AL35">
        <v>4</v>
      </c>
      <c r="AM35" t="s">
        <v>218</v>
      </c>
      <c r="AN35">
        <v>11</v>
      </c>
      <c r="AO35">
        <v>1.5</v>
      </c>
      <c r="AP35">
        <v>1.4</v>
      </c>
      <c r="AR35" s="12" t="s">
        <v>185</v>
      </c>
      <c r="AS35" t="s">
        <v>186</v>
      </c>
      <c r="AT35" t="s">
        <v>187</v>
      </c>
      <c r="AU35" t="s">
        <v>188</v>
      </c>
      <c r="AV35" s="2" t="s">
        <v>134</v>
      </c>
      <c r="AW35" s="2" t="s">
        <v>137</v>
      </c>
      <c r="AX35" s="2" t="s">
        <v>137</v>
      </c>
      <c r="AY35" s="2"/>
      <c r="AZ35" s="2"/>
      <c r="BA35" s="2"/>
      <c r="BB35" s="2" t="s">
        <v>138</v>
      </c>
      <c r="BC35" s="2" t="s">
        <v>137</v>
      </c>
      <c r="BD35" s="2" t="s">
        <v>137</v>
      </c>
      <c r="BE35" s="2" t="s">
        <v>134</v>
      </c>
      <c r="BF35" s="12" t="s">
        <v>190</v>
      </c>
      <c r="BK35" s="12" t="s">
        <v>189</v>
      </c>
      <c r="BQ35" s="12" t="s">
        <v>185</v>
      </c>
      <c r="BU35" s="12" t="s">
        <v>190</v>
      </c>
      <c r="BV35" s="9">
        <v>1</v>
      </c>
    </row>
    <row r="36" spans="1:74" ht="19" customHeight="1">
      <c r="A36" t="s">
        <v>123</v>
      </c>
      <c r="B36" t="s">
        <v>89</v>
      </c>
      <c r="C36">
        <v>1999</v>
      </c>
      <c r="D36" t="s">
        <v>212</v>
      </c>
      <c r="E36" t="s">
        <v>192</v>
      </c>
      <c r="F36" t="s">
        <v>213</v>
      </c>
      <c r="G36">
        <v>15</v>
      </c>
      <c r="H36">
        <v>30.1</v>
      </c>
      <c r="I36">
        <v>8.5</v>
      </c>
      <c r="J36">
        <v>5</v>
      </c>
      <c r="K36">
        <v>8</v>
      </c>
      <c r="L36" t="s">
        <v>193</v>
      </c>
      <c r="M36">
        <v>15</v>
      </c>
      <c r="N36">
        <v>15</v>
      </c>
      <c r="O36">
        <v>14</v>
      </c>
      <c r="P36" t="s">
        <v>214</v>
      </c>
      <c r="Q36" t="s">
        <v>89</v>
      </c>
      <c r="R36" t="s">
        <v>215</v>
      </c>
      <c r="S36" t="s">
        <v>216</v>
      </c>
      <c r="T36" t="s">
        <v>199</v>
      </c>
      <c r="U36">
        <v>15</v>
      </c>
      <c r="V36">
        <v>3.2</v>
      </c>
      <c r="W36">
        <v>0.41</v>
      </c>
      <c r="X36">
        <v>5</v>
      </c>
      <c r="Y36">
        <v>15</v>
      </c>
      <c r="Z36">
        <v>1.53</v>
      </c>
      <c r="AA36">
        <v>1.06</v>
      </c>
      <c r="AB36" t="s">
        <v>179</v>
      </c>
      <c r="AC36" t="s">
        <v>179</v>
      </c>
      <c r="AD36" t="s">
        <v>179</v>
      </c>
      <c r="AE36" t="s">
        <v>179</v>
      </c>
      <c r="AF36" t="s">
        <v>179</v>
      </c>
      <c r="AG36" t="s">
        <v>179</v>
      </c>
      <c r="AH36" t="s">
        <v>179</v>
      </c>
      <c r="AI36" t="s">
        <v>179</v>
      </c>
      <c r="AJ36" t="s">
        <v>179</v>
      </c>
      <c r="AK36" t="s">
        <v>179</v>
      </c>
      <c r="AL36">
        <v>0</v>
      </c>
      <c r="AM36" t="s">
        <v>218</v>
      </c>
      <c r="AN36">
        <v>15</v>
      </c>
      <c r="AO36">
        <v>6.5</v>
      </c>
      <c r="AP36">
        <v>7</v>
      </c>
      <c r="AR36" s="12" t="s">
        <v>185</v>
      </c>
      <c r="AS36" t="s">
        <v>186</v>
      </c>
      <c r="AT36" t="s">
        <v>187</v>
      </c>
      <c r="AU36" t="s">
        <v>188</v>
      </c>
      <c r="AV36" s="2" t="s">
        <v>134</v>
      </c>
      <c r="AW36" s="2" t="s">
        <v>137</v>
      </c>
      <c r="AX36" s="2" t="s">
        <v>137</v>
      </c>
      <c r="AY36" s="2"/>
      <c r="AZ36" s="2"/>
      <c r="BA36" s="2"/>
      <c r="BB36" s="2" t="s">
        <v>138</v>
      </c>
      <c r="BC36" s="2" t="s">
        <v>137</v>
      </c>
      <c r="BD36" s="2" t="s">
        <v>137</v>
      </c>
      <c r="BE36" s="2" t="s">
        <v>134</v>
      </c>
      <c r="BF36" s="12" t="s">
        <v>190</v>
      </c>
      <c r="BK36" s="12" t="s">
        <v>189</v>
      </c>
      <c r="BQ36" s="12" t="s">
        <v>185</v>
      </c>
      <c r="BR36" t="s">
        <v>187</v>
      </c>
      <c r="BS36" t="s">
        <v>188</v>
      </c>
      <c r="BT36" t="s">
        <v>188</v>
      </c>
      <c r="BU36" s="12" t="s">
        <v>190</v>
      </c>
      <c r="BV36" s="2">
        <v>1</v>
      </c>
    </row>
    <row r="37" spans="1:74" ht="19" customHeight="1">
      <c r="A37" t="s">
        <v>90</v>
      </c>
      <c r="B37" t="s">
        <v>91</v>
      </c>
      <c r="C37">
        <v>2003</v>
      </c>
      <c r="D37" t="s">
        <v>212</v>
      </c>
      <c r="E37" t="s">
        <v>192</v>
      </c>
      <c r="F37" t="s">
        <v>213</v>
      </c>
      <c r="G37">
        <v>13</v>
      </c>
      <c r="H37">
        <v>32.5</v>
      </c>
      <c r="I37">
        <v>11.3</v>
      </c>
      <c r="J37">
        <v>8</v>
      </c>
      <c r="K37">
        <v>13</v>
      </c>
      <c r="L37" t="s">
        <v>193</v>
      </c>
      <c r="M37">
        <v>13</v>
      </c>
      <c r="N37">
        <v>13</v>
      </c>
      <c r="O37">
        <v>7</v>
      </c>
      <c r="P37" t="s">
        <v>214</v>
      </c>
      <c r="Q37" t="s">
        <v>91</v>
      </c>
      <c r="R37" t="s">
        <v>220</v>
      </c>
      <c r="S37" t="s">
        <v>216</v>
      </c>
      <c r="T37" t="s">
        <v>199</v>
      </c>
      <c r="U37">
        <v>10</v>
      </c>
      <c r="V37">
        <v>3</v>
      </c>
      <c r="W37">
        <v>0.7</v>
      </c>
      <c r="X37">
        <v>5</v>
      </c>
      <c r="Y37">
        <v>10</v>
      </c>
      <c r="Z37">
        <v>1</v>
      </c>
      <c r="AA37">
        <v>1</v>
      </c>
      <c r="AB37" t="s">
        <v>179</v>
      </c>
      <c r="AC37" t="s">
        <v>179</v>
      </c>
      <c r="AD37" t="s">
        <v>179</v>
      </c>
      <c r="AE37" t="s">
        <v>179</v>
      </c>
      <c r="AF37" t="s">
        <v>179</v>
      </c>
      <c r="AG37" t="s">
        <v>179</v>
      </c>
      <c r="AH37" t="s">
        <v>179</v>
      </c>
      <c r="AI37" t="s">
        <v>179</v>
      </c>
      <c r="AJ37" t="s">
        <v>179</v>
      </c>
      <c r="AK37" t="s">
        <v>179</v>
      </c>
      <c r="AL37">
        <v>3</v>
      </c>
      <c r="AM37" t="s">
        <v>217</v>
      </c>
      <c r="AN37">
        <v>10</v>
      </c>
      <c r="AO37">
        <v>57.9</v>
      </c>
      <c r="AP37">
        <v>14</v>
      </c>
      <c r="AR37" s="12" t="s">
        <v>185</v>
      </c>
      <c r="AS37" t="s">
        <v>186</v>
      </c>
      <c r="AT37" t="s">
        <v>187</v>
      </c>
      <c r="AU37" t="s">
        <v>188</v>
      </c>
      <c r="AV37" s="12" t="s">
        <v>134</v>
      </c>
      <c r="AW37" t="s">
        <v>188</v>
      </c>
      <c r="AX37" t="s">
        <v>188</v>
      </c>
      <c r="BB37" t="s">
        <v>189</v>
      </c>
      <c r="BC37" t="s">
        <v>188</v>
      </c>
      <c r="BD37" t="s">
        <v>186</v>
      </c>
      <c r="BE37" t="s">
        <v>134</v>
      </c>
      <c r="BF37" s="12" t="s">
        <v>189</v>
      </c>
      <c r="BG37" t="s">
        <v>188</v>
      </c>
      <c r="BH37" t="s">
        <v>186</v>
      </c>
      <c r="BK37" s="12" t="s">
        <v>189</v>
      </c>
      <c r="BQ37" s="12" t="s">
        <v>134</v>
      </c>
      <c r="BR37" t="s">
        <v>187</v>
      </c>
      <c r="BS37" t="s">
        <v>188</v>
      </c>
      <c r="BT37" t="s">
        <v>137</v>
      </c>
      <c r="BU37" s="12" t="s">
        <v>190</v>
      </c>
      <c r="BV37" s="9">
        <v>1</v>
      </c>
    </row>
    <row r="38" spans="1:74" ht="19" customHeight="1">
      <c r="A38" t="s">
        <v>90</v>
      </c>
      <c r="B38" t="s">
        <v>64</v>
      </c>
      <c r="C38">
        <v>2003</v>
      </c>
      <c r="D38" t="s">
        <v>212</v>
      </c>
      <c r="E38" t="s">
        <v>192</v>
      </c>
      <c r="F38" t="s">
        <v>213</v>
      </c>
      <c r="G38">
        <v>13</v>
      </c>
      <c r="H38">
        <v>28.5</v>
      </c>
      <c r="I38">
        <v>9.1999999999999993</v>
      </c>
      <c r="J38">
        <v>5</v>
      </c>
      <c r="K38">
        <v>13</v>
      </c>
      <c r="L38" t="s">
        <v>193</v>
      </c>
      <c r="M38">
        <v>13</v>
      </c>
      <c r="N38">
        <v>13</v>
      </c>
      <c r="O38">
        <v>1</v>
      </c>
      <c r="P38" t="s">
        <v>214</v>
      </c>
      <c r="Q38" t="s">
        <v>64</v>
      </c>
      <c r="S38" t="s">
        <v>64</v>
      </c>
      <c r="T38" t="s">
        <v>199</v>
      </c>
      <c r="U38">
        <v>10</v>
      </c>
      <c r="V38">
        <v>2.5</v>
      </c>
      <c r="W38">
        <v>0.5</v>
      </c>
      <c r="X38">
        <v>5</v>
      </c>
      <c r="Y38">
        <v>10</v>
      </c>
      <c r="Z38">
        <v>2.4</v>
      </c>
      <c r="AA38">
        <v>0.8</v>
      </c>
      <c r="AB38" t="s">
        <v>179</v>
      </c>
      <c r="AC38" t="s">
        <v>179</v>
      </c>
      <c r="AD38" t="s">
        <v>179</v>
      </c>
      <c r="AE38" t="s">
        <v>179</v>
      </c>
      <c r="AF38" t="s">
        <v>179</v>
      </c>
      <c r="AG38" t="s">
        <v>179</v>
      </c>
      <c r="AH38" t="s">
        <v>179</v>
      </c>
      <c r="AI38" t="s">
        <v>179</v>
      </c>
      <c r="AJ38" t="s">
        <v>179</v>
      </c>
      <c r="AK38" t="s">
        <v>179</v>
      </c>
      <c r="AL38">
        <v>3</v>
      </c>
      <c r="AM38" t="s">
        <v>217</v>
      </c>
      <c r="AN38">
        <v>10</v>
      </c>
      <c r="AO38">
        <v>64</v>
      </c>
      <c r="AP38">
        <v>10.3</v>
      </c>
      <c r="AR38" s="12" t="s">
        <v>185</v>
      </c>
      <c r="AS38" t="s">
        <v>186</v>
      </c>
      <c r="AT38" t="s">
        <v>187</v>
      </c>
      <c r="AU38" t="s">
        <v>188</v>
      </c>
      <c r="AV38" s="12" t="s">
        <v>134</v>
      </c>
      <c r="AW38" t="s">
        <v>188</v>
      </c>
      <c r="AX38" t="s">
        <v>188</v>
      </c>
      <c r="BB38" t="s">
        <v>189</v>
      </c>
      <c r="BC38" t="s">
        <v>188</v>
      </c>
      <c r="BD38" t="s">
        <v>186</v>
      </c>
      <c r="BE38" t="s">
        <v>134</v>
      </c>
      <c r="BF38" s="12" t="s">
        <v>189</v>
      </c>
      <c r="BG38" t="s">
        <v>188</v>
      </c>
      <c r="BH38" t="s">
        <v>186</v>
      </c>
      <c r="BK38" s="12" t="s">
        <v>189</v>
      </c>
      <c r="BQ38" s="12" t="s">
        <v>134</v>
      </c>
      <c r="BR38" t="s">
        <v>187</v>
      </c>
      <c r="BS38" t="s">
        <v>188</v>
      </c>
      <c r="BT38" t="s">
        <v>137</v>
      </c>
      <c r="BU38" s="12" t="s">
        <v>190</v>
      </c>
      <c r="BV38" s="2">
        <v>1</v>
      </c>
    </row>
    <row r="39" spans="1:74">
      <c r="A39" t="s">
        <v>92</v>
      </c>
      <c r="B39" t="s">
        <v>91</v>
      </c>
      <c r="C39">
        <v>2006</v>
      </c>
      <c r="D39" t="s">
        <v>212</v>
      </c>
      <c r="E39" t="s">
        <v>178</v>
      </c>
      <c r="F39" t="s">
        <v>213</v>
      </c>
      <c r="G39">
        <v>30</v>
      </c>
      <c r="H39">
        <v>34.9</v>
      </c>
      <c r="I39">
        <v>11.5</v>
      </c>
      <c r="J39">
        <v>10</v>
      </c>
      <c r="K39">
        <v>28</v>
      </c>
      <c r="L39" t="s">
        <v>193</v>
      </c>
      <c r="M39">
        <v>28</v>
      </c>
      <c r="N39">
        <v>30</v>
      </c>
      <c r="O39">
        <v>13</v>
      </c>
      <c r="P39" t="s">
        <v>214</v>
      </c>
      <c r="Q39" t="s">
        <v>91</v>
      </c>
      <c r="R39" t="s">
        <v>215</v>
      </c>
      <c r="S39" t="s">
        <v>216</v>
      </c>
      <c r="T39" t="s">
        <v>199</v>
      </c>
      <c r="U39">
        <v>30</v>
      </c>
      <c r="V39">
        <v>3.2</v>
      </c>
      <c r="W39">
        <v>0.6</v>
      </c>
      <c r="X39">
        <v>7</v>
      </c>
      <c r="Y39" s="11">
        <v>30</v>
      </c>
      <c r="Z39" s="11">
        <v>-1.1000000000000001</v>
      </c>
      <c r="AA39" s="11">
        <v>1.37</v>
      </c>
      <c r="AB39">
        <v>30</v>
      </c>
      <c r="AC39">
        <v>-1.1000000000000001</v>
      </c>
      <c r="AD39">
        <v>1.37</v>
      </c>
      <c r="AE39" t="s">
        <v>179</v>
      </c>
      <c r="AF39" t="s">
        <v>179</v>
      </c>
      <c r="AG39" t="s">
        <v>179</v>
      </c>
      <c r="AH39" t="s">
        <v>179</v>
      </c>
      <c r="AI39" t="s">
        <v>179</v>
      </c>
      <c r="AJ39" t="s">
        <v>179</v>
      </c>
      <c r="AK39" t="s">
        <v>179</v>
      </c>
      <c r="AL39">
        <v>6</v>
      </c>
      <c r="AM39" t="s">
        <v>218</v>
      </c>
      <c r="AN39">
        <v>30</v>
      </c>
      <c r="AO39">
        <v>-0.3</v>
      </c>
      <c r="AP39">
        <v>6.3</v>
      </c>
      <c r="AR39" s="12" t="s">
        <v>185</v>
      </c>
      <c r="AT39" t="s">
        <v>187</v>
      </c>
      <c r="AU39" t="s">
        <v>188</v>
      </c>
      <c r="AV39" s="12" t="s">
        <v>134</v>
      </c>
      <c r="AW39" t="s">
        <v>188</v>
      </c>
      <c r="AX39" t="s">
        <v>188</v>
      </c>
      <c r="BC39" t="s">
        <v>187</v>
      </c>
      <c r="BD39" t="s">
        <v>186</v>
      </c>
      <c r="BE39" t="s">
        <v>134</v>
      </c>
      <c r="BF39" s="12" t="s">
        <v>190</v>
      </c>
      <c r="BG39" t="s">
        <v>188</v>
      </c>
      <c r="BH39" t="s">
        <v>188</v>
      </c>
      <c r="BI39" t="s">
        <v>186</v>
      </c>
      <c r="BJ39" t="s">
        <v>186</v>
      </c>
      <c r="BK39" s="12" t="s">
        <v>189</v>
      </c>
      <c r="BQ39" s="12" t="s">
        <v>134</v>
      </c>
      <c r="BR39" t="s">
        <v>187</v>
      </c>
      <c r="BS39" t="s">
        <v>137</v>
      </c>
      <c r="BU39" s="12" t="s">
        <v>190</v>
      </c>
      <c r="BV39" s="9">
        <v>1</v>
      </c>
    </row>
    <row r="40" spans="1:74" ht="21">
      <c r="A40" t="s">
        <v>92</v>
      </c>
      <c r="B40" t="s">
        <v>70</v>
      </c>
      <c r="C40">
        <v>2006</v>
      </c>
      <c r="D40" t="s">
        <v>212</v>
      </c>
      <c r="E40" t="s">
        <v>178</v>
      </c>
      <c r="F40" t="s">
        <v>213</v>
      </c>
      <c r="G40">
        <v>30</v>
      </c>
      <c r="H40">
        <v>33.4</v>
      </c>
      <c r="I40">
        <v>10.1</v>
      </c>
      <c r="J40">
        <v>9</v>
      </c>
      <c r="K40">
        <v>27</v>
      </c>
      <c r="L40" t="s">
        <v>193</v>
      </c>
      <c r="M40">
        <v>28</v>
      </c>
      <c r="N40">
        <v>30</v>
      </c>
      <c r="O40">
        <v>9</v>
      </c>
      <c r="P40" t="s">
        <v>214</v>
      </c>
      <c r="Q40" t="s">
        <v>70</v>
      </c>
      <c r="R40" t="s">
        <v>219</v>
      </c>
      <c r="S40" s="2" t="s">
        <v>183</v>
      </c>
      <c r="T40" t="s">
        <v>199</v>
      </c>
      <c r="U40">
        <v>30</v>
      </c>
      <c r="V40">
        <v>3</v>
      </c>
      <c r="W40">
        <v>0.7</v>
      </c>
      <c r="X40">
        <v>7</v>
      </c>
      <c r="Y40" s="11">
        <v>30</v>
      </c>
      <c r="Z40" s="11">
        <v>-0.8</v>
      </c>
      <c r="AA40" s="11">
        <v>1.1100000000000001</v>
      </c>
      <c r="AB40">
        <v>30</v>
      </c>
      <c r="AC40">
        <v>-0.8</v>
      </c>
      <c r="AD40">
        <v>1.1100000000000001</v>
      </c>
      <c r="AE40" t="s">
        <v>179</v>
      </c>
      <c r="AF40" t="s">
        <v>179</v>
      </c>
      <c r="AG40" t="s">
        <v>179</v>
      </c>
      <c r="AH40" t="s">
        <v>179</v>
      </c>
      <c r="AI40" t="s">
        <v>179</v>
      </c>
      <c r="AJ40" t="s">
        <v>179</v>
      </c>
      <c r="AK40" t="s">
        <v>179</v>
      </c>
      <c r="AL40">
        <v>9</v>
      </c>
      <c r="AM40" t="s">
        <v>218</v>
      </c>
      <c r="AN40">
        <v>30</v>
      </c>
      <c r="AO40">
        <v>-1.93</v>
      </c>
      <c r="AP40">
        <v>5.25</v>
      </c>
      <c r="AR40" s="12" t="s">
        <v>185</v>
      </c>
      <c r="AT40" t="s">
        <v>187</v>
      </c>
      <c r="AU40" t="s">
        <v>188</v>
      </c>
      <c r="AV40" s="12" t="s">
        <v>134</v>
      </c>
      <c r="AW40" t="s">
        <v>188</v>
      </c>
      <c r="AX40" t="s">
        <v>188</v>
      </c>
      <c r="BC40" t="s">
        <v>187</v>
      </c>
      <c r="BD40" t="s">
        <v>186</v>
      </c>
      <c r="BE40" t="s">
        <v>134</v>
      </c>
      <c r="BF40" s="12" t="s">
        <v>190</v>
      </c>
      <c r="BG40" t="s">
        <v>188</v>
      </c>
      <c r="BH40" t="s">
        <v>188</v>
      </c>
      <c r="BI40" t="s">
        <v>186</v>
      </c>
      <c r="BJ40" t="s">
        <v>186</v>
      </c>
      <c r="BK40" s="12" t="s">
        <v>189</v>
      </c>
      <c r="BQ40" s="12" t="s">
        <v>134</v>
      </c>
      <c r="BR40" t="s">
        <v>187</v>
      </c>
      <c r="BS40" t="s">
        <v>137</v>
      </c>
      <c r="BU40" s="12" t="s">
        <v>190</v>
      </c>
      <c r="BV40" s="2">
        <v>1</v>
      </c>
    </row>
    <row r="41" spans="1:74">
      <c r="A41" t="s">
        <v>92</v>
      </c>
      <c r="B41" t="s">
        <v>64</v>
      </c>
      <c r="C41">
        <v>2006</v>
      </c>
      <c r="D41" t="s">
        <v>212</v>
      </c>
      <c r="E41" t="s">
        <v>178</v>
      </c>
      <c r="F41" t="s">
        <v>213</v>
      </c>
      <c r="G41">
        <v>30</v>
      </c>
      <c r="H41">
        <v>34.4</v>
      </c>
      <c r="I41">
        <v>11.1</v>
      </c>
      <c r="J41">
        <v>14</v>
      </c>
      <c r="K41">
        <v>25</v>
      </c>
      <c r="L41" t="s">
        <v>193</v>
      </c>
      <c r="M41">
        <v>24</v>
      </c>
      <c r="N41">
        <v>30</v>
      </c>
      <c r="O41">
        <v>2</v>
      </c>
      <c r="P41" t="s">
        <v>214</v>
      </c>
      <c r="Q41" t="s">
        <v>64</v>
      </c>
      <c r="S41" t="s">
        <v>64</v>
      </c>
      <c r="T41" t="s">
        <v>199</v>
      </c>
      <c r="U41">
        <v>30</v>
      </c>
      <c r="V41">
        <v>3.2</v>
      </c>
      <c r="W41">
        <v>0.6</v>
      </c>
      <c r="X41">
        <v>7</v>
      </c>
      <c r="Y41" s="11">
        <v>30</v>
      </c>
      <c r="Z41" s="11">
        <v>-0.37</v>
      </c>
      <c r="AA41" s="11">
        <v>0.72</v>
      </c>
      <c r="AB41">
        <v>30</v>
      </c>
      <c r="AC41">
        <v>-0.37</v>
      </c>
      <c r="AD41">
        <v>0.72</v>
      </c>
      <c r="AE41" t="s">
        <v>179</v>
      </c>
      <c r="AF41" t="s">
        <v>179</v>
      </c>
      <c r="AG41" t="s">
        <v>179</v>
      </c>
      <c r="AH41" t="s">
        <v>179</v>
      </c>
      <c r="AI41" t="s">
        <v>179</v>
      </c>
      <c r="AJ41" t="s">
        <v>179</v>
      </c>
      <c r="AK41" t="s">
        <v>179</v>
      </c>
      <c r="AL41">
        <v>10</v>
      </c>
      <c r="AM41" t="s">
        <v>218</v>
      </c>
      <c r="AN41">
        <v>30</v>
      </c>
      <c r="AO41">
        <v>-7.0000000000000007E-2</v>
      </c>
      <c r="AP41">
        <v>6.44</v>
      </c>
      <c r="AR41" s="12" t="s">
        <v>185</v>
      </c>
      <c r="AT41" t="s">
        <v>187</v>
      </c>
      <c r="AU41" t="s">
        <v>188</v>
      </c>
      <c r="AV41" s="12" t="s">
        <v>134</v>
      </c>
      <c r="AW41" t="s">
        <v>188</v>
      </c>
      <c r="AX41" t="s">
        <v>188</v>
      </c>
      <c r="BC41" t="s">
        <v>187</v>
      </c>
      <c r="BD41" t="s">
        <v>186</v>
      </c>
      <c r="BE41" t="s">
        <v>134</v>
      </c>
      <c r="BF41" s="12" t="s">
        <v>190</v>
      </c>
      <c r="BG41" t="s">
        <v>188</v>
      </c>
      <c r="BH41" t="s">
        <v>188</v>
      </c>
      <c r="BI41" t="s">
        <v>186</v>
      </c>
      <c r="BJ41" t="s">
        <v>186</v>
      </c>
      <c r="BK41" s="12" t="s">
        <v>189</v>
      </c>
      <c r="BQ41" s="12" t="s">
        <v>134</v>
      </c>
      <c r="BR41" t="s">
        <v>187</v>
      </c>
      <c r="BS41" t="s">
        <v>137</v>
      </c>
      <c r="BU41" s="12" t="s">
        <v>190</v>
      </c>
      <c r="BV41" s="9">
        <v>1</v>
      </c>
    </row>
    <row r="42" spans="1:74">
      <c r="A42" t="s">
        <v>281</v>
      </c>
      <c r="B42" t="s">
        <v>222</v>
      </c>
      <c r="C42">
        <v>1994</v>
      </c>
      <c r="D42" t="s">
        <v>165</v>
      </c>
      <c r="E42" t="s">
        <v>156</v>
      </c>
      <c r="F42" t="s">
        <v>252</v>
      </c>
      <c r="G42">
        <v>6</v>
      </c>
      <c r="H42">
        <v>33</v>
      </c>
      <c r="I42">
        <v>9</v>
      </c>
      <c r="J42">
        <v>3</v>
      </c>
      <c r="K42">
        <v>6</v>
      </c>
      <c r="L42" t="s">
        <v>242</v>
      </c>
      <c r="M42">
        <v>6</v>
      </c>
      <c r="N42">
        <v>6</v>
      </c>
      <c r="O42">
        <v>6</v>
      </c>
      <c r="P42" t="s">
        <v>296</v>
      </c>
      <c r="Q42" t="s">
        <v>222</v>
      </c>
      <c r="R42" t="s">
        <v>303</v>
      </c>
      <c r="S42" t="s">
        <v>226</v>
      </c>
      <c r="T42" t="s">
        <v>297</v>
      </c>
      <c r="U42">
        <v>6</v>
      </c>
      <c r="V42">
        <v>6.2</v>
      </c>
      <c r="W42">
        <v>1.9</v>
      </c>
      <c r="X42">
        <v>14</v>
      </c>
      <c r="Y42">
        <v>6</v>
      </c>
      <c r="Z42">
        <v>1.7</v>
      </c>
      <c r="AA42">
        <v>0.8</v>
      </c>
      <c r="AB42" t="s">
        <v>129</v>
      </c>
      <c r="AC42" t="s">
        <v>129</v>
      </c>
      <c r="AD42" t="s">
        <v>129</v>
      </c>
      <c r="AE42" t="s">
        <v>129</v>
      </c>
      <c r="AF42" t="s">
        <v>129</v>
      </c>
      <c r="AG42" t="s">
        <v>129</v>
      </c>
      <c r="AH42" t="s">
        <v>129</v>
      </c>
      <c r="AI42" t="s">
        <v>129</v>
      </c>
      <c r="AJ42" t="s">
        <v>129</v>
      </c>
      <c r="AK42" t="s">
        <v>129</v>
      </c>
      <c r="AL42" t="s">
        <v>129</v>
      </c>
      <c r="AM42" t="s">
        <v>129</v>
      </c>
      <c r="AN42" t="s">
        <v>129</v>
      </c>
      <c r="AO42" t="s">
        <v>129</v>
      </c>
      <c r="AP42" t="s">
        <v>129</v>
      </c>
      <c r="AR42" s="12" t="s">
        <v>134</v>
      </c>
      <c r="AS42" t="s">
        <v>135</v>
      </c>
      <c r="AT42" t="s">
        <v>136</v>
      </c>
      <c r="AU42" t="s">
        <v>137</v>
      </c>
      <c r="AV42" s="12" t="s">
        <v>138</v>
      </c>
      <c r="AW42" t="s">
        <v>137</v>
      </c>
      <c r="AX42" t="s">
        <v>137</v>
      </c>
      <c r="BB42" t="s">
        <v>138</v>
      </c>
      <c r="BC42" t="s">
        <v>135</v>
      </c>
      <c r="BE42" t="s">
        <v>138</v>
      </c>
      <c r="BF42" s="12" t="s">
        <v>138</v>
      </c>
      <c r="BG42" t="s">
        <v>135</v>
      </c>
      <c r="BK42" s="12" t="s">
        <v>138</v>
      </c>
      <c r="BQ42" s="12" t="s">
        <v>139</v>
      </c>
      <c r="BR42" t="s">
        <v>136</v>
      </c>
      <c r="BU42" s="12" t="s">
        <v>139</v>
      </c>
      <c r="BV42" s="2">
        <v>1</v>
      </c>
    </row>
    <row r="43" spans="1:74">
      <c r="A43" t="s">
        <v>281</v>
      </c>
      <c r="B43" t="s">
        <v>140</v>
      </c>
      <c r="C43">
        <v>1994</v>
      </c>
      <c r="D43" t="s">
        <v>165</v>
      </c>
      <c r="E43" t="s">
        <v>156</v>
      </c>
      <c r="F43" t="s">
        <v>252</v>
      </c>
      <c r="G43">
        <v>6</v>
      </c>
      <c r="H43">
        <v>30</v>
      </c>
      <c r="I43">
        <v>6</v>
      </c>
      <c r="J43">
        <v>1</v>
      </c>
      <c r="K43">
        <v>4</v>
      </c>
      <c r="L43" t="s">
        <v>242</v>
      </c>
      <c r="M43">
        <v>4</v>
      </c>
      <c r="N43">
        <v>6</v>
      </c>
      <c r="O43">
        <v>2</v>
      </c>
      <c r="P43" t="s">
        <v>296</v>
      </c>
      <c r="Q43" t="s">
        <v>140</v>
      </c>
      <c r="S43" t="s">
        <v>140</v>
      </c>
      <c r="T43" t="s">
        <v>297</v>
      </c>
      <c r="U43">
        <v>6</v>
      </c>
      <c r="V43">
        <v>4</v>
      </c>
      <c r="W43">
        <v>1.8</v>
      </c>
      <c r="X43">
        <v>14</v>
      </c>
      <c r="Y43">
        <v>6</v>
      </c>
      <c r="Z43">
        <v>2.7</v>
      </c>
      <c r="AA43">
        <v>2.2000000000000002</v>
      </c>
      <c r="AB43" t="s">
        <v>129</v>
      </c>
      <c r="AC43" t="s">
        <v>129</v>
      </c>
      <c r="AD43" t="s">
        <v>129</v>
      </c>
      <c r="AE43" t="s">
        <v>129</v>
      </c>
      <c r="AF43" t="s">
        <v>129</v>
      </c>
      <c r="AG43" t="s">
        <v>129</v>
      </c>
      <c r="AH43" t="s">
        <v>129</v>
      </c>
      <c r="AI43" t="s">
        <v>129</v>
      </c>
      <c r="AJ43" t="s">
        <v>129</v>
      </c>
      <c r="AK43" t="s">
        <v>129</v>
      </c>
      <c r="AL43" t="s">
        <v>129</v>
      </c>
      <c r="AM43" t="s">
        <v>129</v>
      </c>
      <c r="AN43" t="s">
        <v>129</v>
      </c>
      <c r="AO43" t="s">
        <v>129</v>
      </c>
      <c r="AP43" t="s">
        <v>129</v>
      </c>
      <c r="AR43" s="12" t="s">
        <v>134</v>
      </c>
      <c r="AS43" t="s">
        <v>135</v>
      </c>
      <c r="AT43" t="s">
        <v>136</v>
      </c>
      <c r="AU43" t="s">
        <v>137</v>
      </c>
      <c r="AV43" s="12" t="s">
        <v>138</v>
      </c>
      <c r="AW43" t="s">
        <v>137</v>
      </c>
      <c r="AX43" t="s">
        <v>137</v>
      </c>
      <c r="BB43" t="s">
        <v>138</v>
      </c>
      <c r="BC43" t="s">
        <v>135</v>
      </c>
      <c r="BE43" t="s">
        <v>138</v>
      </c>
      <c r="BF43" s="12" t="s">
        <v>138</v>
      </c>
      <c r="BG43" t="s">
        <v>135</v>
      </c>
      <c r="BK43" s="12" t="s">
        <v>138</v>
      </c>
      <c r="BQ43" s="12" t="s">
        <v>139</v>
      </c>
      <c r="BR43" t="s">
        <v>136</v>
      </c>
      <c r="BU43" s="12" t="s">
        <v>139</v>
      </c>
      <c r="BV43" s="9">
        <v>1</v>
      </c>
    </row>
    <row r="44" spans="1:74" ht="21">
      <c r="A44" t="s">
        <v>284</v>
      </c>
      <c r="B44" t="s">
        <v>151</v>
      </c>
      <c r="C44">
        <v>2018</v>
      </c>
      <c r="D44" t="s">
        <v>285</v>
      </c>
      <c r="E44" t="s">
        <v>144</v>
      </c>
      <c r="F44" t="s">
        <v>156</v>
      </c>
      <c r="G44">
        <v>17</v>
      </c>
      <c r="H44">
        <v>33</v>
      </c>
      <c r="I44">
        <v>15</v>
      </c>
      <c r="J44">
        <v>5</v>
      </c>
      <c r="K44">
        <v>4</v>
      </c>
      <c r="L44" t="s">
        <v>146</v>
      </c>
      <c r="M44" t="s">
        <v>179</v>
      </c>
      <c r="N44">
        <v>20</v>
      </c>
      <c r="O44" s="11">
        <v>12</v>
      </c>
      <c r="P44" s="11" t="s">
        <v>147</v>
      </c>
      <c r="Q44" t="s">
        <v>151</v>
      </c>
      <c r="R44" t="s">
        <v>286</v>
      </c>
      <c r="S44" s="2" t="s">
        <v>133</v>
      </c>
      <c r="T44" t="s">
        <v>128</v>
      </c>
      <c r="U44">
        <v>17</v>
      </c>
      <c r="V44">
        <v>5.7</v>
      </c>
      <c r="W44">
        <v>1.76</v>
      </c>
      <c r="X44">
        <v>5</v>
      </c>
      <c r="Y44">
        <v>17</v>
      </c>
      <c r="Z44">
        <v>2.0699999999999998</v>
      </c>
      <c r="AA44">
        <v>1.54</v>
      </c>
      <c r="AB44" t="s">
        <v>129</v>
      </c>
      <c r="AC44" t="s">
        <v>129</v>
      </c>
      <c r="AD44" t="s">
        <v>129</v>
      </c>
      <c r="AE44" t="s">
        <v>129</v>
      </c>
      <c r="AF44" t="s">
        <v>129</v>
      </c>
      <c r="AG44" t="s">
        <v>129</v>
      </c>
      <c r="AH44" t="s">
        <v>129</v>
      </c>
      <c r="AI44" t="s">
        <v>129</v>
      </c>
      <c r="AJ44" t="s">
        <v>129</v>
      </c>
      <c r="AK44" t="s">
        <v>129</v>
      </c>
      <c r="AL44">
        <v>3</v>
      </c>
      <c r="AM44" t="s">
        <v>129</v>
      </c>
      <c r="AN44" t="s">
        <v>129</v>
      </c>
      <c r="AO44" t="s">
        <v>129</v>
      </c>
      <c r="AP44" t="s">
        <v>129</v>
      </c>
      <c r="AR44" s="12" t="s">
        <v>134</v>
      </c>
      <c r="AS44" t="s">
        <v>135</v>
      </c>
      <c r="AU44" t="s">
        <v>137</v>
      </c>
      <c r="AV44" s="12" t="s">
        <v>138</v>
      </c>
      <c r="AW44" t="s">
        <v>137</v>
      </c>
      <c r="BB44" t="s">
        <v>138</v>
      </c>
      <c r="BC44" t="s">
        <v>136</v>
      </c>
      <c r="BD44" t="s">
        <v>137</v>
      </c>
      <c r="BE44" t="s">
        <v>138</v>
      </c>
      <c r="BF44" s="12" t="s">
        <v>134</v>
      </c>
      <c r="BG44" t="s">
        <v>137</v>
      </c>
      <c r="BH44" t="s">
        <v>137</v>
      </c>
      <c r="BI44" t="s">
        <v>135</v>
      </c>
      <c r="BJ44" t="s">
        <v>137</v>
      </c>
      <c r="BK44" s="12" t="s">
        <v>138</v>
      </c>
      <c r="BQ44" s="12" t="s">
        <v>139</v>
      </c>
      <c r="BR44" t="s">
        <v>136</v>
      </c>
      <c r="BS44" t="s">
        <v>135</v>
      </c>
      <c r="BT44" t="s">
        <v>135</v>
      </c>
      <c r="BU44" s="12" t="s">
        <v>139</v>
      </c>
      <c r="BV44" s="2">
        <v>1</v>
      </c>
    </row>
    <row r="45" spans="1:74" ht="21">
      <c r="A45" t="s">
        <v>284</v>
      </c>
      <c r="B45" t="s">
        <v>234</v>
      </c>
      <c r="C45">
        <v>2018</v>
      </c>
      <c r="D45" t="s">
        <v>285</v>
      </c>
      <c r="E45" t="s">
        <v>144</v>
      </c>
      <c r="F45" t="s">
        <v>156</v>
      </c>
      <c r="G45">
        <v>34</v>
      </c>
      <c r="H45">
        <v>36.5</v>
      </c>
      <c r="I45">
        <v>12.1</v>
      </c>
      <c r="J45">
        <v>12</v>
      </c>
      <c r="K45">
        <v>9</v>
      </c>
      <c r="L45" t="s">
        <v>146</v>
      </c>
      <c r="M45" t="s">
        <v>179</v>
      </c>
      <c r="N45">
        <v>40</v>
      </c>
      <c r="O45" s="11">
        <v>29</v>
      </c>
      <c r="P45" s="11" t="s">
        <v>147</v>
      </c>
      <c r="Q45" t="s">
        <v>234</v>
      </c>
      <c r="R45" t="s">
        <v>300</v>
      </c>
      <c r="S45" s="10" t="s">
        <v>233</v>
      </c>
      <c r="T45" t="s">
        <v>128</v>
      </c>
      <c r="U45">
        <v>34</v>
      </c>
      <c r="V45">
        <v>5.88</v>
      </c>
      <c r="W45">
        <v>1.36</v>
      </c>
      <c r="X45">
        <v>5</v>
      </c>
      <c r="Y45">
        <v>34</v>
      </c>
      <c r="Z45">
        <v>1.66</v>
      </c>
      <c r="AA45">
        <v>1.25</v>
      </c>
      <c r="AB45" t="s">
        <v>129</v>
      </c>
      <c r="AC45" t="s">
        <v>129</v>
      </c>
      <c r="AD45" t="s">
        <v>129</v>
      </c>
      <c r="AE45" t="s">
        <v>129</v>
      </c>
      <c r="AF45" t="s">
        <v>129</v>
      </c>
      <c r="AG45" t="s">
        <v>129</v>
      </c>
      <c r="AH45" t="s">
        <v>129</v>
      </c>
      <c r="AI45" t="s">
        <v>129</v>
      </c>
      <c r="AJ45" t="s">
        <v>129</v>
      </c>
      <c r="AK45" t="s">
        <v>129</v>
      </c>
      <c r="AL45">
        <v>6</v>
      </c>
      <c r="AM45" t="s">
        <v>129</v>
      </c>
      <c r="AN45" t="s">
        <v>129</v>
      </c>
      <c r="AO45" t="s">
        <v>129</v>
      </c>
      <c r="AP45" t="s">
        <v>129</v>
      </c>
      <c r="AR45" s="12" t="s">
        <v>134</v>
      </c>
      <c r="AS45" t="s">
        <v>135</v>
      </c>
      <c r="AU45" t="s">
        <v>137</v>
      </c>
      <c r="AV45" s="12" t="s">
        <v>138</v>
      </c>
      <c r="AW45" t="s">
        <v>137</v>
      </c>
      <c r="BB45" t="s">
        <v>138</v>
      </c>
      <c r="BC45" t="s">
        <v>136</v>
      </c>
      <c r="BD45" t="s">
        <v>137</v>
      </c>
      <c r="BE45" t="s">
        <v>138</v>
      </c>
      <c r="BF45" s="12" t="s">
        <v>134</v>
      </c>
      <c r="BG45" t="s">
        <v>137</v>
      </c>
      <c r="BH45" t="s">
        <v>137</v>
      </c>
      <c r="BI45" t="s">
        <v>135</v>
      </c>
      <c r="BJ45" t="s">
        <v>137</v>
      </c>
      <c r="BK45" s="12" t="s">
        <v>138</v>
      </c>
      <c r="BQ45" s="12" t="s">
        <v>139</v>
      </c>
      <c r="BR45" t="s">
        <v>136</v>
      </c>
      <c r="BS45" t="s">
        <v>135</v>
      </c>
      <c r="BT45" t="s">
        <v>135</v>
      </c>
      <c r="BU45" s="12" t="s">
        <v>139</v>
      </c>
      <c r="BV45" s="9">
        <v>1</v>
      </c>
    </row>
    <row r="46" spans="1:74">
      <c r="A46" t="s">
        <v>288</v>
      </c>
      <c r="B46" t="s">
        <v>289</v>
      </c>
      <c r="C46">
        <v>2018</v>
      </c>
      <c r="D46" t="s">
        <v>285</v>
      </c>
      <c r="E46" t="s">
        <v>144</v>
      </c>
      <c r="F46" t="s">
        <v>156</v>
      </c>
      <c r="J46">
        <v>7</v>
      </c>
      <c r="K46">
        <v>3</v>
      </c>
      <c r="N46">
        <v>20</v>
      </c>
      <c r="U46">
        <v>17</v>
      </c>
      <c r="V46">
        <v>5.76</v>
      </c>
      <c r="W46">
        <v>1.39</v>
      </c>
      <c r="X46">
        <v>5</v>
      </c>
      <c r="AL46">
        <v>3</v>
      </c>
      <c r="AR46" s="12"/>
      <c r="AV46" s="12"/>
      <c r="BF46" s="12"/>
      <c r="BK46" s="12"/>
      <c r="BQ46" s="12"/>
      <c r="BU46" s="12"/>
      <c r="BV46" s="2">
        <v>1</v>
      </c>
    </row>
    <row r="47" spans="1:74">
      <c r="A47" t="s">
        <v>291</v>
      </c>
      <c r="B47" t="s">
        <v>292</v>
      </c>
      <c r="C47">
        <v>2018</v>
      </c>
      <c r="D47" t="s">
        <v>285</v>
      </c>
      <c r="E47" t="s">
        <v>144</v>
      </c>
      <c r="F47" t="s">
        <v>156</v>
      </c>
      <c r="J47">
        <v>5</v>
      </c>
      <c r="K47">
        <v>6</v>
      </c>
      <c r="N47">
        <v>20</v>
      </c>
      <c r="U47">
        <v>17</v>
      </c>
      <c r="V47">
        <v>6</v>
      </c>
      <c r="W47">
        <v>1.37</v>
      </c>
      <c r="X47">
        <v>5</v>
      </c>
      <c r="AL47">
        <v>3</v>
      </c>
      <c r="AR47" s="12"/>
      <c r="AV47" s="12"/>
      <c r="BF47" s="12"/>
      <c r="BK47" s="12"/>
      <c r="BQ47" s="12"/>
      <c r="BU47" s="12"/>
      <c r="BV47" s="9">
        <v>1</v>
      </c>
    </row>
    <row r="48" spans="1:74">
      <c r="A48" t="s">
        <v>293</v>
      </c>
      <c r="B48" t="s">
        <v>294</v>
      </c>
      <c r="C48">
        <v>2020</v>
      </c>
      <c r="D48" t="s">
        <v>285</v>
      </c>
      <c r="E48" t="s">
        <v>144</v>
      </c>
      <c r="F48" t="s">
        <v>128</v>
      </c>
      <c r="G48">
        <v>25</v>
      </c>
      <c r="H48">
        <v>43.32</v>
      </c>
      <c r="I48">
        <v>12.02</v>
      </c>
      <c r="J48">
        <v>6</v>
      </c>
      <c r="K48" t="s">
        <v>129</v>
      </c>
      <c r="L48" t="s">
        <v>146</v>
      </c>
      <c r="N48">
        <v>26</v>
      </c>
      <c r="O48" s="11">
        <v>13</v>
      </c>
      <c r="P48" s="11" t="s">
        <v>301</v>
      </c>
      <c r="Q48" t="s">
        <v>294</v>
      </c>
      <c r="R48" t="s">
        <v>295</v>
      </c>
      <c r="S48" t="s">
        <v>207</v>
      </c>
      <c r="T48" t="s">
        <v>161</v>
      </c>
      <c r="U48">
        <v>25</v>
      </c>
      <c r="V48">
        <v>2.68</v>
      </c>
      <c r="W48">
        <v>0.69</v>
      </c>
      <c r="X48">
        <v>5</v>
      </c>
      <c r="Y48">
        <v>25</v>
      </c>
      <c r="Z48">
        <v>0.68</v>
      </c>
      <c r="AA48">
        <v>1.06</v>
      </c>
      <c r="AB48" t="s">
        <v>129</v>
      </c>
      <c r="AC48" t="s">
        <v>129</v>
      </c>
      <c r="AD48" t="s">
        <v>129</v>
      </c>
      <c r="AE48" t="s">
        <v>129</v>
      </c>
      <c r="AF48" t="s">
        <v>129</v>
      </c>
      <c r="AG48" t="s">
        <v>129</v>
      </c>
      <c r="AH48" t="s">
        <v>129</v>
      </c>
      <c r="AI48" t="s">
        <v>129</v>
      </c>
      <c r="AJ48" t="s">
        <v>129</v>
      </c>
      <c r="AK48" t="s">
        <v>129</v>
      </c>
      <c r="AL48">
        <v>1</v>
      </c>
      <c r="AM48" t="s">
        <v>129</v>
      </c>
      <c r="AN48" t="s">
        <v>129</v>
      </c>
      <c r="AO48" t="s">
        <v>129</v>
      </c>
      <c r="AP48" t="s">
        <v>129</v>
      </c>
      <c r="AR48" s="12" t="s">
        <v>134</v>
      </c>
      <c r="AS48" t="s">
        <v>135</v>
      </c>
      <c r="AT48" t="s">
        <v>136</v>
      </c>
      <c r="AU48" t="s">
        <v>137</v>
      </c>
      <c r="AV48" s="12" t="s">
        <v>138</v>
      </c>
      <c r="AW48" t="s">
        <v>137</v>
      </c>
      <c r="BB48" t="s">
        <v>138</v>
      </c>
      <c r="BC48" t="s">
        <v>135</v>
      </c>
      <c r="BE48" t="s">
        <v>138</v>
      </c>
      <c r="BF48" s="12" t="s">
        <v>138</v>
      </c>
      <c r="BG48" t="s">
        <v>135</v>
      </c>
      <c r="BK48" s="12" t="s">
        <v>138</v>
      </c>
      <c r="BQ48" s="12" t="s">
        <v>134</v>
      </c>
      <c r="BR48" t="s">
        <v>136</v>
      </c>
      <c r="BU48" s="12" t="s">
        <v>134</v>
      </c>
      <c r="BV48" s="2">
        <v>1</v>
      </c>
    </row>
    <row r="49" spans="1:74">
      <c r="A49" t="s">
        <v>293</v>
      </c>
      <c r="B49" t="s">
        <v>140</v>
      </c>
      <c r="C49">
        <v>2020</v>
      </c>
      <c r="D49" t="s">
        <v>285</v>
      </c>
      <c r="E49" t="s">
        <v>144</v>
      </c>
      <c r="F49" t="s">
        <v>128</v>
      </c>
      <c r="G49">
        <v>25</v>
      </c>
      <c r="H49">
        <v>40.64</v>
      </c>
      <c r="I49">
        <v>11.92</v>
      </c>
      <c r="J49">
        <v>13</v>
      </c>
      <c r="K49" t="s">
        <v>129</v>
      </c>
      <c r="L49" t="s">
        <v>146</v>
      </c>
      <c r="N49">
        <v>26</v>
      </c>
      <c r="O49" s="11">
        <v>3</v>
      </c>
      <c r="P49" s="11" t="s">
        <v>301</v>
      </c>
      <c r="Q49" t="s">
        <v>140</v>
      </c>
      <c r="S49" t="s">
        <v>140</v>
      </c>
      <c r="T49" t="s">
        <v>161</v>
      </c>
      <c r="U49">
        <v>25</v>
      </c>
      <c r="V49">
        <v>2.52</v>
      </c>
      <c r="W49">
        <v>0.57999999999999996</v>
      </c>
      <c r="X49">
        <v>5</v>
      </c>
      <c r="Y49">
        <v>25</v>
      </c>
      <c r="Z49">
        <v>1.8</v>
      </c>
      <c r="AA49">
        <v>1.1499999999999999</v>
      </c>
      <c r="AB49" t="s">
        <v>129</v>
      </c>
      <c r="AC49" t="s">
        <v>129</v>
      </c>
      <c r="AD49" t="s">
        <v>129</v>
      </c>
      <c r="AE49" t="s">
        <v>129</v>
      </c>
      <c r="AF49" t="s">
        <v>129</v>
      </c>
      <c r="AG49" t="s">
        <v>129</v>
      </c>
      <c r="AH49" t="s">
        <v>129</v>
      </c>
      <c r="AI49" t="s">
        <v>129</v>
      </c>
      <c r="AJ49" t="s">
        <v>129</v>
      </c>
      <c r="AK49" t="s">
        <v>129</v>
      </c>
      <c r="AL49">
        <v>1</v>
      </c>
      <c r="AM49" t="s">
        <v>129</v>
      </c>
      <c r="AN49" t="s">
        <v>129</v>
      </c>
      <c r="AO49" t="s">
        <v>129</v>
      </c>
      <c r="AP49" t="s">
        <v>129</v>
      </c>
      <c r="AR49" s="12" t="s">
        <v>134</v>
      </c>
      <c r="AS49" t="s">
        <v>135</v>
      </c>
      <c r="AT49" t="s">
        <v>136</v>
      </c>
      <c r="AU49" t="s">
        <v>137</v>
      </c>
      <c r="AV49" s="12" t="s">
        <v>138</v>
      </c>
      <c r="AW49" t="s">
        <v>137</v>
      </c>
      <c r="BB49" t="s">
        <v>138</v>
      </c>
      <c r="BC49" t="s">
        <v>135</v>
      </c>
      <c r="BE49" t="s">
        <v>138</v>
      </c>
      <c r="BF49" s="12" t="s">
        <v>138</v>
      </c>
      <c r="BG49" t="s">
        <v>135</v>
      </c>
      <c r="BK49" s="12" t="s">
        <v>138</v>
      </c>
      <c r="BQ49" s="12" t="s">
        <v>134</v>
      </c>
      <c r="BR49" t="s">
        <v>136</v>
      </c>
      <c r="BU49" s="12" t="s">
        <v>134</v>
      </c>
      <c r="BV49" s="9">
        <v>1</v>
      </c>
    </row>
    <row r="50" spans="1:74">
      <c r="A50" t="s">
        <v>99</v>
      </c>
      <c r="B50" t="s">
        <v>96</v>
      </c>
      <c r="C50">
        <v>2010</v>
      </c>
      <c r="D50" t="s">
        <v>212</v>
      </c>
      <c r="E50" t="s">
        <v>192</v>
      </c>
      <c r="F50" t="s">
        <v>254</v>
      </c>
      <c r="G50">
        <v>13</v>
      </c>
      <c r="H50">
        <v>43</v>
      </c>
      <c r="I50">
        <v>10.6</v>
      </c>
      <c r="J50">
        <v>7</v>
      </c>
      <c r="K50">
        <v>9</v>
      </c>
      <c r="L50" t="s">
        <v>156</v>
      </c>
      <c r="N50">
        <v>8</v>
      </c>
      <c r="O50">
        <v>4</v>
      </c>
      <c r="P50" t="s">
        <v>246</v>
      </c>
      <c r="Q50" t="s">
        <v>96</v>
      </c>
      <c r="R50" t="s">
        <v>255</v>
      </c>
      <c r="S50" t="s">
        <v>216</v>
      </c>
      <c r="T50" t="s">
        <v>199</v>
      </c>
      <c r="U50">
        <v>8</v>
      </c>
      <c r="V50">
        <v>2.87</v>
      </c>
      <c r="W50">
        <v>0.64</v>
      </c>
      <c r="X50">
        <v>3</v>
      </c>
      <c r="Y50">
        <v>8</v>
      </c>
      <c r="Z50">
        <v>1</v>
      </c>
      <c r="AA50">
        <v>1.07</v>
      </c>
      <c r="AB50" t="s">
        <v>179</v>
      </c>
      <c r="AC50" t="s">
        <v>179</v>
      </c>
      <c r="AD50" t="s">
        <v>179</v>
      </c>
      <c r="AE50" t="s">
        <v>179</v>
      </c>
      <c r="AF50" t="s">
        <v>179</v>
      </c>
      <c r="AG50" t="s">
        <v>179</v>
      </c>
      <c r="AH50" t="s">
        <v>179</v>
      </c>
      <c r="AI50" t="s">
        <v>179</v>
      </c>
      <c r="AJ50" t="s">
        <v>179</v>
      </c>
      <c r="AK50" t="s">
        <v>179</v>
      </c>
      <c r="AL50" t="s">
        <v>179</v>
      </c>
      <c r="AM50" t="s">
        <v>217</v>
      </c>
      <c r="AN50">
        <v>8</v>
      </c>
      <c r="AO50">
        <v>66.5</v>
      </c>
      <c r="AP50">
        <v>17.920000000000002</v>
      </c>
      <c r="AR50" s="12" t="s">
        <v>185</v>
      </c>
      <c r="AS50" t="s">
        <v>186</v>
      </c>
      <c r="AT50" t="s">
        <v>187</v>
      </c>
      <c r="AU50" t="s">
        <v>188</v>
      </c>
      <c r="AV50" s="12" t="s">
        <v>189</v>
      </c>
      <c r="AW50" t="s">
        <v>188</v>
      </c>
      <c r="AX50" t="s">
        <v>188</v>
      </c>
      <c r="BB50" t="s">
        <v>189</v>
      </c>
      <c r="BC50" t="s">
        <v>186</v>
      </c>
      <c r="BE50" t="s">
        <v>189</v>
      </c>
      <c r="BF50" s="12" t="s">
        <v>189</v>
      </c>
      <c r="BG50" t="s">
        <v>186</v>
      </c>
      <c r="BK50" s="12" t="s">
        <v>189</v>
      </c>
      <c r="BL50" t="s">
        <v>188</v>
      </c>
      <c r="BQ50" s="12" t="s">
        <v>189</v>
      </c>
      <c r="BU50" s="12" t="s">
        <v>185</v>
      </c>
      <c r="BV50" s="2">
        <v>1</v>
      </c>
    </row>
    <row r="51" spans="1:74">
      <c r="A51" t="s">
        <v>99</v>
      </c>
      <c r="B51" t="s">
        <v>64</v>
      </c>
      <c r="C51">
        <v>2010</v>
      </c>
      <c r="D51" t="s">
        <v>212</v>
      </c>
      <c r="E51" t="s">
        <v>192</v>
      </c>
      <c r="F51" t="s">
        <v>254</v>
      </c>
      <c r="G51" t="s">
        <v>179</v>
      </c>
      <c r="H51" t="s">
        <v>179</v>
      </c>
      <c r="I51" t="s">
        <v>179</v>
      </c>
      <c r="J51" t="s">
        <v>179</v>
      </c>
      <c r="K51" t="s">
        <v>179</v>
      </c>
      <c r="L51" t="s">
        <v>156</v>
      </c>
      <c r="N51">
        <v>5</v>
      </c>
      <c r="O51">
        <v>0</v>
      </c>
      <c r="P51" t="s">
        <v>246</v>
      </c>
      <c r="Q51" t="s">
        <v>64</v>
      </c>
      <c r="S51" t="s">
        <v>64</v>
      </c>
      <c r="T51" t="s">
        <v>199</v>
      </c>
      <c r="U51">
        <v>5</v>
      </c>
      <c r="V51">
        <v>3</v>
      </c>
      <c r="W51">
        <v>1.41</v>
      </c>
      <c r="X51">
        <v>3</v>
      </c>
      <c r="Y51">
        <v>5</v>
      </c>
      <c r="Z51">
        <v>2.8</v>
      </c>
      <c r="AA51">
        <v>1.3</v>
      </c>
      <c r="AB51" t="s">
        <v>179</v>
      </c>
      <c r="AC51" t="s">
        <v>179</v>
      </c>
      <c r="AD51" t="s">
        <v>179</v>
      </c>
      <c r="AE51" t="s">
        <v>179</v>
      </c>
      <c r="AF51" t="s">
        <v>179</v>
      </c>
      <c r="AG51" t="s">
        <v>179</v>
      </c>
      <c r="AH51" t="s">
        <v>179</v>
      </c>
      <c r="AI51" t="s">
        <v>179</v>
      </c>
      <c r="AJ51" t="s">
        <v>179</v>
      </c>
      <c r="AK51" t="s">
        <v>179</v>
      </c>
      <c r="AL51" t="s">
        <v>179</v>
      </c>
      <c r="AM51" t="s">
        <v>217</v>
      </c>
      <c r="AN51">
        <v>5</v>
      </c>
      <c r="AO51">
        <v>56.2</v>
      </c>
      <c r="AP51">
        <v>26.38</v>
      </c>
      <c r="AR51" s="12" t="s">
        <v>185</v>
      </c>
      <c r="AS51" t="s">
        <v>186</v>
      </c>
      <c r="AT51" t="s">
        <v>187</v>
      </c>
      <c r="AU51" t="s">
        <v>188</v>
      </c>
      <c r="AV51" s="12" t="s">
        <v>189</v>
      </c>
      <c r="AW51" t="s">
        <v>188</v>
      </c>
      <c r="AX51" t="s">
        <v>188</v>
      </c>
      <c r="BB51" t="s">
        <v>189</v>
      </c>
      <c r="BC51" t="s">
        <v>186</v>
      </c>
      <c r="BE51" t="s">
        <v>189</v>
      </c>
      <c r="BF51" s="12" t="s">
        <v>189</v>
      </c>
      <c r="BG51" t="s">
        <v>186</v>
      </c>
      <c r="BK51" s="12" t="s">
        <v>189</v>
      </c>
      <c r="BL51" t="s">
        <v>188</v>
      </c>
      <c r="BQ51" s="12" t="s">
        <v>189</v>
      </c>
      <c r="BU51" s="12" t="s">
        <v>185</v>
      </c>
      <c r="BV51" s="9">
        <v>1</v>
      </c>
    </row>
    <row r="52" spans="1:74">
      <c r="A52" t="s">
        <v>115</v>
      </c>
      <c r="B52" t="s">
        <v>116</v>
      </c>
      <c r="C52">
        <v>1991</v>
      </c>
      <c r="D52" t="s">
        <v>177</v>
      </c>
      <c r="E52" t="s">
        <v>192</v>
      </c>
      <c r="F52" t="s">
        <v>256</v>
      </c>
      <c r="G52">
        <v>10</v>
      </c>
      <c r="H52">
        <v>34.1</v>
      </c>
      <c r="I52">
        <v>6.5</v>
      </c>
      <c r="J52">
        <v>3</v>
      </c>
      <c r="K52">
        <v>5</v>
      </c>
      <c r="L52" t="s">
        <v>180</v>
      </c>
      <c r="M52">
        <v>10</v>
      </c>
      <c r="N52">
        <v>13</v>
      </c>
      <c r="O52">
        <v>5</v>
      </c>
      <c r="P52" t="s">
        <v>257</v>
      </c>
      <c r="Q52" t="s">
        <v>116</v>
      </c>
      <c r="R52" t="s">
        <v>258</v>
      </c>
      <c r="S52" t="s">
        <v>183</v>
      </c>
      <c r="T52" t="s">
        <v>259</v>
      </c>
      <c r="U52">
        <v>10</v>
      </c>
      <c r="V52">
        <v>2</v>
      </c>
      <c r="W52">
        <v>1.05</v>
      </c>
      <c r="X52">
        <v>15</v>
      </c>
      <c r="Y52">
        <v>10</v>
      </c>
      <c r="Z52">
        <v>1.25</v>
      </c>
      <c r="AA52">
        <v>1.17</v>
      </c>
      <c r="AB52" t="s">
        <v>179</v>
      </c>
      <c r="AC52" t="s">
        <v>179</v>
      </c>
      <c r="AD52" t="s">
        <v>179</v>
      </c>
      <c r="AE52" t="s">
        <v>179</v>
      </c>
      <c r="AF52" t="s">
        <v>179</v>
      </c>
      <c r="AG52" t="s">
        <v>179</v>
      </c>
      <c r="AH52" t="s">
        <v>179</v>
      </c>
      <c r="AI52" t="s">
        <v>179</v>
      </c>
      <c r="AJ52" t="s">
        <v>179</v>
      </c>
      <c r="AK52" t="s">
        <v>179</v>
      </c>
      <c r="AL52">
        <v>3</v>
      </c>
      <c r="AM52" t="s">
        <v>179</v>
      </c>
      <c r="AN52" t="s">
        <v>179</v>
      </c>
      <c r="AO52" t="s">
        <v>179</v>
      </c>
      <c r="AP52" t="s">
        <v>179</v>
      </c>
      <c r="AR52" s="12" t="s">
        <v>185</v>
      </c>
      <c r="AS52" t="s">
        <v>186</v>
      </c>
      <c r="AT52" t="s">
        <v>187</v>
      </c>
      <c r="AU52" t="s">
        <v>188</v>
      </c>
      <c r="AV52" s="12" t="s">
        <v>189</v>
      </c>
      <c r="AW52" t="s">
        <v>188</v>
      </c>
      <c r="AX52" t="s">
        <v>188</v>
      </c>
      <c r="BB52" t="s">
        <v>189</v>
      </c>
      <c r="BC52" t="s">
        <v>186</v>
      </c>
      <c r="BE52" t="s">
        <v>189</v>
      </c>
      <c r="BF52" s="12" t="s">
        <v>185</v>
      </c>
      <c r="BG52" t="s">
        <v>188</v>
      </c>
      <c r="BH52" t="s">
        <v>188</v>
      </c>
      <c r="BI52" t="s">
        <v>186</v>
      </c>
      <c r="BJ52" t="s">
        <v>188</v>
      </c>
      <c r="BK52" s="12" t="s">
        <v>189</v>
      </c>
      <c r="BL52" t="s">
        <v>188</v>
      </c>
      <c r="BM52" t="s">
        <v>188</v>
      </c>
      <c r="BN52" t="s">
        <v>188</v>
      </c>
      <c r="BQ52" s="12" t="s">
        <v>190</v>
      </c>
      <c r="BR52" t="s">
        <v>188</v>
      </c>
      <c r="BS52" t="s">
        <v>186</v>
      </c>
      <c r="BU52" s="12" t="s">
        <v>190</v>
      </c>
      <c r="BV52" s="2">
        <v>1</v>
      </c>
    </row>
    <row r="53" spans="1:74">
      <c r="A53" t="s">
        <v>115</v>
      </c>
      <c r="B53" t="s">
        <v>64</v>
      </c>
      <c r="C53">
        <v>1991</v>
      </c>
      <c r="D53" t="s">
        <v>177</v>
      </c>
      <c r="E53" t="s">
        <v>192</v>
      </c>
      <c r="F53" t="s">
        <v>256</v>
      </c>
      <c r="G53">
        <v>10</v>
      </c>
      <c r="H53">
        <v>33.5</v>
      </c>
      <c r="I53">
        <v>6.4</v>
      </c>
      <c r="J53">
        <v>4</v>
      </c>
      <c r="K53">
        <v>9</v>
      </c>
      <c r="L53" t="s">
        <v>180</v>
      </c>
      <c r="M53">
        <v>10</v>
      </c>
      <c r="N53">
        <v>12</v>
      </c>
      <c r="O53">
        <v>6</v>
      </c>
      <c r="P53" t="s">
        <v>257</v>
      </c>
      <c r="Q53" t="s">
        <v>64</v>
      </c>
      <c r="S53" t="s">
        <v>64</v>
      </c>
      <c r="T53" t="s">
        <v>259</v>
      </c>
      <c r="U53">
        <v>10</v>
      </c>
      <c r="V53">
        <v>2.7</v>
      </c>
      <c r="W53">
        <v>0.48</v>
      </c>
      <c r="X53">
        <v>15</v>
      </c>
      <c r="Y53">
        <v>10</v>
      </c>
      <c r="Z53">
        <v>1.7</v>
      </c>
      <c r="AA53">
        <v>1.26</v>
      </c>
      <c r="AB53" t="s">
        <v>179</v>
      </c>
      <c r="AC53" t="s">
        <v>179</v>
      </c>
      <c r="AD53" t="s">
        <v>179</v>
      </c>
      <c r="AE53" t="s">
        <v>179</v>
      </c>
      <c r="AF53" t="s">
        <v>179</v>
      </c>
      <c r="AG53" t="s">
        <v>179</v>
      </c>
      <c r="AH53" t="s">
        <v>179</v>
      </c>
      <c r="AI53" t="s">
        <v>179</v>
      </c>
      <c r="AJ53" t="s">
        <v>179</v>
      </c>
      <c r="AK53" t="s">
        <v>179</v>
      </c>
      <c r="AL53">
        <v>2</v>
      </c>
      <c r="AM53" t="s">
        <v>179</v>
      </c>
      <c r="AN53" t="s">
        <v>179</v>
      </c>
      <c r="AO53" t="s">
        <v>179</v>
      </c>
      <c r="AP53" t="s">
        <v>179</v>
      </c>
      <c r="AR53" s="12" t="s">
        <v>185</v>
      </c>
      <c r="AS53" t="s">
        <v>186</v>
      </c>
      <c r="AT53" t="s">
        <v>187</v>
      </c>
      <c r="AU53" t="s">
        <v>188</v>
      </c>
      <c r="AV53" s="12" t="s">
        <v>189</v>
      </c>
      <c r="AW53" t="s">
        <v>188</v>
      </c>
      <c r="AX53" t="s">
        <v>188</v>
      </c>
      <c r="BB53" t="s">
        <v>189</v>
      </c>
      <c r="BC53" t="s">
        <v>186</v>
      </c>
      <c r="BE53" t="s">
        <v>189</v>
      </c>
      <c r="BF53" s="12" t="s">
        <v>185</v>
      </c>
      <c r="BG53" t="s">
        <v>188</v>
      </c>
      <c r="BH53" t="s">
        <v>188</v>
      </c>
      <c r="BI53" t="s">
        <v>186</v>
      </c>
      <c r="BJ53" t="s">
        <v>188</v>
      </c>
      <c r="BK53" s="12" t="s">
        <v>189</v>
      </c>
      <c r="BL53" t="s">
        <v>188</v>
      </c>
      <c r="BM53" t="s">
        <v>188</v>
      </c>
      <c r="BN53" t="s">
        <v>188</v>
      </c>
      <c r="BQ53" s="12" t="s">
        <v>190</v>
      </c>
      <c r="BR53" t="s">
        <v>188</v>
      </c>
      <c r="BS53" t="s">
        <v>186</v>
      </c>
      <c r="BU53" s="12" t="s">
        <v>190</v>
      </c>
      <c r="BV53" s="9">
        <v>1</v>
      </c>
    </row>
  </sheetData>
  <autoFilter ref="A2:BX2" xr:uid="{6234E5AB-D1F0-714F-B22C-672B0EDF3731}">
    <sortState xmlns:xlrd2="http://schemas.microsoft.com/office/spreadsheetml/2017/richdata2" ref="A3:BX55">
      <sortCondition ref="A2:A55"/>
    </sortState>
  </autoFilter>
  <phoneticPr fontId="1"/>
  <dataValidations count="6">
    <dataValidation type="list" allowBlank="1" showInputMessage="1" showErrorMessage="1" sqref="F22:F23 T21:T53" xr:uid="{E0FCE5AB-B4B6-F24E-B566-BA15A4E0BE11}">
      <formula1>"BARS global, BARS total, ESRS-akathisia, DIEPS, others"</formula1>
    </dataValidation>
    <dataValidation type="list" allowBlank="1" showInputMessage="1" showErrorMessage="1" sqref="L3:L53" xr:uid="{3A41D905-9EFE-A247-9E12-A0212A05A2E1}">
      <formula1>"typical, atypical, mixed"</formula1>
    </dataValidation>
    <dataValidation type="list" allowBlank="1" showInputMessage="1" showErrorMessage="1" sqref="S3:S53" xr:uid="{6B4E526F-D49C-6A4A-89AA-9F77083444B3}">
      <formula1>"anticholinergics,antihistamins,anticonvulsants, benzodiazepines, beta blockers, placebo, triptans, vitamin B, 5-HT2A antagonists"</formula1>
    </dataValidation>
    <dataValidation type="list" allowBlank="1" showInputMessage="1" showErrorMessage="1" sqref="AM3:AM53" xr:uid="{28973BD9-9A2C-4445-9149-FCDB05677574}">
      <formula1>"PANS, BPRS, others"</formula1>
    </dataValidation>
    <dataValidation type="list" allowBlank="1" showInputMessage="1" showErrorMessage="1" sqref="AV3:AV53 BE3:BF53 BB3:BB53 AR3:AR53 BK3:BK53 BU3:BU53 BQ3:BQ53" xr:uid="{FD890135-868C-7A47-8A70-BFFB1147DB76}">
      <formula1>"L, S, H"</formula1>
    </dataValidation>
    <dataValidation type="list" allowBlank="1" showInputMessage="1" showErrorMessage="1" sqref="BC3:BD53 AW3:BA53 AS3:AU53 BG3:BJ53 BL3:BP53 BR3:BT53" xr:uid="{66BEB128-3CB1-EA46-AB11-5B0CDF63C90D}">
      <formula1>"Y, NI, 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CD93-7FCE-F04F-BBB8-349C1827D723}">
  <dimension ref="A1:DA41"/>
  <sheetViews>
    <sheetView workbookViewId="0">
      <pane xSplit="1" ySplit="1" topLeftCell="P17" activePane="bottomRight" state="frozen"/>
      <selection pane="topRight" activeCell="B1" sqref="B1"/>
      <selection pane="bottomLeft" activeCell="A2" sqref="A2"/>
      <selection pane="bottomRight" activeCell="W41" sqref="W41"/>
    </sheetView>
  </sheetViews>
  <sheetFormatPr baseColWidth="10" defaultRowHeight="20"/>
  <cols>
    <col min="1" max="1" width="23.85546875" customWidth="1"/>
    <col min="3" max="3" width="5.28515625" style="19" customWidth="1"/>
    <col min="4" max="4" width="5.28515625" customWidth="1"/>
    <col min="13" max="15" width="10.7109375" style="19"/>
    <col min="20" max="20" width="22.85546875" customWidth="1"/>
    <col min="21" max="21" width="0" hidden="1" customWidth="1"/>
    <col min="24" max="24" width="10.7109375" style="19"/>
    <col min="26" max="26" width="10.7109375" style="19"/>
    <col min="47" max="76" width="4.7109375" customWidth="1"/>
  </cols>
  <sheetData>
    <row r="1" spans="1:105">
      <c r="A1" t="s">
        <v>0</v>
      </c>
      <c r="B1" t="s">
        <v>1</v>
      </c>
      <c r="C1" s="19" t="s">
        <v>2</v>
      </c>
      <c r="D1" t="s">
        <v>3</v>
      </c>
      <c r="E1" t="s">
        <v>4</v>
      </c>
      <c r="F1" t="s">
        <v>71</v>
      </c>
      <c r="G1" t="s">
        <v>6</v>
      </c>
      <c r="H1" t="s">
        <v>5</v>
      </c>
      <c r="I1" t="s">
        <v>7</v>
      </c>
      <c r="J1" t="s">
        <v>8</v>
      </c>
      <c r="K1" t="s">
        <v>9</v>
      </c>
      <c r="L1" t="s">
        <v>10</v>
      </c>
      <c r="M1" s="19" t="s">
        <v>113</v>
      </c>
      <c r="N1" s="19" t="s">
        <v>14</v>
      </c>
      <c r="O1" s="19" t="s">
        <v>369</v>
      </c>
      <c r="P1" t="s">
        <v>65</v>
      </c>
      <c r="Q1" t="s">
        <v>76</v>
      </c>
      <c r="R1" t="s">
        <v>11</v>
      </c>
      <c r="S1" t="s">
        <v>12</v>
      </c>
      <c r="T1" t="s">
        <v>67</v>
      </c>
      <c r="U1" t="s">
        <v>13</v>
      </c>
      <c r="V1" t="s">
        <v>15</v>
      </c>
      <c r="W1" t="s">
        <v>371</v>
      </c>
      <c r="X1" s="19" t="s">
        <v>16</v>
      </c>
      <c r="Y1" t="s">
        <v>17</v>
      </c>
      <c r="Z1" s="19" t="s">
        <v>370</v>
      </c>
      <c r="AA1" t="s">
        <v>72</v>
      </c>
      <c r="AB1" t="s">
        <v>18</v>
      </c>
      <c r="AC1" t="s">
        <v>19</v>
      </c>
      <c r="AD1" t="s">
        <v>20</v>
      </c>
      <c r="AE1" t="s">
        <v>21</v>
      </c>
      <c r="AF1" t="s">
        <v>22</v>
      </c>
      <c r="AG1" t="s">
        <v>23</v>
      </c>
      <c r="AH1" t="s">
        <v>73</v>
      </c>
      <c r="AI1" t="s">
        <v>28</v>
      </c>
      <c r="AJ1" t="s">
        <v>29</v>
      </c>
      <c r="AK1" t="s">
        <v>30</v>
      </c>
      <c r="AL1" t="s">
        <v>31</v>
      </c>
      <c r="AM1" t="s">
        <v>32</v>
      </c>
      <c r="AN1" t="s">
        <v>33</v>
      </c>
      <c r="AO1" t="s">
        <v>24</v>
      </c>
      <c r="AP1" t="s">
        <v>66</v>
      </c>
      <c r="AQ1" t="s">
        <v>25</v>
      </c>
      <c r="AR1" t="s">
        <v>26</v>
      </c>
      <c r="AS1" t="s">
        <v>27</v>
      </c>
      <c r="AU1" s="3" t="s">
        <v>34</v>
      </c>
      <c r="AV1" s="1">
        <v>1.1000000000000001</v>
      </c>
      <c r="AW1" s="1">
        <v>1.2</v>
      </c>
      <c r="AX1" s="1">
        <v>1.3</v>
      </c>
      <c r="AY1" s="3" t="s">
        <v>35</v>
      </c>
      <c r="AZ1" s="1">
        <v>2.1</v>
      </c>
      <c r="BA1" s="1">
        <v>2.2000000000000002</v>
      </c>
      <c r="BB1" s="1">
        <v>2.2999999999999998</v>
      </c>
      <c r="BC1" s="1">
        <v>2.4</v>
      </c>
      <c r="BD1" s="1">
        <v>2.5</v>
      </c>
      <c r="BE1" s="1" t="s">
        <v>36</v>
      </c>
      <c r="BF1" s="1">
        <v>2.6</v>
      </c>
      <c r="BG1" s="1">
        <v>2.7</v>
      </c>
      <c r="BH1" s="1" t="s">
        <v>37</v>
      </c>
      <c r="BI1" s="3" t="s">
        <v>38</v>
      </c>
      <c r="BJ1" s="1">
        <v>3.1</v>
      </c>
      <c r="BK1" s="1">
        <v>3.2</v>
      </c>
      <c r="BL1" s="1">
        <v>3.3</v>
      </c>
      <c r="BM1" s="1">
        <v>3.4</v>
      </c>
      <c r="BN1" s="3" t="s">
        <v>39</v>
      </c>
      <c r="BO1" s="1">
        <v>4.0999999999999996</v>
      </c>
      <c r="BP1" s="1">
        <v>4.2</v>
      </c>
      <c r="BQ1" s="1">
        <v>4.3</v>
      </c>
      <c r="BR1" s="1">
        <v>4.4000000000000004</v>
      </c>
      <c r="BS1" s="1">
        <v>4.5</v>
      </c>
      <c r="BT1" s="3" t="s">
        <v>40</v>
      </c>
      <c r="BU1" s="1">
        <v>5.0999999999999996</v>
      </c>
      <c r="BV1" s="1">
        <v>5.2</v>
      </c>
      <c r="BW1" s="1">
        <v>5.3</v>
      </c>
      <c r="BX1" s="4" t="s">
        <v>119</v>
      </c>
      <c r="BY1" t="s">
        <v>120</v>
      </c>
    </row>
    <row r="2" spans="1:105" s="2" customFormat="1" ht="19" customHeight="1">
      <c r="A2" t="s">
        <v>124</v>
      </c>
      <c r="B2" t="s">
        <v>125</v>
      </c>
      <c r="C2" s="19">
        <v>1995</v>
      </c>
      <c r="D2" t="s">
        <v>126</v>
      </c>
      <c r="E2" t="s">
        <v>127</v>
      </c>
      <c r="F2" t="s">
        <v>128</v>
      </c>
      <c r="G2" t="s">
        <v>129</v>
      </c>
      <c r="H2" t="s">
        <v>129</v>
      </c>
      <c r="I2" t="s">
        <v>129</v>
      </c>
      <c r="J2" t="s">
        <v>129</v>
      </c>
      <c r="K2">
        <v>54</v>
      </c>
      <c r="L2" s="2" t="s">
        <v>129</v>
      </c>
      <c r="M2" s="19" t="s">
        <v>129</v>
      </c>
      <c r="N2" s="19">
        <v>54</v>
      </c>
      <c r="O2" s="19" t="s">
        <v>179</v>
      </c>
      <c r="P2">
        <v>34</v>
      </c>
      <c r="Q2" t="s">
        <v>130</v>
      </c>
      <c r="R2" t="s">
        <v>131</v>
      </c>
      <c r="S2" t="s">
        <v>132</v>
      </c>
      <c r="T2" s="2" t="s">
        <v>133</v>
      </c>
      <c r="U2" t="s">
        <v>128</v>
      </c>
      <c r="V2" t="s">
        <v>129</v>
      </c>
      <c r="W2" t="s">
        <v>372</v>
      </c>
      <c r="X2" s="19" t="s">
        <v>129</v>
      </c>
      <c r="Y2" t="s">
        <v>129</v>
      </c>
      <c r="Z2" s="19" t="s">
        <v>179</v>
      </c>
      <c r="AA2">
        <v>14</v>
      </c>
      <c r="AB2" t="s">
        <v>129</v>
      </c>
      <c r="AC2" t="s">
        <v>129</v>
      </c>
      <c r="AD2" t="s">
        <v>129</v>
      </c>
      <c r="AE2" t="s">
        <v>129</v>
      </c>
      <c r="AF2" t="s">
        <v>129</v>
      </c>
      <c r="AG2" t="s">
        <v>129</v>
      </c>
      <c r="AH2" t="s">
        <v>129</v>
      </c>
      <c r="AI2" t="s">
        <v>129</v>
      </c>
      <c r="AJ2" t="s">
        <v>129</v>
      </c>
      <c r="AK2" t="s">
        <v>129</v>
      </c>
      <c r="AL2" t="s">
        <v>129</v>
      </c>
      <c r="AM2" t="s">
        <v>129</v>
      </c>
      <c r="AN2" t="s">
        <v>129</v>
      </c>
      <c r="AO2" t="s">
        <v>129</v>
      </c>
      <c r="AP2" s="2" t="s">
        <v>129</v>
      </c>
      <c r="AQ2" t="s">
        <v>129</v>
      </c>
      <c r="AR2" t="s">
        <v>129</v>
      </c>
      <c r="AS2" t="s">
        <v>129</v>
      </c>
      <c r="AT2"/>
      <c r="AU2" s="2" t="s">
        <v>134</v>
      </c>
      <c r="AV2" s="2" t="s">
        <v>135</v>
      </c>
      <c r="AW2" s="2" t="s">
        <v>136</v>
      </c>
      <c r="AX2" s="2" t="s">
        <v>136</v>
      </c>
      <c r="AY2" s="2" t="s">
        <v>134</v>
      </c>
      <c r="AZ2" s="2" t="s">
        <v>137</v>
      </c>
      <c r="BA2" s="2" t="s">
        <v>137</v>
      </c>
      <c r="BB2" s="2" t="s">
        <v>137</v>
      </c>
      <c r="BC2" s="2" t="s">
        <v>137</v>
      </c>
      <c r="BD2" s="2" t="s">
        <v>135</v>
      </c>
      <c r="BE2" s="2" t="s">
        <v>138</v>
      </c>
      <c r="BF2" s="2" t="s">
        <v>136</v>
      </c>
      <c r="BG2" s="2" t="s">
        <v>137</v>
      </c>
      <c r="BH2" s="2" t="s">
        <v>134</v>
      </c>
      <c r="BI2" s="2" t="s">
        <v>138</v>
      </c>
      <c r="BJ2" s="2" t="s">
        <v>135</v>
      </c>
      <c r="BK2" s="2" t="s">
        <v>137</v>
      </c>
      <c r="BL2" s="2" t="s">
        <v>135</v>
      </c>
      <c r="BM2" s="2" t="s">
        <v>137</v>
      </c>
      <c r="BN2" s="2" t="s">
        <v>138</v>
      </c>
      <c r="BO2" s="2" t="s">
        <v>136</v>
      </c>
      <c r="BP2" s="2" t="s">
        <v>137</v>
      </c>
      <c r="BQ2" s="2" t="s">
        <v>137</v>
      </c>
      <c r="BT2" s="2" t="s">
        <v>139</v>
      </c>
      <c r="BV2" s="2" t="s">
        <v>135</v>
      </c>
      <c r="BX2" s="2" t="s">
        <v>139</v>
      </c>
      <c r="BY2" s="2">
        <v>1</v>
      </c>
    </row>
    <row r="3" spans="1:105" ht="19" customHeight="1">
      <c r="A3" t="s">
        <v>124</v>
      </c>
      <c r="B3" t="s">
        <v>140</v>
      </c>
      <c r="C3" s="19">
        <v>1995</v>
      </c>
      <c r="D3" t="s">
        <v>126</v>
      </c>
      <c r="E3" t="s">
        <v>127</v>
      </c>
      <c r="F3" t="s">
        <v>128</v>
      </c>
      <c r="G3" t="s">
        <v>129</v>
      </c>
      <c r="H3" t="s">
        <v>129</v>
      </c>
      <c r="I3" t="s">
        <v>129</v>
      </c>
      <c r="J3" t="s">
        <v>129</v>
      </c>
      <c r="K3">
        <v>49</v>
      </c>
      <c r="L3" s="2" t="s">
        <v>129</v>
      </c>
      <c r="M3" s="19" t="s">
        <v>129</v>
      </c>
      <c r="N3" s="19">
        <v>49</v>
      </c>
      <c r="O3" s="19" t="s">
        <v>179</v>
      </c>
      <c r="P3">
        <v>15</v>
      </c>
      <c r="Q3" t="s">
        <v>130</v>
      </c>
      <c r="R3" t="s">
        <v>140</v>
      </c>
      <c r="T3" s="2" t="s">
        <v>140</v>
      </c>
      <c r="U3" t="s">
        <v>128</v>
      </c>
      <c r="V3" t="s">
        <v>129</v>
      </c>
      <c r="X3" s="19" t="s">
        <v>129</v>
      </c>
      <c r="Y3" t="s">
        <v>129</v>
      </c>
      <c r="Z3" s="19" t="s">
        <v>179</v>
      </c>
      <c r="AA3">
        <v>14</v>
      </c>
      <c r="AB3" t="s">
        <v>129</v>
      </c>
      <c r="AC3" t="s">
        <v>129</v>
      </c>
      <c r="AD3" t="s">
        <v>129</v>
      </c>
      <c r="AE3" t="s">
        <v>129</v>
      </c>
      <c r="AF3" t="s">
        <v>129</v>
      </c>
      <c r="AG3" t="s">
        <v>129</v>
      </c>
      <c r="AH3" t="s">
        <v>129</v>
      </c>
      <c r="AI3" t="s">
        <v>129</v>
      </c>
      <c r="AJ3" t="s">
        <v>129</v>
      </c>
      <c r="AK3" t="s">
        <v>129</v>
      </c>
      <c r="AL3" t="s">
        <v>129</v>
      </c>
      <c r="AM3" t="s">
        <v>129</v>
      </c>
      <c r="AN3" t="s">
        <v>129</v>
      </c>
      <c r="AO3" t="s">
        <v>129</v>
      </c>
      <c r="AP3" s="2" t="s">
        <v>129</v>
      </c>
      <c r="AQ3" t="s">
        <v>129</v>
      </c>
      <c r="AR3" t="s">
        <v>129</v>
      </c>
      <c r="AS3" t="s">
        <v>129</v>
      </c>
      <c r="AU3" s="2" t="s">
        <v>134</v>
      </c>
      <c r="AV3" s="2" t="s">
        <v>135</v>
      </c>
      <c r="AW3" s="2" t="s">
        <v>136</v>
      </c>
      <c r="AX3" s="2" t="s">
        <v>136</v>
      </c>
      <c r="AY3" s="2" t="s">
        <v>134</v>
      </c>
      <c r="AZ3" s="2" t="s">
        <v>137</v>
      </c>
      <c r="BA3" s="2" t="s">
        <v>137</v>
      </c>
      <c r="BB3" s="2" t="s">
        <v>137</v>
      </c>
      <c r="BC3" s="2" t="s">
        <v>137</v>
      </c>
      <c r="BD3" s="2" t="s">
        <v>135</v>
      </c>
      <c r="BE3" s="2" t="s">
        <v>138</v>
      </c>
      <c r="BF3" s="2" t="s">
        <v>136</v>
      </c>
      <c r="BG3" s="2" t="s">
        <v>137</v>
      </c>
      <c r="BH3" s="2" t="s">
        <v>134</v>
      </c>
      <c r="BI3" s="2" t="s">
        <v>138</v>
      </c>
      <c r="BJ3" s="2" t="s">
        <v>135</v>
      </c>
      <c r="BK3" s="2" t="s">
        <v>137</v>
      </c>
      <c r="BL3" s="2" t="s">
        <v>135</v>
      </c>
      <c r="BM3" s="2" t="s">
        <v>137</v>
      </c>
      <c r="BN3" s="2" t="s">
        <v>138</v>
      </c>
      <c r="BO3" s="2" t="s">
        <v>136</v>
      </c>
      <c r="BP3" s="2" t="s">
        <v>137</v>
      </c>
      <c r="BQ3" s="2" t="s">
        <v>137</v>
      </c>
      <c r="BR3" s="2"/>
      <c r="BS3" s="2"/>
      <c r="BT3" s="2" t="s">
        <v>139</v>
      </c>
      <c r="BU3" s="2"/>
      <c r="BV3" s="2" t="s">
        <v>135</v>
      </c>
      <c r="BW3" s="2"/>
      <c r="BX3" s="2" t="s">
        <v>139</v>
      </c>
      <c r="BY3" s="9">
        <v>1</v>
      </c>
    </row>
    <row r="4" spans="1:105" ht="19" customHeight="1">
      <c r="A4" t="s">
        <v>141</v>
      </c>
      <c r="B4" t="s">
        <v>142</v>
      </c>
      <c r="C4" s="19">
        <v>2009</v>
      </c>
      <c r="D4" t="s">
        <v>143</v>
      </c>
      <c r="E4" t="s">
        <v>144</v>
      </c>
      <c r="F4" t="s">
        <v>145</v>
      </c>
      <c r="G4">
        <v>14</v>
      </c>
      <c r="H4">
        <v>38</v>
      </c>
      <c r="I4">
        <v>12</v>
      </c>
      <c r="J4">
        <v>4</v>
      </c>
      <c r="K4">
        <v>11</v>
      </c>
      <c r="L4" s="2" t="s">
        <v>146</v>
      </c>
      <c r="N4" s="19">
        <v>14</v>
      </c>
      <c r="O4" s="19" t="s">
        <v>179</v>
      </c>
      <c r="P4">
        <v>2</v>
      </c>
      <c r="Q4" t="s">
        <v>147</v>
      </c>
      <c r="R4" t="s">
        <v>142</v>
      </c>
      <c r="S4" t="s">
        <v>148</v>
      </c>
      <c r="T4" s="2" t="s">
        <v>149</v>
      </c>
      <c r="U4" t="s">
        <v>128</v>
      </c>
      <c r="V4">
        <v>14</v>
      </c>
      <c r="W4" t="s">
        <v>374</v>
      </c>
      <c r="X4" s="19">
        <v>10.28</v>
      </c>
      <c r="Y4">
        <v>1.89</v>
      </c>
      <c r="Z4" s="19" t="s">
        <v>179</v>
      </c>
      <c r="AA4">
        <v>3</v>
      </c>
      <c r="AB4">
        <v>8</v>
      </c>
      <c r="AC4">
        <v>8.1300000000000008</v>
      </c>
      <c r="AD4">
        <v>3.6</v>
      </c>
      <c r="AE4" t="s">
        <v>129</v>
      </c>
      <c r="AF4" t="s">
        <v>129</v>
      </c>
      <c r="AG4" t="s">
        <v>129</v>
      </c>
      <c r="AH4" t="s">
        <v>129</v>
      </c>
      <c r="AI4" t="s">
        <v>129</v>
      </c>
      <c r="AJ4" t="s">
        <v>129</v>
      </c>
      <c r="AK4" t="s">
        <v>129</v>
      </c>
      <c r="AL4" t="s">
        <v>129</v>
      </c>
      <c r="AM4" t="s">
        <v>129</v>
      </c>
      <c r="AN4" t="s">
        <v>129</v>
      </c>
      <c r="AO4">
        <v>6</v>
      </c>
      <c r="AP4" s="2" t="s">
        <v>150</v>
      </c>
      <c r="AQ4">
        <v>8</v>
      </c>
      <c r="AR4">
        <v>82.86</v>
      </c>
      <c r="AS4">
        <v>19.600000000000001</v>
      </c>
      <c r="AU4" s="2" t="s">
        <v>134</v>
      </c>
      <c r="AV4" s="2" t="s">
        <v>135</v>
      </c>
      <c r="AW4" s="2" t="s">
        <v>136</v>
      </c>
      <c r="AX4" s="2" t="s">
        <v>136</v>
      </c>
      <c r="AY4" s="2" t="s">
        <v>139</v>
      </c>
      <c r="AZ4" s="2" t="s">
        <v>137</v>
      </c>
      <c r="BA4" s="2" t="s">
        <v>137</v>
      </c>
      <c r="BB4" s="2"/>
      <c r="BC4" s="2"/>
      <c r="BD4" s="2"/>
      <c r="BE4" s="2" t="s">
        <v>138</v>
      </c>
      <c r="BF4" s="2" t="s">
        <v>137</v>
      </c>
      <c r="BG4" s="2" t="s">
        <v>135</v>
      </c>
      <c r="BH4" s="2" t="s">
        <v>139</v>
      </c>
      <c r="BI4" s="2" t="s">
        <v>139</v>
      </c>
      <c r="BJ4" s="2" t="s">
        <v>136</v>
      </c>
      <c r="BK4" s="2" t="s">
        <v>137</v>
      </c>
      <c r="BL4" s="2" t="s">
        <v>135</v>
      </c>
      <c r="BM4" s="2" t="s">
        <v>136</v>
      </c>
      <c r="BN4" s="2" t="s">
        <v>138</v>
      </c>
      <c r="BO4" s="2" t="s">
        <v>136</v>
      </c>
      <c r="BP4" s="2" t="s">
        <v>137</v>
      </c>
      <c r="BQ4" s="2" t="s">
        <v>137</v>
      </c>
      <c r="BR4" s="2"/>
      <c r="BS4" s="2"/>
      <c r="BT4" s="2" t="s">
        <v>139</v>
      </c>
      <c r="BU4" s="2"/>
      <c r="BV4" s="2"/>
      <c r="BW4" s="2" t="s">
        <v>135</v>
      </c>
      <c r="BX4" s="2" t="s">
        <v>139</v>
      </c>
      <c r="BY4" s="2">
        <v>1</v>
      </c>
    </row>
    <row r="5" spans="1:105" ht="19" customHeight="1">
      <c r="A5" t="s">
        <v>141</v>
      </c>
      <c r="B5" t="s">
        <v>151</v>
      </c>
      <c r="C5" s="19">
        <v>2009</v>
      </c>
      <c r="D5" t="s">
        <v>143</v>
      </c>
      <c r="E5" t="s">
        <v>144</v>
      </c>
      <c r="F5" t="s">
        <v>145</v>
      </c>
      <c r="G5">
        <v>19</v>
      </c>
      <c r="H5">
        <v>35.200000000000003</v>
      </c>
      <c r="I5">
        <v>9.26</v>
      </c>
      <c r="J5">
        <v>8</v>
      </c>
      <c r="K5">
        <v>17</v>
      </c>
      <c r="L5" s="2" t="s">
        <v>146</v>
      </c>
      <c r="N5" s="19">
        <v>19</v>
      </c>
      <c r="O5" s="19" t="s">
        <v>179</v>
      </c>
      <c r="P5">
        <v>5</v>
      </c>
      <c r="Q5" t="s">
        <v>147</v>
      </c>
      <c r="R5" t="s">
        <v>151</v>
      </c>
      <c r="S5" t="s">
        <v>152</v>
      </c>
      <c r="T5" s="2" t="s">
        <v>133</v>
      </c>
      <c r="U5" t="s">
        <v>128</v>
      </c>
      <c r="V5">
        <v>19</v>
      </c>
      <c r="X5" s="19">
        <v>9.7799999999999994</v>
      </c>
      <c r="Y5">
        <v>1.93</v>
      </c>
      <c r="Z5" s="19" t="s">
        <v>179</v>
      </c>
      <c r="AA5">
        <v>3</v>
      </c>
      <c r="AB5">
        <v>14</v>
      </c>
      <c r="AC5">
        <v>6.3</v>
      </c>
      <c r="AD5">
        <v>3.8</v>
      </c>
      <c r="AE5" t="s">
        <v>129</v>
      </c>
      <c r="AF5" t="s">
        <v>129</v>
      </c>
      <c r="AG5" t="s">
        <v>129</v>
      </c>
      <c r="AH5" t="s">
        <v>129</v>
      </c>
      <c r="AI5" t="s">
        <v>129</v>
      </c>
      <c r="AJ5" t="s">
        <v>129</v>
      </c>
      <c r="AK5" t="s">
        <v>129</v>
      </c>
      <c r="AL5" t="s">
        <v>129</v>
      </c>
      <c r="AM5" t="s">
        <v>129</v>
      </c>
      <c r="AN5" t="s">
        <v>129</v>
      </c>
      <c r="AO5">
        <v>5</v>
      </c>
      <c r="AP5" s="2" t="s">
        <v>150</v>
      </c>
      <c r="AQ5">
        <v>14</v>
      </c>
      <c r="AR5">
        <v>87</v>
      </c>
      <c r="AS5">
        <v>10.06</v>
      </c>
      <c r="AU5" s="2" t="s">
        <v>134</v>
      </c>
      <c r="AV5" s="2" t="s">
        <v>135</v>
      </c>
      <c r="AW5" s="2" t="s">
        <v>136</v>
      </c>
      <c r="AX5" s="2" t="s">
        <v>136</v>
      </c>
      <c r="AY5" s="2" t="s">
        <v>139</v>
      </c>
      <c r="AZ5" s="2" t="s">
        <v>137</v>
      </c>
      <c r="BA5" s="2" t="s">
        <v>137</v>
      </c>
      <c r="BB5" s="2"/>
      <c r="BC5" s="2"/>
      <c r="BD5" s="2"/>
      <c r="BE5" s="2" t="s">
        <v>138</v>
      </c>
      <c r="BF5" s="2" t="s">
        <v>137</v>
      </c>
      <c r="BG5" s="2" t="s">
        <v>135</v>
      </c>
      <c r="BH5" s="2" t="s">
        <v>139</v>
      </c>
      <c r="BI5" s="2" t="s">
        <v>139</v>
      </c>
      <c r="BJ5" s="2" t="s">
        <v>136</v>
      </c>
      <c r="BK5" s="2" t="s">
        <v>137</v>
      </c>
      <c r="BL5" s="2" t="s">
        <v>135</v>
      </c>
      <c r="BM5" s="2" t="s">
        <v>136</v>
      </c>
      <c r="BN5" s="2" t="s">
        <v>138</v>
      </c>
      <c r="BO5" s="2" t="s">
        <v>136</v>
      </c>
      <c r="BP5" s="2" t="s">
        <v>137</v>
      </c>
      <c r="BQ5" s="2" t="s">
        <v>137</v>
      </c>
      <c r="BR5" s="2"/>
      <c r="BS5" s="2"/>
      <c r="BT5" s="2" t="s">
        <v>139</v>
      </c>
      <c r="BU5" s="2"/>
      <c r="BV5" s="2"/>
      <c r="BW5" s="2" t="s">
        <v>135</v>
      </c>
      <c r="BX5" s="2" t="s">
        <v>139</v>
      </c>
      <c r="BY5" s="9">
        <v>1</v>
      </c>
    </row>
    <row r="6" spans="1:105" ht="19" customHeight="1">
      <c r="A6" t="s">
        <v>153</v>
      </c>
      <c r="B6" t="s">
        <v>154</v>
      </c>
      <c r="C6" s="19">
        <v>2007</v>
      </c>
      <c r="D6" t="s">
        <v>155</v>
      </c>
      <c r="E6" t="s">
        <v>156</v>
      </c>
      <c r="F6" t="s">
        <v>157</v>
      </c>
      <c r="G6">
        <v>15</v>
      </c>
      <c r="H6">
        <v>30.3</v>
      </c>
      <c r="I6">
        <v>11.5</v>
      </c>
      <c r="J6">
        <v>7</v>
      </c>
      <c r="K6">
        <v>10</v>
      </c>
      <c r="L6" s="2" t="s">
        <v>146</v>
      </c>
      <c r="N6" s="19">
        <v>16</v>
      </c>
      <c r="O6" s="19" t="s">
        <v>179</v>
      </c>
      <c r="P6">
        <v>7</v>
      </c>
      <c r="Q6" s="10" t="s">
        <v>158</v>
      </c>
      <c r="R6" t="s">
        <v>154</v>
      </c>
      <c r="S6" t="s">
        <v>159</v>
      </c>
      <c r="T6" s="2" t="s">
        <v>160</v>
      </c>
      <c r="U6" t="s">
        <v>161</v>
      </c>
      <c r="V6">
        <v>15</v>
      </c>
      <c r="W6" t="s">
        <v>375</v>
      </c>
      <c r="X6" s="19">
        <v>3.33</v>
      </c>
      <c r="Y6">
        <v>0.62</v>
      </c>
      <c r="Z6" s="19">
        <v>3.5</v>
      </c>
      <c r="AA6">
        <v>0.25</v>
      </c>
      <c r="AB6">
        <v>15</v>
      </c>
      <c r="AC6">
        <v>1.93</v>
      </c>
      <c r="AD6">
        <v>1.22</v>
      </c>
      <c r="AE6" t="s">
        <v>129</v>
      </c>
      <c r="AF6" t="s">
        <v>129</v>
      </c>
      <c r="AG6" t="s">
        <v>129</v>
      </c>
      <c r="AH6" t="s">
        <v>129</v>
      </c>
      <c r="AI6" t="s">
        <v>129</v>
      </c>
      <c r="AJ6" t="s">
        <v>129</v>
      </c>
      <c r="AK6" t="s">
        <v>129</v>
      </c>
      <c r="AL6" t="s">
        <v>129</v>
      </c>
      <c r="AM6" t="s">
        <v>129</v>
      </c>
      <c r="AN6" t="s">
        <v>129</v>
      </c>
      <c r="AO6">
        <v>1</v>
      </c>
      <c r="AP6" s="2" t="s">
        <v>162</v>
      </c>
      <c r="AQ6">
        <v>15</v>
      </c>
      <c r="AR6">
        <v>54.87</v>
      </c>
      <c r="AS6">
        <v>9.76</v>
      </c>
      <c r="AU6" s="2" t="s">
        <v>134</v>
      </c>
      <c r="AV6" s="2" t="s">
        <v>136</v>
      </c>
      <c r="AW6" s="2" t="s">
        <v>136</v>
      </c>
      <c r="AX6" s="2" t="s">
        <v>137</v>
      </c>
      <c r="AY6" s="2" t="s">
        <v>138</v>
      </c>
      <c r="AZ6" s="2" t="s">
        <v>137</v>
      </c>
      <c r="BA6" s="2" t="s">
        <v>137</v>
      </c>
      <c r="BB6" s="2" t="s">
        <v>137</v>
      </c>
      <c r="BC6" s="2" t="s">
        <v>137</v>
      </c>
      <c r="BD6" s="2" t="s">
        <v>135</v>
      </c>
      <c r="BE6" s="2" t="s">
        <v>138</v>
      </c>
      <c r="BF6" s="2" t="s">
        <v>135</v>
      </c>
      <c r="BG6" s="2"/>
      <c r="BH6" s="2" t="s">
        <v>138</v>
      </c>
      <c r="BI6" s="2" t="s">
        <v>138</v>
      </c>
      <c r="BJ6" s="2" t="s">
        <v>135</v>
      </c>
      <c r="BK6" s="2"/>
      <c r="BL6" s="2"/>
      <c r="BM6" s="2"/>
      <c r="BN6" s="2" t="s">
        <v>138</v>
      </c>
      <c r="BO6" s="2" t="s">
        <v>137</v>
      </c>
      <c r="BP6" s="2" t="s">
        <v>137</v>
      </c>
      <c r="BQ6" s="2" t="s">
        <v>137</v>
      </c>
      <c r="BR6" s="2" t="s">
        <v>137</v>
      </c>
      <c r="BS6" s="2" t="s">
        <v>137</v>
      </c>
      <c r="BT6" s="2" t="s">
        <v>138</v>
      </c>
      <c r="BU6" s="2"/>
      <c r="BV6" s="2"/>
      <c r="BW6" s="2"/>
      <c r="BX6" s="2" t="s">
        <v>134</v>
      </c>
      <c r="BY6" s="2">
        <v>1</v>
      </c>
    </row>
    <row r="7" spans="1:105" ht="19" customHeight="1">
      <c r="A7" t="s">
        <v>153</v>
      </c>
      <c r="B7" t="s">
        <v>140</v>
      </c>
      <c r="C7" s="19">
        <v>2007</v>
      </c>
      <c r="D7" t="s">
        <v>155</v>
      </c>
      <c r="E7" t="s">
        <v>156</v>
      </c>
      <c r="F7" t="s">
        <v>157</v>
      </c>
      <c r="G7">
        <v>15</v>
      </c>
      <c r="H7">
        <v>36</v>
      </c>
      <c r="I7">
        <v>10.199999999999999</v>
      </c>
      <c r="J7">
        <v>9</v>
      </c>
      <c r="K7">
        <v>11</v>
      </c>
      <c r="L7" s="2" t="s">
        <v>146</v>
      </c>
      <c r="N7" s="19">
        <v>15</v>
      </c>
      <c r="O7" s="19" t="s">
        <v>179</v>
      </c>
      <c r="P7">
        <v>5</v>
      </c>
      <c r="Q7" s="10" t="s">
        <v>158</v>
      </c>
      <c r="R7" t="s">
        <v>140</v>
      </c>
      <c r="T7" s="2" t="s">
        <v>140</v>
      </c>
      <c r="U7" t="s">
        <v>161</v>
      </c>
      <c r="V7">
        <v>15</v>
      </c>
      <c r="X7" s="19">
        <v>3.67</v>
      </c>
      <c r="Y7">
        <v>0.82</v>
      </c>
      <c r="Z7" s="19">
        <v>3.5</v>
      </c>
      <c r="AA7">
        <v>0.25</v>
      </c>
      <c r="AB7">
        <v>15</v>
      </c>
      <c r="AC7">
        <v>2.6</v>
      </c>
      <c r="AD7">
        <v>1.63</v>
      </c>
      <c r="AE7" t="s">
        <v>129</v>
      </c>
      <c r="AF7" t="s">
        <v>129</v>
      </c>
      <c r="AG7" t="s">
        <v>129</v>
      </c>
      <c r="AH7" t="s">
        <v>129</v>
      </c>
      <c r="AI7" t="s">
        <v>129</v>
      </c>
      <c r="AJ7" t="s">
        <v>129</v>
      </c>
      <c r="AK7" t="s">
        <v>129</v>
      </c>
      <c r="AL7" t="s">
        <v>129</v>
      </c>
      <c r="AM7" t="s">
        <v>129</v>
      </c>
      <c r="AN7" t="s">
        <v>129</v>
      </c>
      <c r="AO7">
        <v>0</v>
      </c>
      <c r="AP7" s="2" t="s">
        <v>162</v>
      </c>
      <c r="AQ7">
        <v>15</v>
      </c>
      <c r="AR7">
        <v>58.93</v>
      </c>
      <c r="AS7">
        <v>11.25</v>
      </c>
      <c r="AU7" s="2" t="s">
        <v>134</v>
      </c>
      <c r="AV7" s="2" t="s">
        <v>136</v>
      </c>
      <c r="AW7" s="2" t="s">
        <v>136</v>
      </c>
      <c r="AX7" s="2" t="s">
        <v>137</v>
      </c>
      <c r="AY7" s="2" t="s">
        <v>138</v>
      </c>
      <c r="AZ7" s="2" t="s">
        <v>137</v>
      </c>
      <c r="BA7" s="2" t="s">
        <v>137</v>
      </c>
      <c r="BB7" s="2" t="s">
        <v>137</v>
      </c>
      <c r="BC7" s="2" t="s">
        <v>137</v>
      </c>
      <c r="BD7" s="2" t="s">
        <v>135</v>
      </c>
      <c r="BE7" s="2" t="s">
        <v>138</v>
      </c>
      <c r="BF7" s="2" t="s">
        <v>135</v>
      </c>
      <c r="BG7" s="2"/>
      <c r="BH7" s="2" t="s">
        <v>138</v>
      </c>
      <c r="BI7" s="2" t="s">
        <v>138</v>
      </c>
      <c r="BJ7" s="2" t="s">
        <v>135</v>
      </c>
      <c r="BK7" s="2"/>
      <c r="BL7" s="2"/>
      <c r="BM7" s="2"/>
      <c r="BN7" s="2" t="s">
        <v>138</v>
      </c>
      <c r="BO7" s="2" t="s">
        <v>137</v>
      </c>
      <c r="BP7" s="2" t="s">
        <v>137</v>
      </c>
      <c r="BQ7" s="2" t="s">
        <v>137</v>
      </c>
      <c r="BR7" s="2" t="s">
        <v>137</v>
      </c>
      <c r="BS7" s="2" t="s">
        <v>137</v>
      </c>
      <c r="BT7" s="2" t="s">
        <v>138</v>
      </c>
      <c r="BU7" s="2"/>
      <c r="BV7" s="2"/>
      <c r="BW7" s="2"/>
      <c r="BX7" s="2" t="s">
        <v>134</v>
      </c>
      <c r="BY7" s="9">
        <v>1</v>
      </c>
    </row>
    <row r="8" spans="1:105" ht="19" customHeight="1">
      <c r="A8" t="s">
        <v>163</v>
      </c>
      <c r="B8" t="s">
        <v>164</v>
      </c>
      <c r="C8" s="19">
        <v>1992</v>
      </c>
      <c r="D8" t="s">
        <v>165</v>
      </c>
      <c r="E8" t="s">
        <v>156</v>
      </c>
      <c r="F8" t="s">
        <v>166</v>
      </c>
      <c r="G8">
        <v>19</v>
      </c>
      <c r="H8">
        <v>39.9</v>
      </c>
      <c r="I8">
        <v>13.2</v>
      </c>
      <c r="J8">
        <v>5</v>
      </c>
      <c r="K8">
        <v>14</v>
      </c>
      <c r="L8" s="2" t="s">
        <v>167</v>
      </c>
      <c r="M8" s="19">
        <v>14</v>
      </c>
      <c r="N8" s="19">
        <v>9</v>
      </c>
      <c r="O8" s="19">
        <f>SUM(M8:M9)/SUM(N8:N9)</f>
        <v>0.77777777777777779</v>
      </c>
      <c r="P8" t="s">
        <v>129</v>
      </c>
      <c r="Q8" s="10" t="s">
        <v>129</v>
      </c>
      <c r="R8" t="s">
        <v>164</v>
      </c>
      <c r="S8" t="s">
        <v>168</v>
      </c>
      <c r="T8" s="2" t="s">
        <v>133</v>
      </c>
      <c r="U8" t="s">
        <v>169</v>
      </c>
      <c r="V8">
        <v>9</v>
      </c>
      <c r="W8" t="s">
        <v>376</v>
      </c>
      <c r="X8" s="19">
        <v>4.38</v>
      </c>
      <c r="Y8">
        <v>0.62</v>
      </c>
      <c r="Z8" s="19" t="s">
        <v>179</v>
      </c>
      <c r="AA8">
        <v>10</v>
      </c>
      <c r="AB8">
        <v>9</v>
      </c>
      <c r="AC8">
        <v>0</v>
      </c>
      <c r="AD8">
        <v>0</v>
      </c>
      <c r="AE8" t="s">
        <v>129</v>
      </c>
      <c r="AF8" t="s">
        <v>129</v>
      </c>
      <c r="AG8" t="s">
        <v>129</v>
      </c>
      <c r="AH8" t="s">
        <v>129</v>
      </c>
      <c r="AI8" t="s">
        <v>129</v>
      </c>
      <c r="AJ8" t="s">
        <v>129</v>
      </c>
      <c r="AK8" t="s">
        <v>129</v>
      </c>
      <c r="AL8" t="s">
        <v>129</v>
      </c>
      <c r="AM8" t="s">
        <v>129</v>
      </c>
      <c r="AN8" t="s">
        <v>129</v>
      </c>
      <c r="AO8">
        <v>0</v>
      </c>
      <c r="AP8" s="2" t="s">
        <v>129</v>
      </c>
      <c r="AQ8" t="s">
        <v>129</v>
      </c>
      <c r="AR8" t="s">
        <v>129</v>
      </c>
      <c r="AS8" t="s">
        <v>129</v>
      </c>
      <c r="AU8" s="2" t="s">
        <v>134</v>
      </c>
      <c r="AV8" s="2" t="s">
        <v>136</v>
      </c>
      <c r="AW8" s="2" t="s">
        <v>136</v>
      </c>
      <c r="AX8" s="2" t="s">
        <v>136</v>
      </c>
      <c r="AY8" s="2" t="s">
        <v>138</v>
      </c>
      <c r="AZ8" s="2" t="s">
        <v>137</v>
      </c>
      <c r="BA8" s="2" t="s">
        <v>137</v>
      </c>
      <c r="BB8" s="2"/>
      <c r="BC8" s="2"/>
      <c r="BD8" s="2"/>
      <c r="BE8" s="2" t="s">
        <v>138</v>
      </c>
      <c r="BF8" s="2"/>
      <c r="BG8" s="2"/>
      <c r="BH8" s="2" t="s">
        <v>138</v>
      </c>
      <c r="BI8" s="2" t="s">
        <v>138</v>
      </c>
      <c r="BJ8" s="2" t="s">
        <v>135</v>
      </c>
      <c r="BK8" s="2"/>
      <c r="BL8" s="2"/>
      <c r="BM8" s="2"/>
      <c r="BN8" s="2" t="s">
        <v>138</v>
      </c>
      <c r="BO8" s="2" t="s">
        <v>137</v>
      </c>
      <c r="BP8" s="2" t="s">
        <v>137</v>
      </c>
      <c r="BQ8" s="2" t="s">
        <v>137</v>
      </c>
      <c r="BR8" s="2"/>
      <c r="BS8" s="2"/>
      <c r="BT8" s="2" t="s">
        <v>134</v>
      </c>
      <c r="BU8" s="2"/>
      <c r="BV8" s="2"/>
      <c r="BW8" s="2"/>
      <c r="BX8" s="2" t="s">
        <v>134</v>
      </c>
      <c r="BY8" s="2">
        <v>1</v>
      </c>
    </row>
    <row r="9" spans="1:105" ht="19" customHeight="1">
      <c r="A9" t="s">
        <v>163</v>
      </c>
      <c r="B9" t="s">
        <v>151</v>
      </c>
      <c r="C9" s="19">
        <v>1992</v>
      </c>
      <c r="D9" t="s">
        <v>165</v>
      </c>
      <c r="E9" t="s">
        <v>156</v>
      </c>
      <c r="F9" t="s">
        <v>166</v>
      </c>
      <c r="G9" t="s">
        <v>129</v>
      </c>
      <c r="H9" t="s">
        <v>129</v>
      </c>
      <c r="I9" t="s">
        <v>129</v>
      </c>
      <c r="J9" t="s">
        <v>129</v>
      </c>
      <c r="K9" t="s">
        <v>129</v>
      </c>
      <c r="L9" s="2" t="s">
        <v>167</v>
      </c>
      <c r="M9" s="19" t="s">
        <v>129</v>
      </c>
      <c r="N9" s="19">
        <v>9</v>
      </c>
      <c r="O9" s="19" t="s">
        <v>179</v>
      </c>
      <c r="P9" t="s">
        <v>129</v>
      </c>
      <c r="Q9" s="10" t="s">
        <v>129</v>
      </c>
      <c r="R9" t="s">
        <v>151</v>
      </c>
      <c r="S9" t="s">
        <v>170</v>
      </c>
      <c r="T9" s="2" t="s">
        <v>133</v>
      </c>
      <c r="U9" t="s">
        <v>169</v>
      </c>
      <c r="V9">
        <v>9</v>
      </c>
      <c r="X9" s="19">
        <v>4.38</v>
      </c>
      <c r="Y9">
        <v>0.62</v>
      </c>
      <c r="Z9" s="19" t="s">
        <v>179</v>
      </c>
      <c r="AA9">
        <v>10</v>
      </c>
      <c r="AB9">
        <v>9</v>
      </c>
      <c r="AC9">
        <v>0</v>
      </c>
      <c r="AD9">
        <v>0</v>
      </c>
      <c r="AE9" t="s">
        <v>129</v>
      </c>
      <c r="AF9" t="s">
        <v>129</v>
      </c>
      <c r="AG9" t="s">
        <v>129</v>
      </c>
      <c r="AH9" t="s">
        <v>129</v>
      </c>
      <c r="AI9" t="s">
        <v>129</v>
      </c>
      <c r="AJ9" t="s">
        <v>129</v>
      </c>
      <c r="AK9" t="s">
        <v>129</v>
      </c>
      <c r="AL9" t="s">
        <v>129</v>
      </c>
      <c r="AM9" t="s">
        <v>129</v>
      </c>
      <c r="AN9" t="s">
        <v>129</v>
      </c>
      <c r="AO9">
        <v>1</v>
      </c>
      <c r="AP9" s="2" t="s">
        <v>129</v>
      </c>
      <c r="AQ9" t="s">
        <v>129</v>
      </c>
      <c r="AR9" t="s">
        <v>129</v>
      </c>
      <c r="AS9" t="s">
        <v>129</v>
      </c>
      <c r="AU9" s="2" t="s">
        <v>134</v>
      </c>
      <c r="AV9" s="2" t="s">
        <v>136</v>
      </c>
      <c r="AW9" s="2" t="s">
        <v>136</v>
      </c>
      <c r="AX9" s="2" t="s">
        <v>136</v>
      </c>
      <c r="AY9" s="2" t="s">
        <v>138</v>
      </c>
      <c r="AZ9" s="2" t="s">
        <v>137</v>
      </c>
      <c r="BA9" s="2" t="s">
        <v>137</v>
      </c>
      <c r="BB9" s="2"/>
      <c r="BC9" s="2"/>
      <c r="BD9" s="2"/>
      <c r="BE9" s="2" t="s">
        <v>138</v>
      </c>
      <c r="BF9" s="2"/>
      <c r="BG9" s="2"/>
      <c r="BH9" s="2" t="s">
        <v>138</v>
      </c>
      <c r="BI9" s="2" t="s">
        <v>138</v>
      </c>
      <c r="BJ9" s="2" t="s">
        <v>135</v>
      </c>
      <c r="BK9" s="2"/>
      <c r="BL9" s="2"/>
      <c r="BM9" s="2"/>
      <c r="BN9" s="2" t="s">
        <v>138</v>
      </c>
      <c r="BO9" s="2" t="s">
        <v>137</v>
      </c>
      <c r="BP9" s="2" t="s">
        <v>137</v>
      </c>
      <c r="BQ9" s="2" t="s">
        <v>137</v>
      </c>
      <c r="BR9" s="2"/>
      <c r="BS9" s="2"/>
      <c r="BT9" s="2" t="s">
        <v>134</v>
      </c>
      <c r="BU9" s="2"/>
      <c r="BV9" s="2"/>
      <c r="BW9" s="2"/>
      <c r="BX9" s="2" t="s">
        <v>134</v>
      </c>
      <c r="BY9" s="9">
        <v>1</v>
      </c>
      <c r="CH9" t="s">
        <v>138</v>
      </c>
      <c r="CK9" t="s">
        <v>138</v>
      </c>
      <c r="CL9" t="s">
        <v>138</v>
      </c>
      <c r="CM9" t="s">
        <v>135</v>
      </c>
      <c r="CQ9" t="s">
        <v>138</v>
      </c>
      <c r="CR9" t="s">
        <v>137</v>
      </c>
      <c r="CS9" t="s">
        <v>137</v>
      </c>
      <c r="CT9" t="s">
        <v>137</v>
      </c>
      <c r="CW9" t="s">
        <v>134</v>
      </c>
      <c r="DA9" t="s">
        <v>134</v>
      </c>
    </row>
    <row r="10" spans="1:105" ht="19" customHeight="1">
      <c r="A10" t="s">
        <v>171</v>
      </c>
      <c r="B10" t="s">
        <v>172</v>
      </c>
      <c r="C10" s="19">
        <v>2001</v>
      </c>
      <c r="D10" t="s">
        <v>143</v>
      </c>
      <c r="E10" t="s">
        <v>156</v>
      </c>
      <c r="F10" t="s">
        <v>157</v>
      </c>
      <c r="G10">
        <v>17</v>
      </c>
      <c r="H10">
        <v>35.6</v>
      </c>
      <c r="I10">
        <v>9.9</v>
      </c>
      <c r="J10">
        <v>9</v>
      </c>
      <c r="K10">
        <v>17</v>
      </c>
      <c r="L10" s="2" t="s">
        <v>167</v>
      </c>
      <c r="M10" s="20">
        <v>17</v>
      </c>
      <c r="N10" s="19">
        <v>18</v>
      </c>
      <c r="O10" s="19">
        <f>SUM(M10:M11)/SUM(N10:N11)</f>
        <v>0.96666666666666667</v>
      </c>
      <c r="P10" s="11">
        <f>ROUND(AB10*NORMSDIST(((X10/2-AC10)/AD10)),0)</f>
        <v>8</v>
      </c>
      <c r="Q10" s="11" t="s">
        <v>175</v>
      </c>
      <c r="R10" t="s">
        <v>172</v>
      </c>
      <c r="S10" t="s">
        <v>173</v>
      </c>
      <c r="T10" s="2" t="s">
        <v>176</v>
      </c>
      <c r="U10" t="s">
        <v>128</v>
      </c>
      <c r="V10">
        <v>17</v>
      </c>
      <c r="W10" t="s">
        <v>377</v>
      </c>
      <c r="X10" s="19">
        <v>7.1</v>
      </c>
      <c r="Y10">
        <v>1.3</v>
      </c>
      <c r="Z10" s="19" t="s">
        <v>179</v>
      </c>
      <c r="AA10">
        <v>4</v>
      </c>
      <c r="AB10">
        <v>17</v>
      </c>
      <c r="AC10">
        <v>3.8</v>
      </c>
      <c r="AD10">
        <v>2.1</v>
      </c>
      <c r="AE10" t="s">
        <v>129</v>
      </c>
      <c r="AF10" t="s">
        <v>129</v>
      </c>
      <c r="AG10" t="s">
        <v>129</v>
      </c>
      <c r="AH10" t="s">
        <v>129</v>
      </c>
      <c r="AI10" t="s">
        <v>129</v>
      </c>
      <c r="AJ10" t="s">
        <v>129</v>
      </c>
      <c r="AK10" t="s">
        <v>129</v>
      </c>
      <c r="AL10" t="s">
        <v>129</v>
      </c>
      <c r="AM10" t="s">
        <v>129</v>
      </c>
      <c r="AN10" t="s">
        <v>129</v>
      </c>
      <c r="AO10">
        <v>1</v>
      </c>
      <c r="AP10" s="2" t="s">
        <v>162</v>
      </c>
      <c r="AQ10">
        <v>17</v>
      </c>
      <c r="AR10">
        <v>37.700000000000003</v>
      </c>
      <c r="AS10">
        <v>7.8</v>
      </c>
      <c r="AU10" s="2" t="s">
        <v>134</v>
      </c>
      <c r="AV10" s="2" t="s">
        <v>135</v>
      </c>
      <c r="AW10" s="2" t="s">
        <v>136</v>
      </c>
      <c r="AX10" s="2" t="s">
        <v>137</v>
      </c>
      <c r="AY10" s="2" t="s">
        <v>138</v>
      </c>
      <c r="AZ10" s="2" t="s">
        <v>137</v>
      </c>
      <c r="BA10" s="2" t="s">
        <v>137</v>
      </c>
      <c r="BB10" s="2" t="s">
        <v>137</v>
      </c>
      <c r="BC10" s="2" t="s">
        <v>137</v>
      </c>
      <c r="BD10" s="2"/>
      <c r="BE10" s="2" t="s">
        <v>138</v>
      </c>
      <c r="BF10" s="2" t="s">
        <v>135</v>
      </c>
      <c r="BG10" s="2" t="s">
        <v>137</v>
      </c>
      <c r="BH10" s="2" t="s">
        <v>138</v>
      </c>
      <c r="BI10" s="2" t="s">
        <v>138</v>
      </c>
      <c r="BJ10" s="2" t="s">
        <v>135</v>
      </c>
      <c r="BK10" s="2"/>
      <c r="BL10" s="2"/>
      <c r="BM10" s="2"/>
      <c r="BN10" s="2" t="s">
        <v>138</v>
      </c>
      <c r="BO10" s="2" t="s">
        <v>137</v>
      </c>
      <c r="BP10" s="2" t="s">
        <v>137</v>
      </c>
      <c r="BQ10" s="2" t="s">
        <v>137</v>
      </c>
      <c r="BR10" s="2"/>
      <c r="BS10" s="2"/>
      <c r="BT10" s="2" t="s">
        <v>139</v>
      </c>
      <c r="BU10" s="2" t="s">
        <v>136</v>
      </c>
      <c r="BV10" s="2" t="s">
        <v>136</v>
      </c>
      <c r="BW10" s="2" t="s">
        <v>136</v>
      </c>
      <c r="BX10" s="2" t="s">
        <v>139</v>
      </c>
      <c r="BY10" s="2">
        <v>1</v>
      </c>
    </row>
    <row r="11" spans="1:105" ht="19" customHeight="1">
      <c r="A11" t="s">
        <v>171</v>
      </c>
      <c r="B11" t="s">
        <v>151</v>
      </c>
      <c r="C11" s="19">
        <v>2001</v>
      </c>
      <c r="D11" t="s">
        <v>143</v>
      </c>
      <c r="E11" t="s">
        <v>156</v>
      </c>
      <c r="F11" t="s">
        <v>157</v>
      </c>
      <c r="G11">
        <v>12</v>
      </c>
      <c r="H11">
        <v>30.4</v>
      </c>
      <c r="I11">
        <v>7.9</v>
      </c>
      <c r="J11">
        <v>4</v>
      </c>
      <c r="K11">
        <v>12</v>
      </c>
      <c r="L11" s="2" t="s">
        <v>167</v>
      </c>
      <c r="M11" s="20">
        <v>12</v>
      </c>
      <c r="N11" s="19">
        <v>12</v>
      </c>
      <c r="O11" s="19" t="s">
        <v>179</v>
      </c>
      <c r="P11" s="11">
        <f>ROUND(AB11*NORMSDIST(((X11/2-AC11)/AD11)),0)</f>
        <v>5</v>
      </c>
      <c r="Q11" s="11" t="s">
        <v>175</v>
      </c>
      <c r="R11" t="s">
        <v>151</v>
      </c>
      <c r="S11" t="s">
        <v>174</v>
      </c>
      <c r="T11" s="2" t="s">
        <v>133</v>
      </c>
      <c r="U11" t="s">
        <v>128</v>
      </c>
      <c r="V11">
        <v>12</v>
      </c>
      <c r="X11" s="19">
        <v>7.1</v>
      </c>
      <c r="Y11">
        <v>1.3</v>
      </c>
      <c r="Z11" s="19" t="s">
        <v>179</v>
      </c>
      <c r="AA11">
        <v>4</v>
      </c>
      <c r="AB11">
        <v>12</v>
      </c>
      <c r="AC11">
        <v>4.0999999999999996</v>
      </c>
      <c r="AD11">
        <v>2.7</v>
      </c>
      <c r="AE11" t="s">
        <v>129</v>
      </c>
      <c r="AF11" t="s">
        <v>129</v>
      </c>
      <c r="AG11" t="s">
        <v>129</v>
      </c>
      <c r="AH11" t="s">
        <v>129</v>
      </c>
      <c r="AI11" t="s">
        <v>129</v>
      </c>
      <c r="AJ11" t="s">
        <v>129</v>
      </c>
      <c r="AK11" t="s">
        <v>129</v>
      </c>
      <c r="AL11" t="s">
        <v>129</v>
      </c>
      <c r="AM11" t="s">
        <v>129</v>
      </c>
      <c r="AN11" t="s">
        <v>129</v>
      </c>
      <c r="AO11">
        <v>0</v>
      </c>
      <c r="AP11" s="2" t="s">
        <v>162</v>
      </c>
      <c r="AQ11">
        <v>12</v>
      </c>
      <c r="AR11">
        <v>29.2</v>
      </c>
      <c r="AS11">
        <v>3.4</v>
      </c>
      <c r="AU11" s="2" t="s">
        <v>134</v>
      </c>
      <c r="AV11" s="2" t="s">
        <v>135</v>
      </c>
      <c r="AW11" s="2" t="s">
        <v>136</v>
      </c>
      <c r="AX11" s="2" t="s">
        <v>137</v>
      </c>
      <c r="AY11" s="2" t="s">
        <v>138</v>
      </c>
      <c r="AZ11" s="2" t="s">
        <v>137</v>
      </c>
      <c r="BA11" s="2" t="s">
        <v>137</v>
      </c>
      <c r="BB11" s="2" t="s">
        <v>137</v>
      </c>
      <c r="BC11" s="2" t="s">
        <v>137</v>
      </c>
      <c r="BD11" s="2"/>
      <c r="BE11" s="2" t="s">
        <v>138</v>
      </c>
      <c r="BF11" s="2" t="s">
        <v>135</v>
      </c>
      <c r="BG11" s="2" t="s">
        <v>137</v>
      </c>
      <c r="BH11" s="2" t="s">
        <v>138</v>
      </c>
      <c r="BI11" s="2" t="s">
        <v>138</v>
      </c>
      <c r="BJ11" s="2" t="s">
        <v>135</v>
      </c>
      <c r="BK11" s="2"/>
      <c r="BL11" s="2"/>
      <c r="BM11" s="2"/>
      <c r="BN11" s="2" t="s">
        <v>138</v>
      </c>
      <c r="BO11" s="2" t="s">
        <v>137</v>
      </c>
      <c r="BP11" s="2" t="s">
        <v>137</v>
      </c>
      <c r="BQ11" s="2" t="s">
        <v>137</v>
      </c>
      <c r="BR11" s="2"/>
      <c r="BS11" s="2"/>
      <c r="BT11" s="2" t="s">
        <v>139</v>
      </c>
      <c r="BU11" s="2" t="s">
        <v>136</v>
      </c>
      <c r="BV11" s="2" t="s">
        <v>136</v>
      </c>
      <c r="BW11" s="2" t="s">
        <v>136</v>
      </c>
      <c r="BX11" s="2" t="s">
        <v>139</v>
      </c>
      <c r="BY11" s="9">
        <v>1</v>
      </c>
    </row>
    <row r="12" spans="1:105" ht="19" customHeight="1">
      <c r="A12" t="s">
        <v>118</v>
      </c>
      <c r="B12" t="s">
        <v>70</v>
      </c>
      <c r="C12" s="19">
        <v>1988</v>
      </c>
      <c r="D12" t="s">
        <v>177</v>
      </c>
      <c r="E12" t="s">
        <v>178</v>
      </c>
      <c r="F12" t="s">
        <v>184</v>
      </c>
      <c r="G12">
        <v>6</v>
      </c>
      <c r="H12">
        <v>36.299999999999997</v>
      </c>
      <c r="I12">
        <v>10.6</v>
      </c>
      <c r="J12" t="s">
        <v>179</v>
      </c>
      <c r="K12">
        <v>6</v>
      </c>
      <c r="L12" t="s">
        <v>180</v>
      </c>
      <c r="M12" s="19">
        <v>6</v>
      </c>
      <c r="N12" s="19">
        <v>6</v>
      </c>
      <c r="O12" s="19">
        <f>SUM(M12:M13)/SUM(N12:N13)</f>
        <v>1</v>
      </c>
      <c r="P12">
        <v>1</v>
      </c>
      <c r="Q12" t="s">
        <v>181</v>
      </c>
      <c r="R12" t="s">
        <v>70</v>
      </c>
      <c r="S12" t="s">
        <v>182</v>
      </c>
      <c r="T12" t="s">
        <v>183</v>
      </c>
      <c r="U12" t="s">
        <v>184</v>
      </c>
      <c r="V12">
        <v>6</v>
      </c>
      <c r="W12" t="s">
        <v>372</v>
      </c>
      <c r="X12" s="19">
        <v>3.8</v>
      </c>
      <c r="Y12">
        <v>1</v>
      </c>
      <c r="Z12" s="19" t="s">
        <v>179</v>
      </c>
      <c r="AA12">
        <v>2</v>
      </c>
      <c r="AB12">
        <v>6</v>
      </c>
      <c r="AC12">
        <v>3.5</v>
      </c>
      <c r="AD12">
        <v>1.4</v>
      </c>
      <c r="AE12" t="s">
        <v>179</v>
      </c>
      <c r="AF12" t="s">
        <v>179</v>
      </c>
      <c r="AG12" t="s">
        <v>179</v>
      </c>
      <c r="AH12" t="s">
        <v>179</v>
      </c>
      <c r="AI12" t="s">
        <v>179</v>
      </c>
      <c r="AJ12" t="s">
        <v>179</v>
      </c>
      <c r="AK12" t="s">
        <v>179</v>
      </c>
      <c r="AL12" t="s">
        <v>179</v>
      </c>
      <c r="AM12" t="s">
        <v>179</v>
      </c>
      <c r="AN12" t="s">
        <v>179</v>
      </c>
      <c r="AO12">
        <v>0</v>
      </c>
      <c r="AP12" t="s">
        <v>162</v>
      </c>
      <c r="AQ12">
        <v>6</v>
      </c>
      <c r="AR12">
        <v>3.3</v>
      </c>
      <c r="AS12">
        <v>1.6</v>
      </c>
      <c r="AU12" s="12" t="s">
        <v>185</v>
      </c>
      <c r="AV12" t="s">
        <v>186</v>
      </c>
      <c r="AW12" t="s">
        <v>187</v>
      </c>
      <c r="AX12" t="s">
        <v>188</v>
      </c>
      <c r="AY12" s="12" t="s">
        <v>189</v>
      </c>
      <c r="AZ12" t="s">
        <v>188</v>
      </c>
      <c r="BA12" t="s">
        <v>188</v>
      </c>
      <c r="BE12" t="s">
        <v>189</v>
      </c>
      <c r="BF12" t="s">
        <v>186</v>
      </c>
      <c r="BH12" t="s">
        <v>189</v>
      </c>
      <c r="BI12" s="12" t="s">
        <v>189</v>
      </c>
      <c r="BJ12" t="s">
        <v>186</v>
      </c>
      <c r="BN12" s="12" t="s">
        <v>189</v>
      </c>
      <c r="BO12" t="s">
        <v>188</v>
      </c>
      <c r="BP12" t="s">
        <v>188</v>
      </c>
      <c r="BQ12" t="s">
        <v>188</v>
      </c>
      <c r="BT12" s="12" t="s">
        <v>134</v>
      </c>
      <c r="BU12" t="s">
        <v>187</v>
      </c>
      <c r="BV12" t="s">
        <v>186</v>
      </c>
      <c r="BW12" s="13" t="s">
        <v>191</v>
      </c>
      <c r="BX12" s="12" t="s">
        <v>134</v>
      </c>
      <c r="BY12" s="2">
        <v>1</v>
      </c>
    </row>
    <row r="13" spans="1:105" ht="19" customHeight="1">
      <c r="A13" t="s">
        <v>118</v>
      </c>
      <c r="B13" t="s">
        <v>64</v>
      </c>
      <c r="C13" s="19">
        <v>1988</v>
      </c>
      <c r="D13" t="s">
        <v>177</v>
      </c>
      <c r="E13" t="s">
        <v>178</v>
      </c>
      <c r="F13" t="s">
        <v>184</v>
      </c>
      <c r="G13">
        <v>5</v>
      </c>
      <c r="H13">
        <f>AVERAGE(36,38,57,35,21)</f>
        <v>37.4</v>
      </c>
      <c r="I13">
        <v>12.9</v>
      </c>
      <c r="J13" t="s">
        <v>179</v>
      </c>
      <c r="K13">
        <v>5</v>
      </c>
      <c r="L13" t="s">
        <v>180</v>
      </c>
      <c r="M13" s="19">
        <v>5</v>
      </c>
      <c r="N13" s="19">
        <v>5</v>
      </c>
      <c r="O13" s="19" t="s">
        <v>179</v>
      </c>
      <c r="P13">
        <v>1</v>
      </c>
      <c r="Q13" t="s">
        <v>181</v>
      </c>
      <c r="R13" t="s">
        <v>64</v>
      </c>
      <c r="T13" t="s">
        <v>64</v>
      </c>
      <c r="U13" t="s">
        <v>184</v>
      </c>
      <c r="V13">
        <v>5</v>
      </c>
      <c r="X13" s="19">
        <v>4</v>
      </c>
      <c r="Y13">
        <v>2.2999999999999998</v>
      </c>
      <c r="Z13" s="19" t="s">
        <v>179</v>
      </c>
      <c r="AA13">
        <v>2</v>
      </c>
      <c r="AB13">
        <v>5</v>
      </c>
      <c r="AC13">
        <v>3.2</v>
      </c>
      <c r="AD13">
        <v>1.9</v>
      </c>
      <c r="AE13" t="s">
        <v>179</v>
      </c>
      <c r="AF13" t="s">
        <v>179</v>
      </c>
      <c r="AG13" t="s">
        <v>179</v>
      </c>
      <c r="AH13" t="s">
        <v>179</v>
      </c>
      <c r="AI13" t="s">
        <v>179</v>
      </c>
      <c r="AJ13" t="s">
        <v>179</v>
      </c>
      <c r="AK13" t="s">
        <v>179</v>
      </c>
      <c r="AL13" t="s">
        <v>179</v>
      </c>
      <c r="AM13" t="s">
        <v>179</v>
      </c>
      <c r="AN13" t="s">
        <v>179</v>
      </c>
      <c r="AO13">
        <v>0</v>
      </c>
      <c r="AP13" t="s">
        <v>162</v>
      </c>
      <c r="AQ13">
        <v>5</v>
      </c>
      <c r="AR13">
        <v>3.5</v>
      </c>
      <c r="AS13">
        <v>1.2</v>
      </c>
      <c r="AU13" s="12" t="s">
        <v>185</v>
      </c>
      <c r="AV13" t="s">
        <v>186</v>
      </c>
      <c r="AW13" t="s">
        <v>187</v>
      </c>
      <c r="AX13" t="s">
        <v>188</v>
      </c>
      <c r="AY13" s="12" t="s">
        <v>189</v>
      </c>
      <c r="AZ13" t="s">
        <v>188</v>
      </c>
      <c r="BA13" t="s">
        <v>188</v>
      </c>
      <c r="BE13" t="s">
        <v>189</v>
      </c>
      <c r="BF13" t="s">
        <v>186</v>
      </c>
      <c r="BH13" t="s">
        <v>189</v>
      </c>
      <c r="BI13" s="12" t="s">
        <v>189</v>
      </c>
      <c r="BJ13" t="s">
        <v>186</v>
      </c>
      <c r="BN13" s="12" t="s">
        <v>189</v>
      </c>
      <c r="BO13" t="s">
        <v>188</v>
      </c>
      <c r="BP13" t="s">
        <v>188</v>
      </c>
      <c r="BQ13" t="s">
        <v>188</v>
      </c>
      <c r="BT13" s="12" t="s">
        <v>134</v>
      </c>
      <c r="BU13" t="s">
        <v>187</v>
      </c>
      <c r="BV13" t="s">
        <v>186</v>
      </c>
      <c r="BX13" s="12" t="s">
        <v>134</v>
      </c>
      <c r="BY13" s="9">
        <v>1</v>
      </c>
    </row>
    <row r="14" spans="1:105" ht="19" customHeight="1">
      <c r="A14" t="s">
        <v>79</v>
      </c>
      <c r="B14" t="s">
        <v>70</v>
      </c>
      <c r="C14" s="19">
        <v>1988</v>
      </c>
      <c r="D14" t="s">
        <v>177</v>
      </c>
      <c r="E14" t="s">
        <v>192</v>
      </c>
      <c r="F14" t="s">
        <v>200</v>
      </c>
      <c r="G14">
        <v>23</v>
      </c>
      <c r="H14">
        <v>36.450000000000003</v>
      </c>
      <c r="I14">
        <v>8.82</v>
      </c>
      <c r="J14">
        <v>0</v>
      </c>
      <c r="K14">
        <v>23</v>
      </c>
      <c r="L14" t="s">
        <v>193</v>
      </c>
      <c r="M14" s="19">
        <v>10</v>
      </c>
      <c r="N14" s="19">
        <v>10</v>
      </c>
      <c r="O14" s="19">
        <f>SUM(M14:M15)/SUM(N14:N15)</f>
        <v>1</v>
      </c>
      <c r="P14" s="11">
        <f>ROUND(AB14*NORMSDIST(((X14/2-(X14+AC14))/AD14)),0)</f>
        <v>1</v>
      </c>
      <c r="Q14" s="11" t="s">
        <v>194</v>
      </c>
      <c r="R14" t="s">
        <v>70</v>
      </c>
      <c r="S14" t="s">
        <v>195</v>
      </c>
      <c r="T14" s="2" t="s">
        <v>183</v>
      </c>
      <c r="U14" t="s">
        <v>196</v>
      </c>
      <c r="V14">
        <v>10</v>
      </c>
      <c r="W14" t="s">
        <v>372</v>
      </c>
      <c r="X14" s="19">
        <v>32</v>
      </c>
      <c r="Y14" t="s">
        <v>179</v>
      </c>
      <c r="Z14" s="19" t="s">
        <v>179</v>
      </c>
      <c r="AA14">
        <v>2</v>
      </c>
      <c r="AB14" s="11">
        <v>10</v>
      </c>
      <c r="AC14" s="14">
        <v>-6.38</v>
      </c>
      <c r="AD14" s="14">
        <f>2.02*SQRT(10)</f>
        <v>6.3878008735401268</v>
      </c>
      <c r="AE14">
        <v>10</v>
      </c>
      <c r="AF14">
        <v>-6.38</v>
      </c>
      <c r="AG14">
        <f>2.02*SQRT(10)</f>
        <v>6.3878008735401268</v>
      </c>
      <c r="AH14" t="s">
        <v>179</v>
      </c>
      <c r="AI14" t="s">
        <v>179</v>
      </c>
      <c r="AJ14" t="s">
        <v>179</v>
      </c>
      <c r="AK14" t="s">
        <v>179</v>
      </c>
      <c r="AL14" t="s">
        <v>179</v>
      </c>
      <c r="AM14" t="s">
        <v>179</v>
      </c>
      <c r="AN14" t="s">
        <v>179</v>
      </c>
      <c r="AO14" t="s">
        <v>179</v>
      </c>
      <c r="AP14" t="s">
        <v>179</v>
      </c>
      <c r="AQ14" t="s">
        <v>179</v>
      </c>
      <c r="AR14" t="s">
        <v>179</v>
      </c>
      <c r="AS14" t="s">
        <v>179</v>
      </c>
      <c r="AU14" s="12" t="s">
        <v>185</v>
      </c>
      <c r="AV14" t="s">
        <v>186</v>
      </c>
      <c r="AW14" t="s">
        <v>187</v>
      </c>
      <c r="AX14" t="s">
        <v>188</v>
      </c>
      <c r="AY14" s="12" t="s">
        <v>185</v>
      </c>
      <c r="AZ14" t="s">
        <v>188</v>
      </c>
      <c r="BA14" t="s">
        <v>188</v>
      </c>
      <c r="BB14" t="s">
        <v>188</v>
      </c>
      <c r="BC14" t="s">
        <v>188</v>
      </c>
      <c r="BE14" t="s">
        <v>189</v>
      </c>
      <c r="BF14" t="s">
        <v>187</v>
      </c>
      <c r="BG14" t="s">
        <v>188</v>
      </c>
      <c r="BH14" t="s">
        <v>185</v>
      </c>
      <c r="BI14" s="12" t="s">
        <v>134</v>
      </c>
      <c r="BJ14" t="s">
        <v>188</v>
      </c>
      <c r="BK14" t="s">
        <v>188</v>
      </c>
      <c r="BL14" t="s">
        <v>186</v>
      </c>
      <c r="BM14" t="s">
        <v>137</v>
      </c>
      <c r="BN14" s="12" t="s">
        <v>189</v>
      </c>
      <c r="BT14" s="12" t="s">
        <v>185</v>
      </c>
      <c r="BU14" t="s">
        <v>187</v>
      </c>
      <c r="BV14" t="s">
        <v>188</v>
      </c>
      <c r="BW14" t="s">
        <v>188</v>
      </c>
      <c r="BX14" s="12" t="s">
        <v>139</v>
      </c>
      <c r="BY14" s="2">
        <v>1</v>
      </c>
    </row>
    <row r="15" spans="1:105" ht="19" customHeight="1">
      <c r="A15" t="s">
        <v>79</v>
      </c>
      <c r="B15" t="s">
        <v>64</v>
      </c>
      <c r="C15" s="19">
        <v>1988</v>
      </c>
      <c r="D15" t="s">
        <v>177</v>
      </c>
      <c r="E15" t="s">
        <v>192</v>
      </c>
      <c r="F15" t="s">
        <v>200</v>
      </c>
      <c r="G15" t="s">
        <v>179</v>
      </c>
      <c r="H15" t="s">
        <v>179</v>
      </c>
      <c r="I15" t="s">
        <v>179</v>
      </c>
      <c r="J15" t="s">
        <v>179</v>
      </c>
      <c r="K15" t="s">
        <v>179</v>
      </c>
      <c r="L15" t="s">
        <v>179</v>
      </c>
      <c r="M15" s="19">
        <v>10</v>
      </c>
      <c r="N15" s="19">
        <v>10</v>
      </c>
      <c r="P15" s="11">
        <f>ROUND(AB15*NORMSDIST(((X15/2-(X15+AC15))/AD15)),0)</f>
        <v>0</v>
      </c>
      <c r="Q15" s="11" t="s">
        <v>194</v>
      </c>
      <c r="R15" t="s">
        <v>64</v>
      </c>
      <c r="T15" t="s">
        <v>64</v>
      </c>
      <c r="U15" t="s">
        <v>196</v>
      </c>
      <c r="V15">
        <v>10</v>
      </c>
      <c r="X15" s="19">
        <v>32</v>
      </c>
      <c r="Y15" t="s">
        <v>179</v>
      </c>
      <c r="Z15" s="19" t="s">
        <v>179</v>
      </c>
      <c r="AA15">
        <v>2</v>
      </c>
      <c r="AB15" s="11">
        <v>10</v>
      </c>
      <c r="AC15" s="14">
        <v>-4.2</v>
      </c>
      <c r="AD15" s="14">
        <f>1.51*SQRT(AB15)</f>
        <v>4.775039266854253</v>
      </c>
      <c r="AE15">
        <v>10</v>
      </c>
      <c r="AF15">
        <v>-4.2</v>
      </c>
      <c r="AG15">
        <f>1.51*SQRT(AE15)</f>
        <v>4.775039266854253</v>
      </c>
      <c r="AH15" t="s">
        <v>179</v>
      </c>
      <c r="AI15" t="s">
        <v>179</v>
      </c>
      <c r="AJ15" t="s">
        <v>179</v>
      </c>
      <c r="AK15" t="s">
        <v>179</v>
      </c>
      <c r="AL15" t="s">
        <v>179</v>
      </c>
      <c r="AM15" t="s">
        <v>179</v>
      </c>
      <c r="AN15" t="s">
        <v>179</v>
      </c>
      <c r="AO15" t="s">
        <v>179</v>
      </c>
      <c r="AP15" t="s">
        <v>179</v>
      </c>
      <c r="AQ15" t="s">
        <v>179</v>
      </c>
      <c r="AR15" t="s">
        <v>179</v>
      </c>
      <c r="AS15" t="s">
        <v>179</v>
      </c>
      <c r="AU15" s="12" t="s">
        <v>185</v>
      </c>
      <c r="AV15" t="s">
        <v>186</v>
      </c>
      <c r="AW15" t="s">
        <v>187</v>
      </c>
      <c r="AX15" t="s">
        <v>188</v>
      </c>
      <c r="AY15" s="12" t="s">
        <v>185</v>
      </c>
      <c r="AZ15" t="s">
        <v>188</v>
      </c>
      <c r="BA15" t="s">
        <v>188</v>
      </c>
      <c r="BB15" t="s">
        <v>188</v>
      </c>
      <c r="BC15" t="s">
        <v>188</v>
      </c>
      <c r="BE15" t="s">
        <v>189</v>
      </c>
      <c r="BF15" t="s">
        <v>187</v>
      </c>
      <c r="BG15" t="s">
        <v>188</v>
      </c>
      <c r="BH15" t="s">
        <v>185</v>
      </c>
      <c r="BI15" s="12" t="s">
        <v>134</v>
      </c>
      <c r="BJ15" t="s">
        <v>188</v>
      </c>
      <c r="BK15" t="s">
        <v>188</v>
      </c>
      <c r="BL15" t="s">
        <v>186</v>
      </c>
      <c r="BM15" t="s">
        <v>137</v>
      </c>
      <c r="BN15" s="12" t="s">
        <v>189</v>
      </c>
      <c r="BT15" s="12" t="s">
        <v>185</v>
      </c>
      <c r="BU15" t="s">
        <v>187</v>
      </c>
      <c r="BV15" t="s">
        <v>188</v>
      </c>
      <c r="BW15" t="s">
        <v>188</v>
      </c>
      <c r="BX15" s="12" t="s">
        <v>139</v>
      </c>
      <c r="BY15" s="9">
        <v>1</v>
      </c>
    </row>
    <row r="16" spans="1:105" ht="19" customHeight="1">
      <c r="A16" t="s">
        <v>117</v>
      </c>
      <c r="B16" t="s">
        <v>70</v>
      </c>
      <c r="C16" s="19">
        <v>1989</v>
      </c>
      <c r="D16" t="s">
        <v>177</v>
      </c>
      <c r="E16" t="s">
        <v>192</v>
      </c>
      <c r="F16" t="s">
        <v>200</v>
      </c>
      <c r="G16">
        <v>12</v>
      </c>
      <c r="H16">
        <v>36.5</v>
      </c>
      <c r="I16" s="16">
        <f>2.6*SQRT(12)</f>
        <v>9.0066641993581609</v>
      </c>
      <c r="J16">
        <v>0</v>
      </c>
      <c r="K16">
        <v>6</v>
      </c>
      <c r="L16" t="s">
        <v>180</v>
      </c>
      <c r="M16" s="19">
        <v>6</v>
      </c>
      <c r="N16" s="19">
        <v>6</v>
      </c>
      <c r="O16" s="19">
        <f>SUM(M16:M17)/SUM(N16:N17)</f>
        <v>0.91666666666666663</v>
      </c>
      <c r="P16" s="11">
        <f>ROUND(AB16*NORMSDIST(((X16-2-AC16)/AD16)),0)</f>
        <v>1</v>
      </c>
      <c r="Q16" s="11" t="s">
        <v>197</v>
      </c>
      <c r="R16" t="s">
        <v>70</v>
      </c>
      <c r="S16" t="s">
        <v>198</v>
      </c>
      <c r="T16" t="s">
        <v>183</v>
      </c>
      <c r="U16" t="s">
        <v>199</v>
      </c>
      <c r="V16">
        <v>6</v>
      </c>
      <c r="W16" t="s">
        <v>372</v>
      </c>
      <c r="X16" s="19">
        <v>3.1</v>
      </c>
      <c r="Y16" s="13">
        <f>AVERAGE(Y6:Y7,Y20:Y31,Y36:Y39)</f>
        <v>0.71888888888888891</v>
      </c>
      <c r="Z16" s="19">
        <v>3.1</v>
      </c>
      <c r="AA16">
        <v>2</v>
      </c>
      <c r="AB16">
        <v>6</v>
      </c>
      <c r="AC16" s="15">
        <v>2.5</v>
      </c>
      <c r="AD16" s="15">
        <f>0.5*SQRT(6)</f>
        <v>1.2247448713915889</v>
      </c>
      <c r="AE16" t="s">
        <v>179</v>
      </c>
      <c r="AF16" t="s">
        <v>179</v>
      </c>
      <c r="AG16" t="s">
        <v>179</v>
      </c>
      <c r="AH16" t="s">
        <v>179</v>
      </c>
      <c r="AI16" t="s">
        <v>179</v>
      </c>
      <c r="AJ16" t="s">
        <v>179</v>
      </c>
      <c r="AK16" t="s">
        <v>179</v>
      </c>
      <c r="AL16" t="s">
        <v>179</v>
      </c>
      <c r="AM16" t="s">
        <v>179</v>
      </c>
      <c r="AN16" t="s">
        <v>179</v>
      </c>
      <c r="AO16" t="s">
        <v>179</v>
      </c>
      <c r="AP16" t="s">
        <v>179</v>
      </c>
      <c r="AQ16" t="s">
        <v>179</v>
      </c>
      <c r="AR16" t="s">
        <v>179</v>
      </c>
      <c r="AS16" t="s">
        <v>179</v>
      </c>
      <c r="AU16" s="12" t="s">
        <v>185</v>
      </c>
      <c r="AV16" t="s">
        <v>186</v>
      </c>
      <c r="AW16" t="s">
        <v>187</v>
      </c>
      <c r="AX16" t="s">
        <v>188</v>
      </c>
      <c r="AY16" s="12" t="s">
        <v>189</v>
      </c>
      <c r="AZ16" t="s">
        <v>188</v>
      </c>
      <c r="BA16" t="s">
        <v>188</v>
      </c>
      <c r="BE16" t="s">
        <v>189</v>
      </c>
      <c r="BF16" t="s">
        <v>186</v>
      </c>
      <c r="BH16" t="s">
        <v>189</v>
      </c>
      <c r="BI16" s="12" t="s">
        <v>185</v>
      </c>
      <c r="BJ16" t="s">
        <v>188</v>
      </c>
      <c r="BK16" t="s">
        <v>188</v>
      </c>
      <c r="BL16" t="s">
        <v>186</v>
      </c>
      <c r="BM16" t="s">
        <v>188</v>
      </c>
      <c r="BN16" s="12" t="s">
        <v>189</v>
      </c>
      <c r="BO16" t="s">
        <v>188</v>
      </c>
      <c r="BP16" t="s">
        <v>188</v>
      </c>
      <c r="BQ16" t="s">
        <v>188</v>
      </c>
      <c r="BT16" s="12" t="s">
        <v>139</v>
      </c>
      <c r="BU16" t="s">
        <v>187</v>
      </c>
      <c r="BV16" t="s">
        <v>188</v>
      </c>
      <c r="BW16" t="s">
        <v>188</v>
      </c>
      <c r="BX16" s="12" t="s">
        <v>190</v>
      </c>
      <c r="BY16" s="2">
        <v>1</v>
      </c>
    </row>
    <row r="17" spans="1:77" ht="19" customHeight="1">
      <c r="A17" t="s">
        <v>117</v>
      </c>
      <c r="B17" t="s">
        <v>64</v>
      </c>
      <c r="C17" s="19">
        <v>1989</v>
      </c>
      <c r="D17" t="s">
        <v>177</v>
      </c>
      <c r="E17" t="s">
        <v>192</v>
      </c>
      <c r="F17" t="s">
        <v>200</v>
      </c>
      <c r="G17" t="s">
        <v>179</v>
      </c>
      <c r="H17" t="s">
        <v>179</v>
      </c>
      <c r="I17" t="s">
        <v>179</v>
      </c>
      <c r="J17">
        <v>0</v>
      </c>
      <c r="K17">
        <v>6</v>
      </c>
      <c r="L17" t="s">
        <v>180</v>
      </c>
      <c r="M17" s="19">
        <v>5</v>
      </c>
      <c r="N17" s="19">
        <v>6</v>
      </c>
      <c r="P17" s="11">
        <f>ROUND(AB17*NORMSDIST(((X17-2-AC17)/AD17)),0)</f>
        <v>0</v>
      </c>
      <c r="Q17" s="11" t="s">
        <v>197</v>
      </c>
      <c r="R17" t="s">
        <v>64</v>
      </c>
      <c r="T17" t="s">
        <v>64</v>
      </c>
      <c r="U17" t="s">
        <v>199</v>
      </c>
      <c r="V17">
        <v>6</v>
      </c>
      <c r="X17" s="19">
        <v>3.1</v>
      </c>
      <c r="Y17" s="13">
        <v>0.71888888900000003</v>
      </c>
      <c r="Z17" s="19">
        <v>3.1</v>
      </c>
      <c r="AA17">
        <v>2</v>
      </c>
      <c r="AB17">
        <v>6</v>
      </c>
      <c r="AC17" s="15">
        <v>2.66</v>
      </c>
      <c r="AD17" s="15">
        <f>0.5*7/8*SQRT(6)</f>
        <v>1.0716517624676403</v>
      </c>
      <c r="AE17" t="s">
        <v>179</v>
      </c>
      <c r="AF17" t="s">
        <v>179</v>
      </c>
      <c r="AG17" t="s">
        <v>179</v>
      </c>
      <c r="AH17" t="s">
        <v>179</v>
      </c>
      <c r="AI17" t="s">
        <v>179</v>
      </c>
      <c r="AJ17" t="s">
        <v>179</v>
      </c>
      <c r="AK17" t="s">
        <v>179</v>
      </c>
      <c r="AL17" t="s">
        <v>179</v>
      </c>
      <c r="AM17" t="s">
        <v>179</v>
      </c>
      <c r="AN17" t="s">
        <v>179</v>
      </c>
      <c r="AO17" t="s">
        <v>179</v>
      </c>
      <c r="AP17" t="s">
        <v>179</v>
      </c>
      <c r="AQ17" t="s">
        <v>179</v>
      </c>
      <c r="AR17" t="s">
        <v>179</v>
      </c>
      <c r="AS17" t="s">
        <v>179</v>
      </c>
      <c r="AU17" s="12" t="s">
        <v>185</v>
      </c>
      <c r="AV17" t="s">
        <v>186</v>
      </c>
      <c r="AW17" t="s">
        <v>187</v>
      </c>
      <c r="AX17" t="s">
        <v>188</v>
      </c>
      <c r="AY17" s="12" t="s">
        <v>189</v>
      </c>
      <c r="AZ17" t="s">
        <v>188</v>
      </c>
      <c r="BA17" t="s">
        <v>188</v>
      </c>
      <c r="BE17" t="s">
        <v>189</v>
      </c>
      <c r="BF17" t="s">
        <v>186</v>
      </c>
      <c r="BH17" t="s">
        <v>189</v>
      </c>
      <c r="BI17" s="12" t="s">
        <v>185</v>
      </c>
      <c r="BJ17" t="s">
        <v>188</v>
      </c>
      <c r="BK17" t="s">
        <v>188</v>
      </c>
      <c r="BL17" t="s">
        <v>186</v>
      </c>
      <c r="BM17" t="s">
        <v>188</v>
      </c>
      <c r="BN17" s="12" t="s">
        <v>189</v>
      </c>
      <c r="BO17" t="s">
        <v>188</v>
      </c>
      <c r="BP17" t="s">
        <v>188</v>
      </c>
      <c r="BQ17" t="s">
        <v>188</v>
      </c>
      <c r="BT17" s="12" t="s">
        <v>139</v>
      </c>
      <c r="BU17" t="s">
        <v>187</v>
      </c>
      <c r="BV17" t="s">
        <v>188</v>
      </c>
      <c r="BW17" t="s">
        <v>188</v>
      </c>
      <c r="BX17" s="12" t="s">
        <v>190</v>
      </c>
      <c r="BY17" s="9">
        <v>1</v>
      </c>
    </row>
    <row r="18" spans="1:77" ht="19" customHeight="1">
      <c r="A18" t="s">
        <v>221</v>
      </c>
      <c r="B18" t="s">
        <v>222</v>
      </c>
      <c r="C18" s="19">
        <v>1989</v>
      </c>
      <c r="D18" t="s">
        <v>223</v>
      </c>
      <c r="E18" t="s">
        <v>156</v>
      </c>
      <c r="F18" t="s">
        <v>241</v>
      </c>
      <c r="G18">
        <v>7</v>
      </c>
      <c r="H18">
        <v>19</v>
      </c>
      <c r="I18">
        <v>1</v>
      </c>
      <c r="J18">
        <v>3</v>
      </c>
      <c r="K18">
        <v>2</v>
      </c>
      <c r="L18" s="2" t="s">
        <v>242</v>
      </c>
      <c r="M18" s="19">
        <v>8</v>
      </c>
      <c r="N18" s="19">
        <v>8</v>
      </c>
      <c r="O18" s="19">
        <f>SUM(M18:M19)/SUM(N18:N19)</f>
        <v>1</v>
      </c>
      <c r="P18">
        <v>7</v>
      </c>
      <c r="Q18" t="s">
        <v>147</v>
      </c>
      <c r="R18" t="s">
        <v>222</v>
      </c>
      <c r="S18" t="s">
        <v>243</v>
      </c>
      <c r="T18" s="2" t="s">
        <v>226</v>
      </c>
      <c r="U18" t="s">
        <v>244</v>
      </c>
      <c r="V18">
        <v>7</v>
      </c>
      <c r="W18" t="s">
        <v>378</v>
      </c>
      <c r="X18" s="19">
        <f>AVERAGE(5,5,5,5,5,4,3)</f>
        <v>4.5714285714285712</v>
      </c>
      <c r="Y18">
        <f>STDEV(5,5,5,5,5,4,3)</f>
        <v>0.78679579246944398</v>
      </c>
      <c r="Z18" s="19" t="s">
        <v>179</v>
      </c>
      <c r="AA18">
        <v>7</v>
      </c>
      <c r="AB18">
        <v>7</v>
      </c>
      <c r="AC18">
        <f>AVERAGE(2,1,1,1,1,1,0)</f>
        <v>1</v>
      </c>
      <c r="AD18">
        <f>STDEV(2,1,1,1,1,1,0)</f>
        <v>0.57735026918962573</v>
      </c>
      <c r="AE18" t="s">
        <v>129</v>
      </c>
      <c r="AF18" t="s">
        <v>129</v>
      </c>
      <c r="AG18" t="s">
        <v>129</v>
      </c>
      <c r="AH18" t="s">
        <v>129</v>
      </c>
      <c r="AI18" t="s">
        <v>129</v>
      </c>
      <c r="AJ18" t="s">
        <v>129</v>
      </c>
      <c r="AK18" t="s">
        <v>129</v>
      </c>
      <c r="AL18" t="s">
        <v>129</v>
      </c>
      <c r="AM18" t="s">
        <v>129</v>
      </c>
      <c r="AN18" t="s">
        <v>129</v>
      </c>
      <c r="AO18">
        <v>1</v>
      </c>
      <c r="AP18" s="2" t="s">
        <v>129</v>
      </c>
      <c r="AQ18" t="s">
        <v>129</v>
      </c>
      <c r="AR18" t="s">
        <v>129</v>
      </c>
      <c r="AS18" t="s">
        <v>129</v>
      </c>
      <c r="AU18" s="2" t="s">
        <v>134</v>
      </c>
      <c r="AV18" s="2" t="s">
        <v>135</v>
      </c>
      <c r="AW18" s="2" t="s">
        <v>136</v>
      </c>
      <c r="AX18" s="2" t="s">
        <v>137</v>
      </c>
      <c r="AY18" s="2" t="s">
        <v>134</v>
      </c>
      <c r="AZ18" s="2" t="s">
        <v>137</v>
      </c>
      <c r="BA18" s="2" t="s">
        <v>137</v>
      </c>
      <c r="BB18" s="2" t="s">
        <v>137</v>
      </c>
      <c r="BC18" s="2" t="s">
        <v>135</v>
      </c>
      <c r="BD18" s="2" t="s">
        <v>135</v>
      </c>
      <c r="BE18" s="2" t="s">
        <v>138</v>
      </c>
      <c r="BF18" s="2" t="s">
        <v>137</v>
      </c>
      <c r="BG18" s="2" t="s">
        <v>137</v>
      </c>
      <c r="BH18" s="2" t="s">
        <v>134</v>
      </c>
      <c r="BI18" s="2" t="s">
        <v>134</v>
      </c>
      <c r="BJ18" s="2" t="s">
        <v>137</v>
      </c>
      <c r="BK18" s="2" t="s">
        <v>137</v>
      </c>
      <c r="BL18" s="2" t="s">
        <v>135</v>
      </c>
      <c r="BM18" s="2" t="s">
        <v>137</v>
      </c>
      <c r="BN18" s="2" t="s">
        <v>138</v>
      </c>
      <c r="BO18" s="2" t="s">
        <v>137</v>
      </c>
      <c r="BP18" s="2" t="s">
        <v>137</v>
      </c>
      <c r="BQ18" s="2" t="s">
        <v>137</v>
      </c>
      <c r="BR18" s="2"/>
      <c r="BS18" s="2"/>
      <c r="BT18" s="2" t="s">
        <v>134</v>
      </c>
      <c r="BU18" s="2"/>
      <c r="BV18" s="2" t="s">
        <v>137</v>
      </c>
      <c r="BW18" s="2" t="s">
        <v>137</v>
      </c>
      <c r="BX18" s="2" t="s">
        <v>139</v>
      </c>
      <c r="BY18" s="2">
        <v>1</v>
      </c>
    </row>
    <row r="19" spans="1:77" ht="19" customHeight="1">
      <c r="A19" t="s">
        <v>221</v>
      </c>
      <c r="B19" t="s">
        <v>140</v>
      </c>
      <c r="C19" s="19">
        <v>1989</v>
      </c>
      <c r="D19" t="s">
        <v>223</v>
      </c>
      <c r="E19" t="s">
        <v>156</v>
      </c>
      <c r="F19" t="s">
        <v>241</v>
      </c>
      <c r="G19">
        <v>7</v>
      </c>
      <c r="H19">
        <v>18</v>
      </c>
      <c r="I19">
        <v>1.9</v>
      </c>
      <c r="J19">
        <v>2</v>
      </c>
      <c r="K19">
        <v>3</v>
      </c>
      <c r="L19" s="2" t="s">
        <v>242</v>
      </c>
      <c r="M19" s="19">
        <v>7</v>
      </c>
      <c r="N19" s="19">
        <v>7</v>
      </c>
      <c r="P19">
        <v>0</v>
      </c>
      <c r="Q19" t="s">
        <v>147</v>
      </c>
      <c r="R19" t="s">
        <v>140</v>
      </c>
      <c r="T19" s="2" t="s">
        <v>140</v>
      </c>
      <c r="U19" t="s">
        <v>244</v>
      </c>
      <c r="V19">
        <v>7</v>
      </c>
      <c r="X19" s="19">
        <f>AVERAGE(6,6,5,5,5,4,3)</f>
        <v>4.8571428571428568</v>
      </c>
      <c r="Y19">
        <f>STDEV(6,6,5,5,5,4,3)</f>
        <v>1.0690449676496978</v>
      </c>
      <c r="Z19" s="19" t="s">
        <v>179</v>
      </c>
      <c r="AA19">
        <v>7</v>
      </c>
      <c r="AB19">
        <v>7</v>
      </c>
      <c r="AC19">
        <f>AVERAGE(6,5,5,5,5,4,2)</f>
        <v>4.5714285714285712</v>
      </c>
      <c r="AD19">
        <f>STDEV(6,5,5,5,5,4,2)</f>
        <v>1.2724180205607041</v>
      </c>
      <c r="AE19" t="s">
        <v>129</v>
      </c>
      <c r="AF19" t="s">
        <v>129</v>
      </c>
      <c r="AG19" t="s">
        <v>129</v>
      </c>
      <c r="AH19" t="s">
        <v>129</v>
      </c>
      <c r="AI19" t="s">
        <v>129</v>
      </c>
      <c r="AJ19" t="s">
        <v>129</v>
      </c>
      <c r="AK19" t="s">
        <v>129</v>
      </c>
      <c r="AL19" t="s">
        <v>129</v>
      </c>
      <c r="AM19" t="s">
        <v>129</v>
      </c>
      <c r="AN19" t="s">
        <v>129</v>
      </c>
      <c r="AO19">
        <v>0</v>
      </c>
      <c r="AP19" s="2" t="s">
        <v>129</v>
      </c>
      <c r="AQ19" t="s">
        <v>129</v>
      </c>
      <c r="AR19" t="s">
        <v>129</v>
      </c>
      <c r="AS19" t="s">
        <v>129</v>
      </c>
      <c r="AU19" s="2" t="s">
        <v>134</v>
      </c>
      <c r="AV19" s="2" t="s">
        <v>135</v>
      </c>
      <c r="AW19" s="2" t="s">
        <v>136</v>
      </c>
      <c r="AX19" s="2" t="s">
        <v>137</v>
      </c>
      <c r="AY19" s="2" t="s">
        <v>134</v>
      </c>
      <c r="AZ19" s="2" t="s">
        <v>137</v>
      </c>
      <c r="BA19" s="2" t="s">
        <v>137</v>
      </c>
      <c r="BB19" s="2" t="s">
        <v>137</v>
      </c>
      <c r="BC19" s="2" t="s">
        <v>135</v>
      </c>
      <c r="BD19" s="2" t="s">
        <v>135</v>
      </c>
      <c r="BE19" s="2" t="s">
        <v>138</v>
      </c>
      <c r="BF19" s="2" t="s">
        <v>137</v>
      </c>
      <c r="BG19" s="2" t="s">
        <v>137</v>
      </c>
      <c r="BH19" s="2" t="s">
        <v>134</v>
      </c>
      <c r="BI19" s="2" t="s">
        <v>134</v>
      </c>
      <c r="BJ19" s="2" t="s">
        <v>137</v>
      </c>
      <c r="BK19" s="2" t="s">
        <v>137</v>
      </c>
      <c r="BL19" s="2" t="s">
        <v>135</v>
      </c>
      <c r="BM19" s="2" t="s">
        <v>137</v>
      </c>
      <c r="BN19" s="2" t="s">
        <v>138</v>
      </c>
      <c r="BO19" s="2" t="s">
        <v>137</v>
      </c>
      <c r="BP19" s="2" t="s">
        <v>137</v>
      </c>
      <c r="BQ19" s="2" t="s">
        <v>137</v>
      </c>
      <c r="BR19" s="2"/>
      <c r="BS19" s="2"/>
      <c r="BT19" s="2" t="s">
        <v>134</v>
      </c>
      <c r="BU19" s="2"/>
      <c r="BV19" s="2" t="s">
        <v>137</v>
      </c>
      <c r="BW19" s="2" t="s">
        <v>137</v>
      </c>
      <c r="BX19" s="2" t="s">
        <v>139</v>
      </c>
      <c r="BY19" s="9">
        <v>1</v>
      </c>
    </row>
    <row r="20" spans="1:77" ht="19" customHeight="1">
      <c r="A20" t="s">
        <v>229</v>
      </c>
      <c r="B20" t="s">
        <v>140</v>
      </c>
      <c r="C20" s="19">
        <v>2004</v>
      </c>
      <c r="D20" t="s">
        <v>143</v>
      </c>
      <c r="E20" t="s">
        <v>127</v>
      </c>
      <c r="F20" t="s">
        <v>245</v>
      </c>
      <c r="G20">
        <v>10</v>
      </c>
      <c r="H20">
        <v>48.7</v>
      </c>
      <c r="I20">
        <v>12.4</v>
      </c>
      <c r="J20">
        <v>5</v>
      </c>
      <c r="K20">
        <v>5</v>
      </c>
      <c r="L20" s="2" t="s">
        <v>146</v>
      </c>
      <c r="M20" s="19">
        <v>10</v>
      </c>
      <c r="N20" s="19">
        <v>10</v>
      </c>
      <c r="O20" s="19">
        <f>SUM(M20:M21)/SUM(N20:N21)</f>
        <v>1</v>
      </c>
      <c r="P20">
        <v>3</v>
      </c>
      <c r="Q20" t="s">
        <v>246</v>
      </c>
      <c r="R20" t="s">
        <v>140</v>
      </c>
      <c r="T20" s="2" t="s">
        <v>140</v>
      </c>
      <c r="U20" t="s">
        <v>161</v>
      </c>
      <c r="V20">
        <v>10</v>
      </c>
      <c r="W20" t="s">
        <v>379</v>
      </c>
      <c r="X20" s="19">
        <v>3.8</v>
      </c>
      <c r="Y20">
        <v>0.78</v>
      </c>
      <c r="Z20" s="19">
        <v>3.95</v>
      </c>
      <c r="AA20">
        <v>5</v>
      </c>
      <c r="AB20">
        <v>10</v>
      </c>
      <c r="AC20">
        <v>2.6</v>
      </c>
      <c r="AD20">
        <v>1.34</v>
      </c>
      <c r="AE20" t="s">
        <v>129</v>
      </c>
      <c r="AF20" t="s">
        <v>129</v>
      </c>
      <c r="AG20" t="s">
        <v>129</v>
      </c>
      <c r="AH20" t="s">
        <v>129</v>
      </c>
      <c r="AI20" t="s">
        <v>129</v>
      </c>
      <c r="AJ20" t="s">
        <v>129</v>
      </c>
      <c r="AK20" t="s">
        <v>129</v>
      </c>
      <c r="AL20" t="s">
        <v>129</v>
      </c>
      <c r="AM20" t="s">
        <v>129</v>
      </c>
      <c r="AN20" t="s">
        <v>129</v>
      </c>
      <c r="AO20">
        <v>0</v>
      </c>
      <c r="AP20" s="2" t="s">
        <v>162</v>
      </c>
      <c r="AQ20">
        <v>10</v>
      </c>
      <c r="AR20">
        <v>46.9</v>
      </c>
      <c r="AS20">
        <v>6.7</v>
      </c>
      <c r="AU20" s="2" t="s">
        <v>185</v>
      </c>
      <c r="AV20" s="2" t="s">
        <v>135</v>
      </c>
      <c r="AW20" s="2" t="s">
        <v>136</v>
      </c>
      <c r="AX20" s="2" t="s">
        <v>188</v>
      </c>
      <c r="AY20" s="2" t="s">
        <v>138</v>
      </c>
      <c r="AZ20" s="2" t="s">
        <v>137</v>
      </c>
      <c r="BA20" s="2" t="s">
        <v>137</v>
      </c>
      <c r="BB20" s="2" t="s">
        <v>137</v>
      </c>
      <c r="BC20" s="2" t="s">
        <v>137</v>
      </c>
      <c r="BD20" s="2"/>
      <c r="BE20" s="2" t="s">
        <v>138</v>
      </c>
      <c r="BF20" s="2" t="s">
        <v>135</v>
      </c>
      <c r="BG20" s="2"/>
      <c r="BH20" s="2" t="s">
        <v>138</v>
      </c>
      <c r="BI20" s="2" t="s">
        <v>138</v>
      </c>
      <c r="BJ20" s="2" t="s">
        <v>135</v>
      </c>
      <c r="BK20" s="2"/>
      <c r="BL20" s="2"/>
      <c r="BM20" s="2"/>
      <c r="BN20" s="2" t="s">
        <v>138</v>
      </c>
      <c r="BO20" s="2" t="s">
        <v>137</v>
      </c>
      <c r="BP20" s="2" t="s">
        <v>137</v>
      </c>
      <c r="BQ20" s="2" t="s">
        <v>137</v>
      </c>
      <c r="BR20" s="2"/>
      <c r="BS20" s="2"/>
      <c r="BT20" s="2" t="s">
        <v>134</v>
      </c>
      <c r="BU20" s="2" t="s">
        <v>137</v>
      </c>
      <c r="BV20" s="2" t="s">
        <v>136</v>
      </c>
      <c r="BW20" s="2" t="s">
        <v>136</v>
      </c>
      <c r="BX20" s="2" t="s">
        <v>134</v>
      </c>
      <c r="BY20" s="2">
        <v>1</v>
      </c>
    </row>
    <row r="21" spans="1:77" ht="19" customHeight="1">
      <c r="A21" t="s">
        <v>229</v>
      </c>
      <c r="B21" t="s">
        <v>234</v>
      </c>
      <c r="C21" s="19">
        <v>2004</v>
      </c>
      <c r="D21" t="s">
        <v>143</v>
      </c>
      <c r="E21" t="s">
        <v>127</v>
      </c>
      <c r="F21" t="s">
        <v>245</v>
      </c>
      <c r="G21">
        <v>10</v>
      </c>
      <c r="H21">
        <v>36.200000000000003</v>
      </c>
      <c r="I21">
        <v>14.6</v>
      </c>
      <c r="J21">
        <v>1</v>
      </c>
      <c r="K21">
        <v>6</v>
      </c>
      <c r="L21" s="2" t="s">
        <v>146</v>
      </c>
      <c r="M21" s="19">
        <v>10</v>
      </c>
      <c r="N21" s="19">
        <v>10</v>
      </c>
      <c r="P21">
        <v>8</v>
      </c>
      <c r="Q21" t="s">
        <v>246</v>
      </c>
      <c r="R21" t="s">
        <v>234</v>
      </c>
      <c r="S21" t="s">
        <v>248</v>
      </c>
      <c r="T21" s="2" t="s">
        <v>233</v>
      </c>
      <c r="U21" t="s">
        <v>161</v>
      </c>
      <c r="V21">
        <v>10</v>
      </c>
      <c r="X21" s="19">
        <v>4.0999999999999996</v>
      </c>
      <c r="Y21">
        <v>0.73</v>
      </c>
      <c r="Z21" s="19">
        <v>3.95</v>
      </c>
      <c r="AA21">
        <v>5</v>
      </c>
      <c r="AB21">
        <v>10</v>
      </c>
      <c r="AC21">
        <v>1.2</v>
      </c>
      <c r="AD21">
        <v>1.1299999999999999</v>
      </c>
      <c r="AE21" t="s">
        <v>129</v>
      </c>
      <c r="AF21" t="s">
        <v>129</v>
      </c>
      <c r="AG21" t="s">
        <v>129</v>
      </c>
      <c r="AH21" t="s">
        <v>129</v>
      </c>
      <c r="AI21" t="s">
        <v>129</v>
      </c>
      <c r="AJ21" t="s">
        <v>129</v>
      </c>
      <c r="AK21" t="s">
        <v>129</v>
      </c>
      <c r="AL21" t="s">
        <v>129</v>
      </c>
      <c r="AM21" t="s">
        <v>129</v>
      </c>
      <c r="AN21" t="s">
        <v>129</v>
      </c>
      <c r="AO21">
        <v>0</v>
      </c>
      <c r="AP21" s="2" t="s">
        <v>162</v>
      </c>
      <c r="AQ21">
        <v>10</v>
      </c>
      <c r="AR21">
        <v>47.1</v>
      </c>
      <c r="AS21">
        <v>8.4</v>
      </c>
      <c r="AU21" s="2" t="s">
        <v>185</v>
      </c>
      <c r="AV21" s="2" t="s">
        <v>135</v>
      </c>
      <c r="AW21" s="2" t="s">
        <v>136</v>
      </c>
      <c r="AX21" s="2" t="s">
        <v>188</v>
      </c>
      <c r="AY21" s="2" t="s">
        <v>138</v>
      </c>
      <c r="AZ21" s="2" t="s">
        <v>137</v>
      </c>
      <c r="BA21" s="2" t="s">
        <v>137</v>
      </c>
      <c r="BB21" s="2" t="s">
        <v>137</v>
      </c>
      <c r="BC21" s="2" t="s">
        <v>137</v>
      </c>
      <c r="BD21" s="2"/>
      <c r="BE21" s="2" t="s">
        <v>138</v>
      </c>
      <c r="BF21" s="2" t="s">
        <v>135</v>
      </c>
      <c r="BG21" s="2"/>
      <c r="BH21" s="2" t="s">
        <v>138</v>
      </c>
      <c r="BI21" s="2" t="s">
        <v>138</v>
      </c>
      <c r="BJ21" s="2" t="s">
        <v>135</v>
      </c>
      <c r="BK21" s="2"/>
      <c r="BL21" s="2"/>
      <c r="BM21" s="2"/>
      <c r="BN21" s="2" t="s">
        <v>138</v>
      </c>
      <c r="BO21" s="2" t="s">
        <v>137</v>
      </c>
      <c r="BP21" s="2" t="s">
        <v>137</v>
      </c>
      <c r="BQ21" s="2" t="s">
        <v>137</v>
      </c>
      <c r="BR21" s="2"/>
      <c r="BS21" s="2"/>
      <c r="BT21" s="2" t="s">
        <v>134</v>
      </c>
      <c r="BU21" s="2" t="s">
        <v>137</v>
      </c>
      <c r="BV21" s="2" t="s">
        <v>136</v>
      </c>
      <c r="BW21" s="2" t="s">
        <v>136</v>
      </c>
      <c r="BX21" s="2" t="s">
        <v>134</v>
      </c>
      <c r="BY21" s="9">
        <v>1</v>
      </c>
    </row>
    <row r="22" spans="1:77" s="21" customFormat="1" ht="19" customHeight="1">
      <c r="A22" s="21" t="s">
        <v>383</v>
      </c>
      <c r="B22" s="21" t="s">
        <v>205</v>
      </c>
      <c r="C22" s="22">
        <v>2006</v>
      </c>
      <c r="D22" s="21" t="s">
        <v>143</v>
      </c>
      <c r="E22" s="21" t="s">
        <v>127</v>
      </c>
      <c r="F22" s="21" t="s">
        <v>245</v>
      </c>
      <c r="G22" s="21">
        <v>20</v>
      </c>
      <c r="H22" s="21">
        <v>39.1</v>
      </c>
      <c r="I22" s="21">
        <v>13</v>
      </c>
      <c r="J22" s="21">
        <v>8</v>
      </c>
      <c r="K22" s="21">
        <v>14</v>
      </c>
      <c r="L22" s="23" t="s">
        <v>146</v>
      </c>
      <c r="M22" s="22">
        <v>20</v>
      </c>
      <c r="N22" s="22">
        <v>20</v>
      </c>
      <c r="O22" s="22">
        <f>SUM(M22:M24)/SUM(N22:N24)</f>
        <v>1</v>
      </c>
      <c r="P22" s="21">
        <v>13</v>
      </c>
      <c r="Q22" s="21" t="s">
        <v>246</v>
      </c>
      <c r="R22" s="21" t="s">
        <v>205</v>
      </c>
      <c r="S22" s="21" t="s">
        <v>206</v>
      </c>
      <c r="T22" s="23" t="s">
        <v>207</v>
      </c>
      <c r="U22" s="21" t="s">
        <v>161</v>
      </c>
      <c r="V22" s="21">
        <v>20</v>
      </c>
      <c r="W22" s="21" t="s">
        <v>380</v>
      </c>
      <c r="X22" s="22">
        <v>3.7</v>
      </c>
      <c r="Y22" s="21">
        <v>1</v>
      </c>
      <c r="Z22" s="22">
        <v>3.75</v>
      </c>
      <c r="AA22" s="21">
        <v>5</v>
      </c>
      <c r="AB22" s="21">
        <v>20</v>
      </c>
      <c r="AC22" s="21">
        <v>1.5</v>
      </c>
      <c r="AD22" s="21">
        <v>1.1000000000000001</v>
      </c>
      <c r="AE22" s="21" t="s">
        <v>129</v>
      </c>
      <c r="AF22" s="21" t="s">
        <v>129</v>
      </c>
      <c r="AG22" s="21" t="s">
        <v>129</v>
      </c>
      <c r="AH22" s="21" t="s">
        <v>129</v>
      </c>
      <c r="AI22" s="21" t="s">
        <v>129</v>
      </c>
      <c r="AJ22" s="21" t="s">
        <v>129</v>
      </c>
      <c r="AK22" s="21" t="s">
        <v>129</v>
      </c>
      <c r="AL22" s="21" t="s">
        <v>129</v>
      </c>
      <c r="AM22" s="21" t="s">
        <v>129</v>
      </c>
      <c r="AN22" s="21" t="s">
        <v>129</v>
      </c>
      <c r="AO22" s="21">
        <v>0</v>
      </c>
      <c r="AP22" s="23" t="s">
        <v>162</v>
      </c>
      <c r="AQ22" s="21">
        <v>20</v>
      </c>
      <c r="AR22" s="21">
        <v>48.3</v>
      </c>
      <c r="AS22" s="21">
        <v>8.5</v>
      </c>
      <c r="AU22" s="23" t="s">
        <v>134</v>
      </c>
      <c r="AV22" s="23" t="s">
        <v>135</v>
      </c>
      <c r="AW22" s="23" t="s">
        <v>136</v>
      </c>
      <c r="AX22" s="23" t="s">
        <v>137</v>
      </c>
      <c r="AY22" s="23" t="s">
        <v>138</v>
      </c>
      <c r="AZ22" s="23" t="s">
        <v>137</v>
      </c>
      <c r="BA22" s="23" t="s">
        <v>137</v>
      </c>
      <c r="BB22" s="23" t="s">
        <v>137</v>
      </c>
      <c r="BC22" s="23" t="s">
        <v>137</v>
      </c>
      <c r="BD22" s="23"/>
      <c r="BE22" s="23" t="s">
        <v>138</v>
      </c>
      <c r="BF22" s="23" t="s">
        <v>135</v>
      </c>
      <c r="BG22" s="23"/>
      <c r="BH22" s="23" t="s">
        <v>138</v>
      </c>
      <c r="BI22" s="23" t="s">
        <v>138</v>
      </c>
      <c r="BJ22" s="23" t="s">
        <v>135</v>
      </c>
      <c r="BK22" s="23"/>
      <c r="BL22" s="23"/>
      <c r="BM22" s="23"/>
      <c r="BN22" s="23" t="s">
        <v>138</v>
      </c>
      <c r="BO22" s="23" t="s">
        <v>137</v>
      </c>
      <c r="BP22" s="23" t="s">
        <v>137</v>
      </c>
      <c r="BQ22" s="23" t="s">
        <v>137</v>
      </c>
      <c r="BR22" s="23" t="s">
        <v>137</v>
      </c>
      <c r="BS22" s="23"/>
      <c r="BT22" s="23" t="s">
        <v>134</v>
      </c>
      <c r="BU22" s="23" t="s">
        <v>136</v>
      </c>
      <c r="BV22" s="23" t="s">
        <v>136</v>
      </c>
      <c r="BW22" s="23" t="s">
        <v>136</v>
      </c>
      <c r="BX22" s="23" t="s">
        <v>134</v>
      </c>
      <c r="BY22" s="23">
        <v>1</v>
      </c>
    </row>
    <row r="23" spans="1:77" s="21" customFormat="1" ht="19" customHeight="1">
      <c r="A23" s="21" t="s">
        <v>384</v>
      </c>
      <c r="B23" s="21" t="s">
        <v>140</v>
      </c>
      <c r="C23" s="22">
        <v>2006</v>
      </c>
      <c r="D23" s="21" t="s">
        <v>143</v>
      </c>
      <c r="E23" s="21" t="s">
        <v>127</v>
      </c>
      <c r="F23" s="21" t="s">
        <v>245</v>
      </c>
      <c r="G23" s="21">
        <v>17</v>
      </c>
      <c r="H23" s="21">
        <v>43.8</v>
      </c>
      <c r="I23" s="21">
        <v>13</v>
      </c>
      <c r="J23" s="21">
        <v>8</v>
      </c>
      <c r="K23" s="21">
        <v>8</v>
      </c>
      <c r="L23" s="23" t="s">
        <v>146</v>
      </c>
      <c r="M23" s="22">
        <v>17</v>
      </c>
      <c r="N23" s="22">
        <v>17</v>
      </c>
      <c r="O23" s="22"/>
      <c r="P23" s="21">
        <v>1</v>
      </c>
      <c r="Q23" s="21" t="s">
        <v>246</v>
      </c>
      <c r="R23" s="21" t="s">
        <v>140</v>
      </c>
      <c r="T23" s="23" t="s">
        <v>140</v>
      </c>
      <c r="U23" s="21" t="s">
        <v>161</v>
      </c>
      <c r="V23" s="21">
        <v>17</v>
      </c>
      <c r="W23" s="21" t="s">
        <v>381</v>
      </c>
      <c r="X23" s="22">
        <v>3.6</v>
      </c>
      <c r="Y23" s="21">
        <v>0.7</v>
      </c>
      <c r="Z23" s="22">
        <v>3.75</v>
      </c>
      <c r="AA23" s="21">
        <v>5</v>
      </c>
      <c r="AB23" s="21">
        <v>17</v>
      </c>
      <c r="AC23" s="21">
        <v>3.3</v>
      </c>
      <c r="AD23" s="21">
        <v>0.9</v>
      </c>
      <c r="AE23" s="21" t="s">
        <v>129</v>
      </c>
      <c r="AF23" s="21" t="s">
        <v>129</v>
      </c>
      <c r="AG23" s="21" t="s">
        <v>129</v>
      </c>
      <c r="AH23" s="21" t="s">
        <v>129</v>
      </c>
      <c r="AI23" s="21" t="s">
        <v>129</v>
      </c>
      <c r="AJ23" s="21" t="s">
        <v>129</v>
      </c>
      <c r="AK23" s="21" t="s">
        <v>129</v>
      </c>
      <c r="AL23" s="21" t="s">
        <v>129</v>
      </c>
      <c r="AM23" s="21" t="s">
        <v>129</v>
      </c>
      <c r="AN23" s="21" t="s">
        <v>129</v>
      </c>
      <c r="AO23" s="21">
        <v>0</v>
      </c>
      <c r="AP23" s="23" t="s">
        <v>162</v>
      </c>
      <c r="AQ23" s="21">
        <v>17</v>
      </c>
      <c r="AR23" s="21">
        <v>50.1</v>
      </c>
      <c r="AS23" s="21">
        <v>5.5</v>
      </c>
      <c r="AU23" s="23" t="s">
        <v>134</v>
      </c>
      <c r="AV23" s="23" t="s">
        <v>135</v>
      </c>
      <c r="AW23" s="23" t="s">
        <v>136</v>
      </c>
      <c r="AX23" s="23" t="s">
        <v>137</v>
      </c>
      <c r="AY23" s="23" t="s">
        <v>138</v>
      </c>
      <c r="AZ23" s="23" t="s">
        <v>137</v>
      </c>
      <c r="BA23" s="23" t="s">
        <v>137</v>
      </c>
      <c r="BB23" s="23" t="s">
        <v>137</v>
      </c>
      <c r="BC23" s="23" t="s">
        <v>137</v>
      </c>
      <c r="BD23" s="23"/>
      <c r="BE23" s="23" t="s">
        <v>138</v>
      </c>
      <c r="BF23" s="23" t="s">
        <v>135</v>
      </c>
      <c r="BG23" s="23"/>
      <c r="BH23" s="23" t="s">
        <v>138</v>
      </c>
      <c r="BI23" s="23" t="s">
        <v>138</v>
      </c>
      <c r="BJ23" s="23" t="s">
        <v>135</v>
      </c>
      <c r="BK23" s="23"/>
      <c r="BL23" s="23"/>
      <c r="BM23" s="23"/>
      <c r="BN23" s="23" t="s">
        <v>138</v>
      </c>
      <c r="BO23" s="23" t="s">
        <v>137</v>
      </c>
      <c r="BP23" s="23" t="s">
        <v>137</v>
      </c>
      <c r="BQ23" s="23" t="s">
        <v>137</v>
      </c>
      <c r="BR23" s="23" t="s">
        <v>137</v>
      </c>
      <c r="BS23" s="23"/>
      <c r="BT23" s="23" t="s">
        <v>134</v>
      </c>
      <c r="BU23" s="23" t="s">
        <v>136</v>
      </c>
      <c r="BV23" s="23" t="s">
        <v>136</v>
      </c>
      <c r="BW23" s="23" t="s">
        <v>136</v>
      </c>
      <c r="BX23" s="23" t="s">
        <v>134</v>
      </c>
      <c r="BY23" s="24">
        <v>1</v>
      </c>
    </row>
    <row r="24" spans="1:77" s="21" customFormat="1" ht="19" customHeight="1">
      <c r="A24" s="21" t="s">
        <v>385</v>
      </c>
      <c r="B24" s="21" t="s">
        <v>234</v>
      </c>
      <c r="C24" s="22">
        <v>2006</v>
      </c>
      <c r="D24" s="21" t="s">
        <v>143</v>
      </c>
      <c r="E24" s="21" t="s">
        <v>127</v>
      </c>
      <c r="F24" s="21" t="s">
        <v>245</v>
      </c>
      <c r="G24" s="21">
        <v>23</v>
      </c>
      <c r="H24" s="21">
        <v>42.6</v>
      </c>
      <c r="I24" s="21">
        <v>13.9</v>
      </c>
      <c r="J24" s="21">
        <v>10</v>
      </c>
      <c r="K24" s="21">
        <v>13</v>
      </c>
      <c r="L24" s="23" t="s">
        <v>146</v>
      </c>
      <c r="M24" s="22">
        <v>23</v>
      </c>
      <c r="N24" s="22">
        <v>23</v>
      </c>
      <c r="O24" s="22"/>
      <c r="P24" s="21">
        <v>13</v>
      </c>
      <c r="Q24" s="21" t="s">
        <v>246</v>
      </c>
      <c r="R24" s="21" t="s">
        <v>234</v>
      </c>
      <c r="S24" s="21" t="s">
        <v>247</v>
      </c>
      <c r="T24" s="23" t="s">
        <v>233</v>
      </c>
      <c r="U24" s="21" t="s">
        <v>161</v>
      </c>
      <c r="V24" s="21">
        <v>23</v>
      </c>
      <c r="W24" s="21" t="s">
        <v>382</v>
      </c>
      <c r="X24" s="22">
        <v>3.9</v>
      </c>
      <c r="Y24" s="21">
        <v>0.9</v>
      </c>
      <c r="Z24" s="22">
        <v>3.75</v>
      </c>
      <c r="AA24" s="21">
        <v>5</v>
      </c>
      <c r="AB24" s="21">
        <v>23</v>
      </c>
      <c r="AC24" s="21">
        <v>1.7</v>
      </c>
      <c r="AD24" s="21">
        <v>1.3</v>
      </c>
      <c r="AE24" s="21" t="s">
        <v>129</v>
      </c>
      <c r="AF24" s="21" t="s">
        <v>129</v>
      </c>
      <c r="AG24" s="21" t="s">
        <v>129</v>
      </c>
      <c r="AH24" s="21" t="s">
        <v>129</v>
      </c>
      <c r="AI24" s="21" t="s">
        <v>129</v>
      </c>
      <c r="AJ24" s="21" t="s">
        <v>129</v>
      </c>
      <c r="AK24" s="21" t="s">
        <v>129</v>
      </c>
      <c r="AL24" s="21" t="s">
        <v>129</v>
      </c>
      <c r="AM24" s="21" t="s">
        <v>129</v>
      </c>
      <c r="AN24" s="21" t="s">
        <v>129</v>
      </c>
      <c r="AO24" s="21">
        <v>0</v>
      </c>
      <c r="AP24" s="23" t="s">
        <v>162</v>
      </c>
      <c r="AQ24" s="21">
        <v>23</v>
      </c>
      <c r="AR24" s="21">
        <v>46.4</v>
      </c>
      <c r="AS24" s="21">
        <v>8.5</v>
      </c>
      <c r="AU24" s="23" t="s">
        <v>134</v>
      </c>
      <c r="AV24" s="23" t="s">
        <v>135</v>
      </c>
      <c r="AW24" s="23" t="s">
        <v>136</v>
      </c>
      <c r="AX24" s="23" t="s">
        <v>137</v>
      </c>
      <c r="AY24" s="23" t="s">
        <v>138</v>
      </c>
      <c r="AZ24" s="23" t="s">
        <v>137</v>
      </c>
      <c r="BA24" s="23" t="s">
        <v>137</v>
      </c>
      <c r="BB24" s="23" t="s">
        <v>137</v>
      </c>
      <c r="BC24" s="23" t="s">
        <v>137</v>
      </c>
      <c r="BD24" s="23"/>
      <c r="BE24" s="23" t="s">
        <v>138</v>
      </c>
      <c r="BF24" s="23" t="s">
        <v>135</v>
      </c>
      <c r="BG24" s="23"/>
      <c r="BH24" s="23" t="s">
        <v>138</v>
      </c>
      <c r="BI24" s="23" t="s">
        <v>138</v>
      </c>
      <c r="BJ24" s="23" t="s">
        <v>135</v>
      </c>
      <c r="BK24" s="23"/>
      <c r="BL24" s="23"/>
      <c r="BM24" s="23"/>
      <c r="BN24" s="23" t="s">
        <v>138</v>
      </c>
      <c r="BO24" s="23" t="s">
        <v>137</v>
      </c>
      <c r="BP24" s="23" t="s">
        <v>137</v>
      </c>
      <c r="BQ24" s="23" t="s">
        <v>137</v>
      </c>
      <c r="BR24" s="23" t="s">
        <v>137</v>
      </c>
      <c r="BS24" s="23"/>
      <c r="BT24" s="23" t="s">
        <v>134</v>
      </c>
      <c r="BU24" s="23" t="s">
        <v>136</v>
      </c>
      <c r="BV24" s="23" t="s">
        <v>136</v>
      </c>
      <c r="BW24" s="23" t="s">
        <v>136</v>
      </c>
      <c r="BX24" s="23" t="s">
        <v>134</v>
      </c>
      <c r="BY24" s="23">
        <v>1</v>
      </c>
    </row>
    <row r="25" spans="1:77" ht="19" customHeight="1">
      <c r="A25" t="s">
        <v>123</v>
      </c>
      <c r="B25" t="s">
        <v>64</v>
      </c>
      <c r="C25" s="19">
        <v>1999</v>
      </c>
      <c r="D25" t="s">
        <v>212</v>
      </c>
      <c r="E25" t="s">
        <v>192</v>
      </c>
      <c r="F25" t="s">
        <v>213</v>
      </c>
      <c r="G25">
        <v>15</v>
      </c>
      <c r="H25">
        <v>29.3</v>
      </c>
      <c r="I25">
        <v>10</v>
      </c>
      <c r="J25">
        <v>7</v>
      </c>
      <c r="K25">
        <v>8</v>
      </c>
      <c r="L25" t="s">
        <v>193</v>
      </c>
      <c r="M25" s="19">
        <v>15</v>
      </c>
      <c r="N25" s="19">
        <v>15</v>
      </c>
      <c r="O25" s="19">
        <f>SUM(M25:M26)/SUM(N25:N26)</f>
        <v>1</v>
      </c>
      <c r="P25">
        <v>5</v>
      </c>
      <c r="Q25" t="s">
        <v>214</v>
      </c>
      <c r="R25" t="s">
        <v>64</v>
      </c>
      <c r="T25" t="s">
        <v>64</v>
      </c>
      <c r="U25" t="s">
        <v>199</v>
      </c>
      <c r="V25">
        <v>15</v>
      </c>
      <c r="W25" s="21" t="s">
        <v>380</v>
      </c>
      <c r="X25" s="19">
        <v>3</v>
      </c>
      <c r="Y25">
        <v>0.56000000000000005</v>
      </c>
      <c r="Z25" s="19">
        <v>3.1</v>
      </c>
      <c r="AA25">
        <v>5</v>
      </c>
      <c r="AB25">
        <v>11</v>
      </c>
      <c r="AC25">
        <v>2.5299999999999998</v>
      </c>
      <c r="AD25">
        <v>1.06</v>
      </c>
      <c r="AE25" t="s">
        <v>179</v>
      </c>
      <c r="AF25" t="s">
        <v>179</v>
      </c>
      <c r="AG25" t="s">
        <v>179</v>
      </c>
      <c r="AH25" t="s">
        <v>179</v>
      </c>
      <c r="AI25" t="s">
        <v>179</v>
      </c>
      <c r="AJ25" t="s">
        <v>179</v>
      </c>
      <c r="AK25" t="s">
        <v>179</v>
      </c>
      <c r="AL25" t="s">
        <v>179</v>
      </c>
      <c r="AM25" t="s">
        <v>179</v>
      </c>
      <c r="AN25" t="s">
        <v>179</v>
      </c>
      <c r="AO25">
        <v>4</v>
      </c>
      <c r="AP25" t="s">
        <v>218</v>
      </c>
      <c r="AQ25">
        <v>11</v>
      </c>
      <c r="AR25">
        <v>1.5</v>
      </c>
      <c r="AS25">
        <v>1.4</v>
      </c>
      <c r="AU25" s="12" t="s">
        <v>185</v>
      </c>
      <c r="AV25" t="s">
        <v>186</v>
      </c>
      <c r="AW25" t="s">
        <v>187</v>
      </c>
      <c r="AX25" t="s">
        <v>188</v>
      </c>
      <c r="AY25" s="2" t="s">
        <v>134</v>
      </c>
      <c r="AZ25" s="2" t="s">
        <v>137</v>
      </c>
      <c r="BA25" s="2" t="s">
        <v>137</v>
      </c>
      <c r="BB25" s="2"/>
      <c r="BC25" s="2"/>
      <c r="BD25" s="2"/>
      <c r="BE25" s="2" t="s">
        <v>138</v>
      </c>
      <c r="BF25" s="2" t="s">
        <v>137</v>
      </c>
      <c r="BG25" s="2" t="s">
        <v>137</v>
      </c>
      <c r="BH25" s="2" t="s">
        <v>134</v>
      </c>
      <c r="BI25" s="12" t="s">
        <v>190</v>
      </c>
      <c r="BN25" s="12" t="s">
        <v>189</v>
      </c>
      <c r="BT25" s="12" t="s">
        <v>185</v>
      </c>
      <c r="BX25" s="12" t="s">
        <v>190</v>
      </c>
      <c r="BY25" s="9">
        <v>1</v>
      </c>
    </row>
    <row r="26" spans="1:77" ht="19" customHeight="1">
      <c r="A26" t="s">
        <v>123</v>
      </c>
      <c r="B26" t="s">
        <v>89</v>
      </c>
      <c r="C26" s="19">
        <v>1999</v>
      </c>
      <c r="D26" t="s">
        <v>212</v>
      </c>
      <c r="E26" t="s">
        <v>192</v>
      </c>
      <c r="F26" t="s">
        <v>213</v>
      </c>
      <c r="G26">
        <v>15</v>
      </c>
      <c r="H26">
        <v>30.1</v>
      </c>
      <c r="I26">
        <v>8.5</v>
      </c>
      <c r="J26">
        <v>5</v>
      </c>
      <c r="K26">
        <v>8</v>
      </c>
      <c r="L26" t="s">
        <v>193</v>
      </c>
      <c r="M26" s="19">
        <v>15</v>
      </c>
      <c r="N26" s="19">
        <v>15</v>
      </c>
      <c r="P26">
        <v>14</v>
      </c>
      <c r="Q26" t="s">
        <v>214</v>
      </c>
      <c r="R26" t="s">
        <v>89</v>
      </c>
      <c r="S26" t="s">
        <v>215</v>
      </c>
      <c r="T26" t="s">
        <v>216</v>
      </c>
      <c r="U26" t="s">
        <v>199</v>
      </c>
      <c r="V26">
        <v>15</v>
      </c>
      <c r="X26" s="19">
        <v>3.2</v>
      </c>
      <c r="Y26">
        <v>0.41</v>
      </c>
      <c r="Z26" s="19">
        <v>3.1</v>
      </c>
      <c r="AA26">
        <v>5</v>
      </c>
      <c r="AB26">
        <v>15</v>
      </c>
      <c r="AC26">
        <v>1.53</v>
      </c>
      <c r="AD26">
        <v>1.06</v>
      </c>
      <c r="AE26" t="s">
        <v>179</v>
      </c>
      <c r="AF26" t="s">
        <v>179</v>
      </c>
      <c r="AG26" t="s">
        <v>179</v>
      </c>
      <c r="AH26" t="s">
        <v>179</v>
      </c>
      <c r="AI26" t="s">
        <v>179</v>
      </c>
      <c r="AJ26" t="s">
        <v>179</v>
      </c>
      <c r="AK26" t="s">
        <v>179</v>
      </c>
      <c r="AL26" t="s">
        <v>179</v>
      </c>
      <c r="AM26" t="s">
        <v>179</v>
      </c>
      <c r="AN26" t="s">
        <v>179</v>
      </c>
      <c r="AO26">
        <v>0</v>
      </c>
      <c r="AP26" t="s">
        <v>218</v>
      </c>
      <c r="AQ26">
        <v>15</v>
      </c>
      <c r="AR26">
        <v>6.5</v>
      </c>
      <c r="AS26">
        <v>7</v>
      </c>
      <c r="AU26" s="12" t="s">
        <v>185</v>
      </c>
      <c r="AV26" t="s">
        <v>186</v>
      </c>
      <c r="AW26" t="s">
        <v>187</v>
      </c>
      <c r="AX26" t="s">
        <v>188</v>
      </c>
      <c r="AY26" s="2" t="s">
        <v>134</v>
      </c>
      <c r="AZ26" s="2" t="s">
        <v>137</v>
      </c>
      <c r="BA26" s="2" t="s">
        <v>137</v>
      </c>
      <c r="BB26" s="2"/>
      <c r="BC26" s="2"/>
      <c r="BD26" s="2"/>
      <c r="BE26" s="2" t="s">
        <v>138</v>
      </c>
      <c r="BF26" s="2" t="s">
        <v>137</v>
      </c>
      <c r="BG26" s="2" t="s">
        <v>137</v>
      </c>
      <c r="BH26" s="2" t="s">
        <v>134</v>
      </c>
      <c r="BI26" s="12" t="s">
        <v>190</v>
      </c>
      <c r="BN26" s="12" t="s">
        <v>189</v>
      </c>
      <c r="BT26" s="12" t="s">
        <v>185</v>
      </c>
      <c r="BU26" t="s">
        <v>187</v>
      </c>
      <c r="BV26" t="s">
        <v>188</v>
      </c>
      <c r="BW26" t="s">
        <v>188</v>
      </c>
      <c r="BX26" s="12" t="s">
        <v>190</v>
      </c>
      <c r="BY26" s="2">
        <v>1</v>
      </c>
    </row>
    <row r="27" spans="1:77" ht="19" customHeight="1">
      <c r="A27" t="s">
        <v>90</v>
      </c>
      <c r="B27" t="s">
        <v>91</v>
      </c>
      <c r="C27" s="19">
        <v>2003</v>
      </c>
      <c r="D27" t="s">
        <v>212</v>
      </c>
      <c r="E27" t="s">
        <v>192</v>
      </c>
      <c r="F27" t="s">
        <v>213</v>
      </c>
      <c r="G27">
        <v>13</v>
      </c>
      <c r="H27">
        <v>32.5</v>
      </c>
      <c r="I27">
        <v>11.3</v>
      </c>
      <c r="J27">
        <v>8</v>
      </c>
      <c r="K27">
        <v>13</v>
      </c>
      <c r="L27" t="s">
        <v>193</v>
      </c>
      <c r="M27" s="19">
        <v>13</v>
      </c>
      <c r="N27" s="19">
        <v>13</v>
      </c>
      <c r="O27" s="19">
        <f>SUM(M27:M28)/SUM(N27:N28)</f>
        <v>1</v>
      </c>
      <c r="P27">
        <v>7</v>
      </c>
      <c r="Q27" t="s">
        <v>214</v>
      </c>
      <c r="R27" t="s">
        <v>91</v>
      </c>
      <c r="S27" t="s">
        <v>220</v>
      </c>
      <c r="T27" t="s">
        <v>216</v>
      </c>
      <c r="U27" t="s">
        <v>199</v>
      </c>
      <c r="V27">
        <v>10</v>
      </c>
      <c r="W27" s="21" t="s">
        <v>380</v>
      </c>
      <c r="X27" s="19">
        <v>3</v>
      </c>
      <c r="Y27">
        <v>0.7</v>
      </c>
      <c r="Z27" s="19">
        <v>2.75</v>
      </c>
      <c r="AA27">
        <v>5</v>
      </c>
      <c r="AB27">
        <v>10</v>
      </c>
      <c r="AC27">
        <v>1</v>
      </c>
      <c r="AD27">
        <v>1</v>
      </c>
      <c r="AE27" t="s">
        <v>179</v>
      </c>
      <c r="AF27" t="s">
        <v>179</v>
      </c>
      <c r="AG27" t="s">
        <v>179</v>
      </c>
      <c r="AH27" t="s">
        <v>179</v>
      </c>
      <c r="AI27" t="s">
        <v>179</v>
      </c>
      <c r="AJ27" t="s">
        <v>179</v>
      </c>
      <c r="AK27" t="s">
        <v>179</v>
      </c>
      <c r="AL27" t="s">
        <v>179</v>
      </c>
      <c r="AM27" t="s">
        <v>179</v>
      </c>
      <c r="AN27" t="s">
        <v>179</v>
      </c>
      <c r="AO27">
        <v>3</v>
      </c>
      <c r="AP27" t="s">
        <v>217</v>
      </c>
      <c r="AQ27">
        <v>10</v>
      </c>
      <c r="AR27">
        <v>57.9</v>
      </c>
      <c r="AS27">
        <v>14</v>
      </c>
      <c r="AU27" s="12" t="s">
        <v>185</v>
      </c>
      <c r="AV27" t="s">
        <v>186</v>
      </c>
      <c r="AW27" t="s">
        <v>187</v>
      </c>
      <c r="AX27" t="s">
        <v>188</v>
      </c>
      <c r="AY27" s="12" t="s">
        <v>134</v>
      </c>
      <c r="AZ27" t="s">
        <v>188</v>
      </c>
      <c r="BA27" t="s">
        <v>188</v>
      </c>
      <c r="BE27" t="s">
        <v>189</v>
      </c>
      <c r="BF27" t="s">
        <v>188</v>
      </c>
      <c r="BG27" t="s">
        <v>186</v>
      </c>
      <c r="BH27" t="s">
        <v>134</v>
      </c>
      <c r="BI27" s="12" t="s">
        <v>189</v>
      </c>
      <c r="BJ27" t="s">
        <v>188</v>
      </c>
      <c r="BK27" t="s">
        <v>186</v>
      </c>
      <c r="BN27" s="12" t="s">
        <v>189</v>
      </c>
      <c r="BT27" s="12" t="s">
        <v>134</v>
      </c>
      <c r="BU27" t="s">
        <v>187</v>
      </c>
      <c r="BV27" t="s">
        <v>188</v>
      </c>
      <c r="BW27" t="s">
        <v>137</v>
      </c>
      <c r="BX27" s="12" t="s">
        <v>190</v>
      </c>
      <c r="BY27" s="9">
        <v>1</v>
      </c>
    </row>
    <row r="28" spans="1:77" ht="19" customHeight="1">
      <c r="A28" t="s">
        <v>90</v>
      </c>
      <c r="B28" t="s">
        <v>64</v>
      </c>
      <c r="C28" s="19">
        <v>2003</v>
      </c>
      <c r="D28" t="s">
        <v>212</v>
      </c>
      <c r="E28" t="s">
        <v>192</v>
      </c>
      <c r="F28" t="s">
        <v>213</v>
      </c>
      <c r="G28">
        <v>13</v>
      </c>
      <c r="H28">
        <v>28.5</v>
      </c>
      <c r="I28">
        <v>9.1999999999999993</v>
      </c>
      <c r="J28">
        <v>5</v>
      </c>
      <c r="K28">
        <v>13</v>
      </c>
      <c r="L28" t="s">
        <v>193</v>
      </c>
      <c r="M28" s="19">
        <v>13</v>
      </c>
      <c r="N28" s="19">
        <v>13</v>
      </c>
      <c r="P28">
        <v>1</v>
      </c>
      <c r="Q28" t="s">
        <v>214</v>
      </c>
      <c r="R28" t="s">
        <v>64</v>
      </c>
      <c r="T28" t="s">
        <v>64</v>
      </c>
      <c r="U28" t="s">
        <v>199</v>
      </c>
      <c r="V28">
        <v>10</v>
      </c>
      <c r="X28" s="19">
        <v>2.5</v>
      </c>
      <c r="Y28">
        <v>0.5</v>
      </c>
      <c r="Z28" s="19">
        <v>2.75</v>
      </c>
      <c r="AA28">
        <v>5</v>
      </c>
      <c r="AB28">
        <v>10</v>
      </c>
      <c r="AC28">
        <v>2.4</v>
      </c>
      <c r="AD28">
        <v>0.8</v>
      </c>
      <c r="AE28" t="s">
        <v>179</v>
      </c>
      <c r="AF28" t="s">
        <v>179</v>
      </c>
      <c r="AG28" t="s">
        <v>179</v>
      </c>
      <c r="AH28" t="s">
        <v>179</v>
      </c>
      <c r="AI28" t="s">
        <v>179</v>
      </c>
      <c r="AJ28" t="s">
        <v>179</v>
      </c>
      <c r="AK28" t="s">
        <v>179</v>
      </c>
      <c r="AL28" t="s">
        <v>179</v>
      </c>
      <c r="AM28" t="s">
        <v>179</v>
      </c>
      <c r="AN28" t="s">
        <v>179</v>
      </c>
      <c r="AO28">
        <v>3</v>
      </c>
      <c r="AP28" t="s">
        <v>217</v>
      </c>
      <c r="AQ28">
        <v>10</v>
      </c>
      <c r="AR28">
        <v>64</v>
      </c>
      <c r="AS28">
        <v>10.3</v>
      </c>
      <c r="AU28" s="12" t="s">
        <v>185</v>
      </c>
      <c r="AV28" t="s">
        <v>186</v>
      </c>
      <c r="AW28" t="s">
        <v>187</v>
      </c>
      <c r="AX28" t="s">
        <v>188</v>
      </c>
      <c r="AY28" s="12" t="s">
        <v>134</v>
      </c>
      <c r="AZ28" t="s">
        <v>188</v>
      </c>
      <c r="BA28" t="s">
        <v>188</v>
      </c>
      <c r="BE28" t="s">
        <v>189</v>
      </c>
      <c r="BF28" t="s">
        <v>188</v>
      </c>
      <c r="BG28" t="s">
        <v>186</v>
      </c>
      <c r="BH28" t="s">
        <v>134</v>
      </c>
      <c r="BI28" s="12" t="s">
        <v>189</v>
      </c>
      <c r="BJ28" t="s">
        <v>188</v>
      </c>
      <c r="BK28" t="s">
        <v>186</v>
      </c>
      <c r="BN28" s="12" t="s">
        <v>189</v>
      </c>
      <c r="BT28" s="12" t="s">
        <v>134</v>
      </c>
      <c r="BU28" t="s">
        <v>187</v>
      </c>
      <c r="BV28" t="s">
        <v>188</v>
      </c>
      <c r="BW28" t="s">
        <v>137</v>
      </c>
      <c r="BX28" s="12" t="s">
        <v>190</v>
      </c>
      <c r="BY28" s="2">
        <v>1</v>
      </c>
    </row>
    <row r="29" spans="1:77" s="21" customFormat="1">
      <c r="A29" s="21" t="s">
        <v>387</v>
      </c>
      <c r="B29" s="21" t="s">
        <v>91</v>
      </c>
      <c r="C29" s="22">
        <v>2006</v>
      </c>
      <c r="D29" s="21" t="s">
        <v>212</v>
      </c>
      <c r="E29" s="21" t="s">
        <v>178</v>
      </c>
      <c r="F29" s="21" t="s">
        <v>213</v>
      </c>
      <c r="G29" s="21">
        <v>30</v>
      </c>
      <c r="H29" s="21">
        <v>34.9</v>
      </c>
      <c r="I29" s="21">
        <v>11.5</v>
      </c>
      <c r="J29" s="21">
        <v>10</v>
      </c>
      <c r="K29" s="21">
        <v>28</v>
      </c>
      <c r="L29" s="21" t="s">
        <v>193</v>
      </c>
      <c r="M29" s="22">
        <v>28</v>
      </c>
      <c r="N29" s="22">
        <v>30</v>
      </c>
      <c r="O29" s="22">
        <f>SUM(M29:M31)/SUM(N29:N31)</f>
        <v>0.88888888888888884</v>
      </c>
      <c r="P29" s="21">
        <v>13</v>
      </c>
      <c r="Q29" s="21" t="s">
        <v>214</v>
      </c>
      <c r="R29" s="21" t="s">
        <v>91</v>
      </c>
      <c r="S29" s="21" t="s">
        <v>215</v>
      </c>
      <c r="T29" s="21" t="s">
        <v>216</v>
      </c>
      <c r="U29" s="21" t="s">
        <v>199</v>
      </c>
      <c r="V29" s="21">
        <v>30</v>
      </c>
      <c r="W29" s="21" t="s">
        <v>386</v>
      </c>
      <c r="X29" s="22">
        <v>3.2</v>
      </c>
      <c r="Y29" s="21">
        <v>0.6</v>
      </c>
      <c r="Z29" s="22">
        <v>3.13</v>
      </c>
      <c r="AA29" s="21">
        <v>7</v>
      </c>
      <c r="AB29" s="25">
        <v>30</v>
      </c>
      <c r="AC29" s="25">
        <v>-1.1000000000000001</v>
      </c>
      <c r="AD29" s="25">
        <v>1.37</v>
      </c>
      <c r="AE29" s="21">
        <v>30</v>
      </c>
      <c r="AF29" s="21">
        <v>-1.1000000000000001</v>
      </c>
      <c r="AG29" s="21">
        <v>1.37</v>
      </c>
      <c r="AH29" s="21" t="s">
        <v>179</v>
      </c>
      <c r="AI29" s="21" t="s">
        <v>179</v>
      </c>
      <c r="AJ29" s="21" t="s">
        <v>179</v>
      </c>
      <c r="AK29" s="21" t="s">
        <v>179</v>
      </c>
      <c r="AL29" s="21" t="s">
        <v>179</v>
      </c>
      <c r="AM29" s="21" t="s">
        <v>179</v>
      </c>
      <c r="AN29" s="21" t="s">
        <v>179</v>
      </c>
      <c r="AO29" s="21">
        <v>6</v>
      </c>
      <c r="AP29" s="21" t="s">
        <v>218</v>
      </c>
      <c r="AQ29" s="21">
        <v>30</v>
      </c>
      <c r="AR29" s="21">
        <v>-0.3</v>
      </c>
      <c r="AS29" s="21">
        <v>6.3</v>
      </c>
      <c r="AU29" s="26" t="s">
        <v>185</v>
      </c>
      <c r="AW29" s="21" t="s">
        <v>187</v>
      </c>
      <c r="AX29" s="21" t="s">
        <v>188</v>
      </c>
      <c r="AY29" s="26" t="s">
        <v>134</v>
      </c>
      <c r="AZ29" s="21" t="s">
        <v>188</v>
      </c>
      <c r="BA29" s="21" t="s">
        <v>188</v>
      </c>
      <c r="BF29" s="21" t="s">
        <v>187</v>
      </c>
      <c r="BG29" s="21" t="s">
        <v>186</v>
      </c>
      <c r="BH29" s="21" t="s">
        <v>134</v>
      </c>
      <c r="BI29" s="26" t="s">
        <v>190</v>
      </c>
      <c r="BJ29" s="21" t="s">
        <v>188</v>
      </c>
      <c r="BK29" s="21" t="s">
        <v>188</v>
      </c>
      <c r="BL29" s="21" t="s">
        <v>186</v>
      </c>
      <c r="BM29" s="21" t="s">
        <v>186</v>
      </c>
      <c r="BN29" s="26" t="s">
        <v>189</v>
      </c>
      <c r="BT29" s="26" t="s">
        <v>134</v>
      </c>
      <c r="BU29" s="21" t="s">
        <v>187</v>
      </c>
      <c r="BV29" s="21" t="s">
        <v>137</v>
      </c>
      <c r="BX29" s="26" t="s">
        <v>190</v>
      </c>
      <c r="BY29" s="24">
        <v>1</v>
      </c>
    </row>
    <row r="30" spans="1:77" s="21" customFormat="1" ht="21">
      <c r="A30" s="21" t="s">
        <v>388</v>
      </c>
      <c r="B30" s="21" t="s">
        <v>70</v>
      </c>
      <c r="C30" s="22">
        <v>2006</v>
      </c>
      <c r="D30" s="21" t="s">
        <v>212</v>
      </c>
      <c r="E30" s="21" t="s">
        <v>178</v>
      </c>
      <c r="F30" s="21" t="s">
        <v>213</v>
      </c>
      <c r="G30" s="21">
        <v>30</v>
      </c>
      <c r="H30" s="21">
        <v>33.4</v>
      </c>
      <c r="I30" s="21">
        <v>10.1</v>
      </c>
      <c r="J30" s="21">
        <v>9</v>
      </c>
      <c r="K30" s="21">
        <v>27</v>
      </c>
      <c r="L30" s="21" t="s">
        <v>193</v>
      </c>
      <c r="M30" s="22">
        <v>28</v>
      </c>
      <c r="N30" s="22">
        <v>30</v>
      </c>
      <c r="O30" s="22"/>
      <c r="P30" s="21">
        <v>9</v>
      </c>
      <c r="Q30" s="21" t="s">
        <v>214</v>
      </c>
      <c r="R30" s="21" t="s">
        <v>70</v>
      </c>
      <c r="S30" s="21" t="s">
        <v>219</v>
      </c>
      <c r="T30" s="23" t="s">
        <v>183</v>
      </c>
      <c r="U30" s="21" t="s">
        <v>199</v>
      </c>
      <c r="V30" s="21">
        <v>30</v>
      </c>
      <c r="W30" s="21" t="s">
        <v>380</v>
      </c>
      <c r="X30" s="22">
        <v>3</v>
      </c>
      <c r="Y30" s="21">
        <v>0.7</v>
      </c>
      <c r="Z30" s="22">
        <v>3.13</v>
      </c>
      <c r="AA30" s="21">
        <v>7</v>
      </c>
      <c r="AB30" s="25">
        <v>30</v>
      </c>
      <c r="AC30" s="25">
        <v>-0.8</v>
      </c>
      <c r="AD30" s="25">
        <v>1.1100000000000001</v>
      </c>
      <c r="AE30" s="21">
        <v>30</v>
      </c>
      <c r="AF30" s="21">
        <v>-0.8</v>
      </c>
      <c r="AG30" s="21">
        <v>1.1100000000000001</v>
      </c>
      <c r="AH30" s="21" t="s">
        <v>179</v>
      </c>
      <c r="AI30" s="21" t="s">
        <v>179</v>
      </c>
      <c r="AJ30" s="21" t="s">
        <v>179</v>
      </c>
      <c r="AK30" s="21" t="s">
        <v>179</v>
      </c>
      <c r="AL30" s="21" t="s">
        <v>179</v>
      </c>
      <c r="AM30" s="21" t="s">
        <v>179</v>
      </c>
      <c r="AN30" s="21" t="s">
        <v>179</v>
      </c>
      <c r="AO30" s="21">
        <v>9</v>
      </c>
      <c r="AP30" s="21" t="s">
        <v>218</v>
      </c>
      <c r="AQ30" s="21">
        <v>30</v>
      </c>
      <c r="AR30" s="21">
        <v>-1.93</v>
      </c>
      <c r="AS30" s="21">
        <v>5.25</v>
      </c>
      <c r="AU30" s="26" t="s">
        <v>185</v>
      </c>
      <c r="AW30" s="21" t="s">
        <v>187</v>
      </c>
      <c r="AX30" s="21" t="s">
        <v>188</v>
      </c>
      <c r="AY30" s="26" t="s">
        <v>134</v>
      </c>
      <c r="AZ30" s="21" t="s">
        <v>188</v>
      </c>
      <c r="BA30" s="21" t="s">
        <v>188</v>
      </c>
      <c r="BF30" s="21" t="s">
        <v>187</v>
      </c>
      <c r="BG30" s="21" t="s">
        <v>186</v>
      </c>
      <c r="BH30" s="21" t="s">
        <v>134</v>
      </c>
      <c r="BI30" s="26" t="s">
        <v>190</v>
      </c>
      <c r="BJ30" s="21" t="s">
        <v>188</v>
      </c>
      <c r="BK30" s="21" t="s">
        <v>188</v>
      </c>
      <c r="BL30" s="21" t="s">
        <v>186</v>
      </c>
      <c r="BM30" s="21" t="s">
        <v>186</v>
      </c>
      <c r="BN30" s="26" t="s">
        <v>189</v>
      </c>
      <c r="BT30" s="26" t="s">
        <v>134</v>
      </c>
      <c r="BU30" s="21" t="s">
        <v>187</v>
      </c>
      <c r="BV30" s="21" t="s">
        <v>137</v>
      </c>
      <c r="BX30" s="26" t="s">
        <v>190</v>
      </c>
      <c r="BY30" s="23">
        <v>1</v>
      </c>
    </row>
    <row r="31" spans="1:77" s="21" customFormat="1">
      <c r="A31" s="21" t="s">
        <v>389</v>
      </c>
      <c r="B31" s="21" t="s">
        <v>64</v>
      </c>
      <c r="C31" s="22">
        <v>2006</v>
      </c>
      <c r="D31" s="21" t="s">
        <v>212</v>
      </c>
      <c r="E31" s="21" t="s">
        <v>178</v>
      </c>
      <c r="F31" s="21" t="s">
        <v>213</v>
      </c>
      <c r="G31" s="21">
        <v>30</v>
      </c>
      <c r="H31" s="21">
        <v>34.4</v>
      </c>
      <c r="I31" s="21">
        <v>11.1</v>
      </c>
      <c r="J31" s="21">
        <v>14</v>
      </c>
      <c r="K31" s="21">
        <v>25</v>
      </c>
      <c r="L31" s="21" t="s">
        <v>193</v>
      </c>
      <c r="M31" s="22">
        <v>24</v>
      </c>
      <c r="N31" s="22">
        <v>30</v>
      </c>
      <c r="O31" s="22"/>
      <c r="P31" s="21">
        <v>2</v>
      </c>
      <c r="Q31" s="21" t="s">
        <v>214</v>
      </c>
      <c r="R31" s="21" t="s">
        <v>64</v>
      </c>
      <c r="T31" s="21" t="s">
        <v>64</v>
      </c>
      <c r="U31" s="21" t="s">
        <v>199</v>
      </c>
      <c r="V31" s="21">
        <v>30</v>
      </c>
      <c r="W31" s="21" t="s">
        <v>373</v>
      </c>
      <c r="X31" s="22">
        <v>3.2</v>
      </c>
      <c r="Y31" s="21">
        <v>0.6</v>
      </c>
      <c r="Z31" s="22">
        <v>3.13</v>
      </c>
      <c r="AA31" s="21">
        <v>7</v>
      </c>
      <c r="AB31" s="25">
        <v>30</v>
      </c>
      <c r="AC31" s="25">
        <v>-0.37</v>
      </c>
      <c r="AD31" s="25">
        <v>0.72</v>
      </c>
      <c r="AE31" s="21">
        <v>30</v>
      </c>
      <c r="AF31" s="21">
        <v>-0.37</v>
      </c>
      <c r="AG31" s="21">
        <v>0.72</v>
      </c>
      <c r="AH31" s="21" t="s">
        <v>179</v>
      </c>
      <c r="AI31" s="21" t="s">
        <v>179</v>
      </c>
      <c r="AJ31" s="21" t="s">
        <v>179</v>
      </c>
      <c r="AK31" s="21" t="s">
        <v>179</v>
      </c>
      <c r="AL31" s="21" t="s">
        <v>179</v>
      </c>
      <c r="AM31" s="21" t="s">
        <v>179</v>
      </c>
      <c r="AN31" s="21" t="s">
        <v>179</v>
      </c>
      <c r="AO31" s="21">
        <v>10</v>
      </c>
      <c r="AP31" s="21" t="s">
        <v>218</v>
      </c>
      <c r="AQ31" s="21">
        <v>30</v>
      </c>
      <c r="AR31" s="21">
        <v>-7.0000000000000007E-2</v>
      </c>
      <c r="AS31" s="21">
        <v>6.44</v>
      </c>
      <c r="AU31" s="26" t="s">
        <v>185</v>
      </c>
      <c r="AW31" s="21" t="s">
        <v>187</v>
      </c>
      <c r="AX31" s="21" t="s">
        <v>188</v>
      </c>
      <c r="AY31" s="26" t="s">
        <v>134</v>
      </c>
      <c r="AZ31" s="21" t="s">
        <v>188</v>
      </c>
      <c r="BA31" s="21" t="s">
        <v>188</v>
      </c>
      <c r="BF31" s="21" t="s">
        <v>187</v>
      </c>
      <c r="BG31" s="21" t="s">
        <v>186</v>
      </c>
      <c r="BH31" s="21" t="s">
        <v>134</v>
      </c>
      <c r="BI31" s="26" t="s">
        <v>190</v>
      </c>
      <c r="BJ31" s="21" t="s">
        <v>188</v>
      </c>
      <c r="BK31" s="21" t="s">
        <v>188</v>
      </c>
      <c r="BL31" s="21" t="s">
        <v>186</v>
      </c>
      <c r="BM31" s="21" t="s">
        <v>186</v>
      </c>
      <c r="BN31" s="26" t="s">
        <v>189</v>
      </c>
      <c r="BT31" s="26" t="s">
        <v>134</v>
      </c>
      <c r="BU31" s="21" t="s">
        <v>187</v>
      </c>
      <c r="BV31" s="21" t="s">
        <v>137</v>
      </c>
      <c r="BX31" s="26" t="s">
        <v>190</v>
      </c>
      <c r="BY31" s="24">
        <v>1</v>
      </c>
    </row>
    <row r="32" spans="1:77">
      <c r="A32" t="s">
        <v>281</v>
      </c>
      <c r="B32" t="s">
        <v>222</v>
      </c>
      <c r="C32" s="19">
        <v>1994</v>
      </c>
      <c r="D32" t="s">
        <v>165</v>
      </c>
      <c r="E32" t="s">
        <v>156</v>
      </c>
      <c r="F32" t="s">
        <v>252</v>
      </c>
      <c r="G32">
        <v>6</v>
      </c>
      <c r="H32">
        <v>33</v>
      </c>
      <c r="I32">
        <v>9</v>
      </c>
      <c r="J32">
        <v>3</v>
      </c>
      <c r="K32">
        <v>6</v>
      </c>
      <c r="L32" t="s">
        <v>242</v>
      </c>
      <c r="M32" s="19">
        <v>6</v>
      </c>
      <c r="N32" s="19">
        <v>6</v>
      </c>
      <c r="O32" s="19">
        <f>SUM(M32:M33)/SUM(N32:N33)</f>
        <v>0.83333333333333337</v>
      </c>
      <c r="P32">
        <v>6</v>
      </c>
      <c r="Q32" t="s">
        <v>296</v>
      </c>
      <c r="R32" t="s">
        <v>222</v>
      </c>
      <c r="S32" t="s">
        <v>303</v>
      </c>
      <c r="T32" t="s">
        <v>226</v>
      </c>
      <c r="U32" t="s">
        <v>297</v>
      </c>
      <c r="V32">
        <v>6</v>
      </c>
      <c r="W32" s="21" t="s">
        <v>378</v>
      </c>
      <c r="X32" s="19">
        <v>6.2</v>
      </c>
      <c r="Y32">
        <v>1.9</v>
      </c>
      <c r="Z32" s="19" t="s">
        <v>179</v>
      </c>
      <c r="AA32">
        <v>14</v>
      </c>
      <c r="AB32">
        <v>6</v>
      </c>
      <c r="AC32">
        <v>1.7</v>
      </c>
      <c r="AD32">
        <v>0.8</v>
      </c>
      <c r="AE32" t="s">
        <v>129</v>
      </c>
      <c r="AF32" t="s">
        <v>129</v>
      </c>
      <c r="AG32" t="s">
        <v>129</v>
      </c>
      <c r="AH32" t="s">
        <v>129</v>
      </c>
      <c r="AI32" t="s">
        <v>129</v>
      </c>
      <c r="AJ32" t="s">
        <v>129</v>
      </c>
      <c r="AK32" t="s">
        <v>129</v>
      </c>
      <c r="AL32" t="s">
        <v>129</v>
      </c>
      <c r="AM32" t="s">
        <v>129</v>
      </c>
      <c r="AN32" t="s">
        <v>129</v>
      </c>
      <c r="AO32" t="s">
        <v>129</v>
      </c>
      <c r="AP32" t="s">
        <v>129</v>
      </c>
      <c r="AQ32" t="s">
        <v>129</v>
      </c>
      <c r="AR32" t="s">
        <v>129</v>
      </c>
      <c r="AS32" t="s">
        <v>129</v>
      </c>
      <c r="AU32" s="12" t="s">
        <v>134</v>
      </c>
      <c r="AV32" t="s">
        <v>135</v>
      </c>
      <c r="AW32" t="s">
        <v>136</v>
      </c>
      <c r="AX32" t="s">
        <v>137</v>
      </c>
      <c r="AY32" s="12" t="s">
        <v>138</v>
      </c>
      <c r="AZ32" t="s">
        <v>137</v>
      </c>
      <c r="BA32" t="s">
        <v>137</v>
      </c>
      <c r="BE32" t="s">
        <v>138</v>
      </c>
      <c r="BF32" t="s">
        <v>135</v>
      </c>
      <c r="BH32" t="s">
        <v>138</v>
      </c>
      <c r="BI32" s="12" t="s">
        <v>138</v>
      </c>
      <c r="BJ32" t="s">
        <v>135</v>
      </c>
      <c r="BN32" s="12" t="s">
        <v>138</v>
      </c>
      <c r="BT32" s="12" t="s">
        <v>139</v>
      </c>
      <c r="BU32" t="s">
        <v>136</v>
      </c>
      <c r="BX32" s="12" t="s">
        <v>139</v>
      </c>
      <c r="BY32" s="2">
        <v>1</v>
      </c>
    </row>
    <row r="33" spans="1:77">
      <c r="A33" t="s">
        <v>281</v>
      </c>
      <c r="B33" t="s">
        <v>140</v>
      </c>
      <c r="C33" s="19">
        <v>1994</v>
      </c>
      <c r="D33" t="s">
        <v>165</v>
      </c>
      <c r="E33" t="s">
        <v>156</v>
      </c>
      <c r="F33" t="s">
        <v>252</v>
      </c>
      <c r="G33">
        <v>6</v>
      </c>
      <c r="H33">
        <v>30</v>
      </c>
      <c r="I33">
        <v>6</v>
      </c>
      <c r="J33">
        <v>1</v>
      </c>
      <c r="K33">
        <v>4</v>
      </c>
      <c r="L33" t="s">
        <v>242</v>
      </c>
      <c r="M33" s="19">
        <v>4</v>
      </c>
      <c r="N33" s="19">
        <v>6</v>
      </c>
      <c r="P33">
        <v>2</v>
      </c>
      <c r="Q33" t="s">
        <v>296</v>
      </c>
      <c r="R33" t="s">
        <v>140</v>
      </c>
      <c r="T33" t="s">
        <v>140</v>
      </c>
      <c r="U33" t="s">
        <v>297</v>
      </c>
      <c r="V33">
        <v>6</v>
      </c>
      <c r="X33" s="19">
        <v>4</v>
      </c>
      <c r="Y33">
        <v>1.8</v>
      </c>
      <c r="Z33" s="19" t="s">
        <v>179</v>
      </c>
      <c r="AA33">
        <v>14</v>
      </c>
      <c r="AB33">
        <v>6</v>
      </c>
      <c r="AC33">
        <v>2.7</v>
      </c>
      <c r="AD33">
        <v>2.2000000000000002</v>
      </c>
      <c r="AE33" t="s">
        <v>129</v>
      </c>
      <c r="AF33" t="s">
        <v>129</v>
      </c>
      <c r="AG33" t="s">
        <v>129</v>
      </c>
      <c r="AH33" t="s">
        <v>129</v>
      </c>
      <c r="AI33" t="s">
        <v>129</v>
      </c>
      <c r="AJ33" t="s">
        <v>129</v>
      </c>
      <c r="AK33" t="s">
        <v>129</v>
      </c>
      <c r="AL33" t="s">
        <v>129</v>
      </c>
      <c r="AM33" t="s">
        <v>129</v>
      </c>
      <c r="AN33" t="s">
        <v>129</v>
      </c>
      <c r="AO33" t="s">
        <v>129</v>
      </c>
      <c r="AP33" t="s">
        <v>129</v>
      </c>
      <c r="AQ33" t="s">
        <v>129</v>
      </c>
      <c r="AR33" t="s">
        <v>129</v>
      </c>
      <c r="AS33" t="s">
        <v>129</v>
      </c>
      <c r="AU33" s="12" t="s">
        <v>134</v>
      </c>
      <c r="AV33" t="s">
        <v>135</v>
      </c>
      <c r="AW33" t="s">
        <v>136</v>
      </c>
      <c r="AX33" t="s">
        <v>137</v>
      </c>
      <c r="AY33" s="12" t="s">
        <v>138</v>
      </c>
      <c r="AZ33" t="s">
        <v>137</v>
      </c>
      <c r="BA33" t="s">
        <v>137</v>
      </c>
      <c r="BE33" t="s">
        <v>138</v>
      </c>
      <c r="BF33" t="s">
        <v>135</v>
      </c>
      <c r="BH33" t="s">
        <v>138</v>
      </c>
      <c r="BI33" s="12" t="s">
        <v>138</v>
      </c>
      <c r="BJ33" t="s">
        <v>135</v>
      </c>
      <c r="BN33" s="12" t="s">
        <v>138</v>
      </c>
      <c r="BT33" s="12" t="s">
        <v>139</v>
      </c>
      <c r="BU33" t="s">
        <v>136</v>
      </c>
      <c r="BX33" s="12" t="s">
        <v>139</v>
      </c>
      <c r="BY33" s="9">
        <v>1</v>
      </c>
    </row>
    <row r="34" spans="1:77" ht="21">
      <c r="A34" t="s">
        <v>284</v>
      </c>
      <c r="B34" t="s">
        <v>151</v>
      </c>
      <c r="C34" s="19">
        <v>2018</v>
      </c>
      <c r="D34" t="s">
        <v>285</v>
      </c>
      <c r="E34" t="s">
        <v>144</v>
      </c>
      <c r="F34" t="s">
        <v>156</v>
      </c>
      <c r="G34">
        <v>17</v>
      </c>
      <c r="H34">
        <v>33</v>
      </c>
      <c r="I34">
        <v>15</v>
      </c>
      <c r="J34">
        <v>5</v>
      </c>
      <c r="K34">
        <v>4</v>
      </c>
      <c r="L34" t="s">
        <v>146</v>
      </c>
      <c r="M34" s="19" t="s">
        <v>179</v>
      </c>
      <c r="N34" s="19">
        <v>20</v>
      </c>
      <c r="O34" s="19" t="s">
        <v>179</v>
      </c>
      <c r="P34" s="11">
        <v>12</v>
      </c>
      <c r="Q34" s="11" t="s">
        <v>147</v>
      </c>
      <c r="R34" t="s">
        <v>151</v>
      </c>
      <c r="S34" t="s">
        <v>286</v>
      </c>
      <c r="T34" s="2" t="s">
        <v>133</v>
      </c>
      <c r="U34" t="s">
        <v>128</v>
      </c>
      <c r="V34">
        <v>17</v>
      </c>
      <c r="W34" s="21" t="s">
        <v>390</v>
      </c>
      <c r="X34" s="19">
        <v>5.7</v>
      </c>
      <c r="Y34">
        <v>1.76</v>
      </c>
      <c r="Z34" s="19" t="s">
        <v>179</v>
      </c>
      <c r="AA34">
        <v>5</v>
      </c>
      <c r="AB34">
        <v>17</v>
      </c>
      <c r="AC34">
        <v>2.0699999999999998</v>
      </c>
      <c r="AD34">
        <v>1.54</v>
      </c>
      <c r="AE34" t="s">
        <v>129</v>
      </c>
      <c r="AF34" t="s">
        <v>129</v>
      </c>
      <c r="AG34" t="s">
        <v>129</v>
      </c>
      <c r="AH34" t="s">
        <v>129</v>
      </c>
      <c r="AI34" t="s">
        <v>129</v>
      </c>
      <c r="AJ34" t="s">
        <v>129</v>
      </c>
      <c r="AK34" t="s">
        <v>129</v>
      </c>
      <c r="AL34" t="s">
        <v>129</v>
      </c>
      <c r="AM34" t="s">
        <v>129</v>
      </c>
      <c r="AN34" t="s">
        <v>129</v>
      </c>
      <c r="AO34">
        <v>3</v>
      </c>
      <c r="AP34" t="s">
        <v>129</v>
      </c>
      <c r="AQ34" t="s">
        <v>129</v>
      </c>
      <c r="AR34" t="s">
        <v>129</v>
      </c>
      <c r="AS34" t="s">
        <v>129</v>
      </c>
      <c r="AU34" s="12" t="s">
        <v>134</v>
      </c>
      <c r="AV34" t="s">
        <v>135</v>
      </c>
      <c r="AX34" t="s">
        <v>137</v>
      </c>
      <c r="AY34" s="12" t="s">
        <v>138</v>
      </c>
      <c r="AZ34" t="s">
        <v>137</v>
      </c>
      <c r="BE34" t="s">
        <v>138</v>
      </c>
      <c r="BF34" t="s">
        <v>136</v>
      </c>
      <c r="BG34" t="s">
        <v>137</v>
      </c>
      <c r="BH34" t="s">
        <v>138</v>
      </c>
      <c r="BI34" s="12" t="s">
        <v>134</v>
      </c>
      <c r="BJ34" t="s">
        <v>137</v>
      </c>
      <c r="BK34" t="s">
        <v>137</v>
      </c>
      <c r="BL34" t="s">
        <v>135</v>
      </c>
      <c r="BM34" t="s">
        <v>137</v>
      </c>
      <c r="BN34" s="12" t="s">
        <v>138</v>
      </c>
      <c r="BT34" s="12" t="s">
        <v>139</v>
      </c>
      <c r="BU34" t="s">
        <v>136</v>
      </c>
      <c r="BV34" t="s">
        <v>135</v>
      </c>
      <c r="BW34" t="s">
        <v>135</v>
      </c>
      <c r="BX34" s="12" t="s">
        <v>139</v>
      </c>
      <c r="BY34" s="2">
        <v>1</v>
      </c>
    </row>
    <row r="35" spans="1:77" ht="21">
      <c r="A35" t="s">
        <v>284</v>
      </c>
      <c r="B35" t="s">
        <v>234</v>
      </c>
      <c r="C35" s="19">
        <v>2018</v>
      </c>
      <c r="D35" t="s">
        <v>285</v>
      </c>
      <c r="E35" t="s">
        <v>144</v>
      </c>
      <c r="F35" t="s">
        <v>156</v>
      </c>
      <c r="G35">
        <v>34</v>
      </c>
      <c r="H35">
        <v>36.5</v>
      </c>
      <c r="I35">
        <v>12.1</v>
      </c>
      <c r="J35">
        <v>12</v>
      </c>
      <c r="K35">
        <v>9</v>
      </c>
      <c r="L35" t="s">
        <v>146</v>
      </c>
      <c r="M35" s="19" t="s">
        <v>179</v>
      </c>
      <c r="N35" s="19">
        <v>40</v>
      </c>
      <c r="O35" s="19" t="s">
        <v>179</v>
      </c>
      <c r="P35" s="11">
        <v>29</v>
      </c>
      <c r="Q35" s="11" t="s">
        <v>147</v>
      </c>
      <c r="R35" t="s">
        <v>234</v>
      </c>
      <c r="S35" t="s">
        <v>300</v>
      </c>
      <c r="T35" s="10" t="s">
        <v>233</v>
      </c>
      <c r="U35" t="s">
        <v>128</v>
      </c>
      <c r="V35">
        <v>34</v>
      </c>
      <c r="X35" s="19">
        <v>5.88</v>
      </c>
      <c r="Y35">
        <v>1.36</v>
      </c>
      <c r="Z35" s="19" t="s">
        <v>179</v>
      </c>
      <c r="AA35">
        <v>5</v>
      </c>
      <c r="AB35">
        <v>34</v>
      </c>
      <c r="AC35">
        <v>1.66</v>
      </c>
      <c r="AD35">
        <v>1.25</v>
      </c>
      <c r="AE35" t="s">
        <v>129</v>
      </c>
      <c r="AF35" t="s">
        <v>129</v>
      </c>
      <c r="AG35" t="s">
        <v>129</v>
      </c>
      <c r="AH35" t="s">
        <v>129</v>
      </c>
      <c r="AI35" t="s">
        <v>129</v>
      </c>
      <c r="AJ35" t="s">
        <v>129</v>
      </c>
      <c r="AK35" t="s">
        <v>129</v>
      </c>
      <c r="AL35" t="s">
        <v>129</v>
      </c>
      <c r="AM35" t="s">
        <v>129</v>
      </c>
      <c r="AN35" t="s">
        <v>129</v>
      </c>
      <c r="AO35">
        <v>6</v>
      </c>
      <c r="AP35" t="s">
        <v>129</v>
      </c>
      <c r="AQ35" t="s">
        <v>129</v>
      </c>
      <c r="AR35" t="s">
        <v>129</v>
      </c>
      <c r="AS35" t="s">
        <v>129</v>
      </c>
      <c r="AU35" s="12" t="s">
        <v>134</v>
      </c>
      <c r="AV35" t="s">
        <v>135</v>
      </c>
      <c r="AX35" t="s">
        <v>137</v>
      </c>
      <c r="AY35" s="12" t="s">
        <v>138</v>
      </c>
      <c r="AZ35" t="s">
        <v>137</v>
      </c>
      <c r="BE35" t="s">
        <v>138</v>
      </c>
      <c r="BF35" t="s">
        <v>136</v>
      </c>
      <c r="BG35" t="s">
        <v>137</v>
      </c>
      <c r="BH35" t="s">
        <v>138</v>
      </c>
      <c r="BI35" s="12" t="s">
        <v>134</v>
      </c>
      <c r="BJ35" t="s">
        <v>137</v>
      </c>
      <c r="BK35" t="s">
        <v>137</v>
      </c>
      <c r="BL35" t="s">
        <v>135</v>
      </c>
      <c r="BM35" t="s">
        <v>137</v>
      </c>
      <c r="BN35" s="12" t="s">
        <v>138</v>
      </c>
      <c r="BT35" s="12" t="s">
        <v>139</v>
      </c>
      <c r="BU35" t="s">
        <v>136</v>
      </c>
      <c r="BV35" t="s">
        <v>135</v>
      </c>
      <c r="BW35" t="s">
        <v>135</v>
      </c>
      <c r="BX35" s="12" t="s">
        <v>139</v>
      </c>
      <c r="BY35" s="9">
        <v>1</v>
      </c>
    </row>
    <row r="36" spans="1:77">
      <c r="A36" t="s">
        <v>293</v>
      </c>
      <c r="B36" t="s">
        <v>294</v>
      </c>
      <c r="C36" s="19">
        <v>2020</v>
      </c>
      <c r="D36" t="s">
        <v>285</v>
      </c>
      <c r="E36" t="s">
        <v>144</v>
      </c>
      <c r="F36" t="s">
        <v>128</v>
      </c>
      <c r="G36">
        <v>25</v>
      </c>
      <c r="H36">
        <v>43.32</v>
      </c>
      <c r="I36">
        <v>12.02</v>
      </c>
      <c r="J36">
        <v>6</v>
      </c>
      <c r="K36" t="s">
        <v>129</v>
      </c>
      <c r="L36" t="s">
        <v>146</v>
      </c>
      <c r="N36" s="19">
        <v>26</v>
      </c>
      <c r="O36" s="19" t="s">
        <v>179</v>
      </c>
      <c r="P36" s="11">
        <v>13</v>
      </c>
      <c r="Q36" s="11" t="s">
        <v>301</v>
      </c>
      <c r="R36" t="s">
        <v>294</v>
      </c>
      <c r="S36" t="s">
        <v>295</v>
      </c>
      <c r="T36" t="s">
        <v>207</v>
      </c>
      <c r="U36" t="s">
        <v>161</v>
      </c>
      <c r="V36">
        <v>25</v>
      </c>
      <c r="W36" s="21" t="s">
        <v>380</v>
      </c>
      <c r="X36" s="19">
        <v>2.68</v>
      </c>
      <c r="Y36">
        <v>0.69</v>
      </c>
      <c r="Z36" s="19">
        <v>2.6</v>
      </c>
      <c r="AA36">
        <v>5</v>
      </c>
      <c r="AB36">
        <v>25</v>
      </c>
      <c r="AC36">
        <v>0.68</v>
      </c>
      <c r="AD36">
        <v>1.06</v>
      </c>
      <c r="AE36" t="s">
        <v>129</v>
      </c>
      <c r="AF36" t="s">
        <v>129</v>
      </c>
      <c r="AG36" t="s">
        <v>129</v>
      </c>
      <c r="AH36" t="s">
        <v>129</v>
      </c>
      <c r="AI36" t="s">
        <v>129</v>
      </c>
      <c r="AJ36" t="s">
        <v>129</v>
      </c>
      <c r="AK36" t="s">
        <v>129</v>
      </c>
      <c r="AL36" t="s">
        <v>129</v>
      </c>
      <c r="AM36" t="s">
        <v>129</v>
      </c>
      <c r="AN36" t="s">
        <v>129</v>
      </c>
      <c r="AO36">
        <v>1</v>
      </c>
      <c r="AP36" t="s">
        <v>129</v>
      </c>
      <c r="AQ36" t="s">
        <v>129</v>
      </c>
      <c r="AR36" t="s">
        <v>129</v>
      </c>
      <c r="AS36" t="s">
        <v>129</v>
      </c>
      <c r="AU36" s="12" t="s">
        <v>134</v>
      </c>
      <c r="AV36" t="s">
        <v>135</v>
      </c>
      <c r="AW36" t="s">
        <v>136</v>
      </c>
      <c r="AX36" t="s">
        <v>137</v>
      </c>
      <c r="AY36" s="12" t="s">
        <v>138</v>
      </c>
      <c r="AZ36" t="s">
        <v>137</v>
      </c>
      <c r="BE36" t="s">
        <v>138</v>
      </c>
      <c r="BF36" t="s">
        <v>135</v>
      </c>
      <c r="BH36" t="s">
        <v>138</v>
      </c>
      <c r="BI36" s="12" t="s">
        <v>138</v>
      </c>
      <c r="BJ36" t="s">
        <v>135</v>
      </c>
      <c r="BN36" s="12" t="s">
        <v>138</v>
      </c>
      <c r="BT36" s="12" t="s">
        <v>134</v>
      </c>
      <c r="BU36" t="s">
        <v>136</v>
      </c>
      <c r="BX36" s="12" t="s">
        <v>134</v>
      </c>
      <c r="BY36" s="2">
        <v>1</v>
      </c>
    </row>
    <row r="37" spans="1:77">
      <c r="A37" t="s">
        <v>293</v>
      </c>
      <c r="B37" t="s">
        <v>140</v>
      </c>
      <c r="C37" s="19">
        <v>2020</v>
      </c>
      <c r="D37" t="s">
        <v>285</v>
      </c>
      <c r="E37" t="s">
        <v>144</v>
      </c>
      <c r="F37" t="s">
        <v>128</v>
      </c>
      <c r="G37">
        <v>25</v>
      </c>
      <c r="H37">
        <v>40.64</v>
      </c>
      <c r="I37">
        <v>11.92</v>
      </c>
      <c r="J37">
        <v>13</v>
      </c>
      <c r="K37" t="s">
        <v>129</v>
      </c>
      <c r="L37" t="s">
        <v>146</v>
      </c>
      <c r="N37" s="19">
        <v>26</v>
      </c>
      <c r="O37" s="19" t="s">
        <v>179</v>
      </c>
      <c r="P37" s="11">
        <v>3</v>
      </c>
      <c r="Q37" s="11" t="s">
        <v>301</v>
      </c>
      <c r="R37" t="s">
        <v>140</v>
      </c>
      <c r="T37" t="s">
        <v>140</v>
      </c>
      <c r="U37" t="s">
        <v>161</v>
      </c>
      <c r="V37">
        <v>25</v>
      </c>
      <c r="X37" s="19">
        <v>2.52</v>
      </c>
      <c r="Y37">
        <v>0.57999999999999996</v>
      </c>
      <c r="Z37" s="19">
        <v>2.6</v>
      </c>
      <c r="AA37">
        <v>5</v>
      </c>
      <c r="AB37">
        <v>25</v>
      </c>
      <c r="AC37">
        <v>1.8</v>
      </c>
      <c r="AD37">
        <v>1.1499999999999999</v>
      </c>
      <c r="AE37" t="s">
        <v>129</v>
      </c>
      <c r="AF37" t="s">
        <v>129</v>
      </c>
      <c r="AG37" t="s">
        <v>129</v>
      </c>
      <c r="AH37" t="s">
        <v>129</v>
      </c>
      <c r="AI37" t="s">
        <v>129</v>
      </c>
      <c r="AJ37" t="s">
        <v>129</v>
      </c>
      <c r="AK37" t="s">
        <v>129</v>
      </c>
      <c r="AL37" t="s">
        <v>129</v>
      </c>
      <c r="AM37" t="s">
        <v>129</v>
      </c>
      <c r="AN37" t="s">
        <v>129</v>
      </c>
      <c r="AO37">
        <v>1</v>
      </c>
      <c r="AP37" t="s">
        <v>129</v>
      </c>
      <c r="AQ37" t="s">
        <v>129</v>
      </c>
      <c r="AR37" t="s">
        <v>129</v>
      </c>
      <c r="AS37" t="s">
        <v>129</v>
      </c>
      <c r="AU37" s="12" t="s">
        <v>134</v>
      </c>
      <c r="AV37" t="s">
        <v>135</v>
      </c>
      <c r="AW37" t="s">
        <v>136</v>
      </c>
      <c r="AX37" t="s">
        <v>137</v>
      </c>
      <c r="AY37" s="12" t="s">
        <v>138</v>
      </c>
      <c r="AZ37" t="s">
        <v>137</v>
      </c>
      <c r="BE37" t="s">
        <v>138</v>
      </c>
      <c r="BF37" t="s">
        <v>135</v>
      </c>
      <c r="BH37" t="s">
        <v>138</v>
      </c>
      <c r="BI37" s="12" t="s">
        <v>138</v>
      </c>
      <c r="BJ37" t="s">
        <v>135</v>
      </c>
      <c r="BN37" s="12" t="s">
        <v>138</v>
      </c>
      <c r="BT37" s="12" t="s">
        <v>134</v>
      </c>
      <c r="BU37" t="s">
        <v>136</v>
      </c>
      <c r="BX37" s="12" t="s">
        <v>134</v>
      </c>
      <c r="BY37" s="9">
        <v>1</v>
      </c>
    </row>
    <row r="38" spans="1:77">
      <c r="A38" t="s">
        <v>99</v>
      </c>
      <c r="B38" t="s">
        <v>96</v>
      </c>
      <c r="C38" s="19">
        <v>2010</v>
      </c>
      <c r="D38" t="s">
        <v>212</v>
      </c>
      <c r="E38" t="s">
        <v>192</v>
      </c>
      <c r="F38" t="s">
        <v>254</v>
      </c>
      <c r="G38">
        <v>13</v>
      </c>
      <c r="H38">
        <v>43</v>
      </c>
      <c r="I38">
        <v>10.6</v>
      </c>
      <c r="J38">
        <v>7</v>
      </c>
      <c r="K38">
        <v>9</v>
      </c>
      <c r="L38" t="s">
        <v>156</v>
      </c>
      <c r="N38" s="19">
        <v>8</v>
      </c>
      <c r="P38">
        <v>4</v>
      </c>
      <c r="Q38" t="s">
        <v>246</v>
      </c>
      <c r="R38" t="s">
        <v>96</v>
      </c>
      <c r="S38" t="s">
        <v>255</v>
      </c>
      <c r="T38" t="s">
        <v>216</v>
      </c>
      <c r="U38" t="s">
        <v>199</v>
      </c>
      <c r="V38">
        <v>8</v>
      </c>
      <c r="W38" t="s">
        <v>380</v>
      </c>
      <c r="X38" s="19">
        <v>2.87</v>
      </c>
      <c r="Y38">
        <v>0.64</v>
      </c>
      <c r="Z38" s="19">
        <v>2.92</v>
      </c>
      <c r="AA38">
        <v>3</v>
      </c>
      <c r="AB38">
        <v>8</v>
      </c>
      <c r="AC38">
        <v>1</v>
      </c>
      <c r="AD38">
        <v>1.07</v>
      </c>
      <c r="AE38" t="s">
        <v>179</v>
      </c>
      <c r="AF38" t="s">
        <v>179</v>
      </c>
      <c r="AG38" t="s">
        <v>179</v>
      </c>
      <c r="AH38" t="s">
        <v>179</v>
      </c>
      <c r="AI38" t="s">
        <v>179</v>
      </c>
      <c r="AJ38" t="s">
        <v>179</v>
      </c>
      <c r="AK38" t="s">
        <v>179</v>
      </c>
      <c r="AL38" t="s">
        <v>179</v>
      </c>
      <c r="AM38" t="s">
        <v>179</v>
      </c>
      <c r="AN38" t="s">
        <v>179</v>
      </c>
      <c r="AO38" t="s">
        <v>179</v>
      </c>
      <c r="AP38" t="s">
        <v>217</v>
      </c>
      <c r="AQ38">
        <v>8</v>
      </c>
      <c r="AR38">
        <v>66.5</v>
      </c>
      <c r="AS38">
        <v>17.920000000000002</v>
      </c>
      <c r="AU38" s="12" t="s">
        <v>185</v>
      </c>
      <c r="AV38" t="s">
        <v>186</v>
      </c>
      <c r="AW38" t="s">
        <v>187</v>
      </c>
      <c r="AX38" t="s">
        <v>188</v>
      </c>
      <c r="AY38" s="12" t="s">
        <v>189</v>
      </c>
      <c r="AZ38" t="s">
        <v>188</v>
      </c>
      <c r="BA38" t="s">
        <v>188</v>
      </c>
      <c r="BE38" t="s">
        <v>189</v>
      </c>
      <c r="BF38" t="s">
        <v>186</v>
      </c>
      <c r="BH38" t="s">
        <v>189</v>
      </c>
      <c r="BI38" s="12" t="s">
        <v>189</v>
      </c>
      <c r="BJ38" t="s">
        <v>186</v>
      </c>
      <c r="BN38" s="12" t="s">
        <v>189</v>
      </c>
      <c r="BO38" t="s">
        <v>188</v>
      </c>
      <c r="BT38" s="12" t="s">
        <v>189</v>
      </c>
      <c r="BX38" s="12" t="s">
        <v>185</v>
      </c>
      <c r="BY38" s="2">
        <v>1</v>
      </c>
    </row>
    <row r="39" spans="1:77">
      <c r="A39" t="s">
        <v>99</v>
      </c>
      <c r="B39" t="s">
        <v>64</v>
      </c>
      <c r="C39" s="19">
        <v>2010</v>
      </c>
      <c r="D39" t="s">
        <v>212</v>
      </c>
      <c r="E39" t="s">
        <v>192</v>
      </c>
      <c r="F39" t="s">
        <v>254</v>
      </c>
      <c r="G39" t="s">
        <v>179</v>
      </c>
      <c r="H39" t="s">
        <v>179</v>
      </c>
      <c r="I39" t="s">
        <v>179</v>
      </c>
      <c r="J39" t="s">
        <v>179</v>
      </c>
      <c r="K39" t="s">
        <v>179</v>
      </c>
      <c r="L39" t="s">
        <v>156</v>
      </c>
      <c r="N39" s="19">
        <v>5</v>
      </c>
      <c r="P39">
        <v>0</v>
      </c>
      <c r="Q39" t="s">
        <v>246</v>
      </c>
      <c r="R39" t="s">
        <v>64</v>
      </c>
      <c r="T39" t="s">
        <v>64</v>
      </c>
      <c r="U39" t="s">
        <v>199</v>
      </c>
      <c r="V39">
        <v>5</v>
      </c>
      <c r="X39" s="19">
        <v>3</v>
      </c>
      <c r="Y39">
        <v>1.41</v>
      </c>
      <c r="Z39" s="19">
        <v>2.92</v>
      </c>
      <c r="AA39">
        <v>3</v>
      </c>
      <c r="AB39">
        <v>5</v>
      </c>
      <c r="AC39">
        <v>2.8</v>
      </c>
      <c r="AD39">
        <v>1.3</v>
      </c>
      <c r="AE39" t="s">
        <v>179</v>
      </c>
      <c r="AF39" t="s">
        <v>179</v>
      </c>
      <c r="AG39" t="s">
        <v>179</v>
      </c>
      <c r="AH39" t="s">
        <v>179</v>
      </c>
      <c r="AI39" t="s">
        <v>179</v>
      </c>
      <c r="AJ39" t="s">
        <v>179</v>
      </c>
      <c r="AK39" t="s">
        <v>179</v>
      </c>
      <c r="AL39" t="s">
        <v>179</v>
      </c>
      <c r="AM39" t="s">
        <v>179</v>
      </c>
      <c r="AN39" t="s">
        <v>179</v>
      </c>
      <c r="AO39" t="s">
        <v>179</v>
      </c>
      <c r="AP39" t="s">
        <v>217</v>
      </c>
      <c r="AQ39">
        <v>5</v>
      </c>
      <c r="AR39">
        <v>56.2</v>
      </c>
      <c r="AS39">
        <v>26.38</v>
      </c>
      <c r="AU39" s="12" t="s">
        <v>185</v>
      </c>
      <c r="AV39" t="s">
        <v>186</v>
      </c>
      <c r="AW39" t="s">
        <v>187</v>
      </c>
      <c r="AX39" t="s">
        <v>188</v>
      </c>
      <c r="AY39" s="12" t="s">
        <v>189</v>
      </c>
      <c r="AZ39" t="s">
        <v>188</v>
      </c>
      <c r="BA39" t="s">
        <v>188</v>
      </c>
      <c r="BE39" t="s">
        <v>189</v>
      </c>
      <c r="BF39" t="s">
        <v>186</v>
      </c>
      <c r="BH39" t="s">
        <v>189</v>
      </c>
      <c r="BI39" s="12" t="s">
        <v>189</v>
      </c>
      <c r="BJ39" t="s">
        <v>186</v>
      </c>
      <c r="BN39" s="12" t="s">
        <v>189</v>
      </c>
      <c r="BO39" t="s">
        <v>188</v>
      </c>
      <c r="BT39" s="12" t="s">
        <v>189</v>
      </c>
      <c r="BX39" s="12" t="s">
        <v>185</v>
      </c>
      <c r="BY39" s="9">
        <v>1</v>
      </c>
    </row>
    <row r="40" spans="1:77">
      <c r="A40" t="s">
        <v>115</v>
      </c>
      <c r="B40" t="s">
        <v>116</v>
      </c>
      <c r="C40" s="19">
        <v>1991</v>
      </c>
      <c r="D40" t="s">
        <v>177</v>
      </c>
      <c r="E40" t="s">
        <v>192</v>
      </c>
      <c r="F40" t="s">
        <v>256</v>
      </c>
      <c r="G40">
        <v>10</v>
      </c>
      <c r="H40">
        <v>34.1</v>
      </c>
      <c r="I40">
        <v>6.5</v>
      </c>
      <c r="J40">
        <v>3</v>
      </c>
      <c r="K40">
        <v>5</v>
      </c>
      <c r="L40" t="s">
        <v>180</v>
      </c>
      <c r="M40" s="19">
        <v>10</v>
      </c>
      <c r="N40" s="19">
        <v>13</v>
      </c>
      <c r="O40" s="19">
        <f>SUM(M40:M41)/SUM(N40:N41)</f>
        <v>0.8</v>
      </c>
      <c r="P40">
        <v>5</v>
      </c>
      <c r="Q40" t="s">
        <v>257</v>
      </c>
      <c r="R40" t="s">
        <v>116</v>
      </c>
      <c r="S40" t="s">
        <v>258</v>
      </c>
      <c r="T40" t="s">
        <v>183</v>
      </c>
      <c r="U40" t="s">
        <v>259</v>
      </c>
      <c r="V40">
        <v>10</v>
      </c>
      <c r="W40" t="s">
        <v>373</v>
      </c>
      <c r="X40" s="19">
        <v>2</v>
      </c>
      <c r="Y40">
        <v>1.05</v>
      </c>
      <c r="Z40" s="19" t="s">
        <v>179</v>
      </c>
      <c r="AA40">
        <v>15</v>
      </c>
      <c r="AB40">
        <v>10</v>
      </c>
      <c r="AC40">
        <v>1.25</v>
      </c>
      <c r="AD40">
        <v>1.17</v>
      </c>
      <c r="AE40" t="s">
        <v>179</v>
      </c>
      <c r="AF40" t="s">
        <v>179</v>
      </c>
      <c r="AG40" t="s">
        <v>179</v>
      </c>
      <c r="AH40" t="s">
        <v>179</v>
      </c>
      <c r="AI40" t="s">
        <v>179</v>
      </c>
      <c r="AJ40" t="s">
        <v>179</v>
      </c>
      <c r="AK40" t="s">
        <v>179</v>
      </c>
      <c r="AL40" t="s">
        <v>179</v>
      </c>
      <c r="AM40" t="s">
        <v>179</v>
      </c>
      <c r="AN40" t="s">
        <v>179</v>
      </c>
      <c r="AO40">
        <v>3</v>
      </c>
      <c r="AP40" t="s">
        <v>179</v>
      </c>
      <c r="AQ40" t="s">
        <v>179</v>
      </c>
      <c r="AR40" t="s">
        <v>179</v>
      </c>
      <c r="AS40" t="s">
        <v>179</v>
      </c>
      <c r="AU40" s="12" t="s">
        <v>185</v>
      </c>
      <c r="AV40" t="s">
        <v>186</v>
      </c>
      <c r="AW40" t="s">
        <v>187</v>
      </c>
      <c r="AX40" t="s">
        <v>188</v>
      </c>
      <c r="AY40" s="12" t="s">
        <v>189</v>
      </c>
      <c r="AZ40" t="s">
        <v>188</v>
      </c>
      <c r="BA40" t="s">
        <v>188</v>
      </c>
      <c r="BE40" t="s">
        <v>189</v>
      </c>
      <c r="BF40" t="s">
        <v>186</v>
      </c>
      <c r="BH40" t="s">
        <v>189</v>
      </c>
      <c r="BI40" s="12" t="s">
        <v>185</v>
      </c>
      <c r="BJ40" t="s">
        <v>188</v>
      </c>
      <c r="BK40" t="s">
        <v>188</v>
      </c>
      <c r="BL40" t="s">
        <v>186</v>
      </c>
      <c r="BM40" t="s">
        <v>188</v>
      </c>
      <c r="BN40" s="12" t="s">
        <v>189</v>
      </c>
      <c r="BO40" t="s">
        <v>188</v>
      </c>
      <c r="BP40" t="s">
        <v>188</v>
      </c>
      <c r="BQ40" t="s">
        <v>188</v>
      </c>
      <c r="BT40" s="12" t="s">
        <v>190</v>
      </c>
      <c r="BU40" t="s">
        <v>188</v>
      </c>
      <c r="BV40" t="s">
        <v>186</v>
      </c>
      <c r="BX40" s="12" t="s">
        <v>190</v>
      </c>
      <c r="BY40" s="2">
        <v>1</v>
      </c>
    </row>
    <row r="41" spans="1:77">
      <c r="A41" t="s">
        <v>115</v>
      </c>
      <c r="B41" t="s">
        <v>64</v>
      </c>
      <c r="C41" s="19">
        <v>1991</v>
      </c>
      <c r="D41" t="s">
        <v>177</v>
      </c>
      <c r="E41" t="s">
        <v>192</v>
      </c>
      <c r="F41" t="s">
        <v>256</v>
      </c>
      <c r="G41">
        <v>10</v>
      </c>
      <c r="H41">
        <v>33.5</v>
      </c>
      <c r="I41">
        <v>6.4</v>
      </c>
      <c r="J41">
        <v>4</v>
      </c>
      <c r="K41">
        <v>9</v>
      </c>
      <c r="L41" t="s">
        <v>180</v>
      </c>
      <c r="M41" s="19">
        <v>10</v>
      </c>
      <c r="N41" s="19">
        <v>12</v>
      </c>
      <c r="P41">
        <v>6</v>
      </c>
      <c r="Q41" t="s">
        <v>257</v>
      </c>
      <c r="R41" t="s">
        <v>64</v>
      </c>
      <c r="T41" t="s">
        <v>64</v>
      </c>
      <c r="U41" t="s">
        <v>259</v>
      </c>
      <c r="V41">
        <v>10</v>
      </c>
      <c r="X41" s="19">
        <v>2.7</v>
      </c>
      <c r="Y41">
        <v>0.48</v>
      </c>
      <c r="Z41" s="19" t="s">
        <v>179</v>
      </c>
      <c r="AA41">
        <v>15</v>
      </c>
      <c r="AB41">
        <v>10</v>
      </c>
      <c r="AC41">
        <v>1.7</v>
      </c>
      <c r="AD41">
        <v>1.26</v>
      </c>
      <c r="AE41" t="s">
        <v>179</v>
      </c>
      <c r="AF41" t="s">
        <v>179</v>
      </c>
      <c r="AG41" t="s">
        <v>179</v>
      </c>
      <c r="AH41" t="s">
        <v>179</v>
      </c>
      <c r="AI41" t="s">
        <v>179</v>
      </c>
      <c r="AJ41" t="s">
        <v>179</v>
      </c>
      <c r="AK41" t="s">
        <v>179</v>
      </c>
      <c r="AL41" t="s">
        <v>179</v>
      </c>
      <c r="AM41" t="s">
        <v>179</v>
      </c>
      <c r="AN41" t="s">
        <v>179</v>
      </c>
      <c r="AO41">
        <v>2</v>
      </c>
      <c r="AP41" t="s">
        <v>179</v>
      </c>
      <c r="AQ41" t="s">
        <v>179</v>
      </c>
      <c r="AR41" t="s">
        <v>179</v>
      </c>
      <c r="AS41" t="s">
        <v>179</v>
      </c>
      <c r="AU41" s="12" t="s">
        <v>185</v>
      </c>
      <c r="AV41" t="s">
        <v>186</v>
      </c>
      <c r="AW41" t="s">
        <v>187</v>
      </c>
      <c r="AX41" t="s">
        <v>188</v>
      </c>
      <c r="AY41" s="12" t="s">
        <v>189</v>
      </c>
      <c r="AZ41" t="s">
        <v>188</v>
      </c>
      <c r="BA41" t="s">
        <v>188</v>
      </c>
      <c r="BE41" t="s">
        <v>189</v>
      </c>
      <c r="BF41" t="s">
        <v>186</v>
      </c>
      <c r="BH41" t="s">
        <v>189</v>
      </c>
      <c r="BI41" s="12" t="s">
        <v>185</v>
      </c>
      <c r="BJ41" t="s">
        <v>188</v>
      </c>
      <c r="BK41" t="s">
        <v>188</v>
      </c>
      <c r="BL41" t="s">
        <v>186</v>
      </c>
      <c r="BM41" t="s">
        <v>188</v>
      </c>
      <c r="BN41" s="12" t="s">
        <v>189</v>
      </c>
      <c r="BO41" t="s">
        <v>188</v>
      </c>
      <c r="BP41" t="s">
        <v>188</v>
      </c>
      <c r="BQ41" t="s">
        <v>188</v>
      </c>
      <c r="BT41" s="12" t="s">
        <v>190</v>
      </c>
      <c r="BU41" t="s">
        <v>188</v>
      </c>
      <c r="BV41" t="s">
        <v>186</v>
      </c>
      <c r="BX41" s="12" t="s">
        <v>190</v>
      </c>
      <c r="BY41" s="9">
        <v>1</v>
      </c>
    </row>
  </sheetData>
  <phoneticPr fontId="1"/>
  <dataValidations count="6">
    <dataValidation type="list" allowBlank="1" showInputMessage="1" showErrorMessage="1" sqref="F12:F13 U12:U41" xr:uid="{8CCD96F5-02C8-6842-8D54-4DEE19AAA426}">
      <formula1>"BARS global, BARS total, ESRS-akathisia, DIEPS, others"</formula1>
    </dataValidation>
    <dataValidation type="list" allowBlank="1" showInputMessage="1" showErrorMessage="1" sqref="BO2:BS41 BJ2:BM41 AV2:AX41 AZ2:BD41 BF2:BG41 BU2:BW41" xr:uid="{C49825BA-065F-1C4E-AE97-47C9A82AD7BB}">
      <formula1>"Y, NI, N"</formula1>
    </dataValidation>
    <dataValidation type="list" allowBlank="1" showInputMessage="1" showErrorMessage="1" sqref="BX2:BX41 BN2:BN41 AU2:AU41 BE2:BE41 BH2:BI41 AY2:AY41 BT2:BT41" xr:uid="{166E6BAC-4BF6-FE44-A642-BBF8B113A88B}">
      <formula1>"L, S, H"</formula1>
    </dataValidation>
    <dataValidation type="list" allowBlank="1" showInputMessage="1" showErrorMessage="1" sqref="AP2:AP41" xr:uid="{4C386D54-27B5-6A49-AD33-8D8CB97FE8EA}">
      <formula1>"PANS, BPRS, others"</formula1>
    </dataValidation>
    <dataValidation type="list" allowBlank="1" showInputMessage="1" showErrorMessage="1" sqref="T2:T41" xr:uid="{57FB54F0-257A-C743-8B30-25FBD92B5640}">
      <formula1>"anticholinergics,antihistamins,anticonvulsants, benzodiazepines, beta blockers, placebo, triptans, vitamin B, 5-HT2A antagonists"</formula1>
    </dataValidation>
    <dataValidation type="list" allowBlank="1" showInputMessage="1" showErrorMessage="1" sqref="L2:L41" xr:uid="{39C3A2D7-6140-844B-9FCE-68BE1172305B}">
      <formula1>"typical, atypical, mixed"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4524-F43E-8A42-A650-32DDFC7D7B25}">
  <dimension ref="A1:BX55"/>
  <sheetViews>
    <sheetView zoomScale="85" workbookViewId="0">
      <pane xSplit="2" ySplit="2" topLeftCell="C3" activePane="bottomRight" state="frozen"/>
      <selection pane="topRight" activeCell="C1" sqref="C1"/>
      <selection pane="bottomLeft" activeCell="A3" sqref="A3"/>
      <selection pane="bottomRight" sqref="A1:XFD1048576"/>
    </sheetView>
  </sheetViews>
  <sheetFormatPr baseColWidth="10" defaultRowHeight="20"/>
  <cols>
    <col min="1" max="1" width="12.28515625" customWidth="1"/>
    <col min="3" max="4" width="5.28515625" customWidth="1"/>
    <col min="19" max="19" width="22.85546875" customWidth="1"/>
    <col min="44" max="73" width="4.7109375" customWidth="1"/>
  </cols>
  <sheetData>
    <row r="1" spans="1:76">
      <c r="A1" t="s">
        <v>0</v>
      </c>
      <c r="B1" t="s">
        <v>1</v>
      </c>
      <c r="C1" t="s">
        <v>2</v>
      </c>
      <c r="D1" t="s">
        <v>3</v>
      </c>
      <c r="E1" t="s">
        <v>4</v>
      </c>
      <c r="F1" t="s">
        <v>71</v>
      </c>
      <c r="G1" t="s">
        <v>6</v>
      </c>
      <c r="H1" t="s">
        <v>5</v>
      </c>
      <c r="I1" t="s">
        <v>7</v>
      </c>
      <c r="J1" t="s">
        <v>8</v>
      </c>
      <c r="K1" t="s">
        <v>9</v>
      </c>
      <c r="L1" t="s">
        <v>10</v>
      </c>
      <c r="M1" t="s">
        <v>113</v>
      </c>
      <c r="N1" t="s">
        <v>14</v>
      </c>
      <c r="O1" t="s">
        <v>65</v>
      </c>
      <c r="P1" t="s">
        <v>76</v>
      </c>
      <c r="Q1" t="s">
        <v>11</v>
      </c>
      <c r="R1" t="s">
        <v>12</v>
      </c>
      <c r="S1" t="s">
        <v>67</v>
      </c>
      <c r="T1" t="s">
        <v>13</v>
      </c>
      <c r="U1" t="s">
        <v>15</v>
      </c>
      <c r="V1" t="s">
        <v>16</v>
      </c>
      <c r="W1" t="s">
        <v>17</v>
      </c>
      <c r="X1" t="s">
        <v>72</v>
      </c>
      <c r="Y1" t="s">
        <v>18</v>
      </c>
      <c r="Z1" t="s">
        <v>19</v>
      </c>
      <c r="AA1" t="s">
        <v>20</v>
      </c>
      <c r="AB1" t="s">
        <v>21</v>
      </c>
      <c r="AC1" t="s">
        <v>22</v>
      </c>
      <c r="AD1" t="s">
        <v>23</v>
      </c>
      <c r="AE1" t="s">
        <v>73</v>
      </c>
      <c r="AF1" t="s">
        <v>28</v>
      </c>
      <c r="AG1" t="s">
        <v>29</v>
      </c>
      <c r="AH1" t="s">
        <v>30</v>
      </c>
      <c r="AI1" t="s">
        <v>31</v>
      </c>
      <c r="AJ1" t="s">
        <v>32</v>
      </c>
      <c r="AK1" t="s">
        <v>33</v>
      </c>
      <c r="AL1" t="s">
        <v>24</v>
      </c>
      <c r="AM1" t="s">
        <v>66</v>
      </c>
      <c r="AN1" t="s">
        <v>25</v>
      </c>
      <c r="AO1" t="s">
        <v>26</v>
      </c>
      <c r="AP1" t="s">
        <v>27</v>
      </c>
      <c r="AR1" s="3" t="s">
        <v>34</v>
      </c>
      <c r="AS1" s="1">
        <v>1.1000000000000001</v>
      </c>
      <c r="AT1" s="1">
        <v>1.2</v>
      </c>
      <c r="AU1" s="1">
        <v>1.3</v>
      </c>
      <c r="AV1" s="3" t="s">
        <v>35</v>
      </c>
      <c r="AW1" s="1">
        <v>2.1</v>
      </c>
      <c r="AX1" s="1">
        <v>2.2000000000000002</v>
      </c>
      <c r="AY1" s="1">
        <v>2.2999999999999998</v>
      </c>
      <c r="AZ1" s="1">
        <v>2.4</v>
      </c>
      <c r="BA1" s="1">
        <v>2.5</v>
      </c>
      <c r="BB1" s="1" t="s">
        <v>36</v>
      </c>
      <c r="BC1" s="1">
        <v>2.6</v>
      </c>
      <c r="BD1" s="1">
        <v>2.7</v>
      </c>
      <c r="BE1" s="1" t="s">
        <v>37</v>
      </c>
      <c r="BF1" s="3" t="s">
        <v>38</v>
      </c>
      <c r="BG1" s="1">
        <v>3.1</v>
      </c>
      <c r="BH1" s="1">
        <v>3.2</v>
      </c>
      <c r="BI1" s="1">
        <v>3.3</v>
      </c>
      <c r="BJ1" s="1">
        <v>3.4</v>
      </c>
      <c r="BK1" s="3" t="s">
        <v>39</v>
      </c>
      <c r="BL1" s="1">
        <v>4.0999999999999996</v>
      </c>
      <c r="BM1" s="1">
        <v>4.2</v>
      </c>
      <c r="BN1" s="1">
        <v>4.3</v>
      </c>
      <c r="BO1" s="1">
        <v>4.4000000000000004</v>
      </c>
      <c r="BP1" s="1">
        <v>4.5</v>
      </c>
      <c r="BQ1" s="3" t="s">
        <v>40</v>
      </c>
      <c r="BR1" s="1">
        <v>5.0999999999999996</v>
      </c>
      <c r="BS1" s="1">
        <v>5.2</v>
      </c>
      <c r="BT1" s="1">
        <v>5.3</v>
      </c>
      <c r="BU1" s="4" t="s">
        <v>119</v>
      </c>
      <c r="BV1" t="s">
        <v>120</v>
      </c>
    </row>
    <row r="2" spans="1:76">
      <c r="L2" t="s">
        <v>100</v>
      </c>
      <c r="M2" t="s">
        <v>114</v>
      </c>
      <c r="R2" t="s">
        <v>100</v>
      </c>
      <c r="U2" t="s">
        <v>101</v>
      </c>
      <c r="V2" t="s">
        <v>101</v>
      </c>
      <c r="W2" t="s">
        <v>101</v>
      </c>
      <c r="Y2" t="s">
        <v>102</v>
      </c>
      <c r="Z2" t="s">
        <v>102</v>
      </c>
      <c r="AA2" t="s">
        <v>102</v>
      </c>
      <c r="AF2" t="s">
        <v>103</v>
      </c>
      <c r="AG2" t="s">
        <v>104</v>
      </c>
      <c r="AH2" t="s">
        <v>104</v>
      </c>
      <c r="AL2" t="s">
        <v>105</v>
      </c>
      <c r="AN2" t="s">
        <v>106</v>
      </c>
      <c r="AO2" t="s">
        <v>106</v>
      </c>
      <c r="AP2" t="s">
        <v>106</v>
      </c>
      <c r="AR2" s="5" t="s">
        <v>107</v>
      </c>
      <c r="AS2" s="6" t="s">
        <v>41</v>
      </c>
      <c r="AT2" s="6" t="s">
        <v>42</v>
      </c>
      <c r="AU2" s="6" t="s">
        <v>43</v>
      </c>
      <c r="AV2" s="5" t="s">
        <v>108</v>
      </c>
      <c r="AW2" s="6" t="s">
        <v>44</v>
      </c>
      <c r="AX2" s="6" t="s">
        <v>45</v>
      </c>
      <c r="AY2" s="6" t="s">
        <v>46</v>
      </c>
      <c r="AZ2" s="6" t="s">
        <v>47</v>
      </c>
      <c r="BA2" s="6" t="s">
        <v>48</v>
      </c>
      <c r="BB2" s="6"/>
      <c r="BC2" s="6" t="s">
        <v>49</v>
      </c>
      <c r="BD2" s="6" t="s">
        <v>50</v>
      </c>
      <c r="BE2" s="6"/>
      <c r="BF2" s="5" t="s">
        <v>109</v>
      </c>
      <c r="BG2" s="6" t="s">
        <v>110</v>
      </c>
      <c r="BH2" s="6" t="s">
        <v>51</v>
      </c>
      <c r="BI2" s="6" t="s">
        <v>52</v>
      </c>
      <c r="BJ2" s="6" t="s">
        <v>53</v>
      </c>
      <c r="BK2" s="5" t="s">
        <v>111</v>
      </c>
      <c r="BL2" s="6" t="s">
        <v>54</v>
      </c>
      <c r="BM2" s="6" t="s">
        <v>55</v>
      </c>
      <c r="BN2" s="6" t="s">
        <v>56</v>
      </c>
      <c r="BO2" s="6" t="s">
        <v>57</v>
      </c>
      <c r="BP2" s="6" t="s">
        <v>58</v>
      </c>
      <c r="BQ2" s="5" t="s">
        <v>112</v>
      </c>
      <c r="BR2" s="6" t="s">
        <v>59</v>
      </c>
      <c r="BS2" s="6" t="s">
        <v>60</v>
      </c>
      <c r="BT2" s="6" t="s">
        <v>61</v>
      </c>
      <c r="BU2" s="5"/>
      <c r="BW2" s="6"/>
      <c r="BX2" s="6"/>
    </row>
    <row r="3" spans="1:76" s="9" customFormat="1" ht="22" customHeight="1">
      <c r="A3" s="7" t="s">
        <v>80</v>
      </c>
      <c r="B3" s="2" t="s">
        <v>70</v>
      </c>
      <c r="C3" s="2">
        <v>1986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row>
    <row r="4" spans="1:76" s="2" customFormat="1" ht="19" customHeight="1">
      <c r="A4" s="7" t="s">
        <v>80</v>
      </c>
      <c r="B4" s="2" t="s">
        <v>64</v>
      </c>
      <c r="C4" s="2">
        <v>1986</v>
      </c>
    </row>
    <row r="5" spans="1:76" s="2" customFormat="1" ht="19" customHeight="1">
      <c r="A5" s="7" t="s">
        <v>81</v>
      </c>
      <c r="B5" s="2" t="s">
        <v>82</v>
      </c>
      <c r="C5" s="2">
        <v>1993</v>
      </c>
    </row>
    <row r="6" spans="1:76" s="2" customFormat="1" ht="19" customHeight="1">
      <c r="A6" s="7" t="s">
        <v>81</v>
      </c>
      <c r="B6" s="2" t="s">
        <v>70</v>
      </c>
      <c r="C6" s="2">
        <v>1993</v>
      </c>
    </row>
    <row r="7" spans="1:76" s="2" customFormat="1" ht="19" customHeight="1">
      <c r="A7" s="7" t="s">
        <v>81</v>
      </c>
      <c r="B7" s="2" t="s">
        <v>64</v>
      </c>
      <c r="C7" s="2">
        <v>1993</v>
      </c>
    </row>
    <row r="8" spans="1:76" s="2" customFormat="1" ht="19" customHeight="1">
      <c r="A8" t="s">
        <v>62</v>
      </c>
      <c r="B8" t="s">
        <v>63</v>
      </c>
      <c r="C8">
        <v>1995</v>
      </c>
      <c r="D8"/>
      <c r="E8"/>
      <c r="F8"/>
      <c r="G8"/>
      <c r="H8"/>
      <c r="I8"/>
      <c r="J8"/>
      <c r="K8"/>
      <c r="M8"/>
      <c r="N8"/>
      <c r="O8"/>
      <c r="P8"/>
      <c r="Q8"/>
      <c r="R8"/>
      <c r="T8"/>
      <c r="U8"/>
      <c r="V8"/>
      <c r="W8"/>
      <c r="X8"/>
      <c r="Y8"/>
      <c r="Z8"/>
      <c r="AA8"/>
      <c r="AB8"/>
      <c r="AC8"/>
      <c r="AD8"/>
      <c r="AE8"/>
      <c r="AF8"/>
      <c r="AG8"/>
      <c r="AH8"/>
      <c r="AI8"/>
      <c r="AJ8"/>
      <c r="AK8"/>
      <c r="AL8"/>
      <c r="AN8"/>
      <c r="AO8"/>
      <c r="AP8"/>
      <c r="AQ8"/>
    </row>
    <row r="9" spans="1:76" ht="19" customHeight="1">
      <c r="A9" t="s">
        <v>62</v>
      </c>
      <c r="B9" t="s">
        <v>64</v>
      </c>
      <c r="C9">
        <v>1995</v>
      </c>
      <c r="L9" s="2"/>
      <c r="S9" s="2"/>
      <c r="AM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row>
    <row r="10" spans="1:76" ht="19" customHeight="1">
      <c r="A10" t="s">
        <v>68</v>
      </c>
      <c r="B10" t="s">
        <v>69</v>
      </c>
      <c r="C10">
        <v>2009</v>
      </c>
      <c r="L10" s="2"/>
      <c r="S10" s="2"/>
      <c r="AM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row>
    <row r="11" spans="1:76" ht="19" customHeight="1">
      <c r="A11" t="s">
        <v>68</v>
      </c>
      <c r="B11" t="s">
        <v>70</v>
      </c>
      <c r="C11">
        <v>2009</v>
      </c>
      <c r="L11" s="2"/>
      <c r="S11" s="2"/>
      <c r="AM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row>
    <row r="12" spans="1:76" ht="19" customHeight="1">
      <c r="A12" t="s">
        <v>74</v>
      </c>
      <c r="B12" t="s">
        <v>75</v>
      </c>
      <c r="C12">
        <v>2007</v>
      </c>
      <c r="L12" s="2"/>
      <c r="P12" s="10"/>
      <c r="S12" s="2"/>
      <c r="AM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row>
    <row r="13" spans="1:76" ht="19" customHeight="1">
      <c r="A13" t="s">
        <v>74</v>
      </c>
      <c r="B13" t="s">
        <v>64</v>
      </c>
      <c r="C13">
        <v>2007</v>
      </c>
      <c r="L13" s="2"/>
      <c r="P13" s="10"/>
      <c r="S13" s="2"/>
      <c r="AM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row>
    <row r="14" spans="1:76" ht="19" customHeight="1">
      <c r="A14" t="s">
        <v>121</v>
      </c>
      <c r="B14" t="s">
        <v>122</v>
      </c>
      <c r="C14">
        <v>1992</v>
      </c>
      <c r="L14" s="2"/>
      <c r="P14" s="10"/>
      <c r="S14" s="2"/>
      <c r="AM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row>
    <row r="15" spans="1:76" ht="19" customHeight="1">
      <c r="A15" t="s">
        <v>121</v>
      </c>
      <c r="B15" t="s">
        <v>70</v>
      </c>
      <c r="C15">
        <v>1992</v>
      </c>
      <c r="L15" s="2"/>
      <c r="P15" s="10"/>
      <c r="S15" s="2"/>
      <c r="AM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row>
    <row r="16" spans="1:76" ht="19" customHeight="1">
      <c r="A16" t="s">
        <v>77</v>
      </c>
      <c r="B16" t="s">
        <v>78</v>
      </c>
      <c r="C16">
        <v>2001</v>
      </c>
      <c r="L16" s="2"/>
      <c r="M16" s="10"/>
      <c r="S16" s="2"/>
      <c r="AM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row>
    <row r="17" spans="1:73" ht="19" customHeight="1">
      <c r="A17" t="s">
        <v>77</v>
      </c>
      <c r="B17" t="s">
        <v>70</v>
      </c>
      <c r="C17">
        <v>2001</v>
      </c>
      <c r="L17" s="2"/>
      <c r="M17" s="10"/>
      <c r="S17" s="2"/>
      <c r="AM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row>
    <row r="18" spans="1:73" ht="19" customHeight="1">
      <c r="A18" s="8" t="s">
        <v>83</v>
      </c>
      <c r="B18" t="s">
        <v>75</v>
      </c>
      <c r="C18">
        <v>1983</v>
      </c>
      <c r="L18" s="2"/>
      <c r="M18" s="10"/>
      <c r="S18" s="2"/>
      <c r="AM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row>
    <row r="19" spans="1:73" ht="19" customHeight="1">
      <c r="A19" s="8" t="s">
        <v>83</v>
      </c>
      <c r="B19" t="s">
        <v>85</v>
      </c>
      <c r="C19">
        <v>1983</v>
      </c>
      <c r="L19" s="2"/>
      <c r="S19" s="2"/>
      <c r="AM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row>
    <row r="20" spans="1:73" ht="19" customHeight="1">
      <c r="A20" s="8" t="s">
        <v>84</v>
      </c>
      <c r="B20" t="s">
        <v>87</v>
      </c>
      <c r="C20">
        <v>1978</v>
      </c>
      <c r="L20" s="2"/>
      <c r="S20" s="2"/>
      <c r="AM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row>
    <row r="21" spans="1:73" ht="19" customHeight="1">
      <c r="A21" s="8" t="s">
        <v>84</v>
      </c>
      <c r="B21" t="s">
        <v>86</v>
      </c>
      <c r="C21">
        <v>1978</v>
      </c>
      <c r="L21" s="2"/>
      <c r="S21" s="2"/>
      <c r="AM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row>
    <row r="22" spans="1:73" ht="19" customHeight="1">
      <c r="A22" t="s">
        <v>118</v>
      </c>
      <c r="B22" t="s">
        <v>70</v>
      </c>
      <c r="C22">
        <v>1988</v>
      </c>
      <c r="L22" s="2"/>
      <c r="S22" s="2"/>
      <c r="AM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row>
    <row r="23" spans="1:73" ht="19" customHeight="1">
      <c r="A23" t="s">
        <v>118</v>
      </c>
      <c r="B23" t="s">
        <v>64</v>
      </c>
      <c r="C23">
        <v>1988</v>
      </c>
      <c r="L23" s="2"/>
      <c r="S23" s="2"/>
      <c r="AM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row>
    <row r="24" spans="1:73" ht="19" customHeight="1">
      <c r="A24" t="s">
        <v>79</v>
      </c>
      <c r="B24" t="s">
        <v>70</v>
      </c>
      <c r="C24">
        <v>1988</v>
      </c>
      <c r="L24" s="2"/>
      <c r="S24" s="2"/>
      <c r="AM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row>
    <row r="25" spans="1:73" ht="19" customHeight="1">
      <c r="A25" t="s">
        <v>79</v>
      </c>
      <c r="B25" t="s">
        <v>64</v>
      </c>
      <c r="C25">
        <v>1988</v>
      </c>
      <c r="L25" s="2"/>
      <c r="S25" s="2"/>
      <c r="AM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row>
    <row r="26" spans="1:73" ht="19" customHeight="1">
      <c r="A26" t="s">
        <v>117</v>
      </c>
      <c r="B26" t="s">
        <v>70</v>
      </c>
      <c r="C26">
        <v>1989</v>
      </c>
      <c r="L26" s="2"/>
      <c r="S26" s="2"/>
      <c r="AM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row>
    <row r="27" spans="1:73" ht="19" customHeight="1">
      <c r="A27" t="s">
        <v>117</v>
      </c>
      <c r="B27" t="s">
        <v>64</v>
      </c>
      <c r="C27">
        <v>1989</v>
      </c>
      <c r="L27" s="2"/>
      <c r="S27" s="2"/>
      <c r="AM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row>
    <row r="28" spans="1:73" ht="19" customHeight="1">
      <c r="A28" t="s">
        <v>221</v>
      </c>
      <c r="B28" t="s">
        <v>222</v>
      </c>
      <c r="C28">
        <v>1989</v>
      </c>
      <c r="D28" t="s">
        <v>223</v>
      </c>
      <c r="E28" t="s">
        <v>156</v>
      </c>
      <c r="F28" t="s">
        <v>241</v>
      </c>
      <c r="G28">
        <v>7</v>
      </c>
      <c r="H28">
        <v>19</v>
      </c>
      <c r="I28">
        <v>1</v>
      </c>
      <c r="J28">
        <v>3</v>
      </c>
      <c r="K28">
        <v>3</v>
      </c>
      <c r="L28" s="2" t="s">
        <v>242</v>
      </c>
      <c r="N28">
        <v>7</v>
      </c>
      <c r="O28">
        <v>7</v>
      </c>
      <c r="P28" t="s">
        <v>147</v>
      </c>
      <c r="Q28" t="s">
        <v>222</v>
      </c>
      <c r="R28" t="s">
        <v>243</v>
      </c>
      <c r="S28" s="2" t="s">
        <v>226</v>
      </c>
      <c r="T28" t="s">
        <v>244</v>
      </c>
      <c r="U28">
        <v>7</v>
      </c>
      <c r="V28">
        <v>4.5714285710000002</v>
      </c>
      <c r="W28">
        <v>0.78679579200000005</v>
      </c>
      <c r="X28">
        <v>7</v>
      </c>
      <c r="Y28">
        <v>7</v>
      </c>
      <c r="Z28">
        <v>1</v>
      </c>
      <c r="AA28">
        <v>0.57735026899999997</v>
      </c>
      <c r="AB28" t="s">
        <v>129</v>
      </c>
      <c r="AC28" t="s">
        <v>129</v>
      </c>
      <c r="AD28" t="s">
        <v>129</v>
      </c>
      <c r="AE28" t="s">
        <v>129</v>
      </c>
      <c r="AF28" t="s">
        <v>129</v>
      </c>
      <c r="AG28" t="s">
        <v>129</v>
      </c>
      <c r="AH28" t="s">
        <v>129</v>
      </c>
      <c r="AI28" t="s">
        <v>129</v>
      </c>
      <c r="AJ28" t="s">
        <v>129</v>
      </c>
      <c r="AK28" t="s">
        <v>129</v>
      </c>
      <c r="AL28" t="s">
        <v>129</v>
      </c>
      <c r="AM28" s="2" t="s">
        <v>129</v>
      </c>
      <c r="AN28" t="s">
        <v>129</v>
      </c>
      <c r="AO28" t="s">
        <v>129</v>
      </c>
      <c r="AP28" t="s">
        <v>129</v>
      </c>
      <c r="AR28" s="2" t="s">
        <v>134</v>
      </c>
      <c r="AS28" s="2" t="s">
        <v>135</v>
      </c>
      <c r="AT28" s="2" t="s">
        <v>136</v>
      </c>
      <c r="AU28" s="2" t="s">
        <v>137</v>
      </c>
      <c r="AV28" s="2" t="s">
        <v>138</v>
      </c>
      <c r="AW28" s="2" t="s">
        <v>137</v>
      </c>
      <c r="AX28" s="2" t="s">
        <v>137</v>
      </c>
      <c r="AY28" s="2" t="s">
        <v>137</v>
      </c>
      <c r="AZ28" s="2" t="s">
        <v>137</v>
      </c>
      <c r="BA28" s="2"/>
      <c r="BB28" s="2" t="s">
        <v>138</v>
      </c>
      <c r="BC28" s="2" t="s">
        <v>135</v>
      </c>
      <c r="BD28" s="2"/>
      <c r="BE28" s="2" t="s">
        <v>138</v>
      </c>
      <c r="BF28" s="2" t="s">
        <v>134</v>
      </c>
      <c r="BG28" s="2" t="s">
        <v>137</v>
      </c>
      <c r="BH28" s="2" t="s">
        <v>137</v>
      </c>
      <c r="BI28" s="2" t="s">
        <v>135</v>
      </c>
      <c r="BJ28" s="2" t="s">
        <v>137</v>
      </c>
      <c r="BK28" s="2" t="s">
        <v>138</v>
      </c>
      <c r="BL28" s="2" t="s">
        <v>137</v>
      </c>
      <c r="BM28" s="2" t="s">
        <v>137</v>
      </c>
      <c r="BN28" s="2" t="s">
        <v>137</v>
      </c>
      <c r="BO28" s="2"/>
      <c r="BP28" s="2"/>
      <c r="BQ28" s="2" t="s">
        <v>138</v>
      </c>
      <c r="BR28" s="2"/>
      <c r="BS28" s="2" t="s">
        <v>137</v>
      </c>
      <c r="BT28" s="2" t="s">
        <v>137</v>
      </c>
      <c r="BU28" s="2" t="s">
        <v>134</v>
      </c>
    </row>
    <row r="29" spans="1:73" ht="19" customHeight="1">
      <c r="A29" t="s">
        <v>221</v>
      </c>
      <c r="B29" t="s">
        <v>140</v>
      </c>
      <c r="C29">
        <v>1989</v>
      </c>
      <c r="D29" t="s">
        <v>223</v>
      </c>
      <c r="E29" t="s">
        <v>156</v>
      </c>
      <c r="F29" t="s">
        <v>241</v>
      </c>
      <c r="G29">
        <v>7</v>
      </c>
      <c r="H29">
        <v>18</v>
      </c>
      <c r="I29">
        <v>1.9</v>
      </c>
      <c r="J29">
        <v>2</v>
      </c>
      <c r="K29">
        <v>3</v>
      </c>
      <c r="L29" s="2" t="s">
        <v>242</v>
      </c>
      <c r="N29">
        <v>7</v>
      </c>
      <c r="O29">
        <v>0</v>
      </c>
      <c r="P29" t="s">
        <v>147</v>
      </c>
      <c r="Q29" t="s">
        <v>140</v>
      </c>
      <c r="S29" s="2" t="s">
        <v>140</v>
      </c>
      <c r="T29" t="s">
        <v>244</v>
      </c>
      <c r="U29">
        <v>7</v>
      </c>
      <c r="V29">
        <v>4.8571428570000004</v>
      </c>
      <c r="W29">
        <v>1.069044968</v>
      </c>
      <c r="X29">
        <v>7</v>
      </c>
      <c r="Y29">
        <v>7</v>
      </c>
      <c r="Z29">
        <v>4.7142857139999998</v>
      </c>
      <c r="AA29">
        <v>0.95118973100000004</v>
      </c>
      <c r="AB29" t="s">
        <v>129</v>
      </c>
      <c r="AC29" t="s">
        <v>129</v>
      </c>
      <c r="AD29" t="s">
        <v>129</v>
      </c>
      <c r="AE29" t="s">
        <v>129</v>
      </c>
      <c r="AF29" t="s">
        <v>129</v>
      </c>
      <c r="AG29" t="s">
        <v>129</v>
      </c>
      <c r="AH29" t="s">
        <v>129</v>
      </c>
      <c r="AI29" t="s">
        <v>129</v>
      </c>
      <c r="AJ29" t="s">
        <v>129</v>
      </c>
      <c r="AK29" t="s">
        <v>129</v>
      </c>
      <c r="AL29" t="s">
        <v>129</v>
      </c>
      <c r="AM29" s="2" t="s">
        <v>129</v>
      </c>
      <c r="AN29" t="s">
        <v>129</v>
      </c>
      <c r="AO29" t="s">
        <v>129</v>
      </c>
      <c r="AP29" t="s">
        <v>129</v>
      </c>
      <c r="AR29" s="2" t="s">
        <v>134</v>
      </c>
      <c r="AS29" s="2" t="s">
        <v>135</v>
      </c>
      <c r="AT29" s="2" t="s">
        <v>136</v>
      </c>
      <c r="AU29" s="2" t="s">
        <v>137</v>
      </c>
      <c r="AV29" s="2" t="s">
        <v>138</v>
      </c>
      <c r="AW29" s="2" t="s">
        <v>137</v>
      </c>
      <c r="AX29" s="2" t="s">
        <v>137</v>
      </c>
      <c r="AY29" s="2" t="s">
        <v>137</v>
      </c>
      <c r="AZ29" s="2" t="s">
        <v>137</v>
      </c>
      <c r="BA29" s="2"/>
      <c r="BB29" s="2" t="s">
        <v>138</v>
      </c>
      <c r="BC29" s="2" t="s">
        <v>135</v>
      </c>
      <c r="BD29" s="2"/>
      <c r="BE29" s="2" t="s">
        <v>138</v>
      </c>
      <c r="BF29" s="2" t="s">
        <v>134</v>
      </c>
      <c r="BG29" s="2" t="s">
        <v>137</v>
      </c>
      <c r="BH29" s="2" t="s">
        <v>137</v>
      </c>
      <c r="BI29" s="2" t="s">
        <v>135</v>
      </c>
      <c r="BJ29" s="2" t="s">
        <v>137</v>
      </c>
      <c r="BK29" s="2" t="s">
        <v>138</v>
      </c>
      <c r="BL29" s="2" t="s">
        <v>137</v>
      </c>
      <c r="BM29" s="2" t="s">
        <v>137</v>
      </c>
      <c r="BN29" s="2" t="s">
        <v>137</v>
      </c>
      <c r="BO29" s="2"/>
      <c r="BP29" s="2"/>
      <c r="BQ29" s="2" t="s">
        <v>138</v>
      </c>
      <c r="BR29" s="2"/>
      <c r="BS29" s="2" t="s">
        <v>137</v>
      </c>
      <c r="BT29" s="2" t="s">
        <v>137</v>
      </c>
      <c r="BU29" s="2" t="s">
        <v>134</v>
      </c>
    </row>
    <row r="30" spans="1:73" ht="19" customHeight="1">
      <c r="A30" t="s">
        <v>229</v>
      </c>
      <c r="B30" t="s">
        <v>140</v>
      </c>
      <c r="C30">
        <v>2004</v>
      </c>
      <c r="D30" t="s">
        <v>143</v>
      </c>
      <c r="E30" t="s">
        <v>127</v>
      </c>
      <c r="F30" t="s">
        <v>245</v>
      </c>
      <c r="G30">
        <v>10</v>
      </c>
      <c r="H30">
        <v>48.7</v>
      </c>
      <c r="I30">
        <v>12.4</v>
      </c>
      <c r="J30">
        <v>5</v>
      </c>
      <c r="K30">
        <v>5</v>
      </c>
      <c r="L30" s="2" t="s">
        <v>276</v>
      </c>
      <c r="N30">
        <v>10</v>
      </c>
      <c r="O30">
        <v>3</v>
      </c>
      <c r="P30" t="s">
        <v>246</v>
      </c>
      <c r="Q30" t="s">
        <v>140</v>
      </c>
      <c r="S30" s="2" t="s">
        <v>140</v>
      </c>
      <c r="T30" t="s">
        <v>161</v>
      </c>
      <c r="U30">
        <v>10</v>
      </c>
      <c r="V30">
        <v>3.8</v>
      </c>
      <c r="W30">
        <v>0.78</v>
      </c>
      <c r="X30">
        <v>5</v>
      </c>
      <c r="Y30">
        <v>10</v>
      </c>
      <c r="Z30">
        <v>2.6</v>
      </c>
      <c r="AA30">
        <v>1.34</v>
      </c>
      <c r="AB30" t="s">
        <v>129</v>
      </c>
      <c r="AC30" t="s">
        <v>129</v>
      </c>
      <c r="AD30" t="s">
        <v>129</v>
      </c>
      <c r="AE30" t="s">
        <v>129</v>
      </c>
      <c r="AF30" t="s">
        <v>129</v>
      </c>
      <c r="AG30" t="s">
        <v>129</v>
      </c>
      <c r="AH30" t="s">
        <v>129</v>
      </c>
      <c r="AI30" t="s">
        <v>129</v>
      </c>
      <c r="AJ30" t="s">
        <v>129</v>
      </c>
      <c r="AK30" t="s">
        <v>129</v>
      </c>
      <c r="AL30" t="s">
        <v>129</v>
      </c>
      <c r="AM30" s="2" t="s">
        <v>162</v>
      </c>
      <c r="AN30">
        <v>10</v>
      </c>
      <c r="AO30">
        <v>46.9</v>
      </c>
      <c r="AP30">
        <v>6.7</v>
      </c>
      <c r="AR30" s="2" t="s">
        <v>139</v>
      </c>
      <c r="AS30" s="2" t="s">
        <v>135</v>
      </c>
      <c r="AT30" s="2" t="s">
        <v>136</v>
      </c>
      <c r="AU30" s="2" t="s">
        <v>135</v>
      </c>
      <c r="AV30" s="2" t="s">
        <v>138</v>
      </c>
      <c r="AW30" s="2" t="s">
        <v>137</v>
      </c>
      <c r="AX30" s="2" t="s">
        <v>137</v>
      </c>
      <c r="AY30" s="2" t="s">
        <v>137</v>
      </c>
      <c r="AZ30" s="2" t="s">
        <v>137</v>
      </c>
      <c r="BA30" s="2"/>
      <c r="BB30" s="2" t="s">
        <v>138</v>
      </c>
      <c r="BC30" s="2" t="s">
        <v>135</v>
      </c>
      <c r="BD30" s="2"/>
      <c r="BE30" s="2" t="s">
        <v>138</v>
      </c>
      <c r="BF30" s="2" t="s">
        <v>138</v>
      </c>
      <c r="BG30" s="2" t="s">
        <v>135</v>
      </c>
      <c r="BH30" s="2"/>
      <c r="BI30" s="2"/>
      <c r="BJ30" s="2"/>
      <c r="BK30" s="2" t="s">
        <v>138</v>
      </c>
      <c r="BL30" s="2" t="s">
        <v>137</v>
      </c>
      <c r="BM30" s="2" t="s">
        <v>137</v>
      </c>
      <c r="BN30" s="2" t="s">
        <v>137</v>
      </c>
      <c r="BO30" s="2"/>
      <c r="BP30" s="2"/>
      <c r="BQ30" s="2" t="s">
        <v>134</v>
      </c>
      <c r="BR30" s="2" t="s">
        <v>137</v>
      </c>
      <c r="BS30" s="2" t="s">
        <v>136</v>
      </c>
      <c r="BT30" s="2" t="s">
        <v>136</v>
      </c>
      <c r="BU30" s="2" t="s">
        <v>139</v>
      </c>
    </row>
    <row r="31" spans="1:73" ht="19" customHeight="1">
      <c r="A31" t="s">
        <v>229</v>
      </c>
      <c r="B31" t="s">
        <v>234</v>
      </c>
      <c r="C31">
        <v>2004</v>
      </c>
      <c r="D31" t="s">
        <v>143</v>
      </c>
      <c r="E31" t="s">
        <v>127</v>
      </c>
      <c r="F31" t="s">
        <v>245</v>
      </c>
      <c r="G31">
        <v>10</v>
      </c>
      <c r="H31">
        <v>36.200000000000003</v>
      </c>
      <c r="I31">
        <v>14.6</v>
      </c>
      <c r="J31">
        <v>1</v>
      </c>
      <c r="K31">
        <v>6</v>
      </c>
      <c r="L31" s="2" t="s">
        <v>276</v>
      </c>
      <c r="N31">
        <v>10</v>
      </c>
      <c r="O31">
        <v>8</v>
      </c>
      <c r="P31" t="s">
        <v>246</v>
      </c>
      <c r="Q31" t="s">
        <v>234</v>
      </c>
      <c r="R31" t="s">
        <v>277</v>
      </c>
      <c r="S31" s="2" t="s">
        <v>233</v>
      </c>
      <c r="T31" t="s">
        <v>161</v>
      </c>
      <c r="U31">
        <v>10</v>
      </c>
      <c r="V31">
        <v>4.0999999999999996</v>
      </c>
      <c r="W31">
        <v>0.73</v>
      </c>
      <c r="X31">
        <v>5</v>
      </c>
      <c r="Y31">
        <v>10</v>
      </c>
      <c r="Z31">
        <v>1.2</v>
      </c>
      <c r="AA31">
        <v>1.1299999999999999</v>
      </c>
      <c r="AB31" t="s">
        <v>129</v>
      </c>
      <c r="AC31" t="s">
        <v>129</v>
      </c>
      <c r="AD31" t="s">
        <v>129</v>
      </c>
      <c r="AE31" t="s">
        <v>129</v>
      </c>
      <c r="AF31" t="s">
        <v>129</v>
      </c>
      <c r="AG31" t="s">
        <v>129</v>
      </c>
      <c r="AH31" t="s">
        <v>129</v>
      </c>
      <c r="AI31" t="s">
        <v>129</v>
      </c>
      <c r="AJ31" t="s">
        <v>129</v>
      </c>
      <c r="AK31" t="s">
        <v>129</v>
      </c>
      <c r="AL31" t="s">
        <v>129</v>
      </c>
      <c r="AM31" s="2" t="s">
        <v>162</v>
      </c>
      <c r="AN31">
        <v>10</v>
      </c>
      <c r="AO31">
        <v>47.1</v>
      </c>
      <c r="AP31">
        <v>8.4</v>
      </c>
      <c r="AR31" s="2" t="s">
        <v>139</v>
      </c>
      <c r="AS31" s="2" t="s">
        <v>135</v>
      </c>
      <c r="AT31" s="2" t="s">
        <v>136</v>
      </c>
      <c r="AU31" s="2" t="s">
        <v>135</v>
      </c>
      <c r="AV31" s="2" t="s">
        <v>138</v>
      </c>
      <c r="AW31" s="2" t="s">
        <v>137</v>
      </c>
      <c r="AX31" s="2" t="s">
        <v>137</v>
      </c>
      <c r="AY31" s="2" t="s">
        <v>137</v>
      </c>
      <c r="AZ31" s="2" t="s">
        <v>137</v>
      </c>
      <c r="BA31" s="2"/>
      <c r="BB31" s="2" t="s">
        <v>138</v>
      </c>
      <c r="BC31" s="2" t="s">
        <v>135</v>
      </c>
      <c r="BD31" s="2"/>
      <c r="BE31" s="2" t="s">
        <v>138</v>
      </c>
      <c r="BF31" s="2" t="s">
        <v>138</v>
      </c>
      <c r="BG31" s="2" t="s">
        <v>135</v>
      </c>
      <c r="BH31" s="2"/>
      <c r="BI31" s="2"/>
      <c r="BJ31" s="2"/>
      <c r="BK31" s="2" t="s">
        <v>138</v>
      </c>
      <c r="BL31" s="2" t="s">
        <v>137</v>
      </c>
      <c r="BM31" s="2" t="s">
        <v>137</v>
      </c>
      <c r="BN31" s="2" t="s">
        <v>137</v>
      </c>
      <c r="BO31" s="2"/>
      <c r="BP31" s="2"/>
      <c r="BQ31" s="2" t="s">
        <v>134</v>
      </c>
      <c r="BR31" s="2" t="s">
        <v>137</v>
      </c>
      <c r="BS31" s="2" t="s">
        <v>136</v>
      </c>
      <c r="BT31" s="2" t="s">
        <v>136</v>
      </c>
      <c r="BU31" s="2" t="s">
        <v>139</v>
      </c>
    </row>
    <row r="32" spans="1:73" ht="19" customHeight="1">
      <c r="A32" t="s">
        <v>237</v>
      </c>
      <c r="B32" t="s">
        <v>205</v>
      </c>
      <c r="C32">
        <v>2006</v>
      </c>
      <c r="D32" t="s">
        <v>143</v>
      </c>
      <c r="E32" t="s">
        <v>127</v>
      </c>
      <c r="F32" t="s">
        <v>245</v>
      </c>
      <c r="G32">
        <v>20</v>
      </c>
      <c r="H32">
        <v>39.1</v>
      </c>
      <c r="I32">
        <v>13</v>
      </c>
      <c r="J32">
        <v>8</v>
      </c>
      <c r="K32">
        <v>14</v>
      </c>
      <c r="L32" s="2" t="s">
        <v>278</v>
      </c>
      <c r="N32">
        <v>20</v>
      </c>
      <c r="O32">
        <v>13</v>
      </c>
      <c r="P32" t="s">
        <v>246</v>
      </c>
      <c r="Q32" t="s">
        <v>205</v>
      </c>
      <c r="R32" t="s">
        <v>206</v>
      </c>
      <c r="S32" s="2" t="s">
        <v>207</v>
      </c>
      <c r="T32" t="s">
        <v>161</v>
      </c>
      <c r="U32">
        <v>20</v>
      </c>
      <c r="V32">
        <v>3.7</v>
      </c>
      <c r="W32">
        <v>1</v>
      </c>
      <c r="X32">
        <v>5</v>
      </c>
      <c r="Y32">
        <v>20</v>
      </c>
      <c r="Z32">
        <v>1.5</v>
      </c>
      <c r="AA32">
        <v>1.1000000000000001</v>
      </c>
      <c r="AB32" t="s">
        <v>129</v>
      </c>
      <c r="AC32" t="s">
        <v>129</v>
      </c>
      <c r="AD32" t="s">
        <v>129</v>
      </c>
      <c r="AE32" t="s">
        <v>129</v>
      </c>
      <c r="AF32" t="s">
        <v>129</v>
      </c>
      <c r="AG32" t="s">
        <v>129</v>
      </c>
      <c r="AH32" t="s">
        <v>129</v>
      </c>
      <c r="AI32" t="s">
        <v>129</v>
      </c>
      <c r="AJ32" t="s">
        <v>129</v>
      </c>
      <c r="AK32" t="s">
        <v>129</v>
      </c>
      <c r="AL32" t="s">
        <v>129</v>
      </c>
      <c r="AM32" s="2" t="s">
        <v>162</v>
      </c>
      <c r="AN32">
        <v>20</v>
      </c>
      <c r="AO32">
        <v>48.3</v>
      </c>
      <c r="AP32">
        <v>8.5</v>
      </c>
      <c r="AR32" s="2" t="s">
        <v>134</v>
      </c>
      <c r="AS32" s="2" t="s">
        <v>135</v>
      </c>
      <c r="AT32" s="2" t="s">
        <v>136</v>
      </c>
      <c r="AU32" s="2" t="s">
        <v>137</v>
      </c>
      <c r="AV32" s="2" t="s">
        <v>138</v>
      </c>
      <c r="AW32" s="2" t="s">
        <v>137</v>
      </c>
      <c r="AX32" s="2" t="s">
        <v>137</v>
      </c>
      <c r="AY32" s="2" t="s">
        <v>137</v>
      </c>
      <c r="AZ32" s="2" t="s">
        <v>137</v>
      </c>
      <c r="BA32" s="2"/>
      <c r="BB32" s="2" t="s">
        <v>138</v>
      </c>
      <c r="BC32" s="2" t="s">
        <v>135</v>
      </c>
      <c r="BD32" s="2"/>
      <c r="BE32" s="2" t="s">
        <v>138</v>
      </c>
      <c r="BF32" s="2" t="s">
        <v>138</v>
      </c>
      <c r="BG32" s="2" t="s">
        <v>135</v>
      </c>
      <c r="BH32" s="2"/>
      <c r="BI32" s="2"/>
      <c r="BJ32" s="2"/>
      <c r="BK32" s="2" t="s">
        <v>138</v>
      </c>
      <c r="BL32" s="2" t="s">
        <v>137</v>
      </c>
      <c r="BM32" s="2" t="s">
        <v>137</v>
      </c>
      <c r="BN32" s="2" t="s">
        <v>137</v>
      </c>
      <c r="BO32" s="2" t="s">
        <v>137</v>
      </c>
      <c r="BP32" s="2"/>
      <c r="BQ32" s="2" t="s">
        <v>134</v>
      </c>
      <c r="BR32" s="2" t="s">
        <v>136</v>
      </c>
      <c r="BS32" s="2" t="s">
        <v>136</v>
      </c>
      <c r="BT32" s="2" t="s">
        <v>136</v>
      </c>
      <c r="BU32" s="2" t="s">
        <v>134</v>
      </c>
    </row>
    <row r="33" spans="1:73" ht="19" customHeight="1">
      <c r="A33" t="s">
        <v>237</v>
      </c>
      <c r="B33" t="s">
        <v>140</v>
      </c>
      <c r="C33">
        <v>2006</v>
      </c>
      <c r="D33" t="s">
        <v>143</v>
      </c>
      <c r="E33" t="s">
        <v>127</v>
      </c>
      <c r="F33" t="s">
        <v>245</v>
      </c>
      <c r="G33">
        <v>17</v>
      </c>
      <c r="H33">
        <v>43.8</v>
      </c>
      <c r="I33">
        <v>13</v>
      </c>
      <c r="J33">
        <v>8</v>
      </c>
      <c r="K33">
        <v>8</v>
      </c>
      <c r="L33" s="2" t="s">
        <v>279</v>
      </c>
      <c r="N33">
        <v>17</v>
      </c>
      <c r="O33">
        <v>1</v>
      </c>
      <c r="P33" t="s">
        <v>246</v>
      </c>
      <c r="Q33" t="s">
        <v>140</v>
      </c>
      <c r="S33" s="2" t="s">
        <v>140</v>
      </c>
      <c r="T33" t="s">
        <v>161</v>
      </c>
      <c r="U33">
        <v>17</v>
      </c>
      <c r="V33">
        <v>3.6</v>
      </c>
      <c r="W33">
        <v>0.7</v>
      </c>
      <c r="X33">
        <v>5</v>
      </c>
      <c r="Y33">
        <v>17</v>
      </c>
      <c r="Z33">
        <v>3.3</v>
      </c>
      <c r="AA33">
        <v>0.9</v>
      </c>
      <c r="AB33" t="s">
        <v>129</v>
      </c>
      <c r="AC33" t="s">
        <v>129</v>
      </c>
      <c r="AD33" t="s">
        <v>129</v>
      </c>
      <c r="AE33" t="s">
        <v>129</v>
      </c>
      <c r="AF33" t="s">
        <v>129</v>
      </c>
      <c r="AG33" t="s">
        <v>129</v>
      </c>
      <c r="AH33" t="s">
        <v>129</v>
      </c>
      <c r="AI33" t="s">
        <v>129</v>
      </c>
      <c r="AJ33" t="s">
        <v>129</v>
      </c>
      <c r="AK33" t="s">
        <v>129</v>
      </c>
      <c r="AL33" t="s">
        <v>129</v>
      </c>
      <c r="AM33" s="2" t="s">
        <v>162</v>
      </c>
      <c r="AN33">
        <v>17</v>
      </c>
      <c r="AO33">
        <v>50.1</v>
      </c>
      <c r="AP33">
        <v>5.5</v>
      </c>
      <c r="AR33" s="2" t="s">
        <v>134</v>
      </c>
      <c r="AS33" s="2" t="s">
        <v>135</v>
      </c>
      <c r="AT33" s="2" t="s">
        <v>136</v>
      </c>
      <c r="AU33" s="2" t="s">
        <v>137</v>
      </c>
      <c r="AV33" s="2" t="s">
        <v>138</v>
      </c>
      <c r="AW33" s="2" t="s">
        <v>137</v>
      </c>
      <c r="AX33" s="2" t="s">
        <v>137</v>
      </c>
      <c r="AY33" s="2" t="s">
        <v>137</v>
      </c>
      <c r="AZ33" s="2" t="s">
        <v>137</v>
      </c>
      <c r="BA33" s="2"/>
      <c r="BB33" s="2" t="s">
        <v>138</v>
      </c>
      <c r="BC33" s="2" t="s">
        <v>135</v>
      </c>
      <c r="BD33" s="2"/>
      <c r="BE33" s="2" t="s">
        <v>138</v>
      </c>
      <c r="BF33" s="2" t="s">
        <v>138</v>
      </c>
      <c r="BG33" s="2" t="s">
        <v>135</v>
      </c>
      <c r="BH33" s="2"/>
      <c r="BI33" s="2"/>
      <c r="BJ33" s="2"/>
      <c r="BK33" s="2" t="s">
        <v>138</v>
      </c>
      <c r="BL33" s="2" t="s">
        <v>137</v>
      </c>
      <c r="BM33" s="2" t="s">
        <v>137</v>
      </c>
      <c r="BN33" s="2" t="s">
        <v>137</v>
      </c>
      <c r="BO33" s="2" t="s">
        <v>137</v>
      </c>
      <c r="BP33" s="2"/>
      <c r="BQ33" s="2" t="s">
        <v>134</v>
      </c>
      <c r="BR33" s="2" t="s">
        <v>136</v>
      </c>
      <c r="BS33" s="2" t="s">
        <v>136</v>
      </c>
      <c r="BT33" s="2" t="s">
        <v>136</v>
      </c>
      <c r="BU33" s="2" t="s">
        <v>134</v>
      </c>
    </row>
    <row r="34" spans="1:73" ht="19" customHeight="1">
      <c r="A34" t="s">
        <v>237</v>
      </c>
      <c r="B34" t="s">
        <v>234</v>
      </c>
      <c r="C34">
        <v>2006</v>
      </c>
      <c r="D34" t="s">
        <v>143</v>
      </c>
      <c r="E34" t="s">
        <v>127</v>
      </c>
      <c r="F34" t="s">
        <v>245</v>
      </c>
      <c r="G34">
        <v>23</v>
      </c>
      <c r="H34">
        <v>42.6</v>
      </c>
      <c r="I34">
        <v>13.9</v>
      </c>
      <c r="J34">
        <v>10</v>
      </c>
      <c r="K34">
        <v>13</v>
      </c>
      <c r="L34" s="2" t="s">
        <v>280</v>
      </c>
      <c r="N34">
        <v>23</v>
      </c>
      <c r="O34">
        <v>13</v>
      </c>
      <c r="P34" t="s">
        <v>246</v>
      </c>
      <c r="Q34" t="s">
        <v>234</v>
      </c>
      <c r="R34" t="s">
        <v>247</v>
      </c>
      <c r="S34" s="2" t="s">
        <v>233</v>
      </c>
      <c r="T34" t="s">
        <v>161</v>
      </c>
      <c r="U34">
        <v>23</v>
      </c>
      <c r="V34">
        <v>3.9</v>
      </c>
      <c r="W34">
        <v>0.9</v>
      </c>
      <c r="X34">
        <v>5</v>
      </c>
      <c r="Y34">
        <v>23</v>
      </c>
      <c r="Z34">
        <v>1.7</v>
      </c>
      <c r="AA34">
        <v>1.3</v>
      </c>
      <c r="AB34" t="s">
        <v>129</v>
      </c>
      <c r="AC34" t="s">
        <v>129</v>
      </c>
      <c r="AD34" t="s">
        <v>129</v>
      </c>
      <c r="AE34" t="s">
        <v>129</v>
      </c>
      <c r="AF34" t="s">
        <v>129</v>
      </c>
      <c r="AG34" t="s">
        <v>129</v>
      </c>
      <c r="AH34" t="s">
        <v>129</v>
      </c>
      <c r="AI34" t="s">
        <v>129</v>
      </c>
      <c r="AJ34" t="s">
        <v>129</v>
      </c>
      <c r="AK34" t="s">
        <v>129</v>
      </c>
      <c r="AL34" t="s">
        <v>129</v>
      </c>
      <c r="AM34" s="2" t="s">
        <v>162</v>
      </c>
      <c r="AN34">
        <v>23</v>
      </c>
      <c r="AO34">
        <v>46.4</v>
      </c>
      <c r="AP34">
        <v>8.5</v>
      </c>
      <c r="AR34" s="2" t="s">
        <v>134</v>
      </c>
      <c r="AS34" s="2" t="s">
        <v>135</v>
      </c>
      <c r="AT34" s="2" t="s">
        <v>136</v>
      </c>
      <c r="AU34" s="2" t="s">
        <v>137</v>
      </c>
      <c r="AV34" s="2" t="s">
        <v>138</v>
      </c>
      <c r="AW34" s="2" t="s">
        <v>137</v>
      </c>
      <c r="AX34" s="2" t="s">
        <v>137</v>
      </c>
      <c r="AY34" s="2" t="s">
        <v>137</v>
      </c>
      <c r="AZ34" s="2" t="s">
        <v>137</v>
      </c>
      <c r="BA34" s="2"/>
      <c r="BB34" s="2" t="s">
        <v>138</v>
      </c>
      <c r="BC34" s="2" t="s">
        <v>135</v>
      </c>
      <c r="BD34" s="2"/>
      <c r="BE34" s="2" t="s">
        <v>138</v>
      </c>
      <c r="BF34" s="2" t="s">
        <v>138</v>
      </c>
      <c r="BG34" s="2" t="s">
        <v>135</v>
      </c>
      <c r="BH34" s="2"/>
      <c r="BI34" s="2"/>
      <c r="BJ34" s="2"/>
      <c r="BK34" s="2" t="s">
        <v>138</v>
      </c>
      <c r="BL34" s="2" t="s">
        <v>137</v>
      </c>
      <c r="BM34" s="2" t="s">
        <v>137</v>
      </c>
      <c r="BN34" s="2" t="s">
        <v>137</v>
      </c>
      <c r="BO34" s="2" t="s">
        <v>137</v>
      </c>
      <c r="BP34" s="2"/>
      <c r="BQ34" s="2" t="s">
        <v>134</v>
      </c>
      <c r="BR34" s="2" t="s">
        <v>136</v>
      </c>
      <c r="BS34" s="2" t="s">
        <v>136</v>
      </c>
      <c r="BT34" s="2" t="s">
        <v>136</v>
      </c>
      <c r="BU34" s="2" t="s">
        <v>134</v>
      </c>
    </row>
    <row r="35" spans="1:73" ht="19" customHeight="1">
      <c r="A35" t="s">
        <v>123</v>
      </c>
      <c r="B35" t="s">
        <v>64</v>
      </c>
      <c r="C35">
        <v>1999</v>
      </c>
      <c r="D35" t="s">
        <v>212</v>
      </c>
      <c r="E35" t="s">
        <v>192</v>
      </c>
      <c r="F35" t="s">
        <v>213</v>
      </c>
      <c r="G35">
        <v>15</v>
      </c>
      <c r="H35">
        <v>29.3</v>
      </c>
      <c r="I35">
        <v>10</v>
      </c>
      <c r="J35">
        <v>7</v>
      </c>
      <c r="K35">
        <v>8</v>
      </c>
      <c r="L35" t="s">
        <v>193</v>
      </c>
      <c r="M35">
        <v>15</v>
      </c>
      <c r="N35">
        <v>15</v>
      </c>
      <c r="O35">
        <v>5</v>
      </c>
      <c r="P35" t="s">
        <v>214</v>
      </c>
      <c r="Q35" t="s">
        <v>64</v>
      </c>
      <c r="S35" t="s">
        <v>64</v>
      </c>
      <c r="T35" t="s">
        <v>199</v>
      </c>
      <c r="U35">
        <v>15</v>
      </c>
      <c r="V35">
        <v>3</v>
      </c>
      <c r="W35">
        <v>0.56000000000000005</v>
      </c>
      <c r="X35">
        <v>5</v>
      </c>
      <c r="Y35">
        <v>11</v>
      </c>
      <c r="Z35">
        <v>2.5299999999999998</v>
      </c>
      <c r="AA35">
        <v>1.06</v>
      </c>
      <c r="AB35" t="s">
        <v>179</v>
      </c>
      <c r="AC35" t="s">
        <v>179</v>
      </c>
      <c r="AD35" t="s">
        <v>179</v>
      </c>
      <c r="AE35" t="s">
        <v>179</v>
      </c>
      <c r="AF35" t="s">
        <v>179</v>
      </c>
      <c r="AG35" t="s">
        <v>179</v>
      </c>
      <c r="AH35" t="s">
        <v>179</v>
      </c>
      <c r="AI35" t="s">
        <v>179</v>
      </c>
      <c r="AJ35" t="s">
        <v>179</v>
      </c>
      <c r="AK35" t="s">
        <v>179</v>
      </c>
      <c r="AL35">
        <v>4</v>
      </c>
      <c r="AM35" t="s">
        <v>218</v>
      </c>
      <c r="AN35">
        <v>11</v>
      </c>
      <c r="AO35">
        <v>-1.5</v>
      </c>
      <c r="AP35">
        <v>1.4</v>
      </c>
      <c r="AR35" s="12" t="s">
        <v>185</v>
      </c>
      <c r="AS35" t="s">
        <v>186</v>
      </c>
      <c r="AT35" t="s">
        <v>187</v>
      </c>
      <c r="AU35" t="s">
        <v>188</v>
      </c>
      <c r="AV35" s="12" t="s">
        <v>189</v>
      </c>
      <c r="BF35" s="12" t="s">
        <v>190</v>
      </c>
      <c r="BK35" s="12" t="s">
        <v>189</v>
      </c>
      <c r="BQ35" s="12" t="s">
        <v>185</v>
      </c>
      <c r="BU35" s="12" t="s">
        <v>190</v>
      </c>
    </row>
    <row r="36" spans="1:73" ht="19" customHeight="1">
      <c r="A36" t="s">
        <v>123</v>
      </c>
      <c r="B36" t="s">
        <v>89</v>
      </c>
      <c r="C36">
        <v>1999</v>
      </c>
      <c r="D36" t="s">
        <v>212</v>
      </c>
      <c r="E36" t="s">
        <v>192</v>
      </c>
      <c r="F36" t="s">
        <v>213</v>
      </c>
      <c r="G36">
        <v>15</v>
      </c>
      <c r="H36">
        <v>30.1</v>
      </c>
      <c r="I36">
        <v>8.5</v>
      </c>
      <c r="J36">
        <v>5</v>
      </c>
      <c r="K36">
        <v>8</v>
      </c>
      <c r="L36" t="s">
        <v>193</v>
      </c>
      <c r="M36">
        <v>15</v>
      </c>
      <c r="N36">
        <v>15</v>
      </c>
      <c r="O36">
        <v>14</v>
      </c>
      <c r="P36" t="s">
        <v>214</v>
      </c>
      <c r="Q36" t="s">
        <v>89</v>
      </c>
      <c r="R36" t="s">
        <v>215</v>
      </c>
      <c r="S36" t="s">
        <v>216</v>
      </c>
      <c r="T36" t="s">
        <v>199</v>
      </c>
      <c r="U36">
        <v>15</v>
      </c>
      <c r="V36">
        <v>3.2</v>
      </c>
      <c r="W36">
        <v>0.41</v>
      </c>
      <c r="X36">
        <v>5</v>
      </c>
      <c r="Y36">
        <v>15</v>
      </c>
      <c r="Z36">
        <v>1.53</v>
      </c>
      <c r="AA36">
        <v>1.06</v>
      </c>
      <c r="AB36" t="s">
        <v>179</v>
      </c>
      <c r="AC36" t="s">
        <v>179</v>
      </c>
      <c r="AD36" t="s">
        <v>179</v>
      </c>
      <c r="AE36" t="s">
        <v>179</v>
      </c>
      <c r="AF36" t="s">
        <v>179</v>
      </c>
      <c r="AG36" t="s">
        <v>179</v>
      </c>
      <c r="AH36" t="s">
        <v>179</v>
      </c>
      <c r="AI36" t="s">
        <v>179</v>
      </c>
      <c r="AJ36" t="s">
        <v>179</v>
      </c>
      <c r="AK36" t="s">
        <v>179</v>
      </c>
      <c r="AL36">
        <v>0</v>
      </c>
      <c r="AM36" t="s">
        <v>218</v>
      </c>
      <c r="AN36">
        <v>15</v>
      </c>
      <c r="AO36">
        <v>-6.5</v>
      </c>
      <c r="AP36">
        <v>7</v>
      </c>
      <c r="AR36" s="12" t="s">
        <v>185</v>
      </c>
      <c r="AS36" t="s">
        <v>186</v>
      </c>
      <c r="AT36" t="s">
        <v>187</v>
      </c>
      <c r="AU36" t="s">
        <v>188</v>
      </c>
      <c r="AV36" s="12" t="s">
        <v>189</v>
      </c>
      <c r="AW36" t="s">
        <v>188</v>
      </c>
      <c r="AX36" t="s">
        <v>188</v>
      </c>
      <c r="BB36" t="s">
        <v>189</v>
      </c>
      <c r="BC36" t="s">
        <v>188</v>
      </c>
      <c r="BD36" t="s">
        <v>186</v>
      </c>
      <c r="BE36" t="s">
        <v>190</v>
      </c>
      <c r="BF36" s="12" t="s">
        <v>190</v>
      </c>
      <c r="BK36" s="12" t="s">
        <v>189</v>
      </c>
      <c r="BQ36" s="12" t="s">
        <v>185</v>
      </c>
      <c r="BR36" t="s">
        <v>187</v>
      </c>
      <c r="BS36" t="s">
        <v>188</v>
      </c>
      <c r="BT36" t="s">
        <v>188</v>
      </c>
      <c r="BU36" s="12" t="s">
        <v>190</v>
      </c>
    </row>
    <row r="37" spans="1:73" ht="19" customHeight="1">
      <c r="A37" t="s">
        <v>90</v>
      </c>
      <c r="B37" t="s">
        <v>91</v>
      </c>
      <c r="C37">
        <v>2003</v>
      </c>
      <c r="D37" t="s">
        <v>212</v>
      </c>
      <c r="E37" t="s">
        <v>192</v>
      </c>
      <c r="F37" t="s">
        <v>213</v>
      </c>
      <c r="G37">
        <v>10</v>
      </c>
      <c r="H37">
        <v>31.8</v>
      </c>
      <c r="I37">
        <v>10.9</v>
      </c>
      <c r="J37">
        <v>3</v>
      </c>
      <c r="K37">
        <v>10</v>
      </c>
      <c r="L37" t="s">
        <v>193</v>
      </c>
      <c r="M37">
        <v>13</v>
      </c>
      <c r="N37">
        <v>13</v>
      </c>
      <c r="O37">
        <v>7</v>
      </c>
      <c r="P37" t="s">
        <v>214</v>
      </c>
      <c r="Q37" t="s">
        <v>91</v>
      </c>
      <c r="R37" t="s">
        <v>220</v>
      </c>
      <c r="S37" t="s">
        <v>216</v>
      </c>
      <c r="T37" t="s">
        <v>199</v>
      </c>
      <c r="U37">
        <v>10</v>
      </c>
      <c r="V37">
        <v>3</v>
      </c>
      <c r="W37">
        <v>0.7</v>
      </c>
      <c r="X37">
        <v>5</v>
      </c>
      <c r="Y37">
        <v>10</v>
      </c>
      <c r="Z37">
        <v>1</v>
      </c>
      <c r="AA37">
        <v>1</v>
      </c>
      <c r="AB37" t="s">
        <v>179</v>
      </c>
      <c r="AC37" t="s">
        <v>179</v>
      </c>
      <c r="AD37" t="s">
        <v>179</v>
      </c>
      <c r="AE37" t="s">
        <v>179</v>
      </c>
      <c r="AF37" t="s">
        <v>179</v>
      </c>
      <c r="AG37" t="s">
        <v>179</v>
      </c>
      <c r="AH37" t="s">
        <v>179</v>
      </c>
      <c r="AI37" t="s">
        <v>179</v>
      </c>
      <c r="AJ37" t="s">
        <v>179</v>
      </c>
      <c r="AK37" t="s">
        <v>179</v>
      </c>
      <c r="AL37">
        <v>3</v>
      </c>
      <c r="AM37" t="s">
        <v>217</v>
      </c>
      <c r="AN37">
        <v>10</v>
      </c>
      <c r="AO37">
        <v>57.9</v>
      </c>
      <c r="AP37">
        <v>14</v>
      </c>
      <c r="AR37" s="12" t="s">
        <v>185</v>
      </c>
      <c r="AS37" t="s">
        <v>186</v>
      </c>
      <c r="AT37" t="s">
        <v>187</v>
      </c>
      <c r="AU37" t="s">
        <v>188</v>
      </c>
      <c r="AV37" s="12" t="s">
        <v>190</v>
      </c>
      <c r="AW37" t="s">
        <v>188</v>
      </c>
      <c r="AX37" t="s">
        <v>188</v>
      </c>
      <c r="BB37" t="s">
        <v>189</v>
      </c>
      <c r="BC37" t="s">
        <v>188</v>
      </c>
      <c r="BD37" t="s">
        <v>186</v>
      </c>
      <c r="BE37" t="s">
        <v>190</v>
      </c>
      <c r="BF37" s="12" t="s">
        <v>189</v>
      </c>
      <c r="BG37" t="s">
        <v>188</v>
      </c>
      <c r="BH37" t="s">
        <v>186</v>
      </c>
      <c r="BK37" s="12" t="s">
        <v>189</v>
      </c>
      <c r="BQ37" s="12" t="s">
        <v>190</v>
      </c>
      <c r="BR37" t="s">
        <v>187</v>
      </c>
      <c r="BS37" t="s">
        <v>188</v>
      </c>
      <c r="BT37" t="s">
        <v>186</v>
      </c>
      <c r="BU37" s="12" t="s">
        <v>190</v>
      </c>
    </row>
    <row r="38" spans="1:73" ht="19" customHeight="1">
      <c r="A38" t="s">
        <v>90</v>
      </c>
      <c r="B38" t="s">
        <v>64</v>
      </c>
      <c r="C38">
        <v>2003</v>
      </c>
      <c r="D38" t="s">
        <v>212</v>
      </c>
      <c r="E38" t="s">
        <v>192</v>
      </c>
      <c r="F38" t="s">
        <v>213</v>
      </c>
      <c r="G38">
        <v>10</v>
      </c>
      <c r="H38">
        <v>29.1</v>
      </c>
      <c r="I38">
        <v>9.9</v>
      </c>
      <c r="J38">
        <v>1</v>
      </c>
      <c r="K38">
        <v>10</v>
      </c>
      <c r="L38" t="s">
        <v>193</v>
      </c>
      <c r="M38">
        <v>13</v>
      </c>
      <c r="N38">
        <v>13</v>
      </c>
      <c r="O38">
        <v>1</v>
      </c>
      <c r="P38" t="s">
        <v>214</v>
      </c>
      <c r="Q38" t="s">
        <v>64</v>
      </c>
      <c r="S38" t="s">
        <v>64</v>
      </c>
      <c r="T38" t="s">
        <v>199</v>
      </c>
      <c r="U38">
        <v>10</v>
      </c>
      <c r="V38">
        <v>2.5</v>
      </c>
      <c r="W38">
        <v>0.5</v>
      </c>
      <c r="X38">
        <v>5</v>
      </c>
      <c r="Y38">
        <v>10</v>
      </c>
      <c r="Z38">
        <v>2.4</v>
      </c>
      <c r="AA38">
        <v>0.8</v>
      </c>
      <c r="AB38" t="s">
        <v>179</v>
      </c>
      <c r="AC38" t="s">
        <v>179</v>
      </c>
      <c r="AD38" t="s">
        <v>179</v>
      </c>
      <c r="AE38" t="s">
        <v>179</v>
      </c>
      <c r="AF38" t="s">
        <v>179</v>
      </c>
      <c r="AG38" t="s">
        <v>179</v>
      </c>
      <c r="AH38" t="s">
        <v>179</v>
      </c>
      <c r="AI38" t="s">
        <v>179</v>
      </c>
      <c r="AJ38" t="s">
        <v>179</v>
      </c>
      <c r="AK38" t="s">
        <v>179</v>
      </c>
      <c r="AL38">
        <v>3</v>
      </c>
      <c r="AM38" t="s">
        <v>217</v>
      </c>
      <c r="AN38">
        <v>10</v>
      </c>
      <c r="AO38">
        <v>64</v>
      </c>
      <c r="AP38">
        <v>10.3</v>
      </c>
      <c r="AR38" s="12" t="s">
        <v>185</v>
      </c>
      <c r="AS38" t="s">
        <v>186</v>
      </c>
      <c r="AT38" t="s">
        <v>187</v>
      </c>
      <c r="AU38" t="s">
        <v>188</v>
      </c>
      <c r="AV38" s="12" t="s">
        <v>190</v>
      </c>
      <c r="AW38" t="s">
        <v>188</v>
      </c>
      <c r="AX38" t="s">
        <v>188</v>
      </c>
      <c r="BB38" t="s">
        <v>189</v>
      </c>
      <c r="BC38" t="s">
        <v>188</v>
      </c>
      <c r="BD38" t="s">
        <v>186</v>
      </c>
      <c r="BE38" t="s">
        <v>190</v>
      </c>
      <c r="BF38" s="12" t="s">
        <v>189</v>
      </c>
      <c r="BG38" t="s">
        <v>188</v>
      </c>
      <c r="BH38" t="s">
        <v>186</v>
      </c>
      <c r="BK38" s="12" t="s">
        <v>189</v>
      </c>
      <c r="BQ38" s="12" t="s">
        <v>190</v>
      </c>
      <c r="BR38" t="s">
        <v>187</v>
      </c>
      <c r="BS38" t="s">
        <v>188</v>
      </c>
      <c r="BT38" t="s">
        <v>186</v>
      </c>
      <c r="BU38" s="12" t="s">
        <v>190</v>
      </c>
    </row>
    <row r="39" spans="1:73">
      <c r="A39" t="s">
        <v>92</v>
      </c>
      <c r="B39" t="s">
        <v>91</v>
      </c>
      <c r="C39">
        <v>2006</v>
      </c>
      <c r="D39" t="s">
        <v>212</v>
      </c>
      <c r="E39" t="s">
        <v>178</v>
      </c>
      <c r="F39" t="s">
        <v>213</v>
      </c>
      <c r="G39">
        <v>30</v>
      </c>
      <c r="H39">
        <v>34.9</v>
      </c>
      <c r="I39">
        <v>11.5</v>
      </c>
      <c r="J39">
        <v>10</v>
      </c>
      <c r="K39">
        <v>28</v>
      </c>
      <c r="L39" t="s">
        <v>193</v>
      </c>
      <c r="N39">
        <v>30</v>
      </c>
      <c r="O39">
        <v>13</v>
      </c>
      <c r="P39" t="s">
        <v>214</v>
      </c>
      <c r="Q39" t="s">
        <v>91</v>
      </c>
      <c r="R39" t="s">
        <v>215</v>
      </c>
      <c r="S39" t="s">
        <v>216</v>
      </c>
      <c r="T39" t="s">
        <v>199</v>
      </c>
      <c r="U39">
        <v>30</v>
      </c>
      <c r="V39">
        <v>3.2</v>
      </c>
      <c r="W39">
        <v>0.6</v>
      </c>
      <c r="X39">
        <v>7</v>
      </c>
      <c r="Y39" s="11">
        <v>30</v>
      </c>
      <c r="Z39" s="11">
        <v>-1.1000000000000001</v>
      </c>
      <c r="AA39" s="11">
        <v>1.37</v>
      </c>
      <c r="AB39">
        <v>30</v>
      </c>
      <c r="AC39">
        <v>-1.1000000000000001</v>
      </c>
      <c r="AD39">
        <v>1.37</v>
      </c>
      <c r="AE39" t="s">
        <v>179</v>
      </c>
      <c r="AF39" t="s">
        <v>179</v>
      </c>
      <c r="AG39" t="s">
        <v>179</v>
      </c>
      <c r="AH39" t="s">
        <v>179</v>
      </c>
      <c r="AI39" t="s">
        <v>179</v>
      </c>
      <c r="AJ39" t="s">
        <v>179</v>
      </c>
      <c r="AK39" t="s">
        <v>179</v>
      </c>
      <c r="AL39">
        <v>6</v>
      </c>
      <c r="AM39" t="s">
        <v>218</v>
      </c>
      <c r="AN39">
        <v>30</v>
      </c>
      <c r="AO39">
        <v>-0.3</v>
      </c>
      <c r="AP39">
        <v>6.3</v>
      </c>
      <c r="AR39" s="12" t="s">
        <v>185</v>
      </c>
      <c r="AT39" t="s">
        <v>187</v>
      </c>
      <c r="AU39" t="s">
        <v>188</v>
      </c>
      <c r="AV39" s="12" t="s">
        <v>190</v>
      </c>
      <c r="AW39" t="s">
        <v>188</v>
      </c>
      <c r="AX39" t="s">
        <v>188</v>
      </c>
      <c r="BC39" t="s">
        <v>187</v>
      </c>
      <c r="BD39" t="s">
        <v>186</v>
      </c>
      <c r="BE39" t="s">
        <v>190</v>
      </c>
      <c r="BF39" s="12" t="s">
        <v>190</v>
      </c>
      <c r="BG39" t="s">
        <v>188</v>
      </c>
      <c r="BH39" t="s">
        <v>188</v>
      </c>
      <c r="BI39" t="s">
        <v>186</v>
      </c>
      <c r="BJ39" t="s">
        <v>186</v>
      </c>
      <c r="BK39" s="12" t="s">
        <v>189</v>
      </c>
      <c r="BQ39" s="12" t="s">
        <v>190</v>
      </c>
      <c r="BR39" t="s">
        <v>187</v>
      </c>
      <c r="BS39" t="s">
        <v>186</v>
      </c>
      <c r="BU39" s="12" t="s">
        <v>190</v>
      </c>
    </row>
    <row r="40" spans="1:73" ht="21">
      <c r="A40" t="s">
        <v>92</v>
      </c>
      <c r="B40" t="s">
        <v>70</v>
      </c>
      <c r="C40">
        <v>2006</v>
      </c>
      <c r="D40" t="s">
        <v>212</v>
      </c>
      <c r="E40" t="s">
        <v>178</v>
      </c>
      <c r="F40" t="s">
        <v>213</v>
      </c>
      <c r="G40">
        <v>30</v>
      </c>
      <c r="H40">
        <v>33.4</v>
      </c>
      <c r="I40">
        <v>10.1</v>
      </c>
      <c r="J40">
        <v>9</v>
      </c>
      <c r="K40">
        <v>27</v>
      </c>
      <c r="L40" t="s">
        <v>193</v>
      </c>
      <c r="N40">
        <v>30</v>
      </c>
      <c r="O40">
        <v>9</v>
      </c>
      <c r="P40" t="s">
        <v>214</v>
      </c>
      <c r="Q40" t="s">
        <v>70</v>
      </c>
      <c r="R40" t="s">
        <v>219</v>
      </c>
      <c r="S40" s="2" t="s">
        <v>183</v>
      </c>
      <c r="T40" t="s">
        <v>199</v>
      </c>
      <c r="U40">
        <v>30</v>
      </c>
      <c r="V40">
        <v>3</v>
      </c>
      <c r="W40">
        <v>0.7</v>
      </c>
      <c r="X40">
        <v>7</v>
      </c>
      <c r="Y40" s="11">
        <v>30</v>
      </c>
      <c r="Z40" s="11">
        <v>-0.8</v>
      </c>
      <c r="AA40" s="11">
        <v>1.1100000000000001</v>
      </c>
      <c r="AB40">
        <v>30</v>
      </c>
      <c r="AC40">
        <v>-0.8</v>
      </c>
      <c r="AD40">
        <v>1.1100000000000001</v>
      </c>
      <c r="AE40" t="s">
        <v>179</v>
      </c>
      <c r="AF40" t="s">
        <v>179</v>
      </c>
      <c r="AG40" t="s">
        <v>179</v>
      </c>
      <c r="AH40" t="s">
        <v>179</v>
      </c>
      <c r="AI40" t="s">
        <v>179</v>
      </c>
      <c r="AJ40" t="s">
        <v>179</v>
      </c>
      <c r="AK40" t="s">
        <v>179</v>
      </c>
      <c r="AL40">
        <v>9</v>
      </c>
      <c r="AM40" t="s">
        <v>218</v>
      </c>
      <c r="AN40">
        <v>30</v>
      </c>
      <c r="AO40">
        <v>-1.93</v>
      </c>
      <c r="AP40">
        <v>5.25</v>
      </c>
      <c r="AR40" s="12" t="s">
        <v>185</v>
      </c>
      <c r="AT40" t="s">
        <v>187</v>
      </c>
      <c r="AU40" t="s">
        <v>188</v>
      </c>
      <c r="AV40" s="12" t="s">
        <v>190</v>
      </c>
      <c r="AW40" t="s">
        <v>188</v>
      </c>
      <c r="AX40" t="s">
        <v>188</v>
      </c>
      <c r="BC40" t="s">
        <v>187</v>
      </c>
      <c r="BD40" t="s">
        <v>186</v>
      </c>
      <c r="BE40" t="s">
        <v>190</v>
      </c>
      <c r="BF40" s="12" t="s">
        <v>190</v>
      </c>
      <c r="BG40" t="s">
        <v>188</v>
      </c>
      <c r="BH40" t="s">
        <v>188</v>
      </c>
      <c r="BI40" t="s">
        <v>186</v>
      </c>
      <c r="BJ40" t="s">
        <v>186</v>
      </c>
      <c r="BK40" s="12" t="s">
        <v>189</v>
      </c>
      <c r="BQ40" s="12" t="s">
        <v>190</v>
      </c>
      <c r="BR40" t="s">
        <v>187</v>
      </c>
      <c r="BS40" t="s">
        <v>186</v>
      </c>
      <c r="BU40" s="12" t="s">
        <v>190</v>
      </c>
    </row>
    <row r="41" spans="1:73">
      <c r="A41" t="s">
        <v>92</v>
      </c>
      <c r="B41" t="s">
        <v>64</v>
      </c>
      <c r="C41">
        <v>2006</v>
      </c>
      <c r="D41" t="s">
        <v>212</v>
      </c>
      <c r="E41" t="s">
        <v>178</v>
      </c>
      <c r="F41" t="s">
        <v>213</v>
      </c>
      <c r="G41">
        <v>30</v>
      </c>
      <c r="H41">
        <v>34.4</v>
      </c>
      <c r="I41">
        <v>11.1</v>
      </c>
      <c r="J41">
        <v>14</v>
      </c>
      <c r="K41">
        <v>25</v>
      </c>
      <c r="L41" t="s">
        <v>193</v>
      </c>
      <c r="N41">
        <v>30</v>
      </c>
      <c r="O41">
        <v>2</v>
      </c>
      <c r="P41" t="s">
        <v>214</v>
      </c>
      <c r="Q41" t="s">
        <v>64</v>
      </c>
      <c r="S41" t="s">
        <v>64</v>
      </c>
      <c r="T41" t="s">
        <v>199</v>
      </c>
      <c r="U41">
        <v>30</v>
      </c>
      <c r="V41">
        <v>3.2</v>
      </c>
      <c r="W41">
        <v>0.6</v>
      </c>
      <c r="X41">
        <v>7</v>
      </c>
      <c r="Y41" s="11">
        <v>30</v>
      </c>
      <c r="Z41" s="11">
        <v>-0.37</v>
      </c>
      <c r="AA41" s="11">
        <v>0.72</v>
      </c>
      <c r="AB41">
        <v>30</v>
      </c>
      <c r="AC41">
        <v>-0.37</v>
      </c>
      <c r="AD41">
        <v>0.72</v>
      </c>
      <c r="AE41" t="s">
        <v>179</v>
      </c>
      <c r="AF41" t="s">
        <v>179</v>
      </c>
      <c r="AG41" t="s">
        <v>179</v>
      </c>
      <c r="AH41" t="s">
        <v>179</v>
      </c>
      <c r="AI41" t="s">
        <v>179</v>
      </c>
      <c r="AJ41" t="s">
        <v>179</v>
      </c>
      <c r="AK41" t="s">
        <v>179</v>
      </c>
      <c r="AL41">
        <v>10</v>
      </c>
      <c r="AM41" t="s">
        <v>218</v>
      </c>
      <c r="AN41">
        <v>30</v>
      </c>
      <c r="AO41">
        <v>-7.0000000000000007E-2</v>
      </c>
      <c r="AP41">
        <v>6.44</v>
      </c>
      <c r="AR41" s="12" t="s">
        <v>185</v>
      </c>
      <c r="AT41" t="s">
        <v>187</v>
      </c>
      <c r="AU41" t="s">
        <v>188</v>
      </c>
      <c r="AV41" s="12" t="s">
        <v>190</v>
      </c>
      <c r="AW41" t="s">
        <v>188</v>
      </c>
      <c r="AX41" t="s">
        <v>188</v>
      </c>
      <c r="BC41" t="s">
        <v>187</v>
      </c>
      <c r="BD41" t="s">
        <v>186</v>
      </c>
      <c r="BE41" t="s">
        <v>190</v>
      </c>
      <c r="BF41" s="12" t="s">
        <v>190</v>
      </c>
      <c r="BG41" t="s">
        <v>188</v>
      </c>
      <c r="BH41" t="s">
        <v>188</v>
      </c>
      <c r="BI41" t="s">
        <v>186</v>
      </c>
      <c r="BJ41" t="s">
        <v>186</v>
      </c>
      <c r="BK41" s="12" t="s">
        <v>189</v>
      </c>
      <c r="BQ41" s="12" t="s">
        <v>190</v>
      </c>
      <c r="BR41" t="s">
        <v>187</v>
      </c>
      <c r="BS41" t="s">
        <v>186</v>
      </c>
      <c r="BU41" s="12" t="s">
        <v>190</v>
      </c>
    </row>
    <row r="42" spans="1:73" ht="21">
      <c r="A42" t="s">
        <v>281</v>
      </c>
      <c r="B42" t="s">
        <v>222</v>
      </c>
      <c r="C42">
        <v>1994</v>
      </c>
      <c r="D42" t="s">
        <v>165</v>
      </c>
      <c r="E42" t="s">
        <v>156</v>
      </c>
      <c r="F42" t="s">
        <v>156</v>
      </c>
      <c r="G42">
        <v>6</v>
      </c>
      <c r="H42">
        <v>33</v>
      </c>
      <c r="I42">
        <v>9</v>
      </c>
      <c r="J42">
        <v>3</v>
      </c>
      <c r="K42">
        <v>6</v>
      </c>
      <c r="L42" s="2" t="s">
        <v>242</v>
      </c>
      <c r="N42">
        <v>6</v>
      </c>
      <c r="O42">
        <v>6</v>
      </c>
      <c r="P42" t="s">
        <v>296</v>
      </c>
      <c r="Q42" t="s">
        <v>222</v>
      </c>
      <c r="R42" t="s">
        <v>302</v>
      </c>
      <c r="S42" s="2" t="s">
        <v>226</v>
      </c>
      <c r="T42" t="s">
        <v>297</v>
      </c>
      <c r="U42">
        <v>6</v>
      </c>
      <c r="V42">
        <v>6.2</v>
      </c>
      <c r="W42">
        <v>1.9</v>
      </c>
      <c r="X42">
        <v>14</v>
      </c>
      <c r="Y42">
        <v>6</v>
      </c>
      <c r="Z42">
        <v>1.7</v>
      </c>
      <c r="AA42">
        <v>0.8</v>
      </c>
      <c r="AB42" t="s">
        <v>129</v>
      </c>
      <c r="AC42" t="s">
        <v>129</v>
      </c>
      <c r="AD42" t="s">
        <v>129</v>
      </c>
      <c r="AE42" t="s">
        <v>129</v>
      </c>
      <c r="AF42" t="s">
        <v>129</v>
      </c>
      <c r="AG42" t="s">
        <v>129</v>
      </c>
      <c r="AH42" t="s">
        <v>129</v>
      </c>
      <c r="AI42" t="s">
        <v>129</v>
      </c>
      <c r="AJ42" t="s">
        <v>129</v>
      </c>
      <c r="AK42" t="s">
        <v>129</v>
      </c>
      <c r="AL42" t="s">
        <v>129</v>
      </c>
      <c r="AM42" s="2" t="s">
        <v>129</v>
      </c>
      <c r="AN42" t="s">
        <v>129</v>
      </c>
      <c r="AO42" t="s">
        <v>129</v>
      </c>
      <c r="AP42" t="s">
        <v>129</v>
      </c>
      <c r="AR42" s="2" t="s">
        <v>134</v>
      </c>
      <c r="AS42" s="2" t="s">
        <v>135</v>
      </c>
      <c r="AT42" s="2" t="s">
        <v>136</v>
      </c>
      <c r="AU42" s="2" t="s">
        <v>137</v>
      </c>
      <c r="AV42" s="2" t="s">
        <v>138</v>
      </c>
      <c r="AW42" s="2" t="s">
        <v>137</v>
      </c>
      <c r="AX42" s="2" t="s">
        <v>137</v>
      </c>
      <c r="AY42" s="2"/>
      <c r="AZ42" s="2"/>
      <c r="BA42" s="2"/>
      <c r="BB42" s="2" t="s">
        <v>138</v>
      </c>
      <c r="BC42" s="2" t="s">
        <v>135</v>
      </c>
      <c r="BD42" s="2"/>
      <c r="BE42" s="2" t="s">
        <v>138</v>
      </c>
      <c r="BF42" s="2" t="s">
        <v>138</v>
      </c>
      <c r="BG42" s="2" t="s">
        <v>135</v>
      </c>
      <c r="BH42" s="2"/>
      <c r="BI42" s="2"/>
      <c r="BJ42" s="2"/>
      <c r="BK42" s="2" t="s">
        <v>138</v>
      </c>
      <c r="BL42" s="2"/>
      <c r="BM42" s="2"/>
      <c r="BN42" s="2"/>
      <c r="BO42" s="2"/>
      <c r="BP42" s="2"/>
      <c r="BQ42" s="2" t="s">
        <v>139</v>
      </c>
      <c r="BR42" s="2" t="s">
        <v>136</v>
      </c>
      <c r="BS42" s="2"/>
      <c r="BT42" s="2"/>
      <c r="BU42" s="2" t="s">
        <v>139</v>
      </c>
    </row>
    <row r="43" spans="1:73" ht="21">
      <c r="A43" t="s">
        <v>281</v>
      </c>
      <c r="B43" t="s">
        <v>140</v>
      </c>
      <c r="C43">
        <v>1994</v>
      </c>
      <c r="D43" t="s">
        <v>165</v>
      </c>
      <c r="E43" t="s">
        <v>156</v>
      </c>
      <c r="F43" t="s">
        <v>156</v>
      </c>
      <c r="G43">
        <v>6</v>
      </c>
      <c r="H43">
        <v>30</v>
      </c>
      <c r="I43">
        <v>6</v>
      </c>
      <c r="J43">
        <v>1</v>
      </c>
      <c r="K43">
        <v>4</v>
      </c>
      <c r="L43" s="2" t="s">
        <v>242</v>
      </c>
      <c r="N43">
        <v>6</v>
      </c>
      <c r="O43">
        <v>2</v>
      </c>
      <c r="P43" t="s">
        <v>296</v>
      </c>
      <c r="Q43" t="s">
        <v>140</v>
      </c>
      <c r="S43" s="2" t="s">
        <v>140</v>
      </c>
      <c r="T43" t="s">
        <v>297</v>
      </c>
      <c r="U43">
        <v>6</v>
      </c>
      <c r="V43">
        <v>4</v>
      </c>
      <c r="W43">
        <v>1.8</v>
      </c>
      <c r="X43">
        <v>14</v>
      </c>
      <c r="Y43">
        <v>6</v>
      </c>
      <c r="Z43">
        <v>2.7</v>
      </c>
      <c r="AA43">
        <v>2.2000000000000002</v>
      </c>
      <c r="AB43" t="s">
        <v>129</v>
      </c>
      <c r="AC43" t="s">
        <v>129</v>
      </c>
      <c r="AD43" t="s">
        <v>129</v>
      </c>
      <c r="AE43" t="s">
        <v>129</v>
      </c>
      <c r="AF43" t="s">
        <v>129</v>
      </c>
      <c r="AG43" t="s">
        <v>129</v>
      </c>
      <c r="AH43" t="s">
        <v>129</v>
      </c>
      <c r="AI43" t="s">
        <v>129</v>
      </c>
      <c r="AJ43" t="s">
        <v>129</v>
      </c>
      <c r="AK43" t="s">
        <v>129</v>
      </c>
      <c r="AL43" t="s">
        <v>129</v>
      </c>
      <c r="AM43" s="2" t="s">
        <v>129</v>
      </c>
      <c r="AN43" t="s">
        <v>129</v>
      </c>
      <c r="AO43" t="s">
        <v>129</v>
      </c>
      <c r="AP43" t="s">
        <v>129</v>
      </c>
      <c r="AR43" s="2" t="s">
        <v>134</v>
      </c>
      <c r="AS43" s="2" t="s">
        <v>135</v>
      </c>
      <c r="AT43" s="2" t="s">
        <v>136</v>
      </c>
      <c r="AU43" s="2" t="s">
        <v>137</v>
      </c>
      <c r="AV43" s="2" t="s">
        <v>138</v>
      </c>
      <c r="AW43" s="2" t="s">
        <v>137</v>
      </c>
      <c r="AX43" s="2" t="s">
        <v>137</v>
      </c>
      <c r="AY43" s="2"/>
      <c r="AZ43" s="2"/>
      <c r="BA43" s="2"/>
      <c r="BB43" s="2" t="s">
        <v>138</v>
      </c>
      <c r="BC43" s="2" t="s">
        <v>135</v>
      </c>
      <c r="BD43" s="2"/>
      <c r="BE43" s="2" t="s">
        <v>138</v>
      </c>
      <c r="BF43" s="2" t="s">
        <v>138</v>
      </c>
      <c r="BG43" s="2" t="s">
        <v>135</v>
      </c>
      <c r="BH43" s="2"/>
      <c r="BI43" s="2"/>
      <c r="BJ43" s="2"/>
      <c r="BK43" s="2" t="s">
        <v>138</v>
      </c>
      <c r="BL43" s="2"/>
      <c r="BM43" s="2"/>
      <c r="BN43" s="2"/>
      <c r="BO43" s="2"/>
      <c r="BP43" s="2"/>
      <c r="BQ43" s="2" t="s">
        <v>139</v>
      </c>
      <c r="BR43" s="2" t="s">
        <v>136</v>
      </c>
      <c r="BS43" s="2"/>
      <c r="BT43" s="2"/>
      <c r="BU43" s="2" t="s">
        <v>139</v>
      </c>
    </row>
    <row r="44" spans="1:73" ht="42">
      <c r="A44" t="s">
        <v>284</v>
      </c>
      <c r="B44" t="s">
        <v>151</v>
      </c>
      <c r="C44">
        <v>2018</v>
      </c>
      <c r="D44" t="s">
        <v>285</v>
      </c>
      <c r="E44" t="s">
        <v>144</v>
      </c>
      <c r="F44" t="s">
        <v>156</v>
      </c>
      <c r="G44">
        <v>17</v>
      </c>
      <c r="H44">
        <v>33</v>
      </c>
      <c r="I44">
        <v>15</v>
      </c>
      <c r="J44">
        <v>5</v>
      </c>
      <c r="K44">
        <v>4</v>
      </c>
      <c r="L44" s="2" t="s">
        <v>298</v>
      </c>
      <c r="N44">
        <v>20</v>
      </c>
      <c r="O44">
        <v>12</v>
      </c>
      <c r="P44" t="s">
        <v>147</v>
      </c>
      <c r="Q44" t="s">
        <v>151</v>
      </c>
      <c r="R44" t="s">
        <v>286</v>
      </c>
      <c r="S44" s="2" t="s">
        <v>133</v>
      </c>
      <c r="T44" t="s">
        <v>128</v>
      </c>
      <c r="U44">
        <v>17</v>
      </c>
      <c r="V44">
        <v>5.7</v>
      </c>
      <c r="W44">
        <v>1.76</v>
      </c>
      <c r="X44">
        <v>5</v>
      </c>
      <c r="Y44">
        <v>17</v>
      </c>
      <c r="Z44">
        <v>2.0699999999999998</v>
      </c>
      <c r="AA44">
        <v>1.54</v>
      </c>
      <c r="AB44" t="s">
        <v>129</v>
      </c>
      <c r="AC44" t="s">
        <v>129</v>
      </c>
      <c r="AD44" t="s">
        <v>129</v>
      </c>
      <c r="AE44" t="s">
        <v>129</v>
      </c>
      <c r="AF44" t="s">
        <v>129</v>
      </c>
      <c r="AG44" t="s">
        <v>129</v>
      </c>
      <c r="AH44" t="s">
        <v>129</v>
      </c>
      <c r="AI44" t="s">
        <v>129</v>
      </c>
      <c r="AJ44" t="s">
        <v>129</v>
      </c>
      <c r="AK44" t="s">
        <v>129</v>
      </c>
      <c r="AL44">
        <v>3</v>
      </c>
      <c r="AM44" s="2" t="s">
        <v>129</v>
      </c>
      <c r="AN44" t="s">
        <v>129</v>
      </c>
      <c r="AO44" t="s">
        <v>129</v>
      </c>
      <c r="AP44" t="s">
        <v>129</v>
      </c>
      <c r="AR44" s="2" t="s">
        <v>134</v>
      </c>
      <c r="AS44" s="2" t="s">
        <v>135</v>
      </c>
      <c r="AT44" s="2"/>
      <c r="AU44" s="2" t="s">
        <v>137</v>
      </c>
      <c r="AV44" s="2" t="s">
        <v>139</v>
      </c>
      <c r="AW44" s="2" t="s">
        <v>137</v>
      </c>
      <c r="AX44" s="2"/>
      <c r="AY44" s="2"/>
      <c r="AZ44" s="2"/>
      <c r="BA44" s="2"/>
      <c r="BB44" s="2" t="s">
        <v>138</v>
      </c>
      <c r="BC44" s="2" t="s">
        <v>136</v>
      </c>
      <c r="BD44" s="2" t="s">
        <v>135</v>
      </c>
      <c r="BE44" s="2" t="s">
        <v>139</v>
      </c>
      <c r="BF44" s="2" t="s">
        <v>139</v>
      </c>
      <c r="BG44" s="2" t="s">
        <v>137</v>
      </c>
      <c r="BH44" s="2" t="s">
        <v>137</v>
      </c>
      <c r="BI44" s="2" t="s">
        <v>135</v>
      </c>
      <c r="BJ44" s="2" t="s">
        <v>135</v>
      </c>
      <c r="BK44" s="2" t="s">
        <v>138</v>
      </c>
      <c r="BL44" s="2"/>
      <c r="BM44" s="2"/>
      <c r="BN44" s="2"/>
      <c r="BO44" s="2"/>
      <c r="BP44" s="2"/>
      <c r="BQ44" s="2" t="s">
        <v>139</v>
      </c>
      <c r="BR44" s="2" t="s">
        <v>136</v>
      </c>
      <c r="BS44" s="2" t="s">
        <v>135</v>
      </c>
      <c r="BT44" s="2" t="s">
        <v>135</v>
      </c>
      <c r="BU44" s="2" t="s">
        <v>139</v>
      </c>
    </row>
    <row r="45" spans="1:73" ht="42">
      <c r="A45" t="s">
        <v>284</v>
      </c>
      <c r="B45" t="s">
        <v>234</v>
      </c>
      <c r="C45">
        <v>2018</v>
      </c>
      <c r="D45" t="s">
        <v>285</v>
      </c>
      <c r="E45" t="s">
        <v>144</v>
      </c>
      <c r="F45" t="s">
        <v>156</v>
      </c>
      <c r="G45">
        <v>34</v>
      </c>
      <c r="H45">
        <v>36.5</v>
      </c>
      <c r="I45">
        <v>12.1</v>
      </c>
      <c r="J45">
        <v>12</v>
      </c>
      <c r="K45">
        <v>9</v>
      </c>
      <c r="L45" s="2" t="s">
        <v>299</v>
      </c>
      <c r="N45">
        <v>40</v>
      </c>
      <c r="O45">
        <v>29</v>
      </c>
      <c r="P45" t="s">
        <v>147</v>
      </c>
      <c r="Q45" t="s">
        <v>234</v>
      </c>
      <c r="R45" t="s">
        <v>300</v>
      </c>
      <c r="S45" s="2" t="s">
        <v>233</v>
      </c>
      <c r="T45" t="s">
        <v>128</v>
      </c>
      <c r="U45">
        <v>34</v>
      </c>
      <c r="V45">
        <v>5.88</v>
      </c>
      <c r="W45">
        <v>1.36</v>
      </c>
      <c r="X45">
        <v>5</v>
      </c>
      <c r="Y45">
        <v>34</v>
      </c>
      <c r="Z45">
        <v>1.66</v>
      </c>
      <c r="AA45">
        <v>1.25</v>
      </c>
      <c r="AB45" t="s">
        <v>129</v>
      </c>
      <c r="AC45" t="s">
        <v>129</v>
      </c>
      <c r="AD45" t="s">
        <v>129</v>
      </c>
      <c r="AE45" t="s">
        <v>129</v>
      </c>
      <c r="AF45" t="s">
        <v>129</v>
      </c>
      <c r="AG45" t="s">
        <v>129</v>
      </c>
      <c r="AH45" t="s">
        <v>129</v>
      </c>
      <c r="AI45" t="s">
        <v>129</v>
      </c>
      <c r="AJ45" t="s">
        <v>129</v>
      </c>
      <c r="AK45" t="s">
        <v>129</v>
      </c>
      <c r="AL45">
        <v>6</v>
      </c>
      <c r="AM45" s="2" t="s">
        <v>129</v>
      </c>
      <c r="AN45" t="s">
        <v>129</v>
      </c>
      <c r="AO45" t="s">
        <v>129</v>
      </c>
      <c r="AP45" t="s">
        <v>129</v>
      </c>
      <c r="AR45" s="2" t="s">
        <v>134</v>
      </c>
      <c r="AS45" s="2" t="s">
        <v>135</v>
      </c>
      <c r="AT45" s="2"/>
      <c r="AU45" s="2" t="s">
        <v>137</v>
      </c>
      <c r="AV45" s="2" t="s">
        <v>139</v>
      </c>
      <c r="AW45" s="2" t="s">
        <v>137</v>
      </c>
      <c r="AX45" s="2"/>
      <c r="AY45" s="2"/>
      <c r="AZ45" s="2"/>
      <c r="BA45" s="2"/>
      <c r="BB45" s="2" t="s">
        <v>138</v>
      </c>
      <c r="BC45" s="2" t="s">
        <v>136</v>
      </c>
      <c r="BD45" s="2" t="s">
        <v>135</v>
      </c>
      <c r="BE45" s="2" t="s">
        <v>139</v>
      </c>
      <c r="BF45" s="2" t="s">
        <v>139</v>
      </c>
      <c r="BG45" s="2" t="s">
        <v>137</v>
      </c>
      <c r="BH45" s="2" t="s">
        <v>137</v>
      </c>
      <c r="BI45" s="2" t="s">
        <v>135</v>
      </c>
      <c r="BJ45" s="2" t="s">
        <v>135</v>
      </c>
      <c r="BK45" s="2" t="s">
        <v>138</v>
      </c>
      <c r="BL45" s="2"/>
      <c r="BM45" s="2"/>
      <c r="BN45" s="2"/>
      <c r="BO45" s="2"/>
      <c r="BP45" s="2"/>
      <c r="BQ45" s="2" t="s">
        <v>139</v>
      </c>
      <c r="BR45" s="2" t="s">
        <v>136</v>
      </c>
      <c r="BS45" s="2" t="s">
        <v>135</v>
      </c>
      <c r="BT45" s="2" t="s">
        <v>135</v>
      </c>
      <c r="BU45" s="2" t="s">
        <v>139</v>
      </c>
    </row>
    <row r="46" spans="1:73">
      <c r="A46" t="s">
        <v>288</v>
      </c>
      <c r="B46" t="s">
        <v>289</v>
      </c>
      <c r="C46">
        <v>2018</v>
      </c>
      <c r="D46" t="s">
        <v>285</v>
      </c>
      <c r="E46" t="s">
        <v>144</v>
      </c>
      <c r="F46" t="s">
        <v>156</v>
      </c>
      <c r="G46">
        <v>17</v>
      </c>
      <c r="H46">
        <v>38</v>
      </c>
      <c r="I46">
        <v>14</v>
      </c>
      <c r="J46">
        <v>7</v>
      </c>
      <c r="K46">
        <v>3</v>
      </c>
      <c r="L46" s="2"/>
      <c r="N46">
        <v>20</v>
      </c>
      <c r="S46" s="2"/>
      <c r="U46">
        <v>17</v>
      </c>
      <c r="V46">
        <v>5.76</v>
      </c>
      <c r="W46">
        <v>1.39</v>
      </c>
      <c r="X46">
        <v>5</v>
      </c>
      <c r="AL46">
        <v>3</v>
      </c>
      <c r="AM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row>
    <row r="47" spans="1:73">
      <c r="A47" t="s">
        <v>291</v>
      </c>
      <c r="B47" t="s">
        <v>292</v>
      </c>
      <c r="C47">
        <v>2018</v>
      </c>
      <c r="D47" t="s">
        <v>285</v>
      </c>
      <c r="E47" t="s">
        <v>144</v>
      </c>
      <c r="F47" t="s">
        <v>156</v>
      </c>
      <c r="G47">
        <v>17</v>
      </c>
      <c r="H47">
        <v>35</v>
      </c>
      <c r="I47">
        <v>10</v>
      </c>
      <c r="J47">
        <v>5</v>
      </c>
      <c r="K47">
        <v>6</v>
      </c>
      <c r="L47" s="2"/>
      <c r="N47">
        <v>20</v>
      </c>
      <c r="S47" s="2"/>
      <c r="U47">
        <v>17</v>
      </c>
      <c r="V47">
        <v>6</v>
      </c>
      <c r="W47">
        <v>1.37</v>
      </c>
      <c r="X47">
        <v>5</v>
      </c>
      <c r="AL47">
        <v>3</v>
      </c>
      <c r="AM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row>
    <row r="48" spans="1:73" ht="21">
      <c r="A48" t="s">
        <v>293</v>
      </c>
      <c r="B48" t="s">
        <v>294</v>
      </c>
      <c r="C48">
        <v>2020</v>
      </c>
      <c r="D48" t="s">
        <v>285</v>
      </c>
      <c r="E48" t="s">
        <v>144</v>
      </c>
      <c r="F48" t="s">
        <v>128</v>
      </c>
      <c r="G48">
        <v>25</v>
      </c>
      <c r="H48">
        <v>43.32</v>
      </c>
      <c r="I48">
        <v>12.02</v>
      </c>
      <c r="J48">
        <v>6</v>
      </c>
      <c r="K48" t="s">
        <v>129</v>
      </c>
      <c r="L48" s="2" t="s">
        <v>146</v>
      </c>
      <c r="N48">
        <v>26</v>
      </c>
      <c r="O48">
        <v>13</v>
      </c>
      <c r="P48" t="s">
        <v>301</v>
      </c>
      <c r="Q48" t="s">
        <v>294</v>
      </c>
      <c r="R48" t="s">
        <v>295</v>
      </c>
      <c r="S48" s="2" t="s">
        <v>207</v>
      </c>
      <c r="T48" t="s">
        <v>161</v>
      </c>
      <c r="U48">
        <v>25</v>
      </c>
      <c r="V48">
        <v>2.68</v>
      </c>
      <c r="W48">
        <v>0.69</v>
      </c>
      <c r="X48">
        <v>5</v>
      </c>
      <c r="Y48">
        <v>25</v>
      </c>
      <c r="Z48">
        <v>0.68</v>
      </c>
      <c r="AA48">
        <v>1.06</v>
      </c>
      <c r="AB48" t="s">
        <v>129</v>
      </c>
      <c r="AC48" t="s">
        <v>129</v>
      </c>
      <c r="AD48" t="s">
        <v>129</v>
      </c>
      <c r="AE48" t="s">
        <v>129</v>
      </c>
      <c r="AF48" t="s">
        <v>129</v>
      </c>
      <c r="AG48" t="s">
        <v>129</v>
      </c>
      <c r="AH48" t="s">
        <v>129</v>
      </c>
      <c r="AI48" t="s">
        <v>129</v>
      </c>
      <c r="AJ48" t="s">
        <v>129</v>
      </c>
      <c r="AK48" t="s">
        <v>129</v>
      </c>
      <c r="AL48">
        <v>1</v>
      </c>
      <c r="AM48" s="2" t="s">
        <v>129</v>
      </c>
      <c r="AN48" t="s">
        <v>129</v>
      </c>
      <c r="AO48" t="s">
        <v>129</v>
      </c>
      <c r="AP48" t="s">
        <v>129</v>
      </c>
      <c r="AR48" s="2" t="s">
        <v>134</v>
      </c>
      <c r="AS48" s="2" t="s">
        <v>135</v>
      </c>
      <c r="AT48" s="2" t="s">
        <v>136</v>
      </c>
      <c r="AU48" s="2" t="s">
        <v>137</v>
      </c>
      <c r="AV48" s="2" t="s">
        <v>138</v>
      </c>
      <c r="AW48" s="2" t="s">
        <v>137</v>
      </c>
      <c r="AX48" s="2"/>
      <c r="AY48" s="2"/>
      <c r="AZ48" s="2"/>
      <c r="BA48" s="2"/>
      <c r="BB48" s="2" t="s">
        <v>138</v>
      </c>
      <c r="BC48" s="2" t="s">
        <v>135</v>
      </c>
      <c r="BD48" s="2"/>
      <c r="BE48" s="2" t="s">
        <v>138</v>
      </c>
      <c r="BF48" s="2" t="s">
        <v>138</v>
      </c>
      <c r="BG48" s="2" t="s">
        <v>135</v>
      </c>
      <c r="BH48" s="2"/>
      <c r="BI48" s="2"/>
      <c r="BJ48" s="2"/>
      <c r="BK48" s="2" t="s">
        <v>138</v>
      </c>
      <c r="BL48" s="2"/>
      <c r="BM48" s="2"/>
      <c r="BN48" s="2"/>
      <c r="BO48" s="2"/>
      <c r="BP48" s="2"/>
      <c r="BQ48" s="2" t="s">
        <v>134</v>
      </c>
      <c r="BR48" s="2" t="s">
        <v>136</v>
      </c>
      <c r="BS48" s="2"/>
      <c r="BT48" s="2"/>
      <c r="BU48" s="2" t="s">
        <v>134</v>
      </c>
    </row>
    <row r="49" spans="1:73" ht="21">
      <c r="A49" t="s">
        <v>293</v>
      </c>
      <c r="B49" t="s">
        <v>140</v>
      </c>
      <c r="C49">
        <v>2020</v>
      </c>
      <c r="D49" t="s">
        <v>285</v>
      </c>
      <c r="E49" t="s">
        <v>144</v>
      </c>
      <c r="F49" t="s">
        <v>128</v>
      </c>
      <c r="G49">
        <v>25</v>
      </c>
      <c r="H49">
        <v>40.64</v>
      </c>
      <c r="I49">
        <v>11.92</v>
      </c>
      <c r="J49">
        <v>13</v>
      </c>
      <c r="K49" t="s">
        <v>129</v>
      </c>
      <c r="L49" s="2" t="s">
        <v>146</v>
      </c>
      <c r="N49">
        <v>26</v>
      </c>
      <c r="O49">
        <v>3</v>
      </c>
      <c r="P49" t="s">
        <v>301</v>
      </c>
      <c r="Q49" t="s">
        <v>140</v>
      </c>
      <c r="S49" s="2" t="s">
        <v>140</v>
      </c>
      <c r="T49" t="s">
        <v>161</v>
      </c>
      <c r="U49">
        <v>25</v>
      </c>
      <c r="V49">
        <v>2.52</v>
      </c>
      <c r="W49">
        <v>0.57999999999999996</v>
      </c>
      <c r="X49">
        <v>5</v>
      </c>
      <c r="Y49">
        <v>25</v>
      </c>
      <c r="Z49">
        <v>1.8</v>
      </c>
      <c r="AA49">
        <v>1.1499999999999999</v>
      </c>
      <c r="AB49" t="s">
        <v>129</v>
      </c>
      <c r="AC49" t="s">
        <v>129</v>
      </c>
      <c r="AD49" t="s">
        <v>129</v>
      </c>
      <c r="AE49" t="s">
        <v>129</v>
      </c>
      <c r="AF49" t="s">
        <v>129</v>
      </c>
      <c r="AG49" t="s">
        <v>129</v>
      </c>
      <c r="AH49" t="s">
        <v>129</v>
      </c>
      <c r="AI49" t="s">
        <v>129</v>
      </c>
      <c r="AJ49" t="s">
        <v>129</v>
      </c>
      <c r="AK49" t="s">
        <v>129</v>
      </c>
      <c r="AL49">
        <v>1</v>
      </c>
      <c r="AM49" s="2" t="s">
        <v>129</v>
      </c>
      <c r="AN49" t="s">
        <v>129</v>
      </c>
      <c r="AO49" t="s">
        <v>129</v>
      </c>
      <c r="AP49" t="s">
        <v>129</v>
      </c>
      <c r="AR49" s="2" t="s">
        <v>134</v>
      </c>
      <c r="AS49" s="2" t="s">
        <v>135</v>
      </c>
      <c r="AT49" s="2" t="s">
        <v>136</v>
      </c>
      <c r="AU49" s="2" t="s">
        <v>137</v>
      </c>
      <c r="AV49" s="2" t="s">
        <v>138</v>
      </c>
      <c r="AW49" s="2" t="s">
        <v>137</v>
      </c>
      <c r="AX49" s="2"/>
      <c r="AY49" s="2"/>
      <c r="AZ49" s="2"/>
      <c r="BA49" s="2"/>
      <c r="BB49" s="2" t="s">
        <v>138</v>
      </c>
      <c r="BC49" s="2" t="s">
        <v>135</v>
      </c>
      <c r="BD49" s="2"/>
      <c r="BE49" s="2" t="s">
        <v>138</v>
      </c>
      <c r="BF49" s="2" t="s">
        <v>138</v>
      </c>
      <c r="BG49" s="2" t="s">
        <v>135</v>
      </c>
      <c r="BH49" s="2"/>
      <c r="BI49" s="2"/>
      <c r="BJ49" s="2"/>
      <c r="BK49" s="2" t="s">
        <v>138</v>
      </c>
      <c r="BL49" s="2"/>
      <c r="BM49" s="2"/>
      <c r="BN49" s="2"/>
      <c r="BO49" s="2"/>
      <c r="BP49" s="2"/>
      <c r="BQ49" s="2" t="s">
        <v>134</v>
      </c>
      <c r="BR49" s="2" t="s">
        <v>136</v>
      </c>
      <c r="BS49" s="2"/>
      <c r="BT49" s="2"/>
      <c r="BU49" s="2" t="s">
        <v>134</v>
      </c>
    </row>
    <row r="50" spans="1:73">
      <c r="A50" s="8" t="s">
        <v>97</v>
      </c>
      <c r="B50" t="s">
        <v>98</v>
      </c>
      <c r="C50">
        <v>1976</v>
      </c>
      <c r="L50" s="2"/>
      <c r="S50" s="2"/>
      <c r="AM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row>
    <row r="51" spans="1:73">
      <c r="A51" s="8" t="s">
        <v>97</v>
      </c>
      <c r="B51" t="s">
        <v>82</v>
      </c>
      <c r="C51">
        <v>1976</v>
      </c>
      <c r="L51" s="2"/>
      <c r="S51" s="2"/>
      <c r="AM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row>
    <row r="52" spans="1:73">
      <c r="A52" t="s">
        <v>99</v>
      </c>
      <c r="B52" t="s">
        <v>96</v>
      </c>
      <c r="C52">
        <v>2010</v>
      </c>
      <c r="D52" t="s">
        <v>212</v>
      </c>
      <c r="E52" t="s">
        <v>192</v>
      </c>
      <c r="F52" t="s">
        <v>254</v>
      </c>
      <c r="G52">
        <v>13</v>
      </c>
      <c r="H52">
        <v>43</v>
      </c>
      <c r="I52">
        <v>10.6</v>
      </c>
      <c r="J52">
        <v>7</v>
      </c>
      <c r="K52">
        <v>9</v>
      </c>
      <c r="N52">
        <v>8</v>
      </c>
      <c r="O52">
        <v>4</v>
      </c>
      <c r="P52" t="s">
        <v>246</v>
      </c>
      <c r="Q52" t="s">
        <v>96</v>
      </c>
      <c r="R52" t="s">
        <v>255</v>
      </c>
      <c r="S52" t="s">
        <v>216</v>
      </c>
      <c r="T52" t="s">
        <v>199</v>
      </c>
      <c r="U52">
        <v>8</v>
      </c>
      <c r="V52">
        <v>2.87</v>
      </c>
      <c r="W52">
        <v>0.64</v>
      </c>
      <c r="X52">
        <v>3</v>
      </c>
      <c r="Y52">
        <v>8</v>
      </c>
      <c r="Z52">
        <v>1</v>
      </c>
      <c r="AA52">
        <v>1.07</v>
      </c>
      <c r="AB52" t="s">
        <v>179</v>
      </c>
      <c r="AC52" t="s">
        <v>179</v>
      </c>
      <c r="AD52" t="s">
        <v>179</v>
      </c>
      <c r="AE52" t="s">
        <v>179</v>
      </c>
      <c r="AF52" t="s">
        <v>179</v>
      </c>
      <c r="AG52" t="s">
        <v>179</v>
      </c>
      <c r="AH52" t="s">
        <v>179</v>
      </c>
      <c r="AI52" t="s">
        <v>179</v>
      </c>
      <c r="AJ52" t="s">
        <v>179</v>
      </c>
      <c r="AK52" t="s">
        <v>179</v>
      </c>
      <c r="AL52" t="s">
        <v>179</v>
      </c>
      <c r="AM52" t="s">
        <v>217</v>
      </c>
      <c r="AN52">
        <v>8</v>
      </c>
      <c r="AO52">
        <v>66.5</v>
      </c>
      <c r="AP52">
        <v>17.920000000000002</v>
      </c>
      <c r="AR52" s="12" t="s">
        <v>185</v>
      </c>
      <c r="AS52" t="s">
        <v>186</v>
      </c>
      <c r="AT52" t="s">
        <v>187</v>
      </c>
      <c r="AU52" t="s">
        <v>188</v>
      </c>
      <c r="AV52" s="12" t="s">
        <v>189</v>
      </c>
      <c r="AW52" t="s">
        <v>188</v>
      </c>
      <c r="AX52" t="s">
        <v>188</v>
      </c>
      <c r="BB52" t="s">
        <v>189</v>
      </c>
      <c r="BC52" t="s">
        <v>186</v>
      </c>
      <c r="BE52" t="s">
        <v>189</v>
      </c>
      <c r="BF52" s="12" t="s">
        <v>189</v>
      </c>
      <c r="BG52" t="s">
        <v>186</v>
      </c>
      <c r="BK52" s="12" t="s">
        <v>189</v>
      </c>
      <c r="BL52" t="s">
        <v>188</v>
      </c>
      <c r="BQ52" s="12" t="s">
        <v>189</v>
      </c>
      <c r="BU52" s="12" t="s">
        <v>185</v>
      </c>
    </row>
    <row r="53" spans="1:73">
      <c r="A53" t="s">
        <v>99</v>
      </c>
      <c r="B53" t="s">
        <v>64</v>
      </c>
      <c r="C53">
        <v>2010</v>
      </c>
      <c r="D53" t="s">
        <v>212</v>
      </c>
      <c r="E53" t="s">
        <v>192</v>
      </c>
      <c r="F53" t="s">
        <v>254</v>
      </c>
      <c r="G53" t="s">
        <v>179</v>
      </c>
      <c r="H53" t="s">
        <v>179</v>
      </c>
      <c r="I53" t="s">
        <v>179</v>
      </c>
      <c r="J53" t="s">
        <v>179</v>
      </c>
      <c r="K53" t="s">
        <v>179</v>
      </c>
      <c r="N53">
        <v>5</v>
      </c>
      <c r="O53">
        <v>0</v>
      </c>
      <c r="P53" t="s">
        <v>246</v>
      </c>
      <c r="Q53" t="s">
        <v>64</v>
      </c>
      <c r="S53" t="s">
        <v>64</v>
      </c>
      <c r="T53" t="s">
        <v>199</v>
      </c>
      <c r="U53">
        <v>5</v>
      </c>
      <c r="V53">
        <v>3</v>
      </c>
      <c r="W53">
        <v>1.41</v>
      </c>
      <c r="X53">
        <v>3</v>
      </c>
      <c r="Y53">
        <v>5</v>
      </c>
      <c r="Z53">
        <v>2.8</v>
      </c>
      <c r="AA53">
        <v>1.3</v>
      </c>
      <c r="AB53" t="s">
        <v>179</v>
      </c>
      <c r="AC53" t="s">
        <v>179</v>
      </c>
      <c r="AD53" t="s">
        <v>179</v>
      </c>
      <c r="AE53" t="s">
        <v>179</v>
      </c>
      <c r="AF53" t="s">
        <v>179</v>
      </c>
      <c r="AG53" t="s">
        <v>179</v>
      </c>
      <c r="AH53" t="s">
        <v>179</v>
      </c>
      <c r="AI53" t="s">
        <v>179</v>
      </c>
      <c r="AJ53" t="s">
        <v>179</v>
      </c>
      <c r="AK53" t="s">
        <v>179</v>
      </c>
      <c r="AL53" t="s">
        <v>179</v>
      </c>
      <c r="AM53" t="s">
        <v>217</v>
      </c>
      <c r="AN53">
        <v>5</v>
      </c>
      <c r="AO53">
        <v>56.2</v>
      </c>
      <c r="AP53">
        <v>26.38</v>
      </c>
      <c r="AR53" s="12" t="s">
        <v>185</v>
      </c>
      <c r="AS53" t="s">
        <v>186</v>
      </c>
      <c r="AT53" t="s">
        <v>187</v>
      </c>
      <c r="AU53" t="s">
        <v>188</v>
      </c>
      <c r="AV53" s="12" t="s">
        <v>189</v>
      </c>
      <c r="AW53" t="s">
        <v>188</v>
      </c>
      <c r="AX53" t="s">
        <v>188</v>
      </c>
      <c r="BB53" t="s">
        <v>189</v>
      </c>
      <c r="BC53" t="s">
        <v>186</v>
      </c>
      <c r="BE53" t="s">
        <v>189</v>
      </c>
      <c r="BF53" s="12" t="s">
        <v>189</v>
      </c>
      <c r="BG53" t="s">
        <v>186</v>
      </c>
      <c r="BK53" s="12" t="s">
        <v>189</v>
      </c>
      <c r="BL53" t="s">
        <v>188</v>
      </c>
      <c r="BQ53" s="12" t="s">
        <v>189</v>
      </c>
      <c r="BU53" s="12" t="s">
        <v>185</v>
      </c>
    </row>
    <row r="54" spans="1:73">
      <c r="A54" t="s">
        <v>115</v>
      </c>
      <c r="B54" t="s">
        <v>116</v>
      </c>
      <c r="C54">
        <v>1991</v>
      </c>
      <c r="D54" t="s">
        <v>177</v>
      </c>
      <c r="E54" t="s">
        <v>192</v>
      </c>
      <c r="F54" t="s">
        <v>256</v>
      </c>
      <c r="G54">
        <v>10</v>
      </c>
      <c r="H54">
        <v>34.1</v>
      </c>
      <c r="I54">
        <v>6.5</v>
      </c>
      <c r="J54">
        <v>3</v>
      </c>
      <c r="K54">
        <v>5</v>
      </c>
      <c r="L54" t="s">
        <v>180</v>
      </c>
      <c r="M54">
        <v>10</v>
      </c>
      <c r="N54">
        <v>13</v>
      </c>
      <c r="O54">
        <v>5</v>
      </c>
      <c r="P54" t="s">
        <v>257</v>
      </c>
      <c r="Q54" t="s">
        <v>116</v>
      </c>
      <c r="R54" t="s">
        <v>258</v>
      </c>
      <c r="S54" t="s">
        <v>183</v>
      </c>
      <c r="T54" t="s">
        <v>259</v>
      </c>
      <c r="U54">
        <v>10</v>
      </c>
      <c r="V54">
        <v>2</v>
      </c>
      <c r="W54">
        <v>1.05</v>
      </c>
      <c r="X54">
        <v>15</v>
      </c>
      <c r="Y54">
        <v>10</v>
      </c>
      <c r="Z54">
        <v>1.25</v>
      </c>
      <c r="AA54">
        <v>1.17</v>
      </c>
      <c r="AB54" t="s">
        <v>179</v>
      </c>
      <c r="AC54" t="s">
        <v>179</v>
      </c>
      <c r="AD54" t="s">
        <v>179</v>
      </c>
      <c r="AE54" t="s">
        <v>179</v>
      </c>
      <c r="AF54" t="s">
        <v>179</v>
      </c>
      <c r="AG54" t="s">
        <v>179</v>
      </c>
      <c r="AH54" t="s">
        <v>179</v>
      </c>
      <c r="AI54" t="s">
        <v>179</v>
      </c>
      <c r="AJ54" t="s">
        <v>179</v>
      </c>
      <c r="AK54" t="s">
        <v>179</v>
      </c>
      <c r="AL54">
        <v>3</v>
      </c>
      <c r="AM54" t="s">
        <v>179</v>
      </c>
      <c r="AN54" t="s">
        <v>179</v>
      </c>
      <c r="AO54" t="s">
        <v>179</v>
      </c>
      <c r="AP54" t="s">
        <v>179</v>
      </c>
      <c r="AR54" s="12" t="s">
        <v>185</v>
      </c>
      <c r="AS54" t="s">
        <v>186</v>
      </c>
      <c r="AT54" t="s">
        <v>187</v>
      </c>
      <c r="AU54" t="s">
        <v>188</v>
      </c>
      <c r="AV54" s="12" t="s">
        <v>189</v>
      </c>
      <c r="AW54" t="s">
        <v>188</v>
      </c>
      <c r="AX54" t="s">
        <v>188</v>
      </c>
      <c r="BB54" t="s">
        <v>189</v>
      </c>
      <c r="BC54" t="s">
        <v>186</v>
      </c>
      <c r="BE54" t="s">
        <v>189</v>
      </c>
      <c r="BF54" s="12" t="s">
        <v>185</v>
      </c>
      <c r="BG54" t="s">
        <v>188</v>
      </c>
      <c r="BH54" t="s">
        <v>188</v>
      </c>
      <c r="BI54" t="s">
        <v>186</v>
      </c>
      <c r="BJ54" t="s">
        <v>188</v>
      </c>
      <c r="BK54" s="12" t="s">
        <v>189</v>
      </c>
      <c r="BL54" t="s">
        <v>188</v>
      </c>
      <c r="BM54" t="s">
        <v>188</v>
      </c>
      <c r="BN54" t="s">
        <v>188</v>
      </c>
      <c r="BQ54" s="12" t="s">
        <v>190</v>
      </c>
      <c r="BR54" t="s">
        <v>188</v>
      </c>
      <c r="BS54" t="s">
        <v>186</v>
      </c>
      <c r="BU54" s="12" t="s">
        <v>190</v>
      </c>
    </row>
    <row r="55" spans="1:73">
      <c r="A55" t="s">
        <v>115</v>
      </c>
      <c r="B55" t="s">
        <v>64</v>
      </c>
      <c r="C55">
        <v>1991</v>
      </c>
      <c r="D55" t="s">
        <v>177</v>
      </c>
      <c r="E55" t="s">
        <v>192</v>
      </c>
      <c r="F55" t="s">
        <v>256</v>
      </c>
      <c r="G55">
        <v>10</v>
      </c>
      <c r="H55">
        <v>33.5</v>
      </c>
      <c r="I55">
        <v>6.4</v>
      </c>
      <c r="J55">
        <v>4</v>
      </c>
      <c r="K55">
        <v>9</v>
      </c>
      <c r="L55" t="s">
        <v>180</v>
      </c>
      <c r="M55">
        <v>10</v>
      </c>
      <c r="N55">
        <v>12</v>
      </c>
      <c r="O55">
        <v>6</v>
      </c>
      <c r="P55" t="s">
        <v>257</v>
      </c>
      <c r="Q55" t="s">
        <v>64</v>
      </c>
      <c r="S55" t="s">
        <v>64</v>
      </c>
      <c r="T55" t="s">
        <v>259</v>
      </c>
      <c r="U55">
        <v>10</v>
      </c>
      <c r="V55">
        <v>2.7</v>
      </c>
      <c r="W55">
        <v>0.48</v>
      </c>
      <c r="X55">
        <v>15</v>
      </c>
      <c r="Y55">
        <v>10</v>
      </c>
      <c r="Z55">
        <v>1.7</v>
      </c>
      <c r="AA55">
        <v>1.26</v>
      </c>
      <c r="AB55" t="s">
        <v>179</v>
      </c>
      <c r="AC55" t="s">
        <v>179</v>
      </c>
      <c r="AD55" t="s">
        <v>179</v>
      </c>
      <c r="AE55" t="s">
        <v>179</v>
      </c>
      <c r="AF55" t="s">
        <v>179</v>
      </c>
      <c r="AG55" t="s">
        <v>179</v>
      </c>
      <c r="AH55" t="s">
        <v>179</v>
      </c>
      <c r="AI55" t="s">
        <v>179</v>
      </c>
      <c r="AJ55" t="s">
        <v>179</v>
      </c>
      <c r="AK55" t="s">
        <v>179</v>
      </c>
      <c r="AL55">
        <v>2</v>
      </c>
      <c r="AM55" t="s">
        <v>179</v>
      </c>
      <c r="AN55" t="s">
        <v>179</v>
      </c>
      <c r="AO55" t="s">
        <v>179</v>
      </c>
      <c r="AP55" t="s">
        <v>179</v>
      </c>
      <c r="AR55" s="12" t="s">
        <v>185</v>
      </c>
      <c r="AS55" t="s">
        <v>186</v>
      </c>
      <c r="AT55" t="s">
        <v>187</v>
      </c>
      <c r="AU55" t="s">
        <v>188</v>
      </c>
      <c r="AV55" s="12" t="s">
        <v>189</v>
      </c>
      <c r="AW55" t="s">
        <v>188</v>
      </c>
      <c r="AX55" t="s">
        <v>188</v>
      </c>
      <c r="BB55" t="s">
        <v>189</v>
      </c>
      <c r="BC55" t="s">
        <v>186</v>
      </c>
      <c r="BE55" t="s">
        <v>189</v>
      </c>
      <c r="BF55" s="12" t="s">
        <v>185</v>
      </c>
      <c r="BG55" t="s">
        <v>188</v>
      </c>
      <c r="BH55" t="s">
        <v>188</v>
      </c>
      <c r="BI55" t="s">
        <v>186</v>
      </c>
      <c r="BJ55" t="s">
        <v>188</v>
      </c>
      <c r="BK55" s="12" t="s">
        <v>189</v>
      </c>
      <c r="BL55" t="s">
        <v>188</v>
      </c>
      <c r="BM55" t="s">
        <v>188</v>
      </c>
      <c r="BN55" t="s">
        <v>188</v>
      </c>
      <c r="BQ55" s="12" t="s">
        <v>190</v>
      </c>
      <c r="BR55" t="s">
        <v>188</v>
      </c>
      <c r="BS55" t="s">
        <v>186</v>
      </c>
      <c r="BU55" s="12" t="s">
        <v>190</v>
      </c>
    </row>
  </sheetData>
  <autoFilter ref="A2:BX2" xr:uid="{6234E5AB-D1F0-714F-B22C-672B0EDF3731}">
    <sortState xmlns:xlrd2="http://schemas.microsoft.com/office/spreadsheetml/2017/richdata2" ref="A3:BX55">
      <sortCondition ref="A2:A55"/>
    </sortState>
  </autoFilter>
  <phoneticPr fontId="1"/>
  <dataValidations count="6">
    <dataValidation type="list" allowBlank="1" showInputMessage="1" showErrorMessage="1" sqref="AS3:AU55 BR3:BT55 BL3:BP55 BG3:BJ55 BC3:BD55 AW3:BA55" xr:uid="{E34A9BAA-5BC3-DC4A-BA34-03964FFBDBA7}">
      <formula1>"Y, NI, N"</formula1>
    </dataValidation>
    <dataValidation type="list" allowBlank="1" showInputMessage="1" showErrorMessage="1" sqref="AR3:AR55 BB3:BB55 BU3:BU55 BQ3:BQ55 BK3:BK55 BE3:BF55 AV3:AV55" xr:uid="{B93A5230-E31A-214E-BD3C-1AA9B90B55CA}">
      <formula1>"L, S, H"</formula1>
    </dataValidation>
    <dataValidation type="list" allowBlank="1" showInputMessage="1" showErrorMessage="1" sqref="AM3:AM55" xr:uid="{84AC7551-81E7-9C40-93A1-D5A4A82E7D44}">
      <formula1>"PANS, BPRS, others"</formula1>
    </dataValidation>
    <dataValidation type="list" allowBlank="1" showInputMessage="1" showErrorMessage="1" sqref="T21:T55" xr:uid="{E38210FE-0344-C64E-B482-C2742A95AE7A}">
      <formula1>"BARS global, BARS total, ESRS-akathisia, DIEPS, others"</formula1>
    </dataValidation>
    <dataValidation type="list" allowBlank="1" showInputMessage="1" showErrorMessage="1" sqref="S3:S55" xr:uid="{843DCE9E-0FFC-7B44-9899-FD8B309FCD71}">
      <formula1>"anticholinergics,antihistamins,anticonvulsants, benzodiazepines, beta blockers, placebo, triptans, vitamin B, 5-HT2A antagonists"</formula1>
    </dataValidation>
    <dataValidation type="list" allowBlank="1" showInputMessage="1" showErrorMessage="1" sqref="L3:L55" xr:uid="{551F6D57-1844-A84F-BB3C-25ED0F234C0C}">
      <formula1>"typical, atypical, mixed"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0A2B-1336-1B49-AB1F-266256EC2C58}">
  <dimension ref="A1:BX55"/>
  <sheetViews>
    <sheetView zoomScale="85" workbookViewId="0">
      <pane xSplit="2" ySplit="2" topLeftCell="AT3" activePane="bottomRight" state="frozen"/>
      <selection pane="topRight" activeCell="C1" sqref="C1"/>
      <selection pane="bottomLeft" activeCell="A3" sqref="A3"/>
      <selection pane="bottomRight" sqref="A1:XFD1048576"/>
    </sheetView>
  </sheetViews>
  <sheetFormatPr baseColWidth="10" defaultRowHeight="20"/>
  <cols>
    <col min="1" max="1" width="12.28515625" customWidth="1"/>
    <col min="3" max="4" width="5.28515625" customWidth="1"/>
    <col min="19" max="19" width="22.85546875" customWidth="1"/>
    <col min="44" max="73" width="4.7109375" customWidth="1"/>
  </cols>
  <sheetData>
    <row r="1" spans="1:76">
      <c r="A1" t="s">
        <v>0</v>
      </c>
      <c r="B1" t="s">
        <v>1</v>
      </c>
      <c r="C1" t="s">
        <v>2</v>
      </c>
      <c r="D1" t="s">
        <v>3</v>
      </c>
      <c r="E1" t="s">
        <v>4</v>
      </c>
      <c r="F1" t="s">
        <v>71</v>
      </c>
      <c r="G1" t="s">
        <v>6</v>
      </c>
      <c r="H1" t="s">
        <v>5</v>
      </c>
      <c r="I1" t="s">
        <v>7</v>
      </c>
      <c r="J1" t="s">
        <v>8</v>
      </c>
      <c r="K1" t="s">
        <v>9</v>
      </c>
      <c r="L1" t="s">
        <v>10</v>
      </c>
      <c r="M1" t="s">
        <v>113</v>
      </c>
      <c r="N1" t="s">
        <v>14</v>
      </c>
      <c r="O1" t="s">
        <v>65</v>
      </c>
      <c r="P1" t="s">
        <v>76</v>
      </c>
      <c r="Q1" t="s">
        <v>11</v>
      </c>
      <c r="R1" t="s">
        <v>12</v>
      </c>
      <c r="S1" t="s">
        <v>67</v>
      </c>
      <c r="T1" t="s">
        <v>13</v>
      </c>
      <c r="U1" t="s">
        <v>15</v>
      </c>
      <c r="V1" t="s">
        <v>16</v>
      </c>
      <c r="W1" t="s">
        <v>17</v>
      </c>
      <c r="X1" t="s">
        <v>72</v>
      </c>
      <c r="Y1" t="s">
        <v>18</v>
      </c>
      <c r="Z1" t="s">
        <v>19</v>
      </c>
      <c r="AA1" t="s">
        <v>20</v>
      </c>
      <c r="AB1" t="s">
        <v>21</v>
      </c>
      <c r="AC1" t="s">
        <v>22</v>
      </c>
      <c r="AD1" t="s">
        <v>23</v>
      </c>
      <c r="AE1" t="s">
        <v>73</v>
      </c>
      <c r="AF1" t="s">
        <v>28</v>
      </c>
      <c r="AG1" t="s">
        <v>29</v>
      </c>
      <c r="AH1" t="s">
        <v>30</v>
      </c>
      <c r="AI1" t="s">
        <v>31</v>
      </c>
      <c r="AJ1" t="s">
        <v>32</v>
      </c>
      <c r="AK1" t="s">
        <v>33</v>
      </c>
      <c r="AL1" t="s">
        <v>24</v>
      </c>
      <c r="AM1" t="s">
        <v>66</v>
      </c>
      <c r="AN1" t="s">
        <v>25</v>
      </c>
      <c r="AO1" t="s">
        <v>26</v>
      </c>
      <c r="AP1" t="s">
        <v>27</v>
      </c>
      <c r="AR1" s="3" t="s">
        <v>34</v>
      </c>
      <c r="AS1" s="1">
        <v>1.1000000000000001</v>
      </c>
      <c r="AT1" s="1">
        <v>1.2</v>
      </c>
      <c r="AU1" s="1">
        <v>1.3</v>
      </c>
      <c r="AV1" s="3" t="s">
        <v>35</v>
      </c>
      <c r="AW1" s="1">
        <v>2.1</v>
      </c>
      <c r="AX1" s="1">
        <v>2.2000000000000002</v>
      </c>
      <c r="AY1" s="1">
        <v>2.2999999999999998</v>
      </c>
      <c r="AZ1" s="1">
        <v>2.4</v>
      </c>
      <c r="BA1" s="1">
        <v>2.5</v>
      </c>
      <c r="BB1" s="1" t="s">
        <v>36</v>
      </c>
      <c r="BC1" s="1">
        <v>2.6</v>
      </c>
      <c r="BD1" s="1">
        <v>2.7</v>
      </c>
      <c r="BE1" s="1" t="s">
        <v>37</v>
      </c>
      <c r="BF1" s="3" t="s">
        <v>38</v>
      </c>
      <c r="BG1" s="1">
        <v>3.1</v>
      </c>
      <c r="BH1" s="1">
        <v>3.2</v>
      </c>
      <c r="BI1" s="1">
        <v>3.3</v>
      </c>
      <c r="BJ1" s="1">
        <v>3.4</v>
      </c>
      <c r="BK1" s="3" t="s">
        <v>39</v>
      </c>
      <c r="BL1" s="1">
        <v>4.0999999999999996</v>
      </c>
      <c r="BM1" s="1">
        <v>4.2</v>
      </c>
      <c r="BN1" s="1">
        <v>4.3</v>
      </c>
      <c r="BO1" s="1">
        <v>4.4000000000000004</v>
      </c>
      <c r="BP1" s="1">
        <v>4.5</v>
      </c>
      <c r="BQ1" s="3" t="s">
        <v>40</v>
      </c>
      <c r="BR1" s="1">
        <v>5.0999999999999996</v>
      </c>
      <c r="BS1" s="1">
        <v>5.2</v>
      </c>
      <c r="BT1" s="1">
        <v>5.3</v>
      </c>
      <c r="BU1" s="4" t="s">
        <v>119</v>
      </c>
      <c r="BV1" t="s">
        <v>120</v>
      </c>
    </row>
    <row r="2" spans="1:76">
      <c r="L2" t="s">
        <v>100</v>
      </c>
      <c r="M2" t="s">
        <v>114</v>
      </c>
      <c r="R2" t="s">
        <v>100</v>
      </c>
      <c r="U2" t="s">
        <v>101</v>
      </c>
      <c r="V2" t="s">
        <v>101</v>
      </c>
      <c r="W2" t="s">
        <v>101</v>
      </c>
      <c r="Y2" t="s">
        <v>102</v>
      </c>
      <c r="Z2" t="s">
        <v>102</v>
      </c>
      <c r="AA2" t="s">
        <v>102</v>
      </c>
      <c r="AF2" t="s">
        <v>103</v>
      </c>
      <c r="AG2" t="s">
        <v>104</v>
      </c>
      <c r="AH2" t="s">
        <v>104</v>
      </c>
      <c r="AL2" t="s">
        <v>105</v>
      </c>
      <c r="AN2" t="s">
        <v>106</v>
      </c>
      <c r="AO2" t="s">
        <v>106</v>
      </c>
      <c r="AP2" t="s">
        <v>106</v>
      </c>
      <c r="AR2" s="5" t="s">
        <v>107</v>
      </c>
      <c r="AS2" s="6" t="s">
        <v>41</v>
      </c>
      <c r="AT2" s="6" t="s">
        <v>42</v>
      </c>
      <c r="AU2" s="6" t="s">
        <v>43</v>
      </c>
      <c r="AV2" s="5" t="s">
        <v>108</v>
      </c>
      <c r="AW2" s="6" t="s">
        <v>44</v>
      </c>
      <c r="AX2" s="6" t="s">
        <v>45</v>
      </c>
      <c r="AY2" s="6" t="s">
        <v>46</v>
      </c>
      <c r="AZ2" s="6" t="s">
        <v>47</v>
      </c>
      <c r="BA2" s="6" t="s">
        <v>48</v>
      </c>
      <c r="BB2" s="6"/>
      <c r="BC2" s="6" t="s">
        <v>49</v>
      </c>
      <c r="BD2" s="6" t="s">
        <v>50</v>
      </c>
      <c r="BE2" s="6"/>
      <c r="BF2" s="5" t="s">
        <v>109</v>
      </c>
      <c r="BG2" s="6" t="s">
        <v>110</v>
      </c>
      <c r="BH2" s="6" t="s">
        <v>51</v>
      </c>
      <c r="BI2" s="6" t="s">
        <v>52</v>
      </c>
      <c r="BJ2" s="6" t="s">
        <v>53</v>
      </c>
      <c r="BK2" s="5" t="s">
        <v>111</v>
      </c>
      <c r="BL2" s="6" t="s">
        <v>54</v>
      </c>
      <c r="BM2" s="6" t="s">
        <v>55</v>
      </c>
      <c r="BN2" s="6" t="s">
        <v>56</v>
      </c>
      <c r="BO2" s="6" t="s">
        <v>57</v>
      </c>
      <c r="BP2" s="6" t="s">
        <v>58</v>
      </c>
      <c r="BQ2" s="5" t="s">
        <v>112</v>
      </c>
      <c r="BR2" s="6" t="s">
        <v>59</v>
      </c>
      <c r="BS2" s="6" t="s">
        <v>60</v>
      </c>
      <c r="BT2" s="6" t="s">
        <v>61</v>
      </c>
      <c r="BU2" s="5"/>
      <c r="BW2" s="6"/>
      <c r="BX2" s="6"/>
    </row>
    <row r="3" spans="1:76" s="9" customFormat="1" ht="22" customHeight="1">
      <c r="A3" s="7" t="s">
        <v>80</v>
      </c>
      <c r="B3" s="2" t="s">
        <v>70</v>
      </c>
      <c r="C3" s="2">
        <v>1986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row>
    <row r="4" spans="1:76" s="2" customFormat="1" ht="19" customHeight="1">
      <c r="A4" s="7" t="s">
        <v>80</v>
      </c>
      <c r="B4" s="2" t="s">
        <v>64</v>
      </c>
      <c r="C4" s="2">
        <v>1986</v>
      </c>
    </row>
    <row r="5" spans="1:76" s="2" customFormat="1" ht="19" customHeight="1">
      <c r="A5" s="7" t="s">
        <v>81</v>
      </c>
      <c r="B5" s="2" t="s">
        <v>82</v>
      </c>
      <c r="C5" s="2">
        <v>1993</v>
      </c>
    </row>
    <row r="6" spans="1:76" s="2" customFormat="1" ht="19" customHeight="1">
      <c r="A6" s="7" t="s">
        <v>81</v>
      </c>
      <c r="B6" s="2" t="s">
        <v>70</v>
      </c>
      <c r="C6" s="2">
        <v>1993</v>
      </c>
    </row>
    <row r="7" spans="1:76" s="2" customFormat="1" ht="19" customHeight="1">
      <c r="A7" s="7" t="s">
        <v>81</v>
      </c>
      <c r="B7" s="2" t="s">
        <v>64</v>
      </c>
      <c r="C7" s="2">
        <v>1993</v>
      </c>
    </row>
    <row r="8" spans="1:76" s="2" customFormat="1" ht="19" customHeight="1">
      <c r="A8" t="s">
        <v>62</v>
      </c>
      <c r="B8" t="s">
        <v>63</v>
      </c>
      <c r="C8">
        <v>1995</v>
      </c>
      <c r="D8"/>
      <c r="E8"/>
      <c r="F8"/>
      <c r="G8"/>
      <c r="H8"/>
      <c r="I8"/>
      <c r="J8"/>
      <c r="K8"/>
      <c r="M8"/>
      <c r="N8"/>
      <c r="O8"/>
      <c r="P8"/>
      <c r="Q8"/>
      <c r="R8"/>
      <c r="T8"/>
      <c r="U8"/>
      <c r="V8"/>
      <c r="W8"/>
      <c r="X8"/>
      <c r="Y8"/>
      <c r="Z8"/>
      <c r="AA8"/>
      <c r="AB8"/>
      <c r="AC8"/>
      <c r="AD8"/>
      <c r="AE8"/>
      <c r="AF8"/>
      <c r="AG8"/>
      <c r="AH8"/>
      <c r="AI8"/>
      <c r="AJ8"/>
      <c r="AK8"/>
      <c r="AL8"/>
      <c r="AN8"/>
      <c r="AO8"/>
      <c r="AP8"/>
      <c r="AQ8"/>
    </row>
    <row r="9" spans="1:76" ht="19" customHeight="1">
      <c r="A9" t="s">
        <v>62</v>
      </c>
      <c r="B9" t="s">
        <v>64</v>
      </c>
      <c r="C9">
        <v>1995</v>
      </c>
      <c r="L9" s="2"/>
      <c r="S9" s="2"/>
      <c r="AM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row>
    <row r="10" spans="1:76" ht="19" customHeight="1">
      <c r="A10" t="s">
        <v>68</v>
      </c>
      <c r="B10" t="s">
        <v>69</v>
      </c>
      <c r="C10">
        <v>2009</v>
      </c>
      <c r="L10" s="2"/>
      <c r="S10" s="2"/>
      <c r="AM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row>
    <row r="11" spans="1:76" ht="19" customHeight="1">
      <c r="A11" t="s">
        <v>68</v>
      </c>
      <c r="B11" t="s">
        <v>70</v>
      </c>
      <c r="C11">
        <v>2009</v>
      </c>
      <c r="L11" s="2"/>
      <c r="S11" s="2"/>
      <c r="AM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row>
    <row r="12" spans="1:76" ht="19" customHeight="1">
      <c r="A12" t="s">
        <v>74</v>
      </c>
      <c r="B12" t="s">
        <v>75</v>
      </c>
      <c r="C12">
        <v>2007</v>
      </c>
      <c r="L12" s="2"/>
      <c r="P12" s="10"/>
      <c r="S12" s="2"/>
      <c r="AM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row>
    <row r="13" spans="1:76" ht="19" customHeight="1">
      <c r="A13" t="s">
        <v>74</v>
      </c>
      <c r="B13" t="s">
        <v>64</v>
      </c>
      <c r="C13">
        <v>2007</v>
      </c>
      <c r="L13" s="2"/>
      <c r="P13" s="10"/>
      <c r="S13" s="2"/>
      <c r="AM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row>
    <row r="14" spans="1:76" ht="19" customHeight="1">
      <c r="A14" t="s">
        <v>121</v>
      </c>
      <c r="B14" t="s">
        <v>122</v>
      </c>
      <c r="C14">
        <v>1992</v>
      </c>
      <c r="L14" s="2"/>
      <c r="P14" s="10"/>
      <c r="S14" s="2"/>
      <c r="AM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row>
    <row r="15" spans="1:76" ht="19" customHeight="1">
      <c r="A15" t="s">
        <v>121</v>
      </c>
      <c r="B15" t="s">
        <v>70</v>
      </c>
      <c r="C15">
        <v>1992</v>
      </c>
      <c r="L15" s="2"/>
      <c r="P15" s="10"/>
      <c r="S15" s="2"/>
      <c r="AM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row>
    <row r="16" spans="1:76" ht="19" customHeight="1">
      <c r="A16" t="s">
        <v>77</v>
      </c>
      <c r="B16" t="s">
        <v>78</v>
      </c>
      <c r="C16">
        <v>2001</v>
      </c>
      <c r="L16" s="2"/>
      <c r="M16" s="10"/>
      <c r="S16" s="2"/>
      <c r="AM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row>
    <row r="17" spans="1:73" ht="19" customHeight="1">
      <c r="A17" t="s">
        <v>77</v>
      </c>
      <c r="B17" t="s">
        <v>70</v>
      </c>
      <c r="C17">
        <v>2001</v>
      </c>
      <c r="L17" s="2"/>
      <c r="M17" s="10"/>
      <c r="S17" s="2"/>
      <c r="AM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row>
    <row r="18" spans="1:73" ht="19" customHeight="1">
      <c r="A18" s="8" t="s">
        <v>83</v>
      </c>
      <c r="B18" t="s">
        <v>75</v>
      </c>
      <c r="C18">
        <v>1983</v>
      </c>
      <c r="L18" s="2"/>
      <c r="M18" s="10"/>
      <c r="S18" s="2"/>
      <c r="AM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row>
    <row r="19" spans="1:73" ht="19" customHeight="1">
      <c r="A19" s="8" t="s">
        <v>83</v>
      </c>
      <c r="B19" t="s">
        <v>85</v>
      </c>
      <c r="C19">
        <v>1983</v>
      </c>
      <c r="L19" s="2"/>
      <c r="S19" s="2"/>
      <c r="AM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row>
    <row r="20" spans="1:73" ht="19" customHeight="1">
      <c r="A20" s="8" t="s">
        <v>84</v>
      </c>
      <c r="B20" t="s">
        <v>87</v>
      </c>
      <c r="C20">
        <v>1978</v>
      </c>
      <c r="L20" s="2"/>
      <c r="S20" s="2"/>
      <c r="AM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row>
    <row r="21" spans="1:73" ht="19" customHeight="1">
      <c r="A21" s="8" t="s">
        <v>84</v>
      </c>
      <c r="B21" t="s">
        <v>86</v>
      </c>
      <c r="C21">
        <v>1978</v>
      </c>
      <c r="L21" s="2"/>
      <c r="S21" s="2"/>
      <c r="AM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row>
    <row r="22" spans="1:73" ht="19" customHeight="1">
      <c r="A22" t="s">
        <v>118</v>
      </c>
      <c r="B22" t="s">
        <v>70</v>
      </c>
      <c r="C22">
        <v>1988</v>
      </c>
      <c r="L22" s="2"/>
      <c r="S22" s="2"/>
      <c r="AM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row>
    <row r="23" spans="1:73" ht="19" customHeight="1">
      <c r="A23" t="s">
        <v>118</v>
      </c>
      <c r="B23" t="s">
        <v>64</v>
      </c>
      <c r="C23">
        <v>1988</v>
      </c>
      <c r="L23" s="2"/>
      <c r="S23" s="2"/>
      <c r="AM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row>
    <row r="24" spans="1:73" ht="19" customHeight="1">
      <c r="A24" t="s">
        <v>79</v>
      </c>
      <c r="B24" t="s">
        <v>70</v>
      </c>
      <c r="C24">
        <v>1988</v>
      </c>
      <c r="L24" s="2"/>
      <c r="S24" s="2"/>
      <c r="AM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row>
    <row r="25" spans="1:73" ht="19" customHeight="1">
      <c r="A25" t="s">
        <v>79</v>
      </c>
      <c r="B25" t="s">
        <v>64</v>
      </c>
      <c r="C25">
        <v>1988</v>
      </c>
      <c r="L25" s="2"/>
      <c r="S25" s="2"/>
      <c r="AM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row>
    <row r="26" spans="1:73" ht="19" customHeight="1">
      <c r="A26" t="s">
        <v>117</v>
      </c>
      <c r="B26" t="s">
        <v>70</v>
      </c>
      <c r="C26">
        <v>1989</v>
      </c>
      <c r="L26" s="2"/>
      <c r="S26" s="2"/>
      <c r="AM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row>
    <row r="27" spans="1:73" ht="19" customHeight="1">
      <c r="A27" t="s">
        <v>117</v>
      </c>
      <c r="B27" t="s">
        <v>64</v>
      </c>
      <c r="C27">
        <v>1989</v>
      </c>
      <c r="L27" s="2"/>
      <c r="S27" s="2"/>
      <c r="AM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row>
    <row r="28" spans="1:73" ht="19" customHeight="1">
      <c r="A28" t="s">
        <v>221</v>
      </c>
      <c r="B28" t="s">
        <v>222</v>
      </c>
      <c r="C28">
        <v>1989</v>
      </c>
      <c r="D28" t="s">
        <v>223</v>
      </c>
      <c r="E28" t="s">
        <v>144</v>
      </c>
      <c r="F28" t="s">
        <v>224</v>
      </c>
      <c r="G28">
        <v>7</v>
      </c>
      <c r="H28">
        <v>19</v>
      </c>
      <c r="I28">
        <v>1</v>
      </c>
      <c r="J28">
        <v>3</v>
      </c>
      <c r="K28">
        <v>2</v>
      </c>
      <c r="L28" s="2" t="s">
        <v>167</v>
      </c>
      <c r="M28">
        <v>8</v>
      </c>
      <c r="N28">
        <v>8</v>
      </c>
      <c r="P28" t="s">
        <v>224</v>
      </c>
      <c r="Q28" t="s">
        <v>222</v>
      </c>
      <c r="R28" t="s">
        <v>225</v>
      </c>
      <c r="S28" s="2" t="s">
        <v>226</v>
      </c>
      <c r="T28" t="s">
        <v>227</v>
      </c>
      <c r="U28">
        <v>7</v>
      </c>
      <c r="V28">
        <v>4.5714285710000002</v>
      </c>
      <c r="W28">
        <v>0.78679579200000005</v>
      </c>
      <c r="X28">
        <v>7</v>
      </c>
      <c r="Y28">
        <v>7</v>
      </c>
      <c r="Z28">
        <v>1</v>
      </c>
      <c r="AA28">
        <v>0.57735026899999997</v>
      </c>
      <c r="AB28" t="s">
        <v>129</v>
      </c>
      <c r="AC28" t="s">
        <v>129</v>
      </c>
      <c r="AD28" t="s">
        <v>129</v>
      </c>
      <c r="AE28" t="s">
        <v>228</v>
      </c>
      <c r="AF28" t="s">
        <v>129</v>
      </c>
      <c r="AG28" t="s">
        <v>129</v>
      </c>
      <c r="AH28" t="s">
        <v>129</v>
      </c>
      <c r="AI28" t="s">
        <v>129</v>
      </c>
      <c r="AJ28" t="s">
        <v>129</v>
      </c>
      <c r="AK28" t="s">
        <v>129</v>
      </c>
      <c r="AL28">
        <v>1</v>
      </c>
      <c r="AM28" s="2" t="s">
        <v>129</v>
      </c>
      <c r="AN28" t="s">
        <v>129</v>
      </c>
      <c r="AO28" t="s">
        <v>129</v>
      </c>
      <c r="AP28" t="s">
        <v>129</v>
      </c>
      <c r="AR28" s="2" t="s">
        <v>134</v>
      </c>
      <c r="AS28" s="2" t="s">
        <v>135</v>
      </c>
      <c r="AT28" s="2" t="s">
        <v>136</v>
      </c>
      <c r="AU28" s="2" t="s">
        <v>137</v>
      </c>
      <c r="AV28" s="2" t="s">
        <v>134</v>
      </c>
      <c r="AW28" s="2" t="s">
        <v>137</v>
      </c>
      <c r="AX28" s="2" t="s">
        <v>137</v>
      </c>
      <c r="AY28" s="2" t="s">
        <v>137</v>
      </c>
      <c r="AZ28" s="2" t="s">
        <v>135</v>
      </c>
      <c r="BA28" s="2" t="s">
        <v>135</v>
      </c>
      <c r="BB28" s="2" t="s">
        <v>138</v>
      </c>
      <c r="BC28" s="2" t="s">
        <v>137</v>
      </c>
      <c r="BD28" s="2" t="s">
        <v>137</v>
      </c>
      <c r="BE28" s="2" t="s">
        <v>134</v>
      </c>
      <c r="BF28" s="2" t="s">
        <v>138</v>
      </c>
      <c r="BG28" s="2" t="s">
        <v>135</v>
      </c>
      <c r="BH28" s="2" t="s">
        <v>137</v>
      </c>
      <c r="BI28" s="2"/>
      <c r="BJ28" s="2"/>
      <c r="BK28" s="2" t="s">
        <v>138</v>
      </c>
      <c r="BL28" s="2" t="s">
        <v>137</v>
      </c>
      <c r="BM28" s="2" t="s">
        <v>137</v>
      </c>
      <c r="BN28" s="2" t="s">
        <v>137</v>
      </c>
      <c r="BO28" s="2"/>
      <c r="BP28" s="2"/>
      <c r="BQ28" s="2" t="s">
        <v>134</v>
      </c>
      <c r="BR28" s="2" t="s">
        <v>136</v>
      </c>
      <c r="BS28" s="2" t="s">
        <v>136</v>
      </c>
      <c r="BT28" s="2" t="s">
        <v>136</v>
      </c>
      <c r="BU28" s="2" t="s">
        <v>139</v>
      </c>
    </row>
    <row r="29" spans="1:73" ht="19" customHeight="1">
      <c r="A29" t="s">
        <v>221</v>
      </c>
      <c r="B29" t="s">
        <v>140</v>
      </c>
      <c r="C29">
        <v>1989</v>
      </c>
      <c r="D29" t="s">
        <v>223</v>
      </c>
      <c r="E29" t="s">
        <v>144</v>
      </c>
      <c r="F29" t="s">
        <v>224</v>
      </c>
      <c r="G29">
        <v>7</v>
      </c>
      <c r="H29">
        <v>18</v>
      </c>
      <c r="I29">
        <v>1.91</v>
      </c>
      <c r="J29">
        <v>2</v>
      </c>
      <c r="K29">
        <v>3</v>
      </c>
      <c r="L29" s="2" t="s">
        <v>167</v>
      </c>
      <c r="M29">
        <v>7</v>
      </c>
      <c r="N29">
        <v>7</v>
      </c>
      <c r="P29" t="s">
        <v>224</v>
      </c>
      <c r="Q29" t="s">
        <v>140</v>
      </c>
      <c r="R29" t="s">
        <v>129</v>
      </c>
      <c r="S29" s="2" t="s">
        <v>226</v>
      </c>
      <c r="T29" t="s">
        <v>227</v>
      </c>
      <c r="U29">
        <v>6</v>
      </c>
      <c r="V29">
        <v>4.8571428570000004</v>
      </c>
      <c r="W29">
        <v>1.069044968</v>
      </c>
      <c r="X29">
        <v>7</v>
      </c>
      <c r="Y29">
        <v>7</v>
      </c>
      <c r="Z29">
        <v>4.5714285710000002</v>
      </c>
      <c r="AA29">
        <v>1.272418021</v>
      </c>
      <c r="AB29" t="s">
        <v>129</v>
      </c>
      <c r="AC29" t="s">
        <v>129</v>
      </c>
      <c r="AD29" t="s">
        <v>129</v>
      </c>
      <c r="AE29" t="s">
        <v>228</v>
      </c>
      <c r="AF29" t="s">
        <v>129</v>
      </c>
      <c r="AG29" t="s">
        <v>129</v>
      </c>
      <c r="AH29" t="s">
        <v>129</v>
      </c>
      <c r="AI29" t="s">
        <v>129</v>
      </c>
      <c r="AJ29" t="s">
        <v>129</v>
      </c>
      <c r="AK29" t="s">
        <v>129</v>
      </c>
      <c r="AL29">
        <v>0</v>
      </c>
      <c r="AM29" s="2" t="s">
        <v>129</v>
      </c>
      <c r="AN29" t="s">
        <v>129</v>
      </c>
      <c r="AO29" t="s">
        <v>129</v>
      </c>
      <c r="AP29" t="s">
        <v>129</v>
      </c>
      <c r="AR29" s="2" t="s">
        <v>138</v>
      </c>
      <c r="AS29" s="2" t="s">
        <v>135</v>
      </c>
      <c r="AT29" s="2" t="s">
        <v>135</v>
      </c>
      <c r="AU29" s="2" t="s">
        <v>137</v>
      </c>
      <c r="AV29" s="2" t="s">
        <v>134</v>
      </c>
      <c r="AW29" s="2" t="s">
        <v>137</v>
      </c>
      <c r="AX29" s="2" t="s">
        <v>137</v>
      </c>
      <c r="AY29" s="2" t="s">
        <v>137</v>
      </c>
      <c r="AZ29" s="2" t="s">
        <v>135</v>
      </c>
      <c r="BA29" s="2" t="s">
        <v>135</v>
      </c>
      <c r="BB29" s="2" t="s">
        <v>138</v>
      </c>
      <c r="BC29" s="2" t="s">
        <v>137</v>
      </c>
      <c r="BD29" s="2" t="s">
        <v>137</v>
      </c>
      <c r="BE29" s="2" t="s">
        <v>134</v>
      </c>
      <c r="BF29" s="2" t="s">
        <v>138</v>
      </c>
      <c r="BG29" s="2" t="s">
        <v>135</v>
      </c>
      <c r="BH29" s="2" t="s">
        <v>137</v>
      </c>
      <c r="BI29" s="2"/>
      <c r="BJ29" s="2"/>
      <c r="BK29" s="2" t="s">
        <v>138</v>
      </c>
      <c r="BL29" s="2" t="s">
        <v>137</v>
      </c>
      <c r="BM29" s="2" t="s">
        <v>137</v>
      </c>
      <c r="BN29" s="2" t="s">
        <v>137</v>
      </c>
      <c r="BO29" s="2"/>
      <c r="BP29" s="2"/>
      <c r="BQ29" s="2" t="s">
        <v>134</v>
      </c>
      <c r="BR29" s="2" t="s">
        <v>136</v>
      </c>
      <c r="BS29" s="2" t="s">
        <v>135</v>
      </c>
      <c r="BT29" s="2" t="s">
        <v>136</v>
      </c>
      <c r="BU29" s="2" t="s">
        <v>139</v>
      </c>
    </row>
    <row r="30" spans="1:73" ht="19" customHeight="1">
      <c r="A30" t="s">
        <v>229</v>
      </c>
      <c r="B30" t="s">
        <v>140</v>
      </c>
      <c r="C30">
        <v>2004</v>
      </c>
      <c r="D30" t="s">
        <v>143</v>
      </c>
      <c r="E30" t="s">
        <v>127</v>
      </c>
      <c r="F30" t="s">
        <v>230</v>
      </c>
      <c r="G30">
        <v>10</v>
      </c>
      <c r="H30">
        <v>48.7</v>
      </c>
      <c r="I30">
        <v>12.4</v>
      </c>
      <c r="J30">
        <v>5</v>
      </c>
      <c r="K30">
        <v>5</v>
      </c>
      <c r="L30" s="2" t="s">
        <v>146</v>
      </c>
      <c r="M30">
        <v>10</v>
      </c>
      <c r="N30">
        <v>10</v>
      </c>
      <c r="P30" s="10" t="s">
        <v>231</v>
      </c>
      <c r="Q30" t="s">
        <v>140</v>
      </c>
      <c r="R30" t="s">
        <v>232</v>
      </c>
      <c r="S30" s="2" t="s">
        <v>233</v>
      </c>
      <c r="T30" t="s">
        <v>203</v>
      </c>
      <c r="U30">
        <v>10</v>
      </c>
      <c r="V30">
        <v>3.8</v>
      </c>
      <c r="W30">
        <v>0.78</v>
      </c>
      <c r="X30">
        <v>5</v>
      </c>
      <c r="Y30">
        <v>10</v>
      </c>
      <c r="Z30">
        <v>2.6</v>
      </c>
      <c r="AA30">
        <v>1.34</v>
      </c>
      <c r="AB30" t="s">
        <v>129</v>
      </c>
      <c r="AC30" t="s">
        <v>129</v>
      </c>
      <c r="AD30" t="s">
        <v>129</v>
      </c>
      <c r="AE30" t="s">
        <v>129</v>
      </c>
      <c r="AF30" t="s">
        <v>129</v>
      </c>
      <c r="AG30" t="s">
        <v>129</v>
      </c>
      <c r="AH30" t="s">
        <v>129</v>
      </c>
      <c r="AI30" t="s">
        <v>129</v>
      </c>
      <c r="AJ30" t="s">
        <v>129</v>
      </c>
      <c r="AK30" t="s">
        <v>129</v>
      </c>
      <c r="AL30">
        <v>0</v>
      </c>
      <c r="AM30" s="2" t="s">
        <v>162</v>
      </c>
      <c r="AN30">
        <v>10</v>
      </c>
      <c r="AO30">
        <v>47.5</v>
      </c>
      <c r="AP30">
        <v>7.8</v>
      </c>
      <c r="AR30" s="2" t="s">
        <v>138</v>
      </c>
      <c r="AS30" s="2" t="s">
        <v>135</v>
      </c>
      <c r="AT30" s="2" t="s">
        <v>135</v>
      </c>
      <c r="AU30" s="2" t="s">
        <v>137</v>
      </c>
      <c r="AV30" s="2" t="s">
        <v>134</v>
      </c>
      <c r="AW30" s="2" t="s">
        <v>137</v>
      </c>
      <c r="AX30" s="2" t="s">
        <v>137</v>
      </c>
      <c r="AY30" s="2" t="s">
        <v>137</v>
      </c>
      <c r="AZ30" s="2" t="s">
        <v>135</v>
      </c>
      <c r="BA30" s="2" t="s">
        <v>135</v>
      </c>
      <c r="BB30" s="2" t="s">
        <v>138</v>
      </c>
      <c r="BC30" s="2" t="s">
        <v>137</v>
      </c>
      <c r="BD30" s="2" t="s">
        <v>137</v>
      </c>
      <c r="BE30" s="2" t="s">
        <v>134</v>
      </c>
      <c r="BF30" s="2" t="s">
        <v>138</v>
      </c>
      <c r="BG30" s="2" t="s">
        <v>135</v>
      </c>
      <c r="BH30" s="2" t="s">
        <v>137</v>
      </c>
      <c r="BI30" s="2"/>
      <c r="BJ30" s="2"/>
      <c r="BK30" s="2" t="s">
        <v>138</v>
      </c>
      <c r="BL30" s="2" t="s">
        <v>137</v>
      </c>
      <c r="BM30" s="2" t="s">
        <v>137</v>
      </c>
      <c r="BN30" s="2" t="s">
        <v>137</v>
      </c>
      <c r="BO30" s="2"/>
      <c r="BP30" s="2"/>
      <c r="BQ30" s="2" t="s">
        <v>134</v>
      </c>
      <c r="BR30" s="2" t="s">
        <v>136</v>
      </c>
      <c r="BS30" s="2" t="s">
        <v>135</v>
      </c>
      <c r="BT30" s="2" t="s">
        <v>136</v>
      </c>
      <c r="BU30" s="2" t="s">
        <v>134</v>
      </c>
    </row>
    <row r="31" spans="1:73" ht="19" customHeight="1">
      <c r="A31" t="s">
        <v>229</v>
      </c>
      <c r="B31" t="s">
        <v>234</v>
      </c>
      <c r="C31">
        <v>2004</v>
      </c>
      <c r="D31" t="s">
        <v>143</v>
      </c>
      <c r="E31" t="s">
        <v>127</v>
      </c>
      <c r="F31" t="s">
        <v>230</v>
      </c>
      <c r="G31">
        <v>10</v>
      </c>
      <c r="H31">
        <v>36.200000000000003</v>
      </c>
      <c r="I31">
        <v>14.6</v>
      </c>
      <c r="J31">
        <v>1</v>
      </c>
      <c r="K31">
        <v>6</v>
      </c>
      <c r="L31" s="2" t="s">
        <v>146</v>
      </c>
      <c r="M31">
        <v>10</v>
      </c>
      <c r="N31">
        <v>10</v>
      </c>
      <c r="P31" t="s">
        <v>235</v>
      </c>
      <c r="Q31" t="s">
        <v>234</v>
      </c>
      <c r="R31" s="10" t="s">
        <v>236</v>
      </c>
      <c r="S31" s="2" t="s">
        <v>233</v>
      </c>
      <c r="T31" t="s">
        <v>203</v>
      </c>
      <c r="U31">
        <v>10</v>
      </c>
      <c r="V31">
        <v>4.0999999999999996</v>
      </c>
      <c r="W31">
        <v>0.73</v>
      </c>
      <c r="X31">
        <v>5</v>
      </c>
      <c r="Y31">
        <v>10</v>
      </c>
      <c r="Z31">
        <v>1.2</v>
      </c>
      <c r="AA31">
        <v>1.1299999999999999</v>
      </c>
      <c r="AB31" t="s">
        <v>129</v>
      </c>
      <c r="AC31" t="s">
        <v>129</v>
      </c>
      <c r="AD31" t="s">
        <v>129</v>
      </c>
      <c r="AE31" t="s">
        <v>129</v>
      </c>
      <c r="AF31" t="s">
        <v>129</v>
      </c>
      <c r="AG31" t="s">
        <v>129</v>
      </c>
      <c r="AH31" t="s">
        <v>129</v>
      </c>
      <c r="AI31" t="s">
        <v>129</v>
      </c>
      <c r="AJ31" t="s">
        <v>129</v>
      </c>
      <c r="AK31" t="s">
        <v>129</v>
      </c>
      <c r="AL31">
        <v>0</v>
      </c>
      <c r="AM31" s="2" t="s">
        <v>162</v>
      </c>
      <c r="AN31">
        <v>10</v>
      </c>
      <c r="AO31">
        <v>50.2</v>
      </c>
      <c r="AP31">
        <v>8.3000000000000007</v>
      </c>
      <c r="AR31" s="2" t="s">
        <v>138</v>
      </c>
      <c r="AS31" s="2" t="s">
        <v>135</v>
      </c>
      <c r="AT31" s="2" t="s">
        <v>135</v>
      </c>
      <c r="AU31" s="2" t="s">
        <v>137</v>
      </c>
      <c r="AV31" s="2" t="s">
        <v>134</v>
      </c>
      <c r="AW31" s="2" t="s">
        <v>137</v>
      </c>
      <c r="AX31" s="2" t="s">
        <v>137</v>
      </c>
      <c r="AY31" s="2" t="s">
        <v>137</v>
      </c>
      <c r="AZ31" s="2" t="s">
        <v>135</v>
      </c>
      <c r="BA31" s="2" t="s">
        <v>135</v>
      </c>
      <c r="BB31" s="2" t="s">
        <v>138</v>
      </c>
      <c r="BC31" s="2" t="s">
        <v>137</v>
      </c>
      <c r="BD31" s="2" t="s">
        <v>137</v>
      </c>
      <c r="BE31" s="2" t="s">
        <v>134</v>
      </c>
      <c r="BF31" s="2" t="s">
        <v>138</v>
      </c>
      <c r="BG31" s="2" t="s">
        <v>135</v>
      </c>
      <c r="BH31" s="2" t="s">
        <v>137</v>
      </c>
      <c r="BI31" s="2"/>
      <c r="BJ31" s="2"/>
      <c r="BK31" s="2" t="s">
        <v>138</v>
      </c>
      <c r="BL31" s="2" t="s">
        <v>137</v>
      </c>
      <c r="BM31" s="2" t="s">
        <v>137</v>
      </c>
      <c r="BN31" s="2" t="s">
        <v>137</v>
      </c>
      <c r="BO31" s="2"/>
      <c r="BP31" s="2"/>
      <c r="BQ31" s="2" t="s">
        <v>134</v>
      </c>
      <c r="BR31" s="2" t="s">
        <v>136</v>
      </c>
      <c r="BS31" s="2" t="s">
        <v>135</v>
      </c>
      <c r="BT31" s="2" t="s">
        <v>136</v>
      </c>
      <c r="BU31" s="2" t="s">
        <v>134</v>
      </c>
    </row>
    <row r="32" spans="1:73" ht="19" customHeight="1">
      <c r="A32" t="s">
        <v>237</v>
      </c>
      <c r="B32" t="s">
        <v>205</v>
      </c>
      <c r="C32">
        <v>2006</v>
      </c>
      <c r="D32" t="s">
        <v>143</v>
      </c>
      <c r="E32" t="s">
        <v>127</v>
      </c>
      <c r="F32" t="s">
        <v>230</v>
      </c>
      <c r="G32">
        <v>20</v>
      </c>
      <c r="H32">
        <v>39.1</v>
      </c>
      <c r="I32">
        <v>13</v>
      </c>
      <c r="J32">
        <v>8</v>
      </c>
      <c r="K32">
        <v>14</v>
      </c>
      <c r="L32" s="2" t="s">
        <v>146</v>
      </c>
      <c r="M32">
        <v>20</v>
      </c>
      <c r="N32">
        <v>20</v>
      </c>
      <c r="P32" t="s">
        <v>238</v>
      </c>
      <c r="Q32" t="s">
        <v>205</v>
      </c>
      <c r="R32" t="s">
        <v>239</v>
      </c>
      <c r="S32" s="2" t="s">
        <v>207</v>
      </c>
      <c r="T32" t="s">
        <v>203</v>
      </c>
      <c r="U32">
        <v>20</v>
      </c>
      <c r="V32">
        <v>3.6</v>
      </c>
      <c r="W32">
        <v>0.7</v>
      </c>
      <c r="X32">
        <v>5</v>
      </c>
      <c r="Y32">
        <v>20</v>
      </c>
      <c r="Z32">
        <v>1.7</v>
      </c>
      <c r="AA32">
        <v>1.3</v>
      </c>
      <c r="AB32" t="s">
        <v>129</v>
      </c>
      <c r="AC32" t="s">
        <v>129</v>
      </c>
      <c r="AD32" t="s">
        <v>129</v>
      </c>
      <c r="AE32" t="s">
        <v>129</v>
      </c>
      <c r="AF32" t="s">
        <v>129</v>
      </c>
      <c r="AG32" t="s">
        <v>129</v>
      </c>
      <c r="AH32" t="s">
        <v>129</v>
      </c>
      <c r="AI32" t="s">
        <v>129</v>
      </c>
      <c r="AJ32" t="s">
        <v>129</v>
      </c>
      <c r="AK32" t="s">
        <v>129</v>
      </c>
      <c r="AL32">
        <v>0</v>
      </c>
      <c r="AM32" s="2" t="s">
        <v>162</v>
      </c>
      <c r="AN32">
        <v>20</v>
      </c>
      <c r="AO32">
        <v>50.6</v>
      </c>
      <c r="AP32">
        <v>7.5</v>
      </c>
      <c r="AR32" s="2" t="s">
        <v>138</v>
      </c>
      <c r="AS32" s="2" t="s">
        <v>135</v>
      </c>
      <c r="AT32" s="2" t="s">
        <v>135</v>
      </c>
      <c r="AU32" s="2" t="s">
        <v>137</v>
      </c>
      <c r="AV32" s="2" t="s">
        <v>134</v>
      </c>
      <c r="AW32" s="2" t="s">
        <v>137</v>
      </c>
      <c r="AX32" s="2" t="s">
        <v>137</v>
      </c>
      <c r="AY32" s="2" t="s">
        <v>137</v>
      </c>
      <c r="AZ32" s="2" t="s">
        <v>135</v>
      </c>
      <c r="BA32" s="2" t="s">
        <v>135</v>
      </c>
      <c r="BB32" s="2" t="s">
        <v>138</v>
      </c>
      <c r="BC32" s="2" t="s">
        <v>137</v>
      </c>
      <c r="BD32" s="2" t="s">
        <v>137</v>
      </c>
      <c r="BE32" s="2" t="s">
        <v>134</v>
      </c>
      <c r="BF32" s="2" t="s">
        <v>138</v>
      </c>
      <c r="BG32" s="2" t="s">
        <v>135</v>
      </c>
      <c r="BH32" s="2" t="s">
        <v>137</v>
      </c>
      <c r="BI32" s="2"/>
      <c r="BJ32" s="2"/>
      <c r="BK32" s="2" t="s">
        <v>138</v>
      </c>
      <c r="BL32" s="2" t="s">
        <v>137</v>
      </c>
      <c r="BM32" s="2" t="s">
        <v>137</v>
      </c>
      <c r="BN32" s="2" t="s">
        <v>137</v>
      </c>
      <c r="BO32" s="2"/>
      <c r="BP32" s="2"/>
      <c r="BQ32" s="2" t="s">
        <v>134</v>
      </c>
      <c r="BR32" s="2" t="s">
        <v>136</v>
      </c>
      <c r="BS32" s="2" t="s">
        <v>135</v>
      </c>
      <c r="BT32" s="2" t="s">
        <v>136</v>
      </c>
      <c r="BU32" s="2" t="s">
        <v>134</v>
      </c>
    </row>
    <row r="33" spans="1:73" ht="19" customHeight="1">
      <c r="A33" t="s">
        <v>237</v>
      </c>
      <c r="B33" t="s">
        <v>140</v>
      </c>
      <c r="C33">
        <v>2006</v>
      </c>
      <c r="D33" t="s">
        <v>143</v>
      </c>
      <c r="E33" t="s">
        <v>127</v>
      </c>
      <c r="F33" t="s">
        <v>230</v>
      </c>
      <c r="G33">
        <v>17</v>
      </c>
      <c r="H33">
        <v>43.8</v>
      </c>
      <c r="I33">
        <v>13</v>
      </c>
      <c r="J33">
        <v>8</v>
      </c>
      <c r="K33">
        <v>8</v>
      </c>
      <c r="L33" s="2" t="s">
        <v>146</v>
      </c>
      <c r="M33">
        <v>17</v>
      </c>
      <c r="N33">
        <v>17</v>
      </c>
      <c r="P33" t="s">
        <v>238</v>
      </c>
      <c r="Q33" t="s">
        <v>140</v>
      </c>
      <c r="R33" t="s">
        <v>129</v>
      </c>
      <c r="S33" s="2" t="s">
        <v>140</v>
      </c>
      <c r="T33" t="s">
        <v>203</v>
      </c>
      <c r="U33">
        <v>17</v>
      </c>
      <c r="V33">
        <v>3.7</v>
      </c>
      <c r="W33">
        <v>1</v>
      </c>
      <c r="X33">
        <v>5</v>
      </c>
      <c r="Y33">
        <v>17</v>
      </c>
      <c r="Z33">
        <v>3.3</v>
      </c>
      <c r="AA33">
        <v>0.9</v>
      </c>
      <c r="AB33" t="s">
        <v>129</v>
      </c>
      <c r="AC33" t="s">
        <v>129</v>
      </c>
      <c r="AD33" t="s">
        <v>129</v>
      </c>
      <c r="AE33" t="s">
        <v>129</v>
      </c>
      <c r="AF33" t="s">
        <v>129</v>
      </c>
      <c r="AG33" t="s">
        <v>129</v>
      </c>
      <c r="AH33" t="s">
        <v>129</v>
      </c>
      <c r="AI33" t="s">
        <v>129</v>
      </c>
      <c r="AJ33" t="s">
        <v>129</v>
      </c>
      <c r="AK33" t="s">
        <v>129</v>
      </c>
      <c r="AL33">
        <v>0</v>
      </c>
      <c r="AM33" s="2" t="s">
        <v>162</v>
      </c>
      <c r="AN33">
        <v>17</v>
      </c>
      <c r="AO33">
        <v>49.4</v>
      </c>
      <c r="AP33">
        <v>7.5</v>
      </c>
      <c r="AR33" s="2" t="s">
        <v>138</v>
      </c>
      <c r="AS33" s="2" t="s">
        <v>135</v>
      </c>
      <c r="AT33" s="2" t="s">
        <v>135</v>
      </c>
      <c r="AU33" s="2" t="s">
        <v>137</v>
      </c>
      <c r="AV33" s="2" t="s">
        <v>134</v>
      </c>
      <c r="AW33" s="2" t="s">
        <v>137</v>
      </c>
      <c r="AX33" s="2" t="s">
        <v>137</v>
      </c>
      <c r="AY33" s="2" t="s">
        <v>137</v>
      </c>
      <c r="AZ33" s="2" t="s">
        <v>135</v>
      </c>
      <c r="BA33" s="2" t="s">
        <v>135</v>
      </c>
      <c r="BB33" s="2" t="s">
        <v>138</v>
      </c>
      <c r="BC33" s="2" t="s">
        <v>137</v>
      </c>
      <c r="BD33" s="2" t="s">
        <v>137</v>
      </c>
      <c r="BE33" s="2" t="s">
        <v>134</v>
      </c>
      <c r="BF33" s="2" t="s">
        <v>138</v>
      </c>
      <c r="BG33" s="2" t="s">
        <v>135</v>
      </c>
      <c r="BH33" s="2" t="s">
        <v>137</v>
      </c>
      <c r="BI33" s="2"/>
      <c r="BJ33" s="2"/>
      <c r="BK33" s="2" t="s">
        <v>138</v>
      </c>
      <c r="BL33" s="2" t="s">
        <v>137</v>
      </c>
      <c r="BM33" s="2" t="s">
        <v>137</v>
      </c>
      <c r="BN33" s="2" t="s">
        <v>137</v>
      </c>
      <c r="BO33" s="2"/>
      <c r="BP33" s="2"/>
      <c r="BQ33" s="2" t="s">
        <v>134</v>
      </c>
      <c r="BR33" s="2" t="s">
        <v>136</v>
      </c>
      <c r="BS33" s="2" t="s">
        <v>135</v>
      </c>
      <c r="BT33" s="2" t="s">
        <v>136</v>
      </c>
      <c r="BU33" s="2" t="s">
        <v>134</v>
      </c>
    </row>
    <row r="34" spans="1:73" ht="19" customHeight="1">
      <c r="A34" t="s">
        <v>237</v>
      </c>
      <c r="B34" t="s">
        <v>234</v>
      </c>
      <c r="C34">
        <v>2006</v>
      </c>
      <c r="D34" t="s">
        <v>143</v>
      </c>
      <c r="E34" t="s">
        <v>127</v>
      </c>
      <c r="F34" t="s">
        <v>230</v>
      </c>
      <c r="G34">
        <v>23</v>
      </c>
      <c r="H34">
        <v>42.6</v>
      </c>
      <c r="I34">
        <v>13.9</v>
      </c>
      <c r="J34">
        <v>10</v>
      </c>
      <c r="K34">
        <v>13</v>
      </c>
      <c r="L34" s="2" t="s">
        <v>146</v>
      </c>
      <c r="M34">
        <v>23</v>
      </c>
      <c r="N34">
        <v>23</v>
      </c>
      <c r="P34" t="s">
        <v>238</v>
      </c>
      <c r="Q34" t="s">
        <v>234</v>
      </c>
      <c r="R34" t="s">
        <v>240</v>
      </c>
      <c r="S34" s="2" t="s">
        <v>233</v>
      </c>
      <c r="T34" t="s">
        <v>203</v>
      </c>
      <c r="U34">
        <v>23</v>
      </c>
      <c r="V34">
        <v>3.9</v>
      </c>
      <c r="W34">
        <v>0.9</v>
      </c>
      <c r="X34">
        <v>5</v>
      </c>
      <c r="Y34">
        <v>23</v>
      </c>
      <c r="Z34">
        <v>1.5</v>
      </c>
      <c r="AA34">
        <v>1.1000000000000001</v>
      </c>
      <c r="AB34" t="s">
        <v>129</v>
      </c>
      <c r="AC34" t="s">
        <v>129</v>
      </c>
      <c r="AD34" t="s">
        <v>129</v>
      </c>
      <c r="AE34" t="s">
        <v>129</v>
      </c>
      <c r="AF34" t="s">
        <v>129</v>
      </c>
      <c r="AG34" t="s">
        <v>129</v>
      </c>
      <c r="AH34" t="s">
        <v>129</v>
      </c>
      <c r="AI34" t="s">
        <v>129</v>
      </c>
      <c r="AJ34" t="s">
        <v>129</v>
      </c>
      <c r="AK34" t="s">
        <v>129</v>
      </c>
      <c r="AL34">
        <v>0</v>
      </c>
      <c r="AM34" s="2" t="s">
        <v>162</v>
      </c>
      <c r="AN34">
        <v>23</v>
      </c>
      <c r="AO34">
        <v>49.3</v>
      </c>
      <c r="AP34">
        <v>8.6999999999999993</v>
      </c>
      <c r="AR34" s="2" t="s">
        <v>138</v>
      </c>
      <c r="AS34" s="2" t="s">
        <v>135</v>
      </c>
      <c r="AT34" s="2" t="s">
        <v>135</v>
      </c>
      <c r="AU34" s="2" t="s">
        <v>137</v>
      </c>
      <c r="AV34" s="2" t="s">
        <v>134</v>
      </c>
      <c r="AW34" s="2" t="s">
        <v>137</v>
      </c>
      <c r="AX34" s="2" t="s">
        <v>137</v>
      </c>
      <c r="AY34" s="2" t="s">
        <v>137</v>
      </c>
      <c r="AZ34" s="2" t="s">
        <v>135</v>
      </c>
      <c r="BA34" s="2" t="s">
        <v>135</v>
      </c>
      <c r="BB34" s="2" t="s">
        <v>138</v>
      </c>
      <c r="BC34" s="2" t="s">
        <v>137</v>
      </c>
      <c r="BD34" s="2" t="s">
        <v>137</v>
      </c>
      <c r="BE34" s="2" t="s">
        <v>134</v>
      </c>
      <c r="BF34" s="2" t="s">
        <v>138</v>
      </c>
      <c r="BG34" s="2" t="s">
        <v>135</v>
      </c>
      <c r="BH34" s="2" t="s">
        <v>137</v>
      </c>
      <c r="BI34" s="2"/>
      <c r="BJ34" s="2"/>
      <c r="BK34" s="2" t="s">
        <v>138</v>
      </c>
      <c r="BL34" s="2" t="s">
        <v>137</v>
      </c>
      <c r="BM34" s="2" t="s">
        <v>137</v>
      </c>
      <c r="BN34" s="2" t="s">
        <v>137</v>
      </c>
      <c r="BO34" s="2"/>
      <c r="BP34" s="2"/>
      <c r="BQ34" s="2" t="s">
        <v>134</v>
      </c>
      <c r="BR34" s="2" t="s">
        <v>136</v>
      </c>
      <c r="BS34" s="2" t="s">
        <v>135</v>
      </c>
      <c r="BT34" s="2" t="s">
        <v>136</v>
      </c>
      <c r="BU34" s="2" t="s">
        <v>134</v>
      </c>
    </row>
    <row r="35" spans="1:73" ht="19" customHeight="1">
      <c r="A35" t="s">
        <v>201</v>
      </c>
      <c r="B35" t="s">
        <v>140</v>
      </c>
      <c r="C35">
        <v>1999</v>
      </c>
      <c r="D35" t="s">
        <v>202</v>
      </c>
      <c r="E35" t="s">
        <v>129</v>
      </c>
      <c r="F35" t="s">
        <v>157</v>
      </c>
      <c r="G35">
        <v>15</v>
      </c>
      <c r="H35">
        <v>29.3</v>
      </c>
      <c r="I35">
        <v>10</v>
      </c>
      <c r="J35">
        <v>7</v>
      </c>
      <c r="K35">
        <v>8</v>
      </c>
      <c r="L35" s="2" t="s">
        <v>167</v>
      </c>
      <c r="M35">
        <v>15</v>
      </c>
      <c r="N35">
        <v>15</v>
      </c>
      <c r="O35">
        <v>5</v>
      </c>
      <c r="P35" t="s">
        <v>128</v>
      </c>
      <c r="Q35" t="s">
        <v>140</v>
      </c>
      <c r="R35" t="s">
        <v>129</v>
      </c>
      <c r="S35" s="2" t="s">
        <v>140</v>
      </c>
      <c r="T35" t="s">
        <v>203</v>
      </c>
      <c r="U35">
        <v>15</v>
      </c>
      <c r="V35">
        <v>3</v>
      </c>
      <c r="W35">
        <v>0.56000000000000005</v>
      </c>
      <c r="X35">
        <v>5</v>
      </c>
      <c r="Y35">
        <v>11</v>
      </c>
      <c r="Z35">
        <v>2.5299999999999998</v>
      </c>
      <c r="AA35">
        <v>1.06</v>
      </c>
      <c r="AB35">
        <v>11</v>
      </c>
      <c r="AC35">
        <v>-0.45</v>
      </c>
      <c r="AD35">
        <v>0.82</v>
      </c>
      <c r="AE35" t="s">
        <v>129</v>
      </c>
      <c r="AF35" t="s">
        <v>129</v>
      </c>
      <c r="AG35" t="s">
        <v>129</v>
      </c>
      <c r="AH35" t="s">
        <v>129</v>
      </c>
      <c r="AI35" t="s">
        <v>129</v>
      </c>
      <c r="AJ35" t="s">
        <v>129</v>
      </c>
      <c r="AK35" t="s">
        <v>129</v>
      </c>
      <c r="AL35">
        <v>4</v>
      </c>
      <c r="AM35" s="2" t="s">
        <v>162</v>
      </c>
      <c r="AN35">
        <v>11</v>
      </c>
      <c r="AO35">
        <v>1.5</v>
      </c>
      <c r="AP35">
        <v>1.4</v>
      </c>
      <c r="AR35" s="2" t="s">
        <v>134</v>
      </c>
      <c r="AS35" s="2"/>
      <c r="AT35" s="2" t="s">
        <v>136</v>
      </c>
      <c r="AU35" s="2" t="s">
        <v>137</v>
      </c>
      <c r="AV35" s="2" t="s">
        <v>134</v>
      </c>
      <c r="AW35" s="2" t="s">
        <v>137</v>
      </c>
      <c r="AX35" s="2" t="s">
        <v>137</v>
      </c>
      <c r="AY35" s="2"/>
      <c r="AZ35" s="2"/>
      <c r="BA35" s="2"/>
      <c r="BB35" s="2" t="s">
        <v>138</v>
      </c>
      <c r="BC35" s="2" t="s">
        <v>137</v>
      </c>
      <c r="BD35" s="2" t="s">
        <v>137</v>
      </c>
      <c r="BE35" s="2" t="s">
        <v>134</v>
      </c>
      <c r="BF35" s="2" t="s">
        <v>138</v>
      </c>
      <c r="BG35" s="2" t="s">
        <v>136</v>
      </c>
      <c r="BH35" s="2" t="s">
        <v>135</v>
      </c>
      <c r="BI35" s="2"/>
      <c r="BJ35" s="2"/>
      <c r="BK35" s="2" t="s">
        <v>138</v>
      </c>
      <c r="BL35" s="2" t="s">
        <v>137</v>
      </c>
      <c r="BM35" s="2" t="s">
        <v>137</v>
      </c>
      <c r="BN35" s="2" t="s">
        <v>137</v>
      </c>
      <c r="BO35" s="2"/>
      <c r="BP35" s="2"/>
      <c r="BQ35" s="2" t="s">
        <v>134</v>
      </c>
      <c r="BR35" s="2"/>
      <c r="BS35" s="2" t="s">
        <v>136</v>
      </c>
      <c r="BT35" s="2"/>
      <c r="BU35" s="2" t="s">
        <v>139</v>
      </c>
    </row>
    <row r="36" spans="1:73" ht="19" customHeight="1">
      <c r="A36" t="s">
        <v>201</v>
      </c>
      <c r="B36" t="s">
        <v>204</v>
      </c>
      <c r="C36">
        <v>1999</v>
      </c>
      <c r="D36" t="s">
        <v>143</v>
      </c>
      <c r="E36" t="s">
        <v>129</v>
      </c>
      <c r="F36" t="s">
        <v>157</v>
      </c>
      <c r="G36">
        <v>15</v>
      </c>
      <c r="H36">
        <v>30.1</v>
      </c>
      <c r="I36">
        <v>8.5</v>
      </c>
      <c r="J36">
        <v>5</v>
      </c>
      <c r="K36">
        <v>8</v>
      </c>
      <c r="L36" s="2" t="s">
        <v>167</v>
      </c>
      <c r="M36">
        <v>15</v>
      </c>
      <c r="N36">
        <v>15</v>
      </c>
      <c r="O36">
        <v>14</v>
      </c>
      <c r="P36" t="s">
        <v>128</v>
      </c>
      <c r="Q36" t="s">
        <v>205</v>
      </c>
      <c r="R36" t="s">
        <v>206</v>
      </c>
      <c r="S36" s="2" t="s">
        <v>207</v>
      </c>
      <c r="T36" t="s">
        <v>203</v>
      </c>
      <c r="U36">
        <v>15</v>
      </c>
      <c r="V36">
        <v>3.2</v>
      </c>
      <c r="W36">
        <v>0.42</v>
      </c>
      <c r="X36">
        <v>5</v>
      </c>
      <c r="Y36">
        <v>15</v>
      </c>
      <c r="Z36">
        <v>1.53</v>
      </c>
      <c r="AA36">
        <v>1.06</v>
      </c>
      <c r="AB36">
        <v>15</v>
      </c>
      <c r="AC36">
        <v>-1.67</v>
      </c>
      <c r="AD36">
        <v>1.1299999999999999</v>
      </c>
      <c r="AE36" t="s">
        <v>129</v>
      </c>
      <c r="AF36" t="s">
        <v>129</v>
      </c>
      <c r="AG36" t="s">
        <v>129</v>
      </c>
      <c r="AH36" t="s">
        <v>129</v>
      </c>
      <c r="AI36" t="s">
        <v>129</v>
      </c>
      <c r="AJ36" t="s">
        <v>129</v>
      </c>
      <c r="AK36" t="s">
        <v>129</v>
      </c>
      <c r="AL36">
        <v>0</v>
      </c>
      <c r="AM36" s="2" t="s">
        <v>162</v>
      </c>
      <c r="AN36">
        <v>15</v>
      </c>
      <c r="AO36">
        <v>6.5</v>
      </c>
      <c r="AP36">
        <v>7</v>
      </c>
      <c r="AR36" s="2" t="s">
        <v>134</v>
      </c>
      <c r="AS36" s="2"/>
      <c r="AT36" s="2" t="s">
        <v>136</v>
      </c>
      <c r="AU36" s="2" t="s">
        <v>137</v>
      </c>
      <c r="AV36" s="2" t="s">
        <v>134</v>
      </c>
      <c r="AW36" s="2" t="s">
        <v>137</v>
      </c>
      <c r="AX36" s="2" t="s">
        <v>137</v>
      </c>
      <c r="AY36" s="2"/>
      <c r="AZ36" s="2"/>
      <c r="BA36" s="2"/>
      <c r="BB36" s="2" t="s">
        <v>138</v>
      </c>
      <c r="BC36" s="2" t="s">
        <v>137</v>
      </c>
      <c r="BD36" s="2" t="s">
        <v>137</v>
      </c>
      <c r="BE36" s="2" t="s">
        <v>134</v>
      </c>
      <c r="BF36" s="2" t="s">
        <v>138</v>
      </c>
      <c r="BG36" s="2" t="s">
        <v>136</v>
      </c>
      <c r="BH36" s="2" t="s">
        <v>135</v>
      </c>
      <c r="BI36" s="2"/>
      <c r="BJ36" s="2"/>
      <c r="BK36" s="2" t="s">
        <v>138</v>
      </c>
      <c r="BL36" s="2" t="s">
        <v>137</v>
      </c>
      <c r="BM36" s="2" t="s">
        <v>137</v>
      </c>
      <c r="BN36" s="2" t="s">
        <v>137</v>
      </c>
      <c r="BO36" s="2"/>
      <c r="BP36" s="2"/>
      <c r="BQ36" s="2" t="s">
        <v>134</v>
      </c>
      <c r="BR36" s="2"/>
      <c r="BS36" s="2" t="s">
        <v>136</v>
      </c>
      <c r="BT36" s="2"/>
      <c r="BU36" s="2" t="s">
        <v>139</v>
      </c>
    </row>
    <row r="37" spans="1:73" ht="19" customHeight="1">
      <c r="A37" t="s">
        <v>208</v>
      </c>
      <c r="B37" t="s">
        <v>89</v>
      </c>
      <c r="C37">
        <v>2003</v>
      </c>
      <c r="D37" t="s">
        <v>143</v>
      </c>
      <c r="E37" t="s">
        <v>129</v>
      </c>
      <c r="F37" t="s">
        <v>157</v>
      </c>
      <c r="G37">
        <v>13</v>
      </c>
      <c r="H37">
        <v>32.5</v>
      </c>
      <c r="I37">
        <v>11.3</v>
      </c>
      <c r="J37">
        <v>8</v>
      </c>
      <c r="K37">
        <v>13</v>
      </c>
      <c r="L37" s="2" t="s">
        <v>167</v>
      </c>
      <c r="M37">
        <v>13</v>
      </c>
      <c r="N37">
        <v>13</v>
      </c>
      <c r="O37">
        <v>7</v>
      </c>
      <c r="P37" t="s">
        <v>209</v>
      </c>
      <c r="Q37" t="s">
        <v>204</v>
      </c>
      <c r="R37" t="s">
        <v>206</v>
      </c>
      <c r="S37" s="2" t="s">
        <v>207</v>
      </c>
      <c r="T37" t="s">
        <v>203</v>
      </c>
      <c r="U37">
        <v>10</v>
      </c>
      <c r="V37">
        <v>3</v>
      </c>
      <c r="W37">
        <v>0.7</v>
      </c>
      <c r="X37">
        <v>5</v>
      </c>
      <c r="Y37">
        <v>10</v>
      </c>
      <c r="Z37">
        <v>1</v>
      </c>
      <c r="AA37">
        <v>1</v>
      </c>
      <c r="AB37">
        <v>10</v>
      </c>
      <c r="AC37">
        <v>-2</v>
      </c>
      <c r="AD37" t="s">
        <v>129</v>
      </c>
      <c r="AE37" t="s">
        <v>129</v>
      </c>
      <c r="AF37" t="s">
        <v>129</v>
      </c>
      <c r="AG37" t="s">
        <v>129</v>
      </c>
      <c r="AH37" t="s">
        <v>129</v>
      </c>
      <c r="AI37" t="s">
        <v>129</v>
      </c>
      <c r="AJ37" t="s">
        <v>129</v>
      </c>
      <c r="AK37" t="s">
        <v>129</v>
      </c>
      <c r="AL37">
        <v>3</v>
      </c>
      <c r="AM37" s="2" t="s">
        <v>210</v>
      </c>
      <c r="AN37">
        <v>10</v>
      </c>
      <c r="AO37">
        <v>57.9</v>
      </c>
      <c r="AP37">
        <v>14</v>
      </c>
      <c r="AR37" s="2" t="s">
        <v>134</v>
      </c>
      <c r="AS37" s="2"/>
      <c r="AT37" s="2" t="s">
        <v>136</v>
      </c>
      <c r="AU37" s="2" t="s">
        <v>137</v>
      </c>
      <c r="AV37" s="2" t="s">
        <v>134</v>
      </c>
      <c r="AW37" s="2" t="s">
        <v>137</v>
      </c>
      <c r="AX37" s="2" t="s">
        <v>137</v>
      </c>
      <c r="AY37" s="2"/>
      <c r="AZ37" s="2"/>
      <c r="BA37" s="2"/>
      <c r="BB37" s="2" t="s">
        <v>138</v>
      </c>
      <c r="BC37" s="2" t="s">
        <v>137</v>
      </c>
      <c r="BD37" s="2" t="s">
        <v>137</v>
      </c>
      <c r="BE37" s="2" t="s">
        <v>134</v>
      </c>
      <c r="BF37" s="2" t="s">
        <v>138</v>
      </c>
      <c r="BG37" s="2" t="s">
        <v>136</v>
      </c>
      <c r="BH37" s="2" t="s">
        <v>135</v>
      </c>
      <c r="BI37" s="2"/>
      <c r="BJ37" s="2"/>
      <c r="BK37" s="2" t="s">
        <v>138</v>
      </c>
      <c r="BL37" s="2" t="s">
        <v>137</v>
      </c>
      <c r="BM37" s="2" t="s">
        <v>137</v>
      </c>
      <c r="BN37" s="2" t="s">
        <v>137</v>
      </c>
      <c r="BO37" s="2"/>
      <c r="BP37" s="2"/>
      <c r="BQ37" s="2" t="s">
        <v>134</v>
      </c>
      <c r="BR37" s="2"/>
      <c r="BS37" s="2" t="s">
        <v>136</v>
      </c>
      <c r="BT37" s="2"/>
      <c r="BU37" s="2" t="s">
        <v>139</v>
      </c>
    </row>
    <row r="38" spans="1:73" ht="19" customHeight="1">
      <c r="A38" t="s">
        <v>208</v>
      </c>
      <c r="B38" t="s">
        <v>64</v>
      </c>
      <c r="C38">
        <v>2003</v>
      </c>
      <c r="D38" t="s">
        <v>143</v>
      </c>
      <c r="E38" t="s">
        <v>129</v>
      </c>
      <c r="F38" t="s">
        <v>157</v>
      </c>
      <c r="G38">
        <v>13</v>
      </c>
      <c r="H38">
        <v>28.5</v>
      </c>
      <c r="I38">
        <v>9.1999999999999993</v>
      </c>
      <c r="J38">
        <v>5</v>
      </c>
      <c r="K38">
        <v>13</v>
      </c>
      <c r="L38" s="2" t="s">
        <v>167</v>
      </c>
      <c r="M38">
        <v>13</v>
      </c>
      <c r="N38">
        <v>13</v>
      </c>
      <c r="O38">
        <v>1</v>
      </c>
      <c r="P38" t="s">
        <v>209</v>
      </c>
      <c r="Q38" t="s">
        <v>140</v>
      </c>
      <c r="R38" t="s">
        <v>129</v>
      </c>
      <c r="S38" s="2" t="s">
        <v>140</v>
      </c>
      <c r="T38" t="s">
        <v>203</v>
      </c>
      <c r="U38">
        <v>10</v>
      </c>
      <c r="V38">
        <v>2.5</v>
      </c>
      <c r="W38">
        <v>0.5</v>
      </c>
      <c r="X38">
        <v>5</v>
      </c>
      <c r="Y38">
        <v>10</v>
      </c>
      <c r="Z38">
        <v>2.4</v>
      </c>
      <c r="AA38">
        <v>0.8</v>
      </c>
      <c r="AB38">
        <v>10</v>
      </c>
      <c r="AC38">
        <v>-0.1</v>
      </c>
      <c r="AD38" t="s">
        <v>129</v>
      </c>
      <c r="AE38" t="s">
        <v>129</v>
      </c>
      <c r="AF38" t="s">
        <v>129</v>
      </c>
      <c r="AG38" t="s">
        <v>129</v>
      </c>
      <c r="AH38" t="s">
        <v>129</v>
      </c>
      <c r="AI38" t="s">
        <v>129</v>
      </c>
      <c r="AJ38" t="s">
        <v>129</v>
      </c>
      <c r="AK38" t="s">
        <v>129</v>
      </c>
      <c r="AL38">
        <v>3</v>
      </c>
      <c r="AM38" s="2" t="s">
        <v>210</v>
      </c>
      <c r="AN38">
        <v>10</v>
      </c>
      <c r="AO38">
        <v>64</v>
      </c>
      <c r="AP38">
        <v>10.3</v>
      </c>
      <c r="AR38" s="2" t="s">
        <v>134</v>
      </c>
      <c r="AS38" s="2"/>
      <c r="AT38" s="2" t="s">
        <v>136</v>
      </c>
      <c r="AU38" s="2" t="s">
        <v>137</v>
      </c>
      <c r="AV38" s="2" t="s">
        <v>134</v>
      </c>
      <c r="AW38" s="2" t="s">
        <v>137</v>
      </c>
      <c r="AX38" s="2" t="s">
        <v>137</v>
      </c>
      <c r="AY38" s="2"/>
      <c r="AZ38" s="2"/>
      <c r="BA38" s="2"/>
      <c r="BB38" s="2" t="s">
        <v>138</v>
      </c>
      <c r="BC38" s="2" t="s">
        <v>137</v>
      </c>
      <c r="BD38" s="2" t="s">
        <v>137</v>
      </c>
      <c r="BE38" s="2" t="s">
        <v>134</v>
      </c>
      <c r="BF38" s="2" t="s">
        <v>138</v>
      </c>
      <c r="BG38" s="2" t="s">
        <v>136</v>
      </c>
      <c r="BH38" s="2" t="s">
        <v>135</v>
      </c>
      <c r="BI38" s="2"/>
      <c r="BJ38" s="2"/>
      <c r="BK38" s="2" t="s">
        <v>138</v>
      </c>
      <c r="BL38" s="2" t="s">
        <v>137</v>
      </c>
      <c r="BM38" s="2" t="s">
        <v>137</v>
      </c>
      <c r="BN38" s="2" t="s">
        <v>137</v>
      </c>
      <c r="BO38" s="2"/>
      <c r="BP38" s="2"/>
      <c r="BQ38" s="2" t="s">
        <v>134</v>
      </c>
      <c r="BR38" s="2"/>
      <c r="BS38" s="2" t="s">
        <v>136</v>
      </c>
      <c r="BT38" s="2"/>
      <c r="BU38" s="2" t="s">
        <v>139</v>
      </c>
    </row>
    <row r="39" spans="1:73" ht="21">
      <c r="A39" t="s">
        <v>211</v>
      </c>
      <c r="B39" t="s">
        <v>204</v>
      </c>
      <c r="C39">
        <v>2006</v>
      </c>
      <c r="D39" t="s">
        <v>143</v>
      </c>
      <c r="E39" t="s">
        <v>129</v>
      </c>
      <c r="F39" t="s">
        <v>157</v>
      </c>
      <c r="G39">
        <v>30</v>
      </c>
      <c r="H39">
        <v>34.9</v>
      </c>
      <c r="I39">
        <v>11.5</v>
      </c>
      <c r="J39">
        <v>10</v>
      </c>
      <c r="K39">
        <v>28</v>
      </c>
      <c r="L39" s="2" t="s">
        <v>167</v>
      </c>
      <c r="M39">
        <v>28</v>
      </c>
      <c r="N39">
        <v>30</v>
      </c>
      <c r="O39">
        <v>13</v>
      </c>
      <c r="P39" t="s">
        <v>209</v>
      </c>
      <c r="Q39" t="s">
        <v>204</v>
      </c>
      <c r="R39" t="s">
        <v>206</v>
      </c>
      <c r="S39" s="2" t="s">
        <v>207</v>
      </c>
      <c r="T39" t="s">
        <v>203</v>
      </c>
      <c r="U39">
        <v>30</v>
      </c>
      <c r="V39">
        <v>0.77</v>
      </c>
      <c r="W39">
        <v>1.02</v>
      </c>
      <c r="X39">
        <v>7</v>
      </c>
      <c r="Y39">
        <v>30</v>
      </c>
      <c r="Z39">
        <v>0.33</v>
      </c>
      <c r="AA39">
        <v>0.76</v>
      </c>
      <c r="AB39">
        <v>30</v>
      </c>
      <c r="AC39">
        <v>-0.33</v>
      </c>
      <c r="AD39">
        <v>0.76</v>
      </c>
      <c r="AE39" t="s">
        <v>129</v>
      </c>
      <c r="AF39" t="s">
        <v>129</v>
      </c>
      <c r="AG39" t="s">
        <v>129</v>
      </c>
      <c r="AH39" t="s">
        <v>129</v>
      </c>
      <c r="AI39" t="s">
        <v>129</v>
      </c>
      <c r="AJ39" t="s">
        <v>129</v>
      </c>
      <c r="AK39" t="s">
        <v>129</v>
      </c>
      <c r="AL39">
        <v>0</v>
      </c>
      <c r="AM39" s="2" t="s">
        <v>162</v>
      </c>
      <c r="AN39">
        <v>30</v>
      </c>
      <c r="AO39">
        <v>-0.3</v>
      </c>
      <c r="AP39">
        <v>6.3</v>
      </c>
      <c r="AR39" s="2" t="s">
        <v>134</v>
      </c>
      <c r="AS39" s="2"/>
      <c r="AT39" s="2" t="s">
        <v>136</v>
      </c>
      <c r="AU39" s="2" t="s">
        <v>137</v>
      </c>
      <c r="AV39" s="2" t="s">
        <v>138</v>
      </c>
      <c r="AW39" s="2" t="s">
        <v>137</v>
      </c>
      <c r="AX39" s="2" t="s">
        <v>137</v>
      </c>
      <c r="AY39" s="2"/>
      <c r="AZ39" s="2"/>
      <c r="BA39" s="2"/>
      <c r="BB39" s="2" t="s">
        <v>138</v>
      </c>
      <c r="BC39" s="2" t="s">
        <v>135</v>
      </c>
      <c r="BD39" s="2"/>
      <c r="BE39" s="2" t="s">
        <v>138</v>
      </c>
      <c r="BF39" s="2" t="s">
        <v>138</v>
      </c>
      <c r="BG39" s="2" t="s">
        <v>136</v>
      </c>
      <c r="BH39" s="2" t="s">
        <v>135</v>
      </c>
      <c r="BI39" s="2"/>
      <c r="BJ39" s="2"/>
      <c r="BK39" s="2" t="s">
        <v>138</v>
      </c>
      <c r="BL39" s="2" t="s">
        <v>137</v>
      </c>
      <c r="BM39" s="2" t="s">
        <v>137</v>
      </c>
      <c r="BN39" s="2" t="s">
        <v>137</v>
      </c>
      <c r="BO39" s="2"/>
      <c r="BP39" s="2"/>
      <c r="BQ39" s="2" t="s">
        <v>134</v>
      </c>
      <c r="BR39" s="2"/>
      <c r="BS39" s="2" t="s">
        <v>136</v>
      </c>
      <c r="BT39" s="2"/>
      <c r="BU39" s="2" t="s">
        <v>134</v>
      </c>
    </row>
    <row r="40" spans="1:73" ht="21">
      <c r="A40" t="s">
        <v>211</v>
      </c>
      <c r="B40" t="s">
        <v>151</v>
      </c>
      <c r="C40">
        <v>2006</v>
      </c>
      <c r="D40" t="s">
        <v>143</v>
      </c>
      <c r="E40" t="s">
        <v>129</v>
      </c>
      <c r="F40" t="s">
        <v>157</v>
      </c>
      <c r="G40">
        <v>30</v>
      </c>
      <c r="H40">
        <v>33.4</v>
      </c>
      <c r="I40">
        <v>10.1</v>
      </c>
      <c r="J40">
        <v>9</v>
      </c>
      <c r="K40">
        <v>27</v>
      </c>
      <c r="L40" s="2" t="s">
        <v>167</v>
      </c>
      <c r="M40">
        <v>28</v>
      </c>
      <c r="N40">
        <v>30</v>
      </c>
      <c r="O40">
        <v>9</v>
      </c>
      <c r="P40" t="s">
        <v>209</v>
      </c>
      <c r="Q40" t="s">
        <v>151</v>
      </c>
      <c r="R40" t="s">
        <v>174</v>
      </c>
      <c r="S40" s="2" t="s">
        <v>133</v>
      </c>
      <c r="T40" t="s">
        <v>203</v>
      </c>
      <c r="U40">
        <v>30</v>
      </c>
      <c r="V40">
        <v>0.56999999999999995</v>
      </c>
      <c r="W40">
        <v>0.73</v>
      </c>
      <c r="X40">
        <v>7</v>
      </c>
      <c r="Y40">
        <v>30</v>
      </c>
      <c r="Z40">
        <v>0.3</v>
      </c>
      <c r="AA40">
        <v>0.88</v>
      </c>
      <c r="AB40">
        <v>30</v>
      </c>
      <c r="AC40">
        <v>-0.23</v>
      </c>
      <c r="AD40">
        <v>0.73</v>
      </c>
      <c r="AE40" t="s">
        <v>129</v>
      </c>
      <c r="AF40" t="s">
        <v>129</v>
      </c>
      <c r="AG40" t="s">
        <v>129</v>
      </c>
      <c r="AH40" t="s">
        <v>129</v>
      </c>
      <c r="AI40" t="s">
        <v>129</v>
      </c>
      <c r="AJ40" t="s">
        <v>129</v>
      </c>
      <c r="AK40" t="s">
        <v>129</v>
      </c>
      <c r="AL40">
        <v>0</v>
      </c>
      <c r="AM40" s="2" t="s">
        <v>162</v>
      </c>
      <c r="AN40">
        <v>30</v>
      </c>
      <c r="AO40">
        <v>-1.93</v>
      </c>
      <c r="AP40">
        <v>5.25</v>
      </c>
      <c r="AR40" s="2" t="s">
        <v>134</v>
      </c>
      <c r="AS40" s="2"/>
      <c r="AT40" s="2" t="s">
        <v>136</v>
      </c>
      <c r="AU40" s="2" t="s">
        <v>137</v>
      </c>
      <c r="AV40" s="2" t="s">
        <v>138</v>
      </c>
      <c r="AW40" s="2" t="s">
        <v>137</v>
      </c>
      <c r="AX40" s="2" t="s">
        <v>137</v>
      </c>
      <c r="AY40" s="2"/>
      <c r="AZ40" s="2"/>
      <c r="BA40" s="2"/>
      <c r="BB40" s="2" t="s">
        <v>138</v>
      </c>
      <c r="BC40" s="2" t="s">
        <v>135</v>
      </c>
      <c r="BD40" s="2"/>
      <c r="BE40" s="2" t="s">
        <v>138</v>
      </c>
      <c r="BF40" s="2" t="s">
        <v>138</v>
      </c>
      <c r="BG40" s="2" t="s">
        <v>136</v>
      </c>
      <c r="BH40" s="2" t="s">
        <v>135</v>
      </c>
      <c r="BI40" s="2"/>
      <c r="BJ40" s="2"/>
      <c r="BK40" s="2" t="s">
        <v>138</v>
      </c>
      <c r="BL40" s="2" t="s">
        <v>137</v>
      </c>
      <c r="BM40" s="2" t="s">
        <v>137</v>
      </c>
      <c r="BN40" s="2" t="s">
        <v>137</v>
      </c>
      <c r="BO40" s="2"/>
      <c r="BP40" s="2"/>
      <c r="BQ40" s="2" t="s">
        <v>134</v>
      </c>
      <c r="BR40" s="2"/>
      <c r="BS40" s="2" t="s">
        <v>136</v>
      </c>
      <c r="BT40" s="2"/>
      <c r="BU40" s="2" t="s">
        <v>134</v>
      </c>
    </row>
    <row r="41" spans="1:73" ht="21">
      <c r="A41" t="s">
        <v>211</v>
      </c>
      <c r="B41" t="s">
        <v>140</v>
      </c>
      <c r="C41">
        <v>2006</v>
      </c>
      <c r="D41" t="s">
        <v>143</v>
      </c>
      <c r="E41" t="s">
        <v>129</v>
      </c>
      <c r="F41" t="s">
        <v>157</v>
      </c>
      <c r="G41">
        <v>30</v>
      </c>
      <c r="H41">
        <v>34.4</v>
      </c>
      <c r="I41">
        <v>11.1</v>
      </c>
      <c r="J41">
        <v>14</v>
      </c>
      <c r="K41">
        <v>25</v>
      </c>
      <c r="L41" s="2" t="s">
        <v>167</v>
      </c>
      <c r="M41">
        <v>24</v>
      </c>
      <c r="N41">
        <v>30</v>
      </c>
      <c r="O41">
        <v>2</v>
      </c>
      <c r="P41" t="s">
        <v>209</v>
      </c>
      <c r="Q41" t="s">
        <v>140</v>
      </c>
      <c r="R41" t="s">
        <v>129</v>
      </c>
      <c r="S41" s="2" t="s">
        <v>140</v>
      </c>
      <c r="T41" t="s">
        <v>203</v>
      </c>
      <c r="U41">
        <v>30</v>
      </c>
      <c r="V41">
        <v>0.67</v>
      </c>
      <c r="W41">
        <v>0.94</v>
      </c>
      <c r="X41">
        <v>7</v>
      </c>
      <c r="Y41">
        <v>30</v>
      </c>
      <c r="Z41">
        <v>0.3</v>
      </c>
      <c r="AA41">
        <v>0.84</v>
      </c>
      <c r="AB41">
        <v>30</v>
      </c>
      <c r="AC41">
        <v>-0.3</v>
      </c>
      <c r="AD41">
        <v>0.84</v>
      </c>
      <c r="AE41" t="s">
        <v>129</v>
      </c>
      <c r="AF41" t="s">
        <v>129</v>
      </c>
      <c r="AG41" t="s">
        <v>129</v>
      </c>
      <c r="AH41" t="s">
        <v>129</v>
      </c>
      <c r="AI41" t="s">
        <v>129</v>
      </c>
      <c r="AJ41" t="s">
        <v>129</v>
      </c>
      <c r="AK41" t="s">
        <v>129</v>
      </c>
      <c r="AL41">
        <v>0</v>
      </c>
      <c r="AM41" s="2" t="s">
        <v>162</v>
      </c>
      <c r="AN41">
        <v>30</v>
      </c>
      <c r="AO41">
        <v>-7.0000000000000007E-2</v>
      </c>
      <c r="AP41">
        <v>6.44</v>
      </c>
      <c r="AR41" s="2" t="s">
        <v>134</v>
      </c>
      <c r="AS41" s="2"/>
      <c r="AT41" s="2" t="s">
        <v>136</v>
      </c>
      <c r="AU41" s="2" t="s">
        <v>137</v>
      </c>
      <c r="AV41" s="2" t="s">
        <v>138</v>
      </c>
      <c r="AW41" s="2" t="s">
        <v>137</v>
      </c>
      <c r="AX41" s="2" t="s">
        <v>137</v>
      </c>
      <c r="AY41" s="2"/>
      <c r="AZ41" s="2"/>
      <c r="BA41" s="2"/>
      <c r="BB41" s="2" t="s">
        <v>138</v>
      </c>
      <c r="BC41" s="2" t="s">
        <v>135</v>
      </c>
      <c r="BD41" s="2"/>
      <c r="BE41" s="2" t="s">
        <v>138</v>
      </c>
      <c r="BF41" s="2" t="s">
        <v>138</v>
      </c>
      <c r="BG41" s="2" t="s">
        <v>136</v>
      </c>
      <c r="BH41" s="2" t="s">
        <v>135</v>
      </c>
      <c r="BI41" s="2"/>
      <c r="BJ41" s="2"/>
      <c r="BK41" s="2" t="s">
        <v>138</v>
      </c>
      <c r="BL41" s="2" t="s">
        <v>137</v>
      </c>
      <c r="BM41" s="2" t="s">
        <v>137</v>
      </c>
      <c r="BN41" s="2" t="s">
        <v>137</v>
      </c>
      <c r="BO41" s="2"/>
      <c r="BP41" s="2"/>
      <c r="BQ41" s="2" t="s">
        <v>134</v>
      </c>
      <c r="BR41" s="2"/>
      <c r="BS41" s="2" t="s">
        <v>136</v>
      </c>
      <c r="BT41" s="2"/>
      <c r="BU41" s="2" t="s">
        <v>134</v>
      </c>
    </row>
    <row r="42" spans="1:73" ht="21">
      <c r="A42" t="s">
        <v>281</v>
      </c>
      <c r="B42" t="s">
        <v>222</v>
      </c>
      <c r="C42">
        <v>1994</v>
      </c>
      <c r="D42" t="s">
        <v>165</v>
      </c>
      <c r="E42" t="s">
        <v>129</v>
      </c>
      <c r="F42" t="s">
        <v>128</v>
      </c>
      <c r="G42">
        <v>6</v>
      </c>
      <c r="H42">
        <v>33</v>
      </c>
      <c r="I42">
        <v>9</v>
      </c>
      <c r="J42">
        <v>3</v>
      </c>
      <c r="K42">
        <v>6</v>
      </c>
      <c r="L42" s="2" t="s">
        <v>167</v>
      </c>
      <c r="M42">
        <v>6</v>
      </c>
      <c r="N42">
        <v>6</v>
      </c>
      <c r="O42">
        <v>6</v>
      </c>
      <c r="P42" t="s">
        <v>282</v>
      </c>
      <c r="Q42" t="s">
        <v>222</v>
      </c>
      <c r="R42" t="s">
        <v>283</v>
      </c>
      <c r="S42" s="2" t="s">
        <v>226</v>
      </c>
      <c r="T42" t="s">
        <v>203</v>
      </c>
      <c r="U42">
        <v>6</v>
      </c>
      <c r="V42">
        <v>2.8</v>
      </c>
      <c r="W42">
        <v>1</v>
      </c>
      <c r="X42">
        <v>14</v>
      </c>
      <c r="Y42">
        <v>6</v>
      </c>
      <c r="Z42">
        <v>1.7</v>
      </c>
      <c r="AA42">
        <v>0.8</v>
      </c>
      <c r="AB42" t="s">
        <v>129</v>
      </c>
      <c r="AC42" t="s">
        <v>129</v>
      </c>
      <c r="AD42" t="s">
        <v>129</v>
      </c>
      <c r="AE42" t="s">
        <v>129</v>
      </c>
      <c r="AF42" t="s">
        <v>129</v>
      </c>
      <c r="AG42" t="s">
        <v>129</v>
      </c>
      <c r="AH42" t="s">
        <v>129</v>
      </c>
      <c r="AI42" t="s">
        <v>129</v>
      </c>
      <c r="AJ42" t="s">
        <v>129</v>
      </c>
      <c r="AK42" t="s">
        <v>129</v>
      </c>
      <c r="AL42">
        <v>0</v>
      </c>
      <c r="AM42" s="2" t="s">
        <v>227</v>
      </c>
      <c r="AN42">
        <v>6</v>
      </c>
      <c r="AO42">
        <v>4.5</v>
      </c>
      <c r="AP42">
        <v>2.2000000000000002</v>
      </c>
      <c r="AR42" s="2" t="s">
        <v>134</v>
      </c>
      <c r="AS42" s="2"/>
      <c r="AT42" s="2" t="s">
        <v>136</v>
      </c>
      <c r="AU42" s="2" t="s">
        <v>137</v>
      </c>
      <c r="AV42" s="2" t="s">
        <v>138</v>
      </c>
      <c r="AW42" s="2" t="s">
        <v>137</v>
      </c>
      <c r="AX42" s="2" t="s">
        <v>137</v>
      </c>
      <c r="AY42" s="2"/>
      <c r="AZ42" s="2"/>
      <c r="BA42" s="2"/>
      <c r="BB42" s="2" t="s">
        <v>138</v>
      </c>
      <c r="BC42" s="2" t="s">
        <v>135</v>
      </c>
      <c r="BD42" s="2"/>
      <c r="BE42" s="2" t="s">
        <v>138</v>
      </c>
      <c r="BF42" s="2" t="s">
        <v>138</v>
      </c>
      <c r="BG42" s="2" t="s">
        <v>136</v>
      </c>
      <c r="BH42" s="2" t="s">
        <v>135</v>
      </c>
      <c r="BI42" s="2"/>
      <c r="BJ42" s="2"/>
      <c r="BK42" s="2" t="s">
        <v>138</v>
      </c>
      <c r="BL42" s="2" t="s">
        <v>137</v>
      </c>
      <c r="BM42" s="2" t="s">
        <v>137</v>
      </c>
      <c r="BN42" s="2" t="s">
        <v>137</v>
      </c>
      <c r="BO42" s="2"/>
      <c r="BP42" s="2"/>
      <c r="BQ42" s="2" t="s">
        <v>134</v>
      </c>
      <c r="BR42" s="2"/>
      <c r="BS42" s="2" t="s">
        <v>136</v>
      </c>
      <c r="BT42" s="2"/>
      <c r="BU42" s="2" t="s">
        <v>134</v>
      </c>
    </row>
    <row r="43" spans="1:73" ht="21">
      <c r="A43" t="s">
        <v>281</v>
      </c>
      <c r="B43" t="s">
        <v>140</v>
      </c>
      <c r="C43">
        <v>1994</v>
      </c>
      <c r="D43" t="s">
        <v>165</v>
      </c>
      <c r="E43" t="s">
        <v>129</v>
      </c>
      <c r="F43" t="s">
        <v>128</v>
      </c>
      <c r="G43">
        <v>6</v>
      </c>
      <c r="H43">
        <v>30</v>
      </c>
      <c r="I43">
        <v>6</v>
      </c>
      <c r="J43">
        <v>1</v>
      </c>
      <c r="K43">
        <v>4</v>
      </c>
      <c r="L43" s="2" t="s">
        <v>167</v>
      </c>
      <c r="M43">
        <v>4</v>
      </c>
      <c r="N43">
        <v>6</v>
      </c>
      <c r="O43">
        <v>2</v>
      </c>
      <c r="P43" t="s">
        <v>282</v>
      </c>
      <c r="Q43" t="s">
        <v>140</v>
      </c>
      <c r="R43" t="s">
        <v>129</v>
      </c>
      <c r="S43" s="2" t="s">
        <v>140</v>
      </c>
      <c r="T43" t="s">
        <v>203</v>
      </c>
      <c r="U43">
        <v>6</v>
      </c>
      <c r="V43">
        <v>2.2999999999999998</v>
      </c>
      <c r="W43">
        <v>0.8</v>
      </c>
      <c r="X43">
        <v>14</v>
      </c>
      <c r="Y43">
        <v>6</v>
      </c>
      <c r="Z43">
        <v>2.7</v>
      </c>
      <c r="AA43">
        <v>2.2000000000000002</v>
      </c>
      <c r="AB43" t="s">
        <v>129</v>
      </c>
      <c r="AC43" t="s">
        <v>129</v>
      </c>
      <c r="AD43" t="s">
        <v>129</v>
      </c>
      <c r="AE43" t="s">
        <v>129</v>
      </c>
      <c r="AF43" t="s">
        <v>129</v>
      </c>
      <c r="AG43" t="s">
        <v>129</v>
      </c>
      <c r="AH43" t="s">
        <v>129</v>
      </c>
      <c r="AI43" t="s">
        <v>129</v>
      </c>
      <c r="AJ43" t="s">
        <v>129</v>
      </c>
      <c r="AK43" t="s">
        <v>129</v>
      </c>
      <c r="AL43">
        <v>0</v>
      </c>
      <c r="AM43" s="2" t="s">
        <v>227</v>
      </c>
      <c r="AN43">
        <v>6</v>
      </c>
      <c r="AO43">
        <v>1.3</v>
      </c>
      <c r="AP43">
        <v>1.5</v>
      </c>
      <c r="AR43" s="2" t="s">
        <v>134</v>
      </c>
      <c r="AS43" s="2"/>
      <c r="AT43" s="2" t="s">
        <v>136</v>
      </c>
      <c r="AU43" s="2" t="s">
        <v>137</v>
      </c>
      <c r="AV43" s="2" t="s">
        <v>138</v>
      </c>
      <c r="AW43" s="2" t="s">
        <v>137</v>
      </c>
      <c r="AX43" s="2" t="s">
        <v>137</v>
      </c>
      <c r="AY43" s="2"/>
      <c r="AZ43" s="2"/>
      <c r="BA43" s="2"/>
      <c r="BB43" s="2" t="s">
        <v>138</v>
      </c>
      <c r="BC43" s="2" t="s">
        <v>135</v>
      </c>
      <c r="BD43" s="2"/>
      <c r="BE43" s="2" t="s">
        <v>138</v>
      </c>
      <c r="BF43" s="2" t="s">
        <v>138</v>
      </c>
      <c r="BG43" s="2" t="s">
        <v>136</v>
      </c>
      <c r="BH43" s="2" t="s">
        <v>135</v>
      </c>
      <c r="BI43" s="2"/>
      <c r="BJ43" s="2"/>
      <c r="BK43" s="2" t="s">
        <v>138</v>
      </c>
      <c r="BL43" s="2" t="s">
        <v>137</v>
      </c>
      <c r="BM43" s="2" t="s">
        <v>137</v>
      </c>
      <c r="BN43" s="2" t="s">
        <v>137</v>
      </c>
      <c r="BO43" s="2"/>
      <c r="BP43" s="2"/>
      <c r="BQ43" s="2" t="s">
        <v>134</v>
      </c>
      <c r="BR43" s="2"/>
      <c r="BS43" s="2" t="s">
        <v>136</v>
      </c>
      <c r="BT43" s="2"/>
      <c r="BU43" s="2" t="s">
        <v>134</v>
      </c>
    </row>
    <row r="44" spans="1:73" ht="21">
      <c r="A44" t="s">
        <v>284</v>
      </c>
      <c r="B44" t="s">
        <v>151</v>
      </c>
      <c r="C44">
        <v>2018</v>
      </c>
      <c r="D44" t="s">
        <v>285</v>
      </c>
      <c r="E44" t="s">
        <v>144</v>
      </c>
      <c r="F44" t="s">
        <v>128</v>
      </c>
      <c r="G44">
        <v>17</v>
      </c>
      <c r="H44">
        <v>33</v>
      </c>
      <c r="I44">
        <v>15</v>
      </c>
      <c r="J44">
        <v>5</v>
      </c>
      <c r="K44">
        <v>4</v>
      </c>
      <c r="L44" s="2" t="s">
        <v>146</v>
      </c>
      <c r="M44" t="s">
        <v>129</v>
      </c>
      <c r="N44">
        <v>20</v>
      </c>
      <c r="O44">
        <v>17</v>
      </c>
      <c r="P44" t="s">
        <v>209</v>
      </c>
      <c r="Q44" t="s">
        <v>151</v>
      </c>
      <c r="R44" t="s">
        <v>286</v>
      </c>
      <c r="S44" s="2" t="s">
        <v>133</v>
      </c>
      <c r="T44" t="s">
        <v>203</v>
      </c>
      <c r="U44">
        <v>17</v>
      </c>
      <c r="V44">
        <v>5.7</v>
      </c>
      <c r="W44">
        <v>1.76</v>
      </c>
      <c r="X44">
        <v>5</v>
      </c>
      <c r="Y44">
        <v>17</v>
      </c>
      <c r="Z44">
        <v>2.1</v>
      </c>
      <c r="AA44" t="s">
        <v>129</v>
      </c>
      <c r="AB44" t="s">
        <v>129</v>
      </c>
      <c r="AC44" t="s">
        <v>129</v>
      </c>
      <c r="AD44" t="s">
        <v>129</v>
      </c>
      <c r="AE44" t="s">
        <v>129</v>
      </c>
      <c r="AF44" t="s">
        <v>129</v>
      </c>
      <c r="AG44" t="s">
        <v>129</v>
      </c>
      <c r="AH44" t="s">
        <v>129</v>
      </c>
      <c r="AI44" t="s">
        <v>129</v>
      </c>
      <c r="AJ44" t="s">
        <v>129</v>
      </c>
      <c r="AK44" t="s">
        <v>129</v>
      </c>
      <c r="AL44">
        <v>3</v>
      </c>
      <c r="AM44" s="2"/>
      <c r="AR44" s="2" t="s">
        <v>134</v>
      </c>
      <c r="AS44" s="2"/>
      <c r="AT44" s="2" t="s">
        <v>136</v>
      </c>
      <c r="AU44" s="2" t="s">
        <v>137</v>
      </c>
      <c r="AV44" s="2" t="s">
        <v>138</v>
      </c>
      <c r="AW44" s="2" t="s">
        <v>137</v>
      </c>
      <c r="AX44" s="2" t="s">
        <v>137</v>
      </c>
      <c r="AY44" s="2"/>
      <c r="AZ44" s="2"/>
      <c r="BA44" s="2"/>
      <c r="BB44" s="2" t="s">
        <v>138</v>
      </c>
      <c r="BC44" s="2" t="s">
        <v>135</v>
      </c>
      <c r="BD44" s="2"/>
      <c r="BE44" s="2" t="s">
        <v>138</v>
      </c>
      <c r="BF44" s="2" t="s">
        <v>138</v>
      </c>
      <c r="BG44" s="2" t="s">
        <v>136</v>
      </c>
      <c r="BH44" s="2" t="s">
        <v>135</v>
      </c>
      <c r="BI44" s="2"/>
      <c r="BJ44" s="2"/>
      <c r="BK44" s="2" t="s">
        <v>138</v>
      </c>
      <c r="BL44" s="2" t="s">
        <v>137</v>
      </c>
      <c r="BM44" s="2" t="s">
        <v>137</v>
      </c>
      <c r="BN44" s="2" t="s">
        <v>137</v>
      </c>
      <c r="BO44" s="2"/>
      <c r="BP44" s="2"/>
      <c r="BQ44" s="2" t="s">
        <v>134</v>
      </c>
      <c r="BR44" s="2"/>
      <c r="BS44" s="2" t="s">
        <v>136</v>
      </c>
      <c r="BT44" s="2"/>
      <c r="BU44" s="2" t="s">
        <v>134</v>
      </c>
    </row>
    <row r="45" spans="1:73" ht="21">
      <c r="A45" t="s">
        <v>284</v>
      </c>
      <c r="B45" t="s">
        <v>234</v>
      </c>
      <c r="C45">
        <v>2018</v>
      </c>
      <c r="D45" t="s">
        <v>285</v>
      </c>
      <c r="E45" t="s">
        <v>144</v>
      </c>
      <c r="F45" t="s">
        <v>128</v>
      </c>
      <c r="G45">
        <v>34</v>
      </c>
      <c r="H45">
        <v>36.5</v>
      </c>
      <c r="I45">
        <v>12.1</v>
      </c>
      <c r="J45">
        <v>12</v>
      </c>
      <c r="K45">
        <v>9</v>
      </c>
      <c r="L45" s="2" t="s">
        <v>146</v>
      </c>
      <c r="M45" t="s">
        <v>129</v>
      </c>
      <c r="N45">
        <v>40</v>
      </c>
      <c r="O45">
        <v>34</v>
      </c>
      <c r="P45" t="s">
        <v>209</v>
      </c>
      <c r="Q45" t="s">
        <v>234</v>
      </c>
      <c r="R45" t="s">
        <v>287</v>
      </c>
      <c r="S45" s="2" t="s">
        <v>233</v>
      </c>
      <c r="T45" t="s">
        <v>203</v>
      </c>
      <c r="U45">
        <v>34</v>
      </c>
      <c r="V45">
        <v>5.88</v>
      </c>
      <c r="W45">
        <v>1.36</v>
      </c>
      <c r="X45">
        <v>5</v>
      </c>
      <c r="Y45">
        <v>34</v>
      </c>
      <c r="Z45">
        <v>1.9</v>
      </c>
      <c r="AA45" t="s">
        <v>129</v>
      </c>
      <c r="AB45" t="s">
        <v>129</v>
      </c>
      <c r="AC45" t="s">
        <v>129</v>
      </c>
      <c r="AD45" t="s">
        <v>129</v>
      </c>
      <c r="AE45" t="s">
        <v>129</v>
      </c>
      <c r="AF45" t="s">
        <v>129</v>
      </c>
      <c r="AG45" t="s">
        <v>129</v>
      </c>
      <c r="AH45" t="s">
        <v>129</v>
      </c>
      <c r="AI45" t="s">
        <v>129</v>
      </c>
      <c r="AJ45" t="s">
        <v>129</v>
      </c>
      <c r="AK45" t="s">
        <v>129</v>
      </c>
      <c r="AL45">
        <v>6</v>
      </c>
      <c r="AM45" s="2"/>
      <c r="AR45" s="2" t="s">
        <v>134</v>
      </c>
      <c r="AS45" s="2"/>
      <c r="AT45" s="2" t="s">
        <v>136</v>
      </c>
      <c r="AU45" s="2" t="s">
        <v>137</v>
      </c>
      <c r="AV45" s="2" t="s">
        <v>138</v>
      </c>
      <c r="AW45" s="2" t="s">
        <v>137</v>
      </c>
      <c r="AX45" s="2" t="s">
        <v>137</v>
      </c>
      <c r="AY45" s="2"/>
      <c r="AZ45" s="2"/>
      <c r="BA45" s="2"/>
      <c r="BB45" s="2" t="s">
        <v>138</v>
      </c>
      <c r="BC45" s="2" t="s">
        <v>135</v>
      </c>
      <c r="BD45" s="2"/>
      <c r="BE45" s="2" t="s">
        <v>138</v>
      </c>
      <c r="BF45" s="2" t="s">
        <v>138</v>
      </c>
      <c r="BG45" s="2" t="s">
        <v>136</v>
      </c>
      <c r="BH45" s="2" t="s">
        <v>135</v>
      </c>
      <c r="BI45" s="2"/>
      <c r="BJ45" s="2"/>
      <c r="BK45" s="2" t="s">
        <v>138</v>
      </c>
      <c r="BL45" s="2" t="s">
        <v>137</v>
      </c>
      <c r="BM45" s="2" t="s">
        <v>137</v>
      </c>
      <c r="BN45" s="2" t="s">
        <v>137</v>
      </c>
      <c r="BO45" s="2"/>
      <c r="BP45" s="2"/>
      <c r="BQ45" s="2" t="s">
        <v>134</v>
      </c>
      <c r="BR45" s="2"/>
      <c r="BS45" s="2" t="s">
        <v>136</v>
      </c>
      <c r="BT45" s="2"/>
      <c r="BU45" s="2" t="s">
        <v>134</v>
      </c>
    </row>
    <row r="46" spans="1:73" ht="21">
      <c r="A46" t="s">
        <v>288</v>
      </c>
      <c r="B46" t="s">
        <v>289</v>
      </c>
      <c r="C46">
        <v>2018</v>
      </c>
      <c r="D46" t="s">
        <v>285</v>
      </c>
      <c r="E46" t="s">
        <v>144</v>
      </c>
      <c r="F46" t="s">
        <v>128</v>
      </c>
      <c r="G46">
        <v>17</v>
      </c>
      <c r="H46">
        <v>38</v>
      </c>
      <c r="I46">
        <v>14</v>
      </c>
      <c r="J46">
        <v>7</v>
      </c>
      <c r="K46">
        <v>3</v>
      </c>
      <c r="L46" s="2" t="s">
        <v>146</v>
      </c>
      <c r="M46" t="s">
        <v>129</v>
      </c>
      <c r="N46">
        <v>20</v>
      </c>
      <c r="O46">
        <v>17</v>
      </c>
      <c r="P46" t="s">
        <v>209</v>
      </c>
      <c r="Q46" t="s">
        <v>234</v>
      </c>
      <c r="R46" t="s">
        <v>290</v>
      </c>
      <c r="S46" s="2" t="s">
        <v>233</v>
      </c>
      <c r="T46" t="s">
        <v>203</v>
      </c>
      <c r="U46">
        <v>17</v>
      </c>
      <c r="V46">
        <v>5.76</v>
      </c>
      <c r="W46">
        <v>1.39</v>
      </c>
      <c r="X46">
        <v>5</v>
      </c>
      <c r="Y46">
        <v>17</v>
      </c>
      <c r="Z46">
        <v>2</v>
      </c>
      <c r="AA46" t="s">
        <v>129</v>
      </c>
      <c r="AB46" t="s">
        <v>129</v>
      </c>
      <c r="AC46" t="s">
        <v>129</v>
      </c>
      <c r="AD46" t="s">
        <v>129</v>
      </c>
      <c r="AE46" t="s">
        <v>129</v>
      </c>
      <c r="AF46" t="s">
        <v>129</v>
      </c>
      <c r="AG46" t="s">
        <v>129</v>
      </c>
      <c r="AH46" t="s">
        <v>129</v>
      </c>
      <c r="AI46" t="s">
        <v>129</v>
      </c>
      <c r="AJ46" t="s">
        <v>129</v>
      </c>
      <c r="AK46" t="s">
        <v>129</v>
      </c>
      <c r="AL46">
        <v>3</v>
      </c>
      <c r="AM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row>
    <row r="47" spans="1:73" ht="21">
      <c r="A47" t="s">
        <v>291</v>
      </c>
      <c r="B47" t="s">
        <v>292</v>
      </c>
      <c r="C47">
        <v>2018</v>
      </c>
      <c r="D47" t="s">
        <v>285</v>
      </c>
      <c r="E47" t="s">
        <v>144</v>
      </c>
      <c r="F47" t="s">
        <v>128</v>
      </c>
      <c r="G47">
        <v>17</v>
      </c>
      <c r="H47">
        <v>35</v>
      </c>
      <c r="I47">
        <v>10</v>
      </c>
      <c r="J47">
        <v>5</v>
      </c>
      <c r="K47">
        <v>6</v>
      </c>
      <c r="L47" s="2" t="s">
        <v>146</v>
      </c>
      <c r="M47" t="s">
        <v>129</v>
      </c>
      <c r="N47">
        <v>20</v>
      </c>
      <c r="O47">
        <v>17</v>
      </c>
      <c r="P47" t="s">
        <v>209</v>
      </c>
      <c r="Q47" t="s">
        <v>234</v>
      </c>
      <c r="R47" t="s">
        <v>247</v>
      </c>
      <c r="S47" s="2" t="s">
        <v>233</v>
      </c>
      <c r="T47" t="s">
        <v>203</v>
      </c>
      <c r="U47">
        <v>17</v>
      </c>
      <c r="V47">
        <v>6</v>
      </c>
      <c r="W47">
        <v>1.37</v>
      </c>
      <c r="X47">
        <v>5</v>
      </c>
      <c r="Y47">
        <v>17</v>
      </c>
      <c r="Z47">
        <v>1.8</v>
      </c>
      <c r="AA47" t="s">
        <v>129</v>
      </c>
      <c r="AB47" t="s">
        <v>129</v>
      </c>
      <c r="AC47" t="s">
        <v>129</v>
      </c>
      <c r="AD47" t="s">
        <v>129</v>
      </c>
      <c r="AE47" t="s">
        <v>129</v>
      </c>
      <c r="AF47" t="s">
        <v>129</v>
      </c>
      <c r="AG47" t="s">
        <v>129</v>
      </c>
      <c r="AH47" t="s">
        <v>129</v>
      </c>
      <c r="AI47" t="s">
        <v>129</v>
      </c>
      <c r="AJ47" t="s">
        <v>129</v>
      </c>
      <c r="AK47" t="s">
        <v>129</v>
      </c>
      <c r="AL47">
        <v>3</v>
      </c>
      <c r="AM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row>
    <row r="48" spans="1:73" ht="21">
      <c r="A48" t="s">
        <v>293</v>
      </c>
      <c r="B48" t="s">
        <v>294</v>
      </c>
      <c r="C48">
        <v>2020</v>
      </c>
      <c r="D48" t="s">
        <v>285</v>
      </c>
      <c r="E48" t="s">
        <v>129</v>
      </c>
      <c r="F48" t="s">
        <v>128</v>
      </c>
      <c r="G48">
        <v>25</v>
      </c>
      <c r="H48">
        <v>43.32</v>
      </c>
      <c r="I48">
        <v>12.02</v>
      </c>
      <c r="J48">
        <v>6</v>
      </c>
      <c r="K48" t="s">
        <v>129</v>
      </c>
      <c r="L48" s="2" t="s">
        <v>146</v>
      </c>
      <c r="M48">
        <v>4</v>
      </c>
      <c r="N48">
        <v>26</v>
      </c>
      <c r="O48" t="s">
        <v>129</v>
      </c>
      <c r="P48" t="s">
        <v>209</v>
      </c>
      <c r="Q48" t="s">
        <v>294</v>
      </c>
      <c r="R48" t="s">
        <v>295</v>
      </c>
      <c r="S48" s="2" t="s">
        <v>207</v>
      </c>
      <c r="T48" t="s">
        <v>203</v>
      </c>
      <c r="U48">
        <v>25</v>
      </c>
      <c r="V48">
        <v>2.68</v>
      </c>
      <c r="W48">
        <v>0.69</v>
      </c>
      <c r="X48">
        <v>5</v>
      </c>
      <c r="Y48">
        <v>25</v>
      </c>
      <c r="Z48">
        <v>0.68</v>
      </c>
      <c r="AA48">
        <v>1.06</v>
      </c>
      <c r="AB48" t="s">
        <v>129</v>
      </c>
      <c r="AC48" t="s">
        <v>129</v>
      </c>
      <c r="AD48" t="s">
        <v>129</v>
      </c>
      <c r="AE48" t="s">
        <v>129</v>
      </c>
      <c r="AF48" t="s">
        <v>129</v>
      </c>
      <c r="AG48" t="s">
        <v>129</v>
      </c>
      <c r="AH48" t="s">
        <v>129</v>
      </c>
      <c r="AI48" t="s">
        <v>129</v>
      </c>
      <c r="AJ48" t="s">
        <v>129</v>
      </c>
      <c r="AK48" t="s">
        <v>129</v>
      </c>
      <c r="AL48">
        <v>1</v>
      </c>
      <c r="AM48" s="2"/>
      <c r="AR48" s="2" t="s">
        <v>134</v>
      </c>
      <c r="AS48" s="2"/>
      <c r="AT48" s="2" t="s">
        <v>136</v>
      </c>
      <c r="AU48" s="2" t="s">
        <v>137</v>
      </c>
      <c r="AV48" s="2" t="s">
        <v>138</v>
      </c>
      <c r="AW48" s="2" t="s">
        <v>137</v>
      </c>
      <c r="AX48" s="2" t="s">
        <v>137</v>
      </c>
      <c r="AY48" s="2"/>
      <c r="AZ48" s="2"/>
      <c r="BA48" s="2"/>
      <c r="BB48" s="2" t="s">
        <v>138</v>
      </c>
      <c r="BC48" s="2" t="s">
        <v>135</v>
      </c>
      <c r="BD48" s="2"/>
      <c r="BE48" s="2" t="s">
        <v>138</v>
      </c>
      <c r="BF48" s="2" t="s">
        <v>138</v>
      </c>
      <c r="BG48" s="2" t="s">
        <v>136</v>
      </c>
      <c r="BH48" s="2" t="s">
        <v>135</v>
      </c>
      <c r="BI48" s="2"/>
      <c r="BJ48" s="2"/>
      <c r="BK48" s="2" t="s">
        <v>138</v>
      </c>
      <c r="BL48" s="2" t="s">
        <v>137</v>
      </c>
      <c r="BM48" s="2" t="s">
        <v>137</v>
      </c>
      <c r="BN48" s="2" t="s">
        <v>137</v>
      </c>
      <c r="BO48" s="2"/>
      <c r="BP48" s="2"/>
      <c r="BQ48" s="2" t="s">
        <v>134</v>
      </c>
      <c r="BR48" s="2"/>
      <c r="BS48" s="2" t="s">
        <v>136</v>
      </c>
      <c r="BT48" s="2"/>
      <c r="BU48" s="2" t="s">
        <v>134</v>
      </c>
    </row>
    <row r="49" spans="1:73" ht="21">
      <c r="A49" t="s">
        <v>293</v>
      </c>
      <c r="B49" t="s">
        <v>140</v>
      </c>
      <c r="C49">
        <v>2020</v>
      </c>
      <c r="D49" t="s">
        <v>285</v>
      </c>
      <c r="E49" t="s">
        <v>129</v>
      </c>
      <c r="F49" t="s">
        <v>128</v>
      </c>
      <c r="G49">
        <v>25</v>
      </c>
      <c r="H49">
        <v>40.64</v>
      </c>
      <c r="I49">
        <v>11.92</v>
      </c>
      <c r="J49">
        <v>13</v>
      </c>
      <c r="K49" t="s">
        <v>129</v>
      </c>
      <c r="L49" s="2" t="s">
        <v>146</v>
      </c>
      <c r="M49">
        <v>4</v>
      </c>
      <c r="N49">
        <v>26</v>
      </c>
      <c r="O49" t="s">
        <v>129</v>
      </c>
      <c r="P49" t="s">
        <v>209</v>
      </c>
      <c r="Q49" t="s">
        <v>140</v>
      </c>
      <c r="R49" t="s">
        <v>129</v>
      </c>
      <c r="S49" s="2" t="s">
        <v>140</v>
      </c>
      <c r="T49" t="s">
        <v>203</v>
      </c>
      <c r="U49">
        <v>25</v>
      </c>
      <c r="V49">
        <v>2.52</v>
      </c>
      <c r="W49">
        <v>0.57999999999999996</v>
      </c>
      <c r="X49">
        <v>5</v>
      </c>
      <c r="Y49">
        <v>25</v>
      </c>
      <c r="Z49">
        <v>1.8</v>
      </c>
      <c r="AA49">
        <v>1.1499999999999999</v>
      </c>
      <c r="AB49" t="s">
        <v>129</v>
      </c>
      <c r="AC49" t="s">
        <v>129</v>
      </c>
      <c r="AD49" t="s">
        <v>129</v>
      </c>
      <c r="AE49" t="s">
        <v>129</v>
      </c>
      <c r="AF49" t="s">
        <v>129</v>
      </c>
      <c r="AG49" t="s">
        <v>129</v>
      </c>
      <c r="AH49" t="s">
        <v>129</v>
      </c>
      <c r="AI49" t="s">
        <v>129</v>
      </c>
      <c r="AJ49" t="s">
        <v>129</v>
      </c>
      <c r="AK49" t="s">
        <v>129</v>
      </c>
      <c r="AL49">
        <v>1</v>
      </c>
      <c r="AM49" s="2"/>
      <c r="AR49" s="2" t="s">
        <v>134</v>
      </c>
      <c r="AS49" s="2"/>
      <c r="AT49" s="2" t="s">
        <v>136</v>
      </c>
      <c r="AU49" s="2" t="s">
        <v>137</v>
      </c>
      <c r="AV49" s="2" t="s">
        <v>138</v>
      </c>
      <c r="AW49" s="2" t="s">
        <v>137</v>
      </c>
      <c r="AX49" s="2" t="s">
        <v>137</v>
      </c>
      <c r="AY49" s="2"/>
      <c r="AZ49" s="2"/>
      <c r="BA49" s="2"/>
      <c r="BB49" s="2" t="s">
        <v>138</v>
      </c>
      <c r="BC49" s="2" t="s">
        <v>135</v>
      </c>
      <c r="BD49" s="2"/>
      <c r="BE49" s="2" t="s">
        <v>138</v>
      </c>
      <c r="BF49" s="2" t="s">
        <v>138</v>
      </c>
      <c r="BG49" s="2" t="s">
        <v>136</v>
      </c>
      <c r="BH49" s="2" t="s">
        <v>135</v>
      </c>
      <c r="BI49" s="2"/>
      <c r="BJ49" s="2"/>
      <c r="BK49" s="2" t="s">
        <v>138</v>
      </c>
      <c r="BL49" s="2" t="s">
        <v>137</v>
      </c>
      <c r="BM49" s="2" t="s">
        <v>137</v>
      </c>
      <c r="BN49" s="2" t="s">
        <v>137</v>
      </c>
      <c r="BO49" s="2"/>
      <c r="BP49" s="2"/>
      <c r="BQ49" s="2" t="s">
        <v>134</v>
      </c>
      <c r="BR49" s="2"/>
      <c r="BS49" s="2" t="s">
        <v>136</v>
      </c>
      <c r="BT49" s="2"/>
      <c r="BU49" s="2" t="s">
        <v>134</v>
      </c>
    </row>
    <row r="50" spans="1:73">
      <c r="A50" s="8" t="s">
        <v>97</v>
      </c>
      <c r="B50" t="s">
        <v>98</v>
      </c>
      <c r="C50">
        <v>1976</v>
      </c>
      <c r="L50" s="2"/>
      <c r="S50" s="2"/>
      <c r="AM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row>
    <row r="51" spans="1:73">
      <c r="A51" s="8" t="s">
        <v>97</v>
      </c>
      <c r="B51" t="s">
        <v>82</v>
      </c>
      <c r="C51">
        <v>1976</v>
      </c>
      <c r="L51" s="2"/>
      <c r="S51" s="2"/>
      <c r="AM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row>
    <row r="52" spans="1:73" ht="21">
      <c r="A52" t="s">
        <v>99</v>
      </c>
      <c r="B52" t="s">
        <v>96</v>
      </c>
      <c r="C52">
        <v>2010</v>
      </c>
      <c r="D52" t="s">
        <v>212</v>
      </c>
      <c r="E52" t="s">
        <v>179</v>
      </c>
      <c r="F52" t="s">
        <v>304</v>
      </c>
      <c r="G52">
        <v>13</v>
      </c>
      <c r="H52">
        <v>43</v>
      </c>
      <c r="I52">
        <v>10.6</v>
      </c>
      <c r="J52">
        <v>7</v>
      </c>
      <c r="K52">
        <v>9</v>
      </c>
      <c r="L52" s="2"/>
      <c r="M52">
        <v>13</v>
      </c>
      <c r="N52">
        <v>8</v>
      </c>
      <c r="O52" t="s">
        <v>305</v>
      </c>
      <c r="P52" t="s">
        <v>305</v>
      </c>
      <c r="Q52" t="s">
        <v>96</v>
      </c>
      <c r="R52" t="s">
        <v>255</v>
      </c>
      <c r="S52" s="2" t="s">
        <v>207</v>
      </c>
      <c r="T52" t="s">
        <v>203</v>
      </c>
      <c r="U52">
        <v>8</v>
      </c>
      <c r="V52">
        <v>2.87</v>
      </c>
      <c r="W52">
        <v>0.64</v>
      </c>
      <c r="X52">
        <v>3</v>
      </c>
      <c r="Y52">
        <v>8</v>
      </c>
      <c r="Z52">
        <v>1</v>
      </c>
      <c r="AA52">
        <v>1.07</v>
      </c>
      <c r="AB52" t="s">
        <v>179</v>
      </c>
      <c r="AC52" t="s">
        <v>179</v>
      </c>
      <c r="AD52" t="s">
        <v>179</v>
      </c>
      <c r="AE52">
        <v>6</v>
      </c>
      <c r="AF52">
        <v>5</v>
      </c>
      <c r="AG52">
        <v>1.4</v>
      </c>
      <c r="AH52">
        <v>0.89</v>
      </c>
      <c r="AI52" t="s">
        <v>179</v>
      </c>
      <c r="AJ52" t="s">
        <v>179</v>
      </c>
      <c r="AK52" s="18" t="s">
        <v>129</v>
      </c>
      <c r="AL52" s="18" t="s">
        <v>129</v>
      </c>
      <c r="AM52" s="2" t="s">
        <v>210</v>
      </c>
      <c r="AN52">
        <v>8</v>
      </c>
      <c r="AO52">
        <v>66.5</v>
      </c>
      <c r="AP52">
        <v>17.920000000000002</v>
      </c>
      <c r="AR52" s="2" t="s">
        <v>185</v>
      </c>
      <c r="AS52" s="2" t="s">
        <v>136</v>
      </c>
      <c r="AT52" s="2" t="s">
        <v>186</v>
      </c>
      <c r="AU52" s="2" t="s">
        <v>137</v>
      </c>
      <c r="AV52" s="2" t="s">
        <v>189</v>
      </c>
      <c r="AW52" s="2" t="s">
        <v>137</v>
      </c>
      <c r="AX52" s="2" t="s">
        <v>137</v>
      </c>
      <c r="AY52" s="2" t="s">
        <v>137</v>
      </c>
      <c r="AZ52" s="2" t="s">
        <v>135</v>
      </c>
      <c r="BA52" s="2" t="s">
        <v>135</v>
      </c>
      <c r="BB52" s="2" t="s">
        <v>138</v>
      </c>
      <c r="BC52" s="2" t="s">
        <v>137</v>
      </c>
      <c r="BD52" s="2" t="s">
        <v>137</v>
      </c>
      <c r="BE52" s="2" t="s">
        <v>134</v>
      </c>
      <c r="BF52" s="2" t="s">
        <v>138</v>
      </c>
      <c r="BG52" s="2" t="s">
        <v>135</v>
      </c>
      <c r="BH52" s="2" t="s">
        <v>137</v>
      </c>
      <c r="BI52" s="2"/>
      <c r="BJ52" s="2"/>
      <c r="BK52" s="2" t="s">
        <v>138</v>
      </c>
      <c r="BL52" s="2" t="s">
        <v>137</v>
      </c>
      <c r="BM52" s="2" t="s">
        <v>137</v>
      </c>
      <c r="BN52" s="2" t="s">
        <v>137</v>
      </c>
      <c r="BO52" s="2"/>
      <c r="BP52" s="2"/>
      <c r="BQ52" s="2" t="s">
        <v>134</v>
      </c>
      <c r="BR52" s="2" t="s">
        <v>136</v>
      </c>
      <c r="BS52" s="2" t="s">
        <v>135</v>
      </c>
      <c r="BT52" s="2" t="s">
        <v>136</v>
      </c>
      <c r="BU52" s="2" t="s">
        <v>185</v>
      </c>
    </row>
    <row r="53" spans="1:73" ht="21">
      <c r="A53" t="s">
        <v>99</v>
      </c>
      <c r="B53" t="s">
        <v>64</v>
      </c>
      <c r="C53">
        <v>2010</v>
      </c>
      <c r="D53" t="s">
        <v>212</v>
      </c>
      <c r="E53" t="s">
        <v>179</v>
      </c>
      <c r="F53" t="s">
        <v>304</v>
      </c>
      <c r="G53" t="s">
        <v>179</v>
      </c>
      <c r="H53" t="s">
        <v>179</v>
      </c>
      <c r="I53" t="s">
        <v>179</v>
      </c>
      <c r="J53" t="s">
        <v>179</v>
      </c>
      <c r="K53" t="s">
        <v>179</v>
      </c>
      <c r="L53" s="2"/>
      <c r="M53" t="s">
        <v>179</v>
      </c>
      <c r="N53">
        <v>5</v>
      </c>
      <c r="O53" t="s">
        <v>305</v>
      </c>
      <c r="P53" t="s">
        <v>305</v>
      </c>
      <c r="Q53" t="s">
        <v>64</v>
      </c>
      <c r="R53" t="s">
        <v>179</v>
      </c>
      <c r="S53" s="2" t="s">
        <v>140</v>
      </c>
      <c r="T53" t="s">
        <v>203</v>
      </c>
      <c r="U53">
        <v>5</v>
      </c>
      <c r="V53">
        <v>3</v>
      </c>
      <c r="W53">
        <v>1.41</v>
      </c>
      <c r="X53">
        <v>3</v>
      </c>
      <c r="Y53">
        <v>5</v>
      </c>
      <c r="Z53">
        <v>2.8</v>
      </c>
      <c r="AA53">
        <v>1.3</v>
      </c>
      <c r="AB53" t="s">
        <v>179</v>
      </c>
      <c r="AC53" t="s">
        <v>179</v>
      </c>
      <c r="AD53" t="s">
        <v>179</v>
      </c>
      <c r="AE53">
        <v>6</v>
      </c>
      <c r="AF53">
        <v>8</v>
      </c>
      <c r="AG53">
        <v>1.1200000000000001</v>
      </c>
      <c r="AH53">
        <v>1.36</v>
      </c>
      <c r="AI53" t="s">
        <v>179</v>
      </c>
      <c r="AJ53" t="s">
        <v>179</v>
      </c>
      <c r="AK53" s="18" t="s">
        <v>129</v>
      </c>
      <c r="AL53" s="18" t="s">
        <v>129</v>
      </c>
      <c r="AM53" s="2" t="s">
        <v>210</v>
      </c>
      <c r="AN53">
        <v>5</v>
      </c>
      <c r="AO53">
        <v>56.2</v>
      </c>
      <c r="AP53">
        <v>26.38</v>
      </c>
      <c r="AR53" s="2" t="s">
        <v>185</v>
      </c>
      <c r="AS53" s="2" t="s">
        <v>136</v>
      </c>
      <c r="AT53" s="2" t="s">
        <v>186</v>
      </c>
      <c r="AU53" s="2" t="s">
        <v>137</v>
      </c>
      <c r="AV53" s="2" t="s">
        <v>189</v>
      </c>
      <c r="AW53" s="2" t="s">
        <v>137</v>
      </c>
      <c r="AX53" s="2" t="s">
        <v>137</v>
      </c>
      <c r="AY53" s="2" t="s">
        <v>137</v>
      </c>
      <c r="AZ53" s="2" t="s">
        <v>135</v>
      </c>
      <c r="BA53" s="2" t="s">
        <v>135</v>
      </c>
      <c r="BB53" s="2" t="s">
        <v>138</v>
      </c>
      <c r="BC53" s="2" t="s">
        <v>137</v>
      </c>
      <c r="BD53" s="2" t="s">
        <v>137</v>
      </c>
      <c r="BE53" s="2" t="s">
        <v>134</v>
      </c>
      <c r="BF53" s="2" t="s">
        <v>138</v>
      </c>
      <c r="BG53" s="2" t="s">
        <v>135</v>
      </c>
      <c r="BH53" s="2" t="s">
        <v>137</v>
      </c>
      <c r="BI53" s="2"/>
      <c r="BJ53" s="2"/>
      <c r="BK53" s="2" t="s">
        <v>138</v>
      </c>
      <c r="BL53" s="2" t="s">
        <v>137</v>
      </c>
      <c r="BM53" s="2" t="s">
        <v>137</v>
      </c>
      <c r="BN53" s="2" t="s">
        <v>137</v>
      </c>
      <c r="BO53" s="2"/>
      <c r="BP53" s="2"/>
      <c r="BQ53" s="2" t="s">
        <v>134</v>
      </c>
      <c r="BR53" s="2" t="s">
        <v>136</v>
      </c>
      <c r="BS53" s="2" t="s">
        <v>135</v>
      </c>
      <c r="BT53" s="2" t="s">
        <v>136</v>
      </c>
      <c r="BU53" s="2" t="s">
        <v>185</v>
      </c>
    </row>
    <row r="54" spans="1:73" ht="21">
      <c r="A54" t="s">
        <v>115</v>
      </c>
      <c r="B54" t="s">
        <v>116</v>
      </c>
      <c r="C54">
        <v>1991</v>
      </c>
      <c r="D54" t="s">
        <v>177</v>
      </c>
      <c r="E54" t="s">
        <v>179</v>
      </c>
      <c r="F54" t="s">
        <v>306</v>
      </c>
      <c r="G54">
        <v>10</v>
      </c>
      <c r="H54">
        <v>34.1</v>
      </c>
      <c r="I54">
        <v>6.5</v>
      </c>
      <c r="J54">
        <v>3</v>
      </c>
      <c r="K54">
        <v>5</v>
      </c>
      <c r="L54" s="2" t="s">
        <v>167</v>
      </c>
      <c r="M54">
        <v>13</v>
      </c>
      <c r="N54">
        <v>13</v>
      </c>
      <c r="O54" t="s">
        <v>307</v>
      </c>
      <c r="P54" t="s">
        <v>307</v>
      </c>
      <c r="Q54" t="s">
        <v>116</v>
      </c>
      <c r="R54" t="s">
        <v>308</v>
      </c>
      <c r="S54" s="2"/>
      <c r="T54" t="s">
        <v>309</v>
      </c>
      <c r="U54">
        <v>10</v>
      </c>
      <c r="V54">
        <v>2</v>
      </c>
      <c r="W54">
        <v>1.05</v>
      </c>
      <c r="X54">
        <v>15</v>
      </c>
      <c r="Y54">
        <v>10</v>
      </c>
      <c r="Z54">
        <v>1.25</v>
      </c>
      <c r="AA54">
        <v>1.17</v>
      </c>
      <c r="AB54" t="s">
        <v>179</v>
      </c>
      <c r="AC54" t="s">
        <v>179</v>
      </c>
      <c r="AD54" t="s">
        <v>179</v>
      </c>
      <c r="AE54" t="s">
        <v>179</v>
      </c>
      <c r="AF54" t="s">
        <v>179</v>
      </c>
      <c r="AG54" t="s">
        <v>179</v>
      </c>
      <c r="AH54" t="s">
        <v>179</v>
      </c>
      <c r="AI54" t="s">
        <v>179</v>
      </c>
      <c r="AJ54" t="s">
        <v>179</v>
      </c>
      <c r="AK54" t="s">
        <v>179</v>
      </c>
      <c r="AL54">
        <v>3</v>
      </c>
      <c r="AM54" t="s">
        <v>179</v>
      </c>
      <c r="AN54" t="s">
        <v>179</v>
      </c>
      <c r="AO54" t="s">
        <v>179</v>
      </c>
      <c r="AP54" t="s">
        <v>179</v>
      </c>
      <c r="AR54" s="2" t="s">
        <v>185</v>
      </c>
      <c r="AS54" s="2" t="s">
        <v>187</v>
      </c>
      <c r="AT54" s="2" t="s">
        <v>186</v>
      </c>
      <c r="AU54" s="2" t="s">
        <v>188</v>
      </c>
      <c r="AV54" s="2" t="s">
        <v>189</v>
      </c>
      <c r="AW54" s="2" t="s">
        <v>137</v>
      </c>
      <c r="AX54" s="2" t="s">
        <v>137</v>
      </c>
      <c r="AY54" s="2" t="s">
        <v>137</v>
      </c>
      <c r="AZ54" s="2" t="s">
        <v>135</v>
      </c>
      <c r="BA54" s="2" t="s">
        <v>135</v>
      </c>
      <c r="BB54" s="2" t="s">
        <v>138</v>
      </c>
      <c r="BC54" s="2" t="s">
        <v>137</v>
      </c>
      <c r="BD54" s="2" t="s">
        <v>137</v>
      </c>
      <c r="BE54" s="2" t="s">
        <v>134</v>
      </c>
      <c r="BF54" s="2" t="s">
        <v>190</v>
      </c>
      <c r="BG54" s="2" t="s">
        <v>188</v>
      </c>
      <c r="BH54" s="2" t="s">
        <v>188</v>
      </c>
      <c r="BI54" s="2" t="s">
        <v>186</v>
      </c>
      <c r="BJ54" s="2" t="s">
        <v>186</v>
      </c>
      <c r="BK54" s="2" t="s">
        <v>138</v>
      </c>
      <c r="BL54" s="2" t="s">
        <v>137</v>
      </c>
      <c r="BM54" s="2" t="s">
        <v>137</v>
      </c>
      <c r="BN54" s="2" t="s">
        <v>137</v>
      </c>
      <c r="BO54" s="2"/>
      <c r="BP54" s="2"/>
      <c r="BQ54" s="2" t="s">
        <v>185</v>
      </c>
      <c r="BR54" s="2" t="s">
        <v>187</v>
      </c>
      <c r="BS54" s="2" t="s">
        <v>187</v>
      </c>
      <c r="BT54" s="2" t="s">
        <v>187</v>
      </c>
      <c r="BU54" s="2" t="s">
        <v>190</v>
      </c>
    </row>
    <row r="55" spans="1:73" ht="21">
      <c r="A55" t="s">
        <v>115</v>
      </c>
      <c r="B55" t="s">
        <v>64</v>
      </c>
      <c r="C55">
        <v>1991</v>
      </c>
      <c r="D55" t="s">
        <v>177</v>
      </c>
      <c r="E55" t="s">
        <v>179</v>
      </c>
      <c r="F55" t="s">
        <v>306</v>
      </c>
      <c r="G55">
        <v>10</v>
      </c>
      <c r="H55">
        <v>33.5</v>
      </c>
      <c r="I55">
        <v>6.4</v>
      </c>
      <c r="J55">
        <v>4</v>
      </c>
      <c r="K55">
        <v>9</v>
      </c>
      <c r="L55" s="2" t="s">
        <v>167</v>
      </c>
      <c r="M55">
        <v>12</v>
      </c>
      <c r="N55">
        <v>12</v>
      </c>
      <c r="O55" t="s">
        <v>307</v>
      </c>
      <c r="P55" t="s">
        <v>307</v>
      </c>
      <c r="Q55" t="s">
        <v>64</v>
      </c>
      <c r="R55" t="s">
        <v>179</v>
      </c>
      <c r="S55" s="2" t="s">
        <v>140</v>
      </c>
      <c r="T55" t="s">
        <v>309</v>
      </c>
      <c r="U55">
        <v>10</v>
      </c>
      <c r="V55">
        <v>2.7</v>
      </c>
      <c r="W55">
        <v>0.48</v>
      </c>
      <c r="X55">
        <v>15</v>
      </c>
      <c r="Y55">
        <v>10</v>
      </c>
      <c r="Z55">
        <v>1.7</v>
      </c>
      <c r="AA55">
        <v>1.26</v>
      </c>
      <c r="AB55" t="s">
        <v>179</v>
      </c>
      <c r="AC55" t="s">
        <v>179</v>
      </c>
      <c r="AD55" t="s">
        <v>179</v>
      </c>
      <c r="AE55" t="s">
        <v>179</v>
      </c>
      <c r="AF55" t="s">
        <v>179</v>
      </c>
      <c r="AG55" t="s">
        <v>179</v>
      </c>
      <c r="AH55" t="s">
        <v>179</v>
      </c>
      <c r="AI55" t="s">
        <v>179</v>
      </c>
      <c r="AJ55" t="s">
        <v>179</v>
      </c>
      <c r="AK55" t="s">
        <v>179</v>
      </c>
      <c r="AL55">
        <v>2</v>
      </c>
      <c r="AM55" t="s">
        <v>179</v>
      </c>
      <c r="AN55" t="s">
        <v>179</v>
      </c>
      <c r="AO55" t="s">
        <v>179</v>
      </c>
      <c r="AP55" t="s">
        <v>179</v>
      </c>
      <c r="AR55" s="2" t="s">
        <v>185</v>
      </c>
      <c r="AS55" s="2" t="s">
        <v>187</v>
      </c>
      <c r="AT55" s="2" t="s">
        <v>186</v>
      </c>
      <c r="AU55" s="2" t="s">
        <v>188</v>
      </c>
      <c r="AV55" s="2" t="s">
        <v>189</v>
      </c>
      <c r="AW55" s="2" t="s">
        <v>137</v>
      </c>
      <c r="AX55" s="2" t="s">
        <v>137</v>
      </c>
      <c r="AY55" s="2" t="s">
        <v>137</v>
      </c>
      <c r="AZ55" s="2" t="s">
        <v>135</v>
      </c>
      <c r="BA55" s="2" t="s">
        <v>135</v>
      </c>
      <c r="BB55" s="2" t="s">
        <v>138</v>
      </c>
      <c r="BC55" s="2" t="s">
        <v>137</v>
      </c>
      <c r="BD55" s="2" t="s">
        <v>137</v>
      </c>
      <c r="BE55" s="2" t="s">
        <v>134</v>
      </c>
      <c r="BF55" s="2" t="s">
        <v>190</v>
      </c>
      <c r="BG55" s="2" t="s">
        <v>188</v>
      </c>
      <c r="BH55" s="2" t="s">
        <v>188</v>
      </c>
      <c r="BI55" s="2" t="s">
        <v>186</v>
      </c>
      <c r="BJ55" s="2" t="s">
        <v>186</v>
      </c>
      <c r="BK55" s="2" t="s">
        <v>138</v>
      </c>
      <c r="BL55" s="2" t="s">
        <v>137</v>
      </c>
      <c r="BM55" s="2" t="s">
        <v>137</v>
      </c>
      <c r="BN55" s="2" t="s">
        <v>137</v>
      </c>
      <c r="BO55" s="2"/>
      <c r="BP55" s="2"/>
      <c r="BQ55" s="2" t="s">
        <v>185</v>
      </c>
      <c r="BR55" s="2" t="s">
        <v>187</v>
      </c>
      <c r="BS55" s="2" t="s">
        <v>187</v>
      </c>
      <c r="BT55" s="2" t="s">
        <v>187</v>
      </c>
      <c r="BU55" s="2" t="s">
        <v>190</v>
      </c>
    </row>
  </sheetData>
  <autoFilter ref="A2:BX2" xr:uid="{6234E5AB-D1F0-714F-B22C-672B0EDF3731}">
    <sortState xmlns:xlrd2="http://schemas.microsoft.com/office/spreadsheetml/2017/richdata2" ref="A3:BX55">
      <sortCondition ref="A2:A55"/>
    </sortState>
  </autoFilter>
  <phoneticPr fontId="1"/>
  <dataValidations count="6">
    <dataValidation type="list" allowBlank="1" showInputMessage="1" showErrorMessage="1" sqref="L3:L55" xr:uid="{FCC278E5-EFCD-B54E-BF21-5F7233BAB937}">
      <formula1>"typical, atypical, mixed"</formula1>
    </dataValidation>
    <dataValidation type="list" allowBlank="1" showInputMessage="1" showErrorMessage="1" sqref="S3:S55" xr:uid="{4C3A96B6-D7C3-C441-8024-4D94C8CFC20E}">
      <formula1>"anticholinergics,antihistamins,anticonvulsants, benzodiazepines, beta blockers, placebo, triptans, vitamin B, 5-HT2A antagonists"</formula1>
    </dataValidation>
    <dataValidation type="list" allowBlank="1" showInputMessage="1" showErrorMessage="1" sqref="T21:T55" xr:uid="{D0194347-1FD2-0F49-A433-CD5DD4901503}">
      <formula1>"BARS global, BARS total, ESRS-akathisia, DIEPS, others"</formula1>
    </dataValidation>
    <dataValidation type="list" allowBlank="1" showInputMessage="1" showErrorMessage="1" sqref="AM3:AM53" xr:uid="{CFF65F24-D2EF-C44D-AF22-DA7A90F21C79}">
      <formula1>"PANS, BPRS, others"</formula1>
    </dataValidation>
    <dataValidation type="list" allowBlank="1" showInputMessage="1" showErrorMessage="1" sqref="BB3:BB55 BU3:BU55 BQ3:BQ55 BK3:BK55 BE3:BF55 AV3:AV55 AR3:AR55" xr:uid="{89F2352F-29FD-0A4A-8EA4-4A616FA0C4FC}">
      <formula1>"L, S, H"</formula1>
    </dataValidation>
    <dataValidation type="list" allowBlank="1" showInputMessage="1" showErrorMessage="1" sqref="BR3:BT55 BL3:BP55 BG3:BJ55 BC3:BD55 AW3:BA55 AS3:AU55" xr:uid="{D7564A89-0095-D343-931D-A5289B45A7DD}">
      <formula1>"Y, NI, 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6B1A2-262C-944E-99EF-60ABB9740034}">
  <dimension ref="A1:I20"/>
  <sheetViews>
    <sheetView zoomScale="138" workbookViewId="0">
      <pane xSplit="1" ySplit="1" topLeftCell="B9" activePane="bottomRight" state="frozen"/>
      <selection pane="topRight" activeCell="C1" sqref="C1"/>
      <selection pane="bottomLeft" activeCell="A3" sqref="A3"/>
      <selection pane="bottomRight" activeCell="D5" sqref="D5"/>
    </sheetView>
  </sheetViews>
  <sheetFormatPr baseColWidth="10" defaultRowHeight="20"/>
  <cols>
    <col min="1" max="1" width="17.7109375" customWidth="1"/>
    <col min="2" max="2" width="10.5703125" customWidth="1"/>
    <col min="3" max="3" width="12.42578125" customWidth="1"/>
    <col min="4" max="4" width="16" customWidth="1"/>
    <col min="5" max="5" width="13.28515625" customWidth="1"/>
    <col min="6" max="6" width="12.85546875" customWidth="1"/>
    <col min="9" max="9" width="8" customWidth="1"/>
  </cols>
  <sheetData>
    <row r="1" spans="1:9" s="10" customFormat="1" ht="57" customHeight="1">
      <c r="A1" s="10" t="s">
        <v>260</v>
      </c>
      <c r="B1" s="10" t="s">
        <v>261</v>
      </c>
      <c r="C1" s="10" t="s">
        <v>262</v>
      </c>
      <c r="D1" s="10" t="s">
        <v>270</v>
      </c>
      <c r="E1" s="10" t="s">
        <v>271</v>
      </c>
      <c r="F1" s="10" t="s">
        <v>273</v>
      </c>
      <c r="G1" s="10" t="s">
        <v>274</v>
      </c>
      <c r="H1" s="10" t="s">
        <v>275</v>
      </c>
      <c r="I1" s="17" t="s">
        <v>272</v>
      </c>
    </row>
    <row r="2" spans="1:9" s="2" customFormat="1" ht="19" customHeight="1">
      <c r="A2" t="s">
        <v>124</v>
      </c>
      <c r="B2" t="s">
        <v>126</v>
      </c>
      <c r="C2" t="s">
        <v>263</v>
      </c>
      <c r="D2" t="s">
        <v>128</v>
      </c>
      <c r="E2" t="s">
        <v>129</v>
      </c>
      <c r="F2" s="2" t="s">
        <v>129</v>
      </c>
      <c r="G2">
        <v>54</v>
      </c>
      <c r="H2" t="s">
        <v>131</v>
      </c>
      <c r="I2" s="2" t="s">
        <v>139</v>
      </c>
    </row>
    <row r="3" spans="1:9" ht="19" customHeight="1">
      <c r="A3" t="s">
        <v>141</v>
      </c>
      <c r="B3" t="s">
        <v>143</v>
      </c>
      <c r="C3" t="s">
        <v>264</v>
      </c>
      <c r="D3" t="s">
        <v>265</v>
      </c>
      <c r="E3">
        <v>14</v>
      </c>
      <c r="F3" s="2" t="s">
        <v>146</v>
      </c>
      <c r="G3">
        <v>14</v>
      </c>
      <c r="H3" t="s">
        <v>142</v>
      </c>
      <c r="I3" s="2" t="s">
        <v>139</v>
      </c>
    </row>
    <row r="4" spans="1:9" ht="19" customHeight="1">
      <c r="A4" t="s">
        <v>153</v>
      </c>
      <c r="B4" t="s">
        <v>155</v>
      </c>
      <c r="C4" t="s">
        <v>264</v>
      </c>
      <c r="D4" t="s">
        <v>157</v>
      </c>
      <c r="E4">
        <v>15</v>
      </c>
      <c r="F4" s="2" t="s">
        <v>146</v>
      </c>
      <c r="G4">
        <v>16</v>
      </c>
      <c r="H4" t="s">
        <v>154</v>
      </c>
      <c r="I4" s="2" t="s">
        <v>134</v>
      </c>
    </row>
    <row r="5" spans="1:9" ht="19" customHeight="1">
      <c r="A5" t="s">
        <v>163</v>
      </c>
      <c r="B5" t="s">
        <v>165</v>
      </c>
      <c r="C5" t="s">
        <v>264</v>
      </c>
      <c r="D5" t="s">
        <v>269</v>
      </c>
      <c r="E5">
        <v>19</v>
      </c>
      <c r="F5" s="2" t="s">
        <v>167</v>
      </c>
      <c r="G5">
        <v>9</v>
      </c>
      <c r="H5" t="s">
        <v>164</v>
      </c>
      <c r="I5" s="2" t="s">
        <v>134</v>
      </c>
    </row>
    <row r="6" spans="1:9" ht="19" customHeight="1">
      <c r="A6" t="s">
        <v>171</v>
      </c>
      <c r="B6" t="s">
        <v>143</v>
      </c>
      <c r="C6" t="s">
        <v>264</v>
      </c>
      <c r="D6" t="s">
        <v>157</v>
      </c>
      <c r="E6">
        <v>17</v>
      </c>
      <c r="F6" s="2" t="s">
        <v>167</v>
      </c>
      <c r="G6">
        <v>18</v>
      </c>
      <c r="H6" t="s">
        <v>172</v>
      </c>
      <c r="I6" s="2" t="s">
        <v>139</v>
      </c>
    </row>
    <row r="7" spans="1:9" ht="19" customHeight="1">
      <c r="A7" t="s">
        <v>118</v>
      </c>
      <c r="B7" t="s">
        <v>177</v>
      </c>
      <c r="C7" t="s">
        <v>264</v>
      </c>
      <c r="D7" t="s">
        <v>128</v>
      </c>
      <c r="E7">
        <v>6</v>
      </c>
      <c r="F7" t="s">
        <v>180</v>
      </c>
      <c r="G7">
        <v>6</v>
      </c>
      <c r="H7" t="s">
        <v>70</v>
      </c>
      <c r="I7" s="12" t="s">
        <v>134</v>
      </c>
    </row>
    <row r="8" spans="1:9" ht="19" customHeight="1">
      <c r="A8" t="s">
        <v>79</v>
      </c>
      <c r="B8" t="s">
        <v>177</v>
      </c>
      <c r="C8" t="s">
        <v>264</v>
      </c>
      <c r="D8" t="s">
        <v>269</v>
      </c>
      <c r="E8">
        <v>23</v>
      </c>
      <c r="F8" t="s">
        <v>193</v>
      </c>
      <c r="G8">
        <v>10</v>
      </c>
      <c r="H8" t="s">
        <v>70</v>
      </c>
      <c r="I8" s="12" t="s">
        <v>139</v>
      </c>
    </row>
    <row r="9" spans="1:9" ht="19" customHeight="1">
      <c r="A9" t="s">
        <v>117</v>
      </c>
      <c r="B9" t="s">
        <v>177</v>
      </c>
      <c r="C9" t="s">
        <v>264</v>
      </c>
      <c r="D9" t="s">
        <v>269</v>
      </c>
      <c r="E9">
        <v>12</v>
      </c>
      <c r="F9" t="s">
        <v>180</v>
      </c>
      <c r="G9">
        <v>6</v>
      </c>
      <c r="H9" t="s">
        <v>70</v>
      </c>
      <c r="I9" s="12" t="s">
        <v>190</v>
      </c>
    </row>
    <row r="10" spans="1:9" ht="19" customHeight="1">
      <c r="A10" t="s">
        <v>221</v>
      </c>
      <c r="B10" t="s">
        <v>223</v>
      </c>
      <c r="C10" t="s">
        <v>264</v>
      </c>
      <c r="D10" t="s">
        <v>266</v>
      </c>
      <c r="E10">
        <v>7</v>
      </c>
      <c r="F10" s="2" t="s">
        <v>242</v>
      </c>
      <c r="G10">
        <v>8</v>
      </c>
      <c r="H10" t="s">
        <v>222</v>
      </c>
      <c r="I10" s="2" t="s">
        <v>139</v>
      </c>
    </row>
    <row r="11" spans="1:9" ht="19" customHeight="1">
      <c r="A11" t="s">
        <v>229</v>
      </c>
      <c r="B11" t="s">
        <v>143</v>
      </c>
      <c r="C11" t="s">
        <v>263</v>
      </c>
      <c r="D11" t="s">
        <v>267</v>
      </c>
      <c r="E11">
        <v>10</v>
      </c>
      <c r="F11" s="2" t="s">
        <v>146</v>
      </c>
      <c r="G11">
        <v>10</v>
      </c>
      <c r="H11" t="s">
        <v>140</v>
      </c>
      <c r="I11" s="2" t="s">
        <v>134</v>
      </c>
    </row>
    <row r="12" spans="1:9" ht="19" customHeight="1">
      <c r="A12" t="s">
        <v>237</v>
      </c>
      <c r="B12" t="s">
        <v>143</v>
      </c>
      <c r="C12" t="s">
        <v>263</v>
      </c>
      <c r="D12" t="s">
        <v>267</v>
      </c>
      <c r="E12">
        <v>20</v>
      </c>
      <c r="F12" s="2" t="s">
        <v>146</v>
      </c>
      <c r="G12">
        <v>20</v>
      </c>
      <c r="H12" t="s">
        <v>205</v>
      </c>
      <c r="I12" s="2" t="s">
        <v>134</v>
      </c>
    </row>
    <row r="13" spans="1:9" ht="19" customHeight="1">
      <c r="A13" t="s">
        <v>123</v>
      </c>
      <c r="B13" t="s">
        <v>212</v>
      </c>
      <c r="C13" t="s">
        <v>264</v>
      </c>
      <c r="D13" t="s">
        <v>267</v>
      </c>
      <c r="E13">
        <v>15</v>
      </c>
      <c r="F13" t="s">
        <v>193</v>
      </c>
      <c r="G13">
        <v>15</v>
      </c>
      <c r="H13" t="s">
        <v>64</v>
      </c>
      <c r="I13" s="12" t="s">
        <v>190</v>
      </c>
    </row>
    <row r="14" spans="1:9" ht="19" customHeight="1">
      <c r="A14" t="s">
        <v>90</v>
      </c>
      <c r="B14" t="s">
        <v>212</v>
      </c>
      <c r="C14" t="s">
        <v>264</v>
      </c>
      <c r="D14" t="s">
        <v>267</v>
      </c>
      <c r="E14">
        <v>13</v>
      </c>
      <c r="F14" t="s">
        <v>193</v>
      </c>
      <c r="G14">
        <v>13</v>
      </c>
      <c r="H14" t="s">
        <v>91</v>
      </c>
      <c r="I14" s="12" t="s">
        <v>190</v>
      </c>
    </row>
    <row r="15" spans="1:9">
      <c r="A15" t="s">
        <v>92</v>
      </c>
      <c r="B15" t="s">
        <v>212</v>
      </c>
      <c r="C15" t="s">
        <v>264</v>
      </c>
      <c r="D15" t="s">
        <v>267</v>
      </c>
      <c r="E15">
        <v>30</v>
      </c>
      <c r="F15" t="s">
        <v>193</v>
      </c>
      <c r="G15">
        <v>30</v>
      </c>
      <c r="H15" t="s">
        <v>70</v>
      </c>
      <c r="I15" s="12" t="s">
        <v>190</v>
      </c>
    </row>
    <row r="16" spans="1:9">
      <c r="A16" t="s">
        <v>93</v>
      </c>
      <c r="B16" t="s">
        <v>249</v>
      </c>
      <c r="C16" t="s">
        <v>264</v>
      </c>
      <c r="D16" t="s">
        <v>192</v>
      </c>
      <c r="E16">
        <v>6</v>
      </c>
      <c r="F16" t="s">
        <v>193</v>
      </c>
      <c r="G16">
        <v>6</v>
      </c>
      <c r="H16" t="s">
        <v>88</v>
      </c>
      <c r="I16" s="12" t="s">
        <v>190</v>
      </c>
    </row>
    <row r="17" spans="1:9">
      <c r="A17" t="s">
        <v>94</v>
      </c>
      <c r="B17" t="s">
        <v>250</v>
      </c>
      <c r="C17" t="s">
        <v>264</v>
      </c>
      <c r="D17" t="s">
        <v>192</v>
      </c>
      <c r="E17">
        <v>17</v>
      </c>
      <c r="F17" t="s">
        <v>251</v>
      </c>
      <c r="G17">
        <v>20</v>
      </c>
      <c r="H17" t="s">
        <v>70</v>
      </c>
      <c r="I17" s="12" t="s">
        <v>190</v>
      </c>
    </row>
    <row r="18" spans="1:9">
      <c r="A18" t="s">
        <v>95</v>
      </c>
      <c r="B18" t="s">
        <v>250</v>
      </c>
      <c r="C18" t="s">
        <v>264</v>
      </c>
      <c r="D18" t="s">
        <v>252</v>
      </c>
      <c r="E18">
        <v>25</v>
      </c>
      <c r="F18" t="s">
        <v>253</v>
      </c>
      <c r="G18">
        <v>26</v>
      </c>
      <c r="H18" t="s">
        <v>96</v>
      </c>
      <c r="I18" s="12" t="s">
        <v>185</v>
      </c>
    </row>
    <row r="19" spans="1:9">
      <c r="A19" t="s">
        <v>99</v>
      </c>
      <c r="B19" t="s">
        <v>212</v>
      </c>
      <c r="C19" t="s">
        <v>264</v>
      </c>
      <c r="D19" t="s">
        <v>254</v>
      </c>
      <c r="E19">
        <v>13</v>
      </c>
      <c r="G19">
        <v>8</v>
      </c>
      <c r="H19" t="s">
        <v>96</v>
      </c>
      <c r="I19" s="12" t="s">
        <v>185</v>
      </c>
    </row>
    <row r="20" spans="1:9">
      <c r="A20" t="s">
        <v>115</v>
      </c>
      <c r="B20" t="s">
        <v>177</v>
      </c>
      <c r="C20" t="s">
        <v>264</v>
      </c>
      <c r="D20" t="s">
        <v>268</v>
      </c>
      <c r="E20">
        <v>10</v>
      </c>
      <c r="F20" t="s">
        <v>180</v>
      </c>
      <c r="G20">
        <v>13</v>
      </c>
      <c r="H20" t="s">
        <v>116</v>
      </c>
      <c r="I20" s="12" t="s">
        <v>190</v>
      </c>
    </row>
  </sheetData>
  <phoneticPr fontId="1"/>
  <dataValidations count="2">
    <dataValidation type="list" allowBlank="1" showInputMessage="1" showErrorMessage="1" sqref="I2:I20" xr:uid="{2CAFE11A-0B94-9B4C-BD89-376CDE7271B8}">
      <formula1>"L, S, H"</formula1>
    </dataValidation>
    <dataValidation type="list" allowBlank="1" showInputMessage="1" showErrorMessage="1" sqref="F2:F20" xr:uid="{293F8E66-3368-BD46-9F7E-D4CDCE17B55F}">
      <formula1>"typical, atypical, mixed"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891C1-9852-004F-A020-DEF1784442E7}">
  <dimension ref="A1:EQ27"/>
  <sheetViews>
    <sheetView topLeftCell="BN1" zoomScale="69" workbookViewId="0">
      <selection activeCell="BW1" sqref="BW1:BW1048576"/>
    </sheetView>
  </sheetViews>
  <sheetFormatPr baseColWidth="10" defaultRowHeight="20"/>
  <sheetData>
    <row r="1" spans="1:147">
      <c r="A1" t="s">
        <v>310</v>
      </c>
      <c r="B1" t="s">
        <v>311</v>
      </c>
      <c r="C1" t="s">
        <v>312</v>
      </c>
      <c r="D1" t="s">
        <v>313</v>
      </c>
      <c r="E1" t="s">
        <v>314</v>
      </c>
      <c r="F1" t="s">
        <v>315</v>
      </c>
      <c r="G1" t="s">
        <v>316</v>
      </c>
      <c r="H1" t="s">
        <v>317</v>
      </c>
      <c r="I1" t="s">
        <v>318</v>
      </c>
      <c r="J1" t="s">
        <v>319</v>
      </c>
      <c r="K1" t="s">
        <v>320</v>
      </c>
      <c r="L1" t="s">
        <v>321</v>
      </c>
      <c r="M1" t="s">
        <v>322</v>
      </c>
      <c r="N1" t="s">
        <v>323</v>
      </c>
      <c r="O1" t="s">
        <v>324</v>
      </c>
      <c r="P1" t="s">
        <v>325</v>
      </c>
      <c r="Q1" t="s">
        <v>326</v>
      </c>
      <c r="R1" t="s">
        <v>327</v>
      </c>
      <c r="S1" t="s">
        <v>328</v>
      </c>
      <c r="T1" t="s">
        <v>329</v>
      </c>
      <c r="U1" t="s">
        <v>330</v>
      </c>
      <c r="V1" t="s">
        <v>331</v>
      </c>
      <c r="W1" t="s">
        <v>332</v>
      </c>
      <c r="X1" t="s">
        <v>333</v>
      </c>
      <c r="Y1" t="s">
        <v>334</v>
      </c>
      <c r="Z1" t="s">
        <v>365</v>
      </c>
      <c r="AA1" t="s">
        <v>335</v>
      </c>
      <c r="AB1" t="s">
        <v>336</v>
      </c>
      <c r="AC1" t="s">
        <v>337</v>
      </c>
      <c r="AD1" t="s">
        <v>338</v>
      </c>
      <c r="AE1" t="s">
        <v>339</v>
      </c>
      <c r="AF1" t="s">
        <v>340</v>
      </c>
      <c r="AG1" t="s">
        <v>341</v>
      </c>
      <c r="AH1" t="s">
        <v>342</v>
      </c>
      <c r="AI1" t="s">
        <v>343</v>
      </c>
      <c r="AJ1" t="s">
        <v>344</v>
      </c>
      <c r="AK1" t="s">
        <v>345</v>
      </c>
      <c r="AL1" t="s">
        <v>346</v>
      </c>
      <c r="AM1" t="s">
        <v>347</v>
      </c>
      <c r="AN1" t="s">
        <v>348</v>
      </c>
      <c r="AO1" t="s">
        <v>349</v>
      </c>
      <c r="AP1" t="s">
        <v>350</v>
      </c>
      <c r="AR1" t="s">
        <v>351</v>
      </c>
      <c r="AS1">
        <v>1.1000000000000001</v>
      </c>
      <c r="AT1">
        <v>1.2</v>
      </c>
      <c r="AU1">
        <v>1.3</v>
      </c>
      <c r="AV1" t="s">
        <v>35</v>
      </c>
      <c r="AW1">
        <v>2.1</v>
      </c>
      <c r="AX1">
        <v>2.2000000000000002</v>
      </c>
      <c r="AY1">
        <v>2.2999999999999998</v>
      </c>
      <c r="AZ1">
        <v>2.4</v>
      </c>
      <c r="BA1">
        <v>2.5</v>
      </c>
      <c r="BB1" t="s">
        <v>36</v>
      </c>
      <c r="BC1">
        <v>2.6</v>
      </c>
      <c r="BD1">
        <v>2.7</v>
      </c>
      <c r="BE1" t="s">
        <v>37</v>
      </c>
      <c r="BF1" t="s">
        <v>38</v>
      </c>
      <c r="BG1">
        <v>3.1</v>
      </c>
      <c r="BH1">
        <v>3.2</v>
      </c>
      <c r="BI1">
        <v>3.3</v>
      </c>
      <c r="BJ1">
        <v>3.4</v>
      </c>
      <c r="BK1" t="s">
        <v>39</v>
      </c>
      <c r="BL1">
        <v>4.0999999999999996</v>
      </c>
      <c r="BM1">
        <v>4.2</v>
      </c>
      <c r="BN1">
        <v>4.3</v>
      </c>
      <c r="BO1">
        <v>4.4000000000000004</v>
      </c>
      <c r="BP1">
        <v>4.5</v>
      </c>
      <c r="BQ1" t="s">
        <v>40</v>
      </c>
      <c r="BR1">
        <v>5.0999999999999996</v>
      </c>
      <c r="BS1">
        <v>5.2</v>
      </c>
      <c r="BT1">
        <v>5.3</v>
      </c>
      <c r="BU1" t="s">
        <v>366</v>
      </c>
      <c r="BV1" t="s">
        <v>352</v>
      </c>
      <c r="BW1" t="s">
        <v>311</v>
      </c>
      <c r="BX1" t="s">
        <v>312</v>
      </c>
      <c r="BY1" t="s">
        <v>313</v>
      </c>
      <c r="BZ1" t="s">
        <v>314</v>
      </c>
      <c r="CA1" t="s">
        <v>315</v>
      </c>
      <c r="CB1" t="s">
        <v>316</v>
      </c>
      <c r="CC1" t="s">
        <v>317</v>
      </c>
      <c r="CD1" t="s">
        <v>318</v>
      </c>
      <c r="CE1" t="s">
        <v>319</v>
      </c>
      <c r="CF1" t="s">
        <v>320</v>
      </c>
      <c r="CG1" t="s">
        <v>321</v>
      </c>
      <c r="CH1" t="s">
        <v>322</v>
      </c>
      <c r="CI1" t="s">
        <v>323</v>
      </c>
      <c r="CJ1" t="s">
        <v>324</v>
      </c>
      <c r="CK1" t="s">
        <v>325</v>
      </c>
      <c r="CL1" t="s">
        <v>326</v>
      </c>
      <c r="CM1" t="s">
        <v>327</v>
      </c>
      <c r="CN1" t="s">
        <v>328</v>
      </c>
      <c r="CO1" t="s">
        <v>329</v>
      </c>
      <c r="CP1" t="s">
        <v>330</v>
      </c>
      <c r="CQ1" t="s">
        <v>331</v>
      </c>
      <c r="CR1" t="s">
        <v>332</v>
      </c>
      <c r="CS1" t="s">
        <v>333</v>
      </c>
      <c r="CT1" t="s">
        <v>18</v>
      </c>
      <c r="CU1" t="s">
        <v>367</v>
      </c>
      <c r="CV1" t="s">
        <v>335</v>
      </c>
      <c r="CW1" t="s">
        <v>336</v>
      </c>
      <c r="CX1" t="s">
        <v>337</v>
      </c>
      <c r="CY1" t="s">
        <v>338</v>
      </c>
      <c r="CZ1" t="s">
        <v>339</v>
      </c>
      <c r="DA1" t="s">
        <v>340</v>
      </c>
      <c r="DB1" t="s">
        <v>341</v>
      </c>
      <c r="DC1" t="s">
        <v>342</v>
      </c>
      <c r="DD1" t="s">
        <v>343</v>
      </c>
      <c r="DE1" t="s">
        <v>344</v>
      </c>
      <c r="DF1" t="s">
        <v>345</v>
      </c>
      <c r="DG1" t="s">
        <v>346</v>
      </c>
      <c r="DH1" t="s">
        <v>347</v>
      </c>
      <c r="DI1" t="s">
        <v>348</v>
      </c>
      <c r="DJ1" t="s">
        <v>349</v>
      </c>
      <c r="DK1" t="s">
        <v>350</v>
      </c>
      <c r="DM1" t="s">
        <v>351</v>
      </c>
      <c r="DN1">
        <v>1.1000000000000001</v>
      </c>
      <c r="DO1">
        <v>1.2</v>
      </c>
      <c r="DP1">
        <v>1.3</v>
      </c>
      <c r="DQ1" t="s">
        <v>35</v>
      </c>
      <c r="DR1">
        <v>2.1</v>
      </c>
      <c r="DS1">
        <v>2.2000000000000002</v>
      </c>
      <c r="DT1">
        <v>2.2999999999999998</v>
      </c>
      <c r="DU1">
        <v>2.4</v>
      </c>
      <c r="DV1">
        <v>2.5</v>
      </c>
      <c r="DW1" t="s">
        <v>36</v>
      </c>
      <c r="DX1">
        <v>2.6</v>
      </c>
      <c r="DY1">
        <v>2.7</v>
      </c>
      <c r="DZ1" t="s">
        <v>37</v>
      </c>
      <c r="EA1" t="s">
        <v>38</v>
      </c>
      <c r="EB1">
        <v>3.1</v>
      </c>
      <c r="EC1">
        <v>3.2</v>
      </c>
      <c r="ED1">
        <v>3.3</v>
      </c>
      <c r="EE1">
        <v>3.4</v>
      </c>
      <c r="EF1" t="s">
        <v>39</v>
      </c>
      <c r="EG1">
        <v>4.0999999999999996</v>
      </c>
      <c r="EH1">
        <v>4.2</v>
      </c>
      <c r="EI1">
        <v>4.3</v>
      </c>
      <c r="EJ1">
        <v>4.4000000000000004</v>
      </c>
      <c r="EK1">
        <v>4.5</v>
      </c>
      <c r="EL1" t="s">
        <v>40</v>
      </c>
      <c r="EM1">
        <v>5.0999999999999996</v>
      </c>
      <c r="EN1">
        <v>5.2</v>
      </c>
      <c r="EO1">
        <v>5.3</v>
      </c>
      <c r="EP1" t="s">
        <v>368</v>
      </c>
      <c r="EQ1" t="s">
        <v>352</v>
      </c>
    </row>
    <row r="2" spans="1:147">
      <c r="A2" t="s">
        <v>221</v>
      </c>
      <c r="B2" t="s">
        <v>222</v>
      </c>
      <c r="C2">
        <v>1989</v>
      </c>
      <c r="D2" t="s">
        <v>223</v>
      </c>
      <c r="E2" t="s">
        <v>156</v>
      </c>
      <c r="F2" t="s">
        <v>241</v>
      </c>
      <c r="G2">
        <v>7</v>
      </c>
      <c r="H2">
        <v>19</v>
      </c>
      <c r="I2">
        <v>1</v>
      </c>
      <c r="J2">
        <v>3</v>
      </c>
      <c r="K2">
        <v>3</v>
      </c>
      <c r="L2" t="s">
        <v>242</v>
      </c>
      <c r="N2">
        <v>7</v>
      </c>
      <c r="O2">
        <v>7</v>
      </c>
      <c r="P2" t="s">
        <v>147</v>
      </c>
      <c r="Q2" t="s">
        <v>222</v>
      </c>
      <c r="R2" t="s">
        <v>243</v>
      </c>
      <c r="S2" t="s">
        <v>226</v>
      </c>
      <c r="T2" t="s">
        <v>244</v>
      </c>
      <c r="U2">
        <v>7</v>
      </c>
      <c r="V2">
        <v>4.5714285710000002</v>
      </c>
      <c r="W2">
        <v>0.78679579200000005</v>
      </c>
      <c r="X2">
        <v>7</v>
      </c>
      <c r="Y2">
        <v>7</v>
      </c>
      <c r="Z2">
        <v>1</v>
      </c>
      <c r="AA2">
        <v>0.57735026899999997</v>
      </c>
      <c r="AB2" t="s">
        <v>129</v>
      </c>
      <c r="AC2" t="s">
        <v>129</v>
      </c>
      <c r="AD2" t="s">
        <v>129</v>
      </c>
      <c r="AE2" t="s">
        <v>129</v>
      </c>
      <c r="AF2" t="s">
        <v>129</v>
      </c>
      <c r="AG2" t="s">
        <v>129</v>
      </c>
      <c r="AH2" t="s">
        <v>129</v>
      </c>
      <c r="AI2" t="s">
        <v>129</v>
      </c>
      <c r="AJ2" t="s">
        <v>129</v>
      </c>
      <c r="AK2" t="s">
        <v>129</v>
      </c>
      <c r="AL2" t="s">
        <v>129</v>
      </c>
      <c r="AM2" t="s">
        <v>129</v>
      </c>
      <c r="AN2" t="s">
        <v>129</v>
      </c>
      <c r="AO2" t="s">
        <v>129</v>
      </c>
      <c r="AP2" t="s">
        <v>129</v>
      </c>
      <c r="AR2" t="s">
        <v>134</v>
      </c>
      <c r="AS2" t="s">
        <v>135</v>
      </c>
      <c r="AT2" t="s">
        <v>136</v>
      </c>
      <c r="AU2" t="s">
        <v>137</v>
      </c>
      <c r="AV2" t="s">
        <v>138</v>
      </c>
      <c r="AW2" t="s">
        <v>137</v>
      </c>
      <c r="AX2" t="s">
        <v>137</v>
      </c>
      <c r="AY2" t="s">
        <v>137</v>
      </c>
      <c r="AZ2" t="s">
        <v>137</v>
      </c>
      <c r="BB2" t="s">
        <v>138</v>
      </c>
      <c r="BC2" t="s">
        <v>135</v>
      </c>
      <c r="BE2" t="s">
        <v>138</v>
      </c>
      <c r="BF2" t="s">
        <v>134</v>
      </c>
      <c r="BG2" t="s">
        <v>137</v>
      </c>
      <c r="BH2" t="s">
        <v>137</v>
      </c>
      <c r="BI2" t="s">
        <v>135</v>
      </c>
      <c r="BJ2" t="s">
        <v>137</v>
      </c>
      <c r="BK2" t="s">
        <v>138</v>
      </c>
      <c r="BL2" t="s">
        <v>137</v>
      </c>
      <c r="BM2" t="s">
        <v>137</v>
      </c>
      <c r="BN2" t="s">
        <v>137</v>
      </c>
      <c r="BQ2" t="s">
        <v>138</v>
      </c>
      <c r="BS2" t="s">
        <v>137</v>
      </c>
      <c r="BT2" t="s">
        <v>137</v>
      </c>
      <c r="BU2" t="s">
        <v>134</v>
      </c>
      <c r="BW2" t="s">
        <v>222</v>
      </c>
      <c r="BX2">
        <v>1989</v>
      </c>
      <c r="BY2" t="s">
        <v>223</v>
      </c>
      <c r="BZ2" t="s">
        <v>144</v>
      </c>
      <c r="CA2" t="s">
        <v>224</v>
      </c>
      <c r="CB2">
        <v>7</v>
      </c>
      <c r="CC2">
        <v>19</v>
      </c>
      <c r="CD2">
        <v>1</v>
      </c>
      <c r="CE2">
        <v>3</v>
      </c>
      <c r="CF2">
        <v>2</v>
      </c>
      <c r="CG2" t="s">
        <v>167</v>
      </c>
      <c r="CH2">
        <v>8</v>
      </c>
      <c r="CI2">
        <v>8</v>
      </c>
      <c r="CK2" t="s">
        <v>224</v>
      </c>
      <c r="CL2" t="s">
        <v>222</v>
      </c>
      <c r="CM2" t="s">
        <v>225</v>
      </c>
      <c r="CN2" t="s">
        <v>226</v>
      </c>
      <c r="CO2" t="s">
        <v>227</v>
      </c>
      <c r="CP2">
        <v>7</v>
      </c>
      <c r="CQ2">
        <v>4.5714285710000002</v>
      </c>
      <c r="CR2">
        <v>0.78679579200000005</v>
      </c>
      <c r="CS2">
        <v>7</v>
      </c>
      <c r="CT2">
        <v>7</v>
      </c>
      <c r="CU2">
        <v>1</v>
      </c>
      <c r="CV2">
        <v>0.57735026899999997</v>
      </c>
      <c r="CW2" t="s">
        <v>129</v>
      </c>
      <c r="CX2" t="s">
        <v>129</v>
      </c>
      <c r="CY2" t="s">
        <v>129</v>
      </c>
      <c r="CZ2" t="s">
        <v>228</v>
      </c>
      <c r="DA2" t="s">
        <v>129</v>
      </c>
      <c r="DB2" t="s">
        <v>129</v>
      </c>
      <c r="DC2" t="s">
        <v>129</v>
      </c>
      <c r="DD2" t="s">
        <v>129</v>
      </c>
      <c r="DE2" t="s">
        <v>129</v>
      </c>
      <c r="DF2" t="s">
        <v>129</v>
      </c>
      <c r="DG2">
        <v>1</v>
      </c>
      <c r="DH2" t="s">
        <v>129</v>
      </c>
      <c r="DI2" t="s">
        <v>129</v>
      </c>
      <c r="DJ2" t="s">
        <v>129</v>
      </c>
      <c r="DK2" t="s">
        <v>129</v>
      </c>
      <c r="DM2" t="s">
        <v>134</v>
      </c>
      <c r="DN2" t="s">
        <v>135</v>
      </c>
      <c r="DO2" t="s">
        <v>136</v>
      </c>
      <c r="DP2" t="s">
        <v>137</v>
      </c>
      <c r="DQ2" t="s">
        <v>134</v>
      </c>
      <c r="DR2" t="s">
        <v>137</v>
      </c>
      <c r="DS2" t="s">
        <v>137</v>
      </c>
      <c r="DT2" t="s">
        <v>137</v>
      </c>
      <c r="DU2" t="s">
        <v>135</v>
      </c>
      <c r="DV2" t="s">
        <v>135</v>
      </c>
      <c r="DW2" t="s">
        <v>138</v>
      </c>
      <c r="DX2" t="s">
        <v>137</v>
      </c>
      <c r="DY2" t="s">
        <v>137</v>
      </c>
      <c r="DZ2" t="s">
        <v>134</v>
      </c>
      <c r="EA2" t="s">
        <v>138</v>
      </c>
      <c r="EB2" t="s">
        <v>135</v>
      </c>
      <c r="EC2" t="s">
        <v>137</v>
      </c>
      <c r="EF2" t="s">
        <v>138</v>
      </c>
      <c r="EG2" t="s">
        <v>137</v>
      </c>
      <c r="EH2" t="s">
        <v>137</v>
      </c>
      <c r="EI2" t="s">
        <v>137</v>
      </c>
      <c r="EL2" t="s">
        <v>134</v>
      </c>
      <c r="EM2" t="s">
        <v>136</v>
      </c>
      <c r="EN2" t="s">
        <v>136</v>
      </c>
      <c r="EO2" t="s">
        <v>136</v>
      </c>
      <c r="EP2" t="s">
        <v>139</v>
      </c>
    </row>
    <row r="3" spans="1:147">
      <c r="A3" t="s">
        <v>221</v>
      </c>
      <c r="B3" t="s">
        <v>140</v>
      </c>
      <c r="C3">
        <v>1989</v>
      </c>
      <c r="D3" t="s">
        <v>223</v>
      </c>
      <c r="E3" t="s">
        <v>156</v>
      </c>
      <c r="F3" t="s">
        <v>241</v>
      </c>
      <c r="G3">
        <v>7</v>
      </c>
      <c r="H3">
        <v>18</v>
      </c>
      <c r="I3">
        <v>1.9</v>
      </c>
      <c r="J3">
        <v>2</v>
      </c>
      <c r="K3">
        <v>3</v>
      </c>
      <c r="L3" t="s">
        <v>242</v>
      </c>
      <c r="N3">
        <v>7</v>
      </c>
      <c r="O3">
        <v>0</v>
      </c>
      <c r="P3" t="s">
        <v>147</v>
      </c>
      <c r="Q3" t="s">
        <v>140</v>
      </c>
      <c r="S3" t="s">
        <v>140</v>
      </c>
      <c r="T3" t="s">
        <v>244</v>
      </c>
      <c r="U3">
        <v>7</v>
      </c>
      <c r="V3">
        <v>4.8571428570000004</v>
      </c>
      <c r="W3">
        <v>1.069044968</v>
      </c>
      <c r="X3">
        <v>7</v>
      </c>
      <c r="Y3">
        <v>7</v>
      </c>
      <c r="Z3">
        <v>4.7142857139999998</v>
      </c>
      <c r="AA3">
        <v>0.95118973100000004</v>
      </c>
      <c r="AB3" t="s">
        <v>129</v>
      </c>
      <c r="AC3" t="s">
        <v>129</v>
      </c>
      <c r="AD3" t="s">
        <v>129</v>
      </c>
      <c r="AE3" t="s">
        <v>129</v>
      </c>
      <c r="AF3" t="s">
        <v>129</v>
      </c>
      <c r="AG3" t="s">
        <v>129</v>
      </c>
      <c r="AH3" t="s">
        <v>129</v>
      </c>
      <c r="AI3" t="s">
        <v>129</v>
      </c>
      <c r="AJ3" t="s">
        <v>129</v>
      </c>
      <c r="AK3" t="s">
        <v>129</v>
      </c>
      <c r="AL3" t="s">
        <v>129</v>
      </c>
      <c r="AM3" t="s">
        <v>129</v>
      </c>
      <c r="AN3" t="s">
        <v>129</v>
      </c>
      <c r="AO3" t="s">
        <v>129</v>
      </c>
      <c r="AP3" t="s">
        <v>129</v>
      </c>
      <c r="AR3" t="s">
        <v>134</v>
      </c>
      <c r="AS3" t="s">
        <v>135</v>
      </c>
      <c r="AT3" t="s">
        <v>136</v>
      </c>
      <c r="AU3" t="s">
        <v>137</v>
      </c>
      <c r="AV3" t="s">
        <v>138</v>
      </c>
      <c r="AW3" t="s">
        <v>137</v>
      </c>
      <c r="AX3" t="s">
        <v>137</v>
      </c>
      <c r="AY3" t="s">
        <v>137</v>
      </c>
      <c r="AZ3" t="s">
        <v>137</v>
      </c>
      <c r="BB3" t="s">
        <v>138</v>
      </c>
      <c r="BC3" t="s">
        <v>135</v>
      </c>
      <c r="BE3" t="s">
        <v>138</v>
      </c>
      <c r="BF3" t="s">
        <v>134</v>
      </c>
      <c r="BG3" t="s">
        <v>137</v>
      </c>
      <c r="BH3" t="s">
        <v>137</v>
      </c>
      <c r="BI3" t="s">
        <v>135</v>
      </c>
      <c r="BJ3" t="s">
        <v>137</v>
      </c>
      <c r="BK3" t="s">
        <v>138</v>
      </c>
      <c r="BL3" t="s">
        <v>137</v>
      </c>
      <c r="BM3" t="s">
        <v>137</v>
      </c>
      <c r="BN3" t="s">
        <v>137</v>
      </c>
      <c r="BQ3" t="s">
        <v>138</v>
      </c>
      <c r="BS3" t="s">
        <v>137</v>
      </c>
      <c r="BT3" t="s">
        <v>137</v>
      </c>
      <c r="BU3" t="s">
        <v>134</v>
      </c>
      <c r="BW3" t="s">
        <v>140</v>
      </c>
      <c r="BX3">
        <v>1989</v>
      </c>
      <c r="BY3" t="s">
        <v>223</v>
      </c>
      <c r="BZ3" t="s">
        <v>144</v>
      </c>
      <c r="CA3" t="s">
        <v>224</v>
      </c>
      <c r="CB3">
        <v>7</v>
      </c>
      <c r="CC3">
        <v>18</v>
      </c>
      <c r="CD3">
        <v>1.91</v>
      </c>
      <c r="CE3">
        <v>2</v>
      </c>
      <c r="CF3">
        <v>3</v>
      </c>
      <c r="CG3" t="s">
        <v>167</v>
      </c>
      <c r="CH3">
        <v>7</v>
      </c>
      <c r="CI3">
        <v>7</v>
      </c>
      <c r="CK3" t="s">
        <v>224</v>
      </c>
      <c r="CL3" t="s">
        <v>140</v>
      </c>
      <c r="CM3" t="s">
        <v>129</v>
      </c>
      <c r="CN3" t="s">
        <v>226</v>
      </c>
      <c r="CO3" t="s">
        <v>227</v>
      </c>
      <c r="CP3">
        <v>6</v>
      </c>
      <c r="CQ3">
        <v>4.8571428570000004</v>
      </c>
      <c r="CR3">
        <v>1.069044968</v>
      </c>
      <c r="CS3">
        <v>7</v>
      </c>
      <c r="CT3">
        <v>7</v>
      </c>
      <c r="CU3">
        <v>4.5714285710000002</v>
      </c>
      <c r="CV3">
        <v>1.272418021</v>
      </c>
      <c r="CW3" t="s">
        <v>129</v>
      </c>
      <c r="CX3" t="s">
        <v>129</v>
      </c>
      <c r="CY3" t="s">
        <v>129</v>
      </c>
      <c r="CZ3" t="s">
        <v>228</v>
      </c>
      <c r="DA3" t="s">
        <v>129</v>
      </c>
      <c r="DB3" t="s">
        <v>129</v>
      </c>
      <c r="DC3" t="s">
        <v>129</v>
      </c>
      <c r="DD3" t="s">
        <v>129</v>
      </c>
      <c r="DE3" t="s">
        <v>129</v>
      </c>
      <c r="DF3" t="s">
        <v>129</v>
      </c>
      <c r="DG3">
        <v>0</v>
      </c>
      <c r="DH3" t="s">
        <v>129</v>
      </c>
      <c r="DI3" t="s">
        <v>129</v>
      </c>
      <c r="DJ3" t="s">
        <v>129</v>
      </c>
      <c r="DK3" t="s">
        <v>129</v>
      </c>
      <c r="DM3" t="s">
        <v>138</v>
      </c>
      <c r="DN3" t="s">
        <v>135</v>
      </c>
      <c r="DO3" t="s">
        <v>135</v>
      </c>
      <c r="DP3" t="s">
        <v>137</v>
      </c>
      <c r="DQ3" t="s">
        <v>134</v>
      </c>
      <c r="DR3" t="s">
        <v>137</v>
      </c>
      <c r="DS3" t="s">
        <v>137</v>
      </c>
      <c r="DT3" t="s">
        <v>137</v>
      </c>
      <c r="DU3" t="s">
        <v>135</v>
      </c>
      <c r="DV3" t="s">
        <v>135</v>
      </c>
      <c r="DW3" t="s">
        <v>138</v>
      </c>
      <c r="DX3" t="s">
        <v>137</v>
      </c>
      <c r="DY3" t="s">
        <v>137</v>
      </c>
      <c r="DZ3" t="s">
        <v>134</v>
      </c>
      <c r="EA3" t="s">
        <v>138</v>
      </c>
      <c r="EB3" t="s">
        <v>135</v>
      </c>
      <c r="EC3" t="s">
        <v>137</v>
      </c>
      <c r="EF3" t="s">
        <v>138</v>
      </c>
      <c r="EG3" t="s">
        <v>137</v>
      </c>
      <c r="EH3" t="s">
        <v>137</v>
      </c>
      <c r="EI3" t="s">
        <v>137</v>
      </c>
      <c r="EL3" t="s">
        <v>134</v>
      </c>
      <c r="EM3" t="s">
        <v>136</v>
      </c>
      <c r="EN3" t="s">
        <v>135</v>
      </c>
      <c r="EO3" t="s">
        <v>136</v>
      </c>
      <c r="EP3" t="s">
        <v>139</v>
      </c>
    </row>
    <row r="4" spans="1:147" ht="168">
      <c r="A4" t="s">
        <v>229</v>
      </c>
      <c r="B4" t="s">
        <v>140</v>
      </c>
      <c r="C4">
        <v>2004</v>
      </c>
      <c r="D4" t="s">
        <v>143</v>
      </c>
      <c r="E4" t="s">
        <v>127</v>
      </c>
      <c r="F4" t="s">
        <v>245</v>
      </c>
      <c r="G4">
        <v>10</v>
      </c>
      <c r="H4">
        <v>48.7</v>
      </c>
      <c r="I4">
        <v>12.4</v>
      </c>
      <c r="J4">
        <v>5</v>
      </c>
      <c r="K4">
        <v>5</v>
      </c>
      <c r="L4" t="s">
        <v>276</v>
      </c>
      <c r="N4">
        <v>10</v>
      </c>
      <c r="O4">
        <v>3</v>
      </c>
      <c r="P4" t="s">
        <v>246</v>
      </c>
      <c r="Q4" t="s">
        <v>140</v>
      </c>
      <c r="S4" t="s">
        <v>140</v>
      </c>
      <c r="T4" t="s">
        <v>161</v>
      </c>
      <c r="U4">
        <v>10</v>
      </c>
      <c r="V4">
        <v>3.8</v>
      </c>
      <c r="W4">
        <v>0.78</v>
      </c>
      <c r="X4">
        <v>5</v>
      </c>
      <c r="Y4">
        <v>10</v>
      </c>
      <c r="Z4">
        <v>2.6</v>
      </c>
      <c r="AA4">
        <v>1.34</v>
      </c>
      <c r="AB4" t="s">
        <v>129</v>
      </c>
      <c r="AC4" t="s">
        <v>129</v>
      </c>
      <c r="AD4" t="s">
        <v>129</v>
      </c>
      <c r="AE4" t="s">
        <v>129</v>
      </c>
      <c r="AF4" t="s">
        <v>129</v>
      </c>
      <c r="AG4" t="s">
        <v>129</v>
      </c>
      <c r="AH4" t="s">
        <v>129</v>
      </c>
      <c r="AI4" t="s">
        <v>129</v>
      </c>
      <c r="AJ4" t="s">
        <v>129</v>
      </c>
      <c r="AK4" t="s">
        <v>129</v>
      </c>
      <c r="AL4" t="s">
        <v>129</v>
      </c>
      <c r="AM4" t="s">
        <v>162</v>
      </c>
      <c r="AN4">
        <v>10</v>
      </c>
      <c r="AO4">
        <v>46.9</v>
      </c>
      <c r="AP4">
        <v>6.7</v>
      </c>
      <c r="AR4" t="s">
        <v>139</v>
      </c>
      <c r="AS4" t="s">
        <v>135</v>
      </c>
      <c r="AT4" t="s">
        <v>136</v>
      </c>
      <c r="AU4" t="s">
        <v>135</v>
      </c>
      <c r="AV4" t="s">
        <v>138</v>
      </c>
      <c r="AW4" t="s">
        <v>137</v>
      </c>
      <c r="AX4" t="s">
        <v>137</v>
      </c>
      <c r="AY4" t="s">
        <v>137</v>
      </c>
      <c r="AZ4" t="s">
        <v>137</v>
      </c>
      <c r="BB4" t="s">
        <v>138</v>
      </c>
      <c r="BC4" t="s">
        <v>135</v>
      </c>
      <c r="BE4" t="s">
        <v>138</v>
      </c>
      <c r="BF4" t="s">
        <v>138</v>
      </c>
      <c r="BG4" t="s">
        <v>135</v>
      </c>
      <c r="BK4" t="s">
        <v>138</v>
      </c>
      <c r="BL4" t="s">
        <v>137</v>
      </c>
      <c r="BM4" t="s">
        <v>137</v>
      </c>
      <c r="BN4" t="s">
        <v>137</v>
      </c>
      <c r="BQ4" t="s">
        <v>134</v>
      </c>
      <c r="BR4" t="s">
        <v>137</v>
      </c>
      <c r="BS4" t="s">
        <v>136</v>
      </c>
      <c r="BT4" t="s">
        <v>136</v>
      </c>
      <c r="BU4" t="s">
        <v>139</v>
      </c>
      <c r="BW4" t="s">
        <v>140</v>
      </c>
      <c r="BX4">
        <v>2004</v>
      </c>
      <c r="BY4" t="s">
        <v>143</v>
      </c>
      <c r="BZ4" t="s">
        <v>127</v>
      </c>
      <c r="CA4" t="s">
        <v>230</v>
      </c>
      <c r="CB4">
        <v>10</v>
      </c>
      <c r="CC4">
        <v>48.7</v>
      </c>
      <c r="CD4">
        <v>12.4</v>
      </c>
      <c r="CE4">
        <v>5</v>
      </c>
      <c r="CF4">
        <v>5</v>
      </c>
      <c r="CG4" t="s">
        <v>146</v>
      </c>
      <c r="CH4">
        <v>10</v>
      </c>
      <c r="CI4">
        <v>10</v>
      </c>
      <c r="CK4" s="10" t="s">
        <v>231</v>
      </c>
      <c r="CL4" t="s">
        <v>140</v>
      </c>
      <c r="CM4" t="s">
        <v>232</v>
      </c>
      <c r="CN4" t="s">
        <v>233</v>
      </c>
      <c r="CO4" t="s">
        <v>203</v>
      </c>
      <c r="CP4">
        <v>10</v>
      </c>
      <c r="CQ4">
        <v>3.8</v>
      </c>
      <c r="CR4">
        <v>0.78</v>
      </c>
      <c r="CS4">
        <v>5</v>
      </c>
      <c r="CT4">
        <v>10</v>
      </c>
      <c r="CU4">
        <v>2.6</v>
      </c>
      <c r="CV4">
        <v>1.34</v>
      </c>
      <c r="CW4" t="s">
        <v>129</v>
      </c>
      <c r="CX4" t="s">
        <v>129</v>
      </c>
      <c r="CY4" t="s">
        <v>129</v>
      </c>
      <c r="CZ4" t="s">
        <v>129</v>
      </c>
      <c r="DA4" t="s">
        <v>129</v>
      </c>
      <c r="DB4" t="s">
        <v>129</v>
      </c>
      <c r="DC4" t="s">
        <v>129</v>
      </c>
      <c r="DD4" t="s">
        <v>129</v>
      </c>
      <c r="DE4" t="s">
        <v>129</v>
      </c>
      <c r="DF4" t="s">
        <v>129</v>
      </c>
      <c r="DG4">
        <v>0</v>
      </c>
      <c r="DH4" t="s">
        <v>162</v>
      </c>
      <c r="DI4">
        <v>10</v>
      </c>
      <c r="DJ4">
        <v>47.5</v>
      </c>
      <c r="DK4">
        <v>7.8</v>
      </c>
      <c r="DM4" t="s">
        <v>138</v>
      </c>
      <c r="DN4" t="s">
        <v>135</v>
      </c>
      <c r="DO4" t="s">
        <v>135</v>
      </c>
      <c r="DP4" t="s">
        <v>137</v>
      </c>
      <c r="DQ4" t="s">
        <v>134</v>
      </c>
      <c r="DR4" t="s">
        <v>137</v>
      </c>
      <c r="DS4" t="s">
        <v>137</v>
      </c>
      <c r="DT4" t="s">
        <v>137</v>
      </c>
      <c r="DU4" t="s">
        <v>135</v>
      </c>
      <c r="DV4" t="s">
        <v>135</v>
      </c>
      <c r="DW4" t="s">
        <v>138</v>
      </c>
      <c r="DX4" t="s">
        <v>137</v>
      </c>
      <c r="DY4" t="s">
        <v>137</v>
      </c>
      <c r="DZ4" t="s">
        <v>134</v>
      </c>
      <c r="EA4" t="s">
        <v>138</v>
      </c>
      <c r="EB4" t="s">
        <v>135</v>
      </c>
      <c r="EC4" t="s">
        <v>137</v>
      </c>
      <c r="EF4" t="s">
        <v>138</v>
      </c>
      <c r="EG4" t="s">
        <v>137</v>
      </c>
      <c r="EH4" t="s">
        <v>137</v>
      </c>
      <c r="EI4" t="s">
        <v>137</v>
      </c>
      <c r="EL4" t="s">
        <v>134</v>
      </c>
      <c r="EM4" t="s">
        <v>136</v>
      </c>
      <c r="EN4" t="s">
        <v>135</v>
      </c>
      <c r="EO4" t="s">
        <v>136</v>
      </c>
      <c r="EP4" t="s">
        <v>134</v>
      </c>
    </row>
    <row r="5" spans="1:147" ht="42">
      <c r="A5" t="s">
        <v>229</v>
      </c>
      <c r="B5" t="s">
        <v>234</v>
      </c>
      <c r="C5">
        <v>2004</v>
      </c>
      <c r="D5" t="s">
        <v>143</v>
      </c>
      <c r="E5" t="s">
        <v>127</v>
      </c>
      <c r="F5" t="s">
        <v>245</v>
      </c>
      <c r="G5">
        <v>10</v>
      </c>
      <c r="H5">
        <v>36.200000000000003</v>
      </c>
      <c r="I5">
        <v>14.6</v>
      </c>
      <c r="J5">
        <v>1</v>
      </c>
      <c r="K5">
        <v>6</v>
      </c>
      <c r="L5" t="s">
        <v>276</v>
      </c>
      <c r="N5">
        <v>10</v>
      </c>
      <c r="O5">
        <v>8</v>
      </c>
      <c r="P5" t="s">
        <v>246</v>
      </c>
      <c r="Q5" t="s">
        <v>234</v>
      </c>
      <c r="R5" t="s">
        <v>277</v>
      </c>
      <c r="S5" t="s">
        <v>233</v>
      </c>
      <c r="T5" t="s">
        <v>161</v>
      </c>
      <c r="U5">
        <v>10</v>
      </c>
      <c r="V5">
        <v>4.0999999999999996</v>
      </c>
      <c r="W5">
        <v>0.73</v>
      </c>
      <c r="X5">
        <v>5</v>
      </c>
      <c r="Y5">
        <v>10</v>
      </c>
      <c r="Z5">
        <v>1.2</v>
      </c>
      <c r="AA5">
        <v>1.1299999999999999</v>
      </c>
      <c r="AB5" t="s">
        <v>129</v>
      </c>
      <c r="AC5" t="s">
        <v>129</v>
      </c>
      <c r="AD5" t="s">
        <v>129</v>
      </c>
      <c r="AE5" t="s">
        <v>129</v>
      </c>
      <c r="AF5" t="s">
        <v>129</v>
      </c>
      <c r="AG5" t="s">
        <v>129</v>
      </c>
      <c r="AH5" t="s">
        <v>129</v>
      </c>
      <c r="AI5" t="s">
        <v>129</v>
      </c>
      <c r="AJ5" t="s">
        <v>129</v>
      </c>
      <c r="AK5" t="s">
        <v>129</v>
      </c>
      <c r="AL5" t="s">
        <v>129</v>
      </c>
      <c r="AM5" t="s">
        <v>162</v>
      </c>
      <c r="AN5">
        <v>10</v>
      </c>
      <c r="AO5">
        <v>47.1</v>
      </c>
      <c r="AP5">
        <v>8.4</v>
      </c>
      <c r="AR5" t="s">
        <v>139</v>
      </c>
      <c r="AS5" t="s">
        <v>135</v>
      </c>
      <c r="AT5" t="s">
        <v>136</v>
      </c>
      <c r="AU5" t="s">
        <v>135</v>
      </c>
      <c r="AV5" t="s">
        <v>138</v>
      </c>
      <c r="AW5" t="s">
        <v>137</v>
      </c>
      <c r="AX5" t="s">
        <v>137</v>
      </c>
      <c r="AY5" t="s">
        <v>137</v>
      </c>
      <c r="AZ5" t="s">
        <v>137</v>
      </c>
      <c r="BB5" t="s">
        <v>138</v>
      </c>
      <c r="BC5" t="s">
        <v>135</v>
      </c>
      <c r="BE5" t="s">
        <v>138</v>
      </c>
      <c r="BF5" t="s">
        <v>138</v>
      </c>
      <c r="BG5" t="s">
        <v>135</v>
      </c>
      <c r="BK5" t="s">
        <v>138</v>
      </c>
      <c r="BL5" t="s">
        <v>137</v>
      </c>
      <c r="BM5" t="s">
        <v>137</v>
      </c>
      <c r="BN5" t="s">
        <v>137</v>
      </c>
      <c r="BQ5" t="s">
        <v>134</v>
      </c>
      <c r="BR5" t="s">
        <v>137</v>
      </c>
      <c r="BS5" t="s">
        <v>136</v>
      </c>
      <c r="BT5" t="s">
        <v>136</v>
      </c>
      <c r="BU5" t="s">
        <v>139</v>
      </c>
      <c r="BW5" t="s">
        <v>234</v>
      </c>
      <c r="BX5">
        <v>2004</v>
      </c>
      <c r="BY5" t="s">
        <v>143</v>
      </c>
      <c r="BZ5" t="s">
        <v>127</v>
      </c>
      <c r="CA5" t="s">
        <v>230</v>
      </c>
      <c r="CB5">
        <v>10</v>
      </c>
      <c r="CC5">
        <v>36.200000000000003</v>
      </c>
      <c r="CD5">
        <v>14.6</v>
      </c>
      <c r="CE5">
        <v>1</v>
      </c>
      <c r="CF5">
        <v>6</v>
      </c>
      <c r="CG5" t="s">
        <v>146</v>
      </c>
      <c r="CH5">
        <v>10</v>
      </c>
      <c r="CI5">
        <v>10</v>
      </c>
      <c r="CK5" t="s">
        <v>235</v>
      </c>
      <c r="CL5" t="s">
        <v>234</v>
      </c>
      <c r="CM5" s="10" t="s">
        <v>236</v>
      </c>
      <c r="CN5" t="s">
        <v>233</v>
      </c>
      <c r="CO5" t="s">
        <v>203</v>
      </c>
      <c r="CP5">
        <v>10</v>
      </c>
      <c r="CQ5">
        <v>4.0999999999999996</v>
      </c>
      <c r="CR5">
        <v>0.73</v>
      </c>
      <c r="CS5">
        <v>5</v>
      </c>
      <c r="CT5">
        <v>10</v>
      </c>
      <c r="CU5">
        <v>1.2</v>
      </c>
      <c r="CV5">
        <v>1.1299999999999999</v>
      </c>
      <c r="CW5" t="s">
        <v>129</v>
      </c>
      <c r="CX5" t="s">
        <v>129</v>
      </c>
      <c r="CY5" t="s">
        <v>129</v>
      </c>
      <c r="CZ5" t="s">
        <v>129</v>
      </c>
      <c r="DA5" t="s">
        <v>129</v>
      </c>
      <c r="DB5" t="s">
        <v>129</v>
      </c>
      <c r="DC5" t="s">
        <v>129</v>
      </c>
      <c r="DD5" t="s">
        <v>129</v>
      </c>
      <c r="DE5" t="s">
        <v>129</v>
      </c>
      <c r="DF5" t="s">
        <v>129</v>
      </c>
      <c r="DG5">
        <v>0</v>
      </c>
      <c r="DH5" t="s">
        <v>162</v>
      </c>
      <c r="DI5">
        <v>10</v>
      </c>
      <c r="DJ5">
        <v>50.2</v>
      </c>
      <c r="DK5">
        <v>8.3000000000000007</v>
      </c>
      <c r="DM5" t="s">
        <v>138</v>
      </c>
      <c r="DN5" t="s">
        <v>135</v>
      </c>
      <c r="DO5" t="s">
        <v>135</v>
      </c>
      <c r="DP5" t="s">
        <v>137</v>
      </c>
      <c r="DQ5" t="s">
        <v>134</v>
      </c>
      <c r="DR5" t="s">
        <v>137</v>
      </c>
      <c r="DS5" t="s">
        <v>137</v>
      </c>
      <c r="DT5" t="s">
        <v>137</v>
      </c>
      <c r="DU5" t="s">
        <v>135</v>
      </c>
      <c r="DV5" t="s">
        <v>135</v>
      </c>
      <c r="DW5" t="s">
        <v>138</v>
      </c>
      <c r="DX5" t="s">
        <v>137</v>
      </c>
      <c r="DY5" t="s">
        <v>137</v>
      </c>
      <c r="DZ5" t="s">
        <v>134</v>
      </c>
      <c r="EA5" t="s">
        <v>138</v>
      </c>
      <c r="EB5" t="s">
        <v>135</v>
      </c>
      <c r="EC5" t="s">
        <v>137</v>
      </c>
      <c r="EF5" t="s">
        <v>138</v>
      </c>
      <c r="EG5" t="s">
        <v>137</v>
      </c>
      <c r="EH5" t="s">
        <v>137</v>
      </c>
      <c r="EI5" t="s">
        <v>137</v>
      </c>
      <c r="EL5" t="s">
        <v>134</v>
      </c>
      <c r="EM5" t="s">
        <v>136</v>
      </c>
      <c r="EN5" t="s">
        <v>135</v>
      </c>
      <c r="EO5" t="s">
        <v>136</v>
      </c>
      <c r="EP5" t="s">
        <v>134</v>
      </c>
    </row>
    <row r="6" spans="1:147">
      <c r="A6" t="s">
        <v>237</v>
      </c>
      <c r="B6" t="s">
        <v>205</v>
      </c>
      <c r="C6">
        <v>2006</v>
      </c>
      <c r="D6" t="s">
        <v>143</v>
      </c>
      <c r="E6" t="s">
        <v>127</v>
      </c>
      <c r="F6" t="s">
        <v>245</v>
      </c>
      <c r="G6">
        <v>20</v>
      </c>
      <c r="H6">
        <v>39.1</v>
      </c>
      <c r="I6">
        <v>13</v>
      </c>
      <c r="J6">
        <v>8</v>
      </c>
      <c r="K6">
        <v>14</v>
      </c>
      <c r="L6" t="s">
        <v>278</v>
      </c>
      <c r="N6">
        <v>20</v>
      </c>
      <c r="O6">
        <v>13</v>
      </c>
      <c r="P6" t="s">
        <v>246</v>
      </c>
      <c r="Q6" t="s">
        <v>205</v>
      </c>
      <c r="R6" t="s">
        <v>206</v>
      </c>
      <c r="S6" t="s">
        <v>207</v>
      </c>
      <c r="T6" t="s">
        <v>161</v>
      </c>
      <c r="U6">
        <v>20</v>
      </c>
      <c r="V6">
        <v>3.7</v>
      </c>
      <c r="W6">
        <v>1</v>
      </c>
      <c r="X6">
        <v>5</v>
      </c>
      <c r="Y6">
        <v>20</v>
      </c>
      <c r="Z6">
        <v>1.5</v>
      </c>
      <c r="AA6">
        <v>1.1000000000000001</v>
      </c>
      <c r="AB6" t="s">
        <v>129</v>
      </c>
      <c r="AC6" t="s">
        <v>129</v>
      </c>
      <c r="AD6" t="s">
        <v>129</v>
      </c>
      <c r="AE6" t="s">
        <v>129</v>
      </c>
      <c r="AF6" t="s">
        <v>129</v>
      </c>
      <c r="AG6" t="s">
        <v>129</v>
      </c>
      <c r="AH6" t="s">
        <v>129</v>
      </c>
      <c r="AI6" t="s">
        <v>129</v>
      </c>
      <c r="AJ6" t="s">
        <v>129</v>
      </c>
      <c r="AK6" t="s">
        <v>129</v>
      </c>
      <c r="AL6" t="s">
        <v>129</v>
      </c>
      <c r="AM6" t="s">
        <v>162</v>
      </c>
      <c r="AN6">
        <v>20</v>
      </c>
      <c r="AO6">
        <v>48.3</v>
      </c>
      <c r="AP6">
        <v>8.5</v>
      </c>
      <c r="AR6" t="s">
        <v>134</v>
      </c>
      <c r="AS6" t="s">
        <v>135</v>
      </c>
      <c r="AT6" t="s">
        <v>136</v>
      </c>
      <c r="AU6" t="s">
        <v>137</v>
      </c>
      <c r="AV6" t="s">
        <v>138</v>
      </c>
      <c r="AW6" t="s">
        <v>137</v>
      </c>
      <c r="AX6" t="s">
        <v>137</v>
      </c>
      <c r="AY6" t="s">
        <v>137</v>
      </c>
      <c r="AZ6" t="s">
        <v>137</v>
      </c>
      <c r="BB6" t="s">
        <v>138</v>
      </c>
      <c r="BC6" t="s">
        <v>135</v>
      </c>
      <c r="BE6" t="s">
        <v>138</v>
      </c>
      <c r="BF6" t="s">
        <v>138</v>
      </c>
      <c r="BG6" t="s">
        <v>135</v>
      </c>
      <c r="BK6" t="s">
        <v>138</v>
      </c>
      <c r="BL6" t="s">
        <v>137</v>
      </c>
      <c r="BM6" t="s">
        <v>137</v>
      </c>
      <c r="BN6" t="s">
        <v>137</v>
      </c>
      <c r="BO6" t="s">
        <v>137</v>
      </c>
      <c r="BQ6" t="s">
        <v>134</v>
      </c>
      <c r="BR6" t="s">
        <v>136</v>
      </c>
      <c r="BS6" t="s">
        <v>136</v>
      </c>
      <c r="BT6" t="s">
        <v>136</v>
      </c>
      <c r="BU6" t="s">
        <v>134</v>
      </c>
      <c r="BW6" t="s">
        <v>205</v>
      </c>
      <c r="BX6">
        <v>2006</v>
      </c>
      <c r="BY6" t="s">
        <v>143</v>
      </c>
      <c r="BZ6" t="s">
        <v>127</v>
      </c>
      <c r="CA6" t="s">
        <v>230</v>
      </c>
      <c r="CB6">
        <v>20</v>
      </c>
      <c r="CC6">
        <v>39.1</v>
      </c>
      <c r="CD6">
        <v>13</v>
      </c>
      <c r="CE6">
        <v>8</v>
      </c>
      <c r="CF6">
        <v>14</v>
      </c>
      <c r="CG6" t="s">
        <v>146</v>
      </c>
      <c r="CH6">
        <v>20</v>
      </c>
      <c r="CI6">
        <v>20</v>
      </c>
      <c r="CK6" t="s">
        <v>238</v>
      </c>
      <c r="CL6" t="s">
        <v>205</v>
      </c>
      <c r="CM6" t="s">
        <v>239</v>
      </c>
      <c r="CN6" t="s">
        <v>207</v>
      </c>
      <c r="CO6" t="s">
        <v>203</v>
      </c>
      <c r="CP6">
        <v>20</v>
      </c>
      <c r="CQ6">
        <v>3.6</v>
      </c>
      <c r="CR6">
        <v>0.7</v>
      </c>
      <c r="CS6">
        <v>5</v>
      </c>
      <c r="CT6">
        <v>20</v>
      </c>
      <c r="CU6">
        <v>1.7</v>
      </c>
      <c r="CV6">
        <v>1.3</v>
      </c>
      <c r="CW6" t="s">
        <v>129</v>
      </c>
      <c r="CX6" t="s">
        <v>129</v>
      </c>
      <c r="CY6" t="s">
        <v>129</v>
      </c>
      <c r="CZ6" t="s">
        <v>129</v>
      </c>
      <c r="DA6" t="s">
        <v>129</v>
      </c>
      <c r="DB6" t="s">
        <v>129</v>
      </c>
      <c r="DC6" t="s">
        <v>129</v>
      </c>
      <c r="DD6" t="s">
        <v>129</v>
      </c>
      <c r="DE6" t="s">
        <v>129</v>
      </c>
      <c r="DF6" t="s">
        <v>129</v>
      </c>
      <c r="DG6">
        <v>0</v>
      </c>
      <c r="DH6" t="s">
        <v>162</v>
      </c>
      <c r="DI6">
        <v>20</v>
      </c>
      <c r="DJ6">
        <v>50.6</v>
      </c>
      <c r="DK6">
        <v>7.5</v>
      </c>
      <c r="DM6" t="s">
        <v>138</v>
      </c>
      <c r="DN6" t="s">
        <v>135</v>
      </c>
      <c r="DO6" t="s">
        <v>135</v>
      </c>
      <c r="DP6" t="s">
        <v>137</v>
      </c>
      <c r="DQ6" t="s">
        <v>134</v>
      </c>
      <c r="DR6" t="s">
        <v>137</v>
      </c>
      <c r="DS6" t="s">
        <v>137</v>
      </c>
      <c r="DT6" t="s">
        <v>137</v>
      </c>
      <c r="DU6" t="s">
        <v>135</v>
      </c>
      <c r="DV6" t="s">
        <v>135</v>
      </c>
      <c r="DW6" t="s">
        <v>138</v>
      </c>
      <c r="DX6" t="s">
        <v>137</v>
      </c>
      <c r="DY6" t="s">
        <v>137</v>
      </c>
      <c r="DZ6" t="s">
        <v>134</v>
      </c>
      <c r="EA6" t="s">
        <v>138</v>
      </c>
      <c r="EB6" t="s">
        <v>135</v>
      </c>
      <c r="EC6" t="s">
        <v>137</v>
      </c>
      <c r="EF6" t="s">
        <v>138</v>
      </c>
      <c r="EG6" t="s">
        <v>137</v>
      </c>
      <c r="EH6" t="s">
        <v>137</v>
      </c>
      <c r="EI6" t="s">
        <v>137</v>
      </c>
      <c r="EL6" t="s">
        <v>134</v>
      </c>
      <c r="EM6" t="s">
        <v>136</v>
      </c>
      <c r="EN6" t="s">
        <v>135</v>
      </c>
      <c r="EO6" t="s">
        <v>136</v>
      </c>
      <c r="EP6" t="s">
        <v>134</v>
      </c>
    </row>
    <row r="7" spans="1:147">
      <c r="A7" t="s">
        <v>237</v>
      </c>
      <c r="B7" t="s">
        <v>140</v>
      </c>
      <c r="C7">
        <v>2006</v>
      </c>
      <c r="D7" t="s">
        <v>143</v>
      </c>
      <c r="E7" t="s">
        <v>127</v>
      </c>
      <c r="F7" t="s">
        <v>245</v>
      </c>
      <c r="G7">
        <v>17</v>
      </c>
      <c r="H7">
        <v>43.8</v>
      </c>
      <c r="I7">
        <v>13</v>
      </c>
      <c r="J7">
        <v>8</v>
      </c>
      <c r="K7">
        <v>8</v>
      </c>
      <c r="L7" t="s">
        <v>279</v>
      </c>
      <c r="N7">
        <v>17</v>
      </c>
      <c r="O7">
        <v>1</v>
      </c>
      <c r="P7" t="s">
        <v>246</v>
      </c>
      <c r="Q7" t="s">
        <v>140</v>
      </c>
      <c r="S7" t="s">
        <v>140</v>
      </c>
      <c r="T7" t="s">
        <v>161</v>
      </c>
      <c r="U7">
        <v>17</v>
      </c>
      <c r="V7">
        <v>3.6</v>
      </c>
      <c r="W7">
        <v>0.7</v>
      </c>
      <c r="X7">
        <v>5</v>
      </c>
      <c r="Y7">
        <v>17</v>
      </c>
      <c r="Z7">
        <v>3.3</v>
      </c>
      <c r="AA7">
        <v>0.9</v>
      </c>
      <c r="AB7" t="s">
        <v>129</v>
      </c>
      <c r="AC7" t="s">
        <v>129</v>
      </c>
      <c r="AD7" t="s">
        <v>129</v>
      </c>
      <c r="AE7" t="s">
        <v>129</v>
      </c>
      <c r="AF7" t="s">
        <v>129</v>
      </c>
      <c r="AG7" t="s">
        <v>129</v>
      </c>
      <c r="AH7" t="s">
        <v>129</v>
      </c>
      <c r="AI7" t="s">
        <v>129</v>
      </c>
      <c r="AJ7" t="s">
        <v>129</v>
      </c>
      <c r="AK7" t="s">
        <v>129</v>
      </c>
      <c r="AL7" t="s">
        <v>129</v>
      </c>
      <c r="AM7" t="s">
        <v>162</v>
      </c>
      <c r="AN7">
        <v>17</v>
      </c>
      <c r="AO7">
        <v>50.1</v>
      </c>
      <c r="AP7">
        <v>5.5</v>
      </c>
      <c r="AR7" t="s">
        <v>134</v>
      </c>
      <c r="AS7" t="s">
        <v>135</v>
      </c>
      <c r="AT7" t="s">
        <v>136</v>
      </c>
      <c r="AU7" t="s">
        <v>137</v>
      </c>
      <c r="AV7" t="s">
        <v>138</v>
      </c>
      <c r="AW7" t="s">
        <v>137</v>
      </c>
      <c r="AX7" t="s">
        <v>137</v>
      </c>
      <c r="AY7" t="s">
        <v>137</v>
      </c>
      <c r="AZ7" t="s">
        <v>137</v>
      </c>
      <c r="BB7" t="s">
        <v>138</v>
      </c>
      <c r="BC7" t="s">
        <v>135</v>
      </c>
      <c r="BE7" t="s">
        <v>138</v>
      </c>
      <c r="BF7" t="s">
        <v>138</v>
      </c>
      <c r="BG7" t="s">
        <v>135</v>
      </c>
      <c r="BK7" t="s">
        <v>138</v>
      </c>
      <c r="BL7" t="s">
        <v>137</v>
      </c>
      <c r="BM7" t="s">
        <v>137</v>
      </c>
      <c r="BN7" t="s">
        <v>137</v>
      </c>
      <c r="BO7" t="s">
        <v>137</v>
      </c>
      <c r="BQ7" t="s">
        <v>134</v>
      </c>
      <c r="BR7" t="s">
        <v>136</v>
      </c>
      <c r="BS7" t="s">
        <v>136</v>
      </c>
      <c r="BT7" t="s">
        <v>136</v>
      </c>
      <c r="BU7" t="s">
        <v>134</v>
      </c>
      <c r="BW7" t="s">
        <v>140</v>
      </c>
      <c r="BX7">
        <v>2006</v>
      </c>
      <c r="BY7" t="s">
        <v>143</v>
      </c>
      <c r="BZ7" t="s">
        <v>127</v>
      </c>
      <c r="CA7" t="s">
        <v>230</v>
      </c>
      <c r="CB7">
        <v>17</v>
      </c>
      <c r="CC7">
        <v>43.8</v>
      </c>
      <c r="CD7">
        <v>13</v>
      </c>
      <c r="CE7">
        <v>8</v>
      </c>
      <c r="CF7">
        <v>8</v>
      </c>
      <c r="CG7" t="s">
        <v>146</v>
      </c>
      <c r="CH7">
        <v>17</v>
      </c>
      <c r="CI7">
        <v>17</v>
      </c>
      <c r="CK7" t="s">
        <v>238</v>
      </c>
      <c r="CL7" t="s">
        <v>140</v>
      </c>
      <c r="CM7" t="s">
        <v>129</v>
      </c>
      <c r="CN7" t="s">
        <v>140</v>
      </c>
      <c r="CO7" t="s">
        <v>203</v>
      </c>
      <c r="CP7">
        <v>17</v>
      </c>
      <c r="CQ7">
        <v>3.7</v>
      </c>
      <c r="CR7">
        <v>1</v>
      </c>
      <c r="CS7">
        <v>5</v>
      </c>
      <c r="CT7">
        <v>17</v>
      </c>
      <c r="CU7">
        <v>3.3</v>
      </c>
      <c r="CV7">
        <v>0.9</v>
      </c>
      <c r="CW7" t="s">
        <v>129</v>
      </c>
      <c r="CX7" t="s">
        <v>129</v>
      </c>
      <c r="CY7" t="s">
        <v>129</v>
      </c>
      <c r="CZ7" t="s">
        <v>129</v>
      </c>
      <c r="DA7" t="s">
        <v>129</v>
      </c>
      <c r="DB7" t="s">
        <v>129</v>
      </c>
      <c r="DC7" t="s">
        <v>129</v>
      </c>
      <c r="DD7" t="s">
        <v>129</v>
      </c>
      <c r="DE7" t="s">
        <v>129</v>
      </c>
      <c r="DF7" t="s">
        <v>129</v>
      </c>
      <c r="DG7">
        <v>0</v>
      </c>
      <c r="DH7" t="s">
        <v>162</v>
      </c>
      <c r="DI7">
        <v>17</v>
      </c>
      <c r="DJ7">
        <v>49.4</v>
      </c>
      <c r="DK7">
        <v>7.5</v>
      </c>
      <c r="DM7" t="s">
        <v>138</v>
      </c>
      <c r="DN7" t="s">
        <v>135</v>
      </c>
      <c r="DO7" t="s">
        <v>135</v>
      </c>
      <c r="DP7" t="s">
        <v>137</v>
      </c>
      <c r="DQ7" t="s">
        <v>134</v>
      </c>
      <c r="DR7" t="s">
        <v>137</v>
      </c>
      <c r="DS7" t="s">
        <v>137</v>
      </c>
      <c r="DT7" t="s">
        <v>137</v>
      </c>
      <c r="DU7" t="s">
        <v>135</v>
      </c>
      <c r="DV7" t="s">
        <v>135</v>
      </c>
      <c r="DW7" t="s">
        <v>138</v>
      </c>
      <c r="DX7" t="s">
        <v>137</v>
      </c>
      <c r="DY7" t="s">
        <v>137</v>
      </c>
      <c r="DZ7" t="s">
        <v>134</v>
      </c>
      <c r="EA7" t="s">
        <v>138</v>
      </c>
      <c r="EB7" t="s">
        <v>135</v>
      </c>
      <c r="EC7" t="s">
        <v>137</v>
      </c>
      <c r="EF7" t="s">
        <v>138</v>
      </c>
      <c r="EG7" t="s">
        <v>137</v>
      </c>
      <c r="EH7" t="s">
        <v>137</v>
      </c>
      <c r="EI7" t="s">
        <v>137</v>
      </c>
      <c r="EL7" t="s">
        <v>134</v>
      </c>
      <c r="EM7" t="s">
        <v>136</v>
      </c>
      <c r="EN7" t="s">
        <v>135</v>
      </c>
      <c r="EO7" t="s">
        <v>136</v>
      </c>
      <c r="EP7" t="s">
        <v>134</v>
      </c>
    </row>
    <row r="8" spans="1:147">
      <c r="A8" t="s">
        <v>237</v>
      </c>
      <c r="B8" t="s">
        <v>234</v>
      </c>
      <c r="C8">
        <v>2006</v>
      </c>
      <c r="D8" t="s">
        <v>143</v>
      </c>
      <c r="E8" t="s">
        <v>127</v>
      </c>
      <c r="F8" t="s">
        <v>245</v>
      </c>
      <c r="G8">
        <v>23</v>
      </c>
      <c r="H8">
        <v>42.6</v>
      </c>
      <c r="I8">
        <v>13.9</v>
      </c>
      <c r="J8">
        <v>10</v>
      </c>
      <c r="K8">
        <v>13</v>
      </c>
      <c r="L8" t="s">
        <v>280</v>
      </c>
      <c r="N8">
        <v>23</v>
      </c>
      <c r="O8">
        <v>13</v>
      </c>
      <c r="P8" t="s">
        <v>246</v>
      </c>
      <c r="Q8" t="s">
        <v>234</v>
      </c>
      <c r="R8" t="s">
        <v>247</v>
      </c>
      <c r="S8" t="s">
        <v>233</v>
      </c>
      <c r="T8" t="s">
        <v>161</v>
      </c>
      <c r="U8">
        <v>23</v>
      </c>
      <c r="V8">
        <v>3.9</v>
      </c>
      <c r="W8">
        <v>0.9</v>
      </c>
      <c r="X8">
        <v>5</v>
      </c>
      <c r="Y8">
        <v>23</v>
      </c>
      <c r="Z8">
        <v>1.7</v>
      </c>
      <c r="AA8">
        <v>1.3</v>
      </c>
      <c r="AB8" t="s">
        <v>129</v>
      </c>
      <c r="AC8" t="s">
        <v>129</v>
      </c>
      <c r="AD8" t="s">
        <v>129</v>
      </c>
      <c r="AE8" t="s">
        <v>129</v>
      </c>
      <c r="AF8" t="s">
        <v>129</v>
      </c>
      <c r="AG8" t="s">
        <v>129</v>
      </c>
      <c r="AH8" t="s">
        <v>129</v>
      </c>
      <c r="AI8" t="s">
        <v>129</v>
      </c>
      <c r="AJ8" t="s">
        <v>129</v>
      </c>
      <c r="AK8" t="s">
        <v>129</v>
      </c>
      <c r="AL8" t="s">
        <v>129</v>
      </c>
      <c r="AM8" t="s">
        <v>162</v>
      </c>
      <c r="AN8">
        <v>23</v>
      </c>
      <c r="AO8">
        <v>46.4</v>
      </c>
      <c r="AP8">
        <v>8.5</v>
      </c>
      <c r="AR8" t="s">
        <v>134</v>
      </c>
      <c r="AS8" t="s">
        <v>135</v>
      </c>
      <c r="AT8" t="s">
        <v>136</v>
      </c>
      <c r="AU8" t="s">
        <v>137</v>
      </c>
      <c r="AV8" t="s">
        <v>138</v>
      </c>
      <c r="AW8" t="s">
        <v>137</v>
      </c>
      <c r="AX8" t="s">
        <v>137</v>
      </c>
      <c r="AY8" t="s">
        <v>137</v>
      </c>
      <c r="AZ8" t="s">
        <v>137</v>
      </c>
      <c r="BB8" t="s">
        <v>138</v>
      </c>
      <c r="BC8" t="s">
        <v>135</v>
      </c>
      <c r="BE8" t="s">
        <v>138</v>
      </c>
      <c r="BF8" t="s">
        <v>138</v>
      </c>
      <c r="BG8" t="s">
        <v>135</v>
      </c>
      <c r="BK8" t="s">
        <v>138</v>
      </c>
      <c r="BL8" t="s">
        <v>137</v>
      </c>
      <c r="BM8" t="s">
        <v>137</v>
      </c>
      <c r="BN8" t="s">
        <v>137</v>
      </c>
      <c r="BO8" t="s">
        <v>137</v>
      </c>
      <c r="BQ8" t="s">
        <v>134</v>
      </c>
      <c r="BR8" t="s">
        <v>136</v>
      </c>
      <c r="BS8" t="s">
        <v>136</v>
      </c>
      <c r="BT8" t="s">
        <v>136</v>
      </c>
      <c r="BU8" t="s">
        <v>134</v>
      </c>
      <c r="BW8" t="s">
        <v>234</v>
      </c>
      <c r="BX8">
        <v>2006</v>
      </c>
      <c r="BY8" t="s">
        <v>143</v>
      </c>
      <c r="BZ8" t="s">
        <v>127</v>
      </c>
      <c r="CA8" t="s">
        <v>230</v>
      </c>
      <c r="CB8">
        <v>23</v>
      </c>
      <c r="CC8">
        <v>42.6</v>
      </c>
      <c r="CD8">
        <v>13.9</v>
      </c>
      <c r="CE8">
        <v>10</v>
      </c>
      <c r="CF8">
        <v>13</v>
      </c>
      <c r="CG8" t="s">
        <v>146</v>
      </c>
      <c r="CH8">
        <v>23</v>
      </c>
      <c r="CI8">
        <v>23</v>
      </c>
      <c r="CK8" t="s">
        <v>238</v>
      </c>
      <c r="CL8" t="s">
        <v>234</v>
      </c>
      <c r="CM8" t="s">
        <v>240</v>
      </c>
      <c r="CN8" t="s">
        <v>233</v>
      </c>
      <c r="CO8" t="s">
        <v>203</v>
      </c>
      <c r="CP8">
        <v>23</v>
      </c>
      <c r="CQ8">
        <v>3.9</v>
      </c>
      <c r="CR8">
        <v>0.9</v>
      </c>
      <c r="CS8">
        <v>5</v>
      </c>
      <c r="CT8">
        <v>23</v>
      </c>
      <c r="CU8">
        <v>1.5</v>
      </c>
      <c r="CV8">
        <v>1.1000000000000001</v>
      </c>
      <c r="CW8" t="s">
        <v>129</v>
      </c>
      <c r="CX8" t="s">
        <v>129</v>
      </c>
      <c r="CY8" t="s">
        <v>129</v>
      </c>
      <c r="CZ8" t="s">
        <v>129</v>
      </c>
      <c r="DA8" t="s">
        <v>129</v>
      </c>
      <c r="DB8" t="s">
        <v>129</v>
      </c>
      <c r="DC8" t="s">
        <v>129</v>
      </c>
      <c r="DD8" t="s">
        <v>129</v>
      </c>
      <c r="DE8" t="s">
        <v>129</v>
      </c>
      <c r="DF8" t="s">
        <v>129</v>
      </c>
      <c r="DG8">
        <v>0</v>
      </c>
      <c r="DH8" t="s">
        <v>162</v>
      </c>
      <c r="DI8">
        <v>23</v>
      </c>
      <c r="DJ8">
        <v>49.3</v>
      </c>
      <c r="DK8">
        <v>8.6999999999999993</v>
      </c>
      <c r="DM8" t="s">
        <v>138</v>
      </c>
      <c r="DN8" t="s">
        <v>135</v>
      </c>
      <c r="DO8" t="s">
        <v>135</v>
      </c>
      <c r="DP8" t="s">
        <v>137</v>
      </c>
      <c r="DQ8" t="s">
        <v>134</v>
      </c>
      <c r="DR8" t="s">
        <v>137</v>
      </c>
      <c r="DS8" t="s">
        <v>137</v>
      </c>
      <c r="DT8" t="s">
        <v>137</v>
      </c>
      <c r="DU8" t="s">
        <v>135</v>
      </c>
      <c r="DV8" t="s">
        <v>135</v>
      </c>
      <c r="DW8" t="s">
        <v>138</v>
      </c>
      <c r="DX8" t="s">
        <v>137</v>
      </c>
      <c r="DY8" t="s">
        <v>137</v>
      </c>
      <c r="DZ8" t="s">
        <v>134</v>
      </c>
      <c r="EA8" t="s">
        <v>138</v>
      </c>
      <c r="EB8" t="s">
        <v>135</v>
      </c>
      <c r="EC8" t="s">
        <v>137</v>
      </c>
      <c r="EF8" t="s">
        <v>138</v>
      </c>
      <c r="EG8" t="s">
        <v>137</v>
      </c>
      <c r="EH8" t="s">
        <v>137</v>
      </c>
      <c r="EI8" t="s">
        <v>137</v>
      </c>
      <c r="EL8" t="s">
        <v>134</v>
      </c>
      <c r="EM8" t="s">
        <v>136</v>
      </c>
      <c r="EN8" t="s">
        <v>135</v>
      </c>
      <c r="EO8" t="s">
        <v>136</v>
      </c>
      <c r="EP8" t="s">
        <v>134</v>
      </c>
    </row>
    <row r="9" spans="1:147">
      <c r="A9" t="s">
        <v>201</v>
      </c>
      <c r="B9" t="s">
        <v>140</v>
      </c>
      <c r="C9">
        <v>1999</v>
      </c>
      <c r="D9" t="s">
        <v>143</v>
      </c>
      <c r="E9" t="s">
        <v>156</v>
      </c>
      <c r="F9" t="s">
        <v>245</v>
      </c>
      <c r="G9">
        <v>15</v>
      </c>
      <c r="H9">
        <v>29.3</v>
      </c>
      <c r="I9">
        <v>10</v>
      </c>
      <c r="J9">
        <v>7</v>
      </c>
      <c r="K9">
        <v>8</v>
      </c>
      <c r="L9" t="s">
        <v>242</v>
      </c>
      <c r="M9">
        <v>15</v>
      </c>
      <c r="N9">
        <v>15</v>
      </c>
      <c r="O9">
        <v>5</v>
      </c>
      <c r="P9" t="s">
        <v>246</v>
      </c>
      <c r="Q9" t="s">
        <v>140</v>
      </c>
      <c r="S9" t="s">
        <v>140</v>
      </c>
      <c r="T9" t="s">
        <v>161</v>
      </c>
      <c r="U9">
        <v>15</v>
      </c>
      <c r="V9">
        <v>3</v>
      </c>
      <c r="W9">
        <v>0.56000000000000005</v>
      </c>
      <c r="X9">
        <v>5</v>
      </c>
      <c r="Y9">
        <v>11</v>
      </c>
      <c r="Z9">
        <v>2.5299999999999998</v>
      </c>
      <c r="AA9">
        <v>1.06</v>
      </c>
      <c r="AB9" t="s">
        <v>129</v>
      </c>
      <c r="AC9" t="s">
        <v>129</v>
      </c>
      <c r="AD9" t="s">
        <v>129</v>
      </c>
      <c r="AE9" t="s">
        <v>129</v>
      </c>
      <c r="AF9" t="s">
        <v>129</v>
      </c>
      <c r="AG9" t="s">
        <v>129</v>
      </c>
      <c r="AH9" t="s">
        <v>129</v>
      </c>
      <c r="AI9" t="s">
        <v>129</v>
      </c>
      <c r="AJ9" t="s">
        <v>129</v>
      </c>
      <c r="AK9" t="s">
        <v>129</v>
      </c>
      <c r="AL9">
        <v>4</v>
      </c>
      <c r="AM9" t="s">
        <v>162</v>
      </c>
      <c r="AN9">
        <v>11</v>
      </c>
      <c r="AO9">
        <v>-1.5</v>
      </c>
      <c r="AP9">
        <v>1.4</v>
      </c>
      <c r="AR9" t="s">
        <v>134</v>
      </c>
      <c r="AS9" t="s">
        <v>135</v>
      </c>
      <c r="AT9" t="s">
        <v>136</v>
      </c>
      <c r="AU9" t="s">
        <v>137</v>
      </c>
      <c r="AV9" t="s">
        <v>138</v>
      </c>
      <c r="BF9" t="s">
        <v>139</v>
      </c>
      <c r="BK9" t="s">
        <v>138</v>
      </c>
      <c r="BQ9" t="s">
        <v>134</v>
      </c>
      <c r="BU9" t="s">
        <v>139</v>
      </c>
      <c r="BW9" t="s">
        <v>140</v>
      </c>
      <c r="BX9">
        <v>1999</v>
      </c>
      <c r="BY9" t="s">
        <v>202</v>
      </c>
      <c r="BZ9" t="s">
        <v>129</v>
      </c>
      <c r="CA9" t="s">
        <v>157</v>
      </c>
      <c r="CB9">
        <v>15</v>
      </c>
      <c r="CC9">
        <v>29.3</v>
      </c>
      <c r="CD9">
        <v>10</v>
      </c>
      <c r="CE9">
        <v>7</v>
      </c>
      <c r="CF9">
        <v>8</v>
      </c>
      <c r="CG9" t="s">
        <v>167</v>
      </c>
      <c r="CH9">
        <v>15</v>
      </c>
      <c r="CI9">
        <v>15</v>
      </c>
      <c r="CJ9">
        <v>5</v>
      </c>
      <c r="CK9" t="s">
        <v>128</v>
      </c>
      <c r="CL9" t="s">
        <v>140</v>
      </c>
      <c r="CM9" t="s">
        <v>129</v>
      </c>
      <c r="CN9" t="s">
        <v>140</v>
      </c>
      <c r="CO9" t="s">
        <v>203</v>
      </c>
      <c r="CP9">
        <v>15</v>
      </c>
      <c r="CQ9">
        <v>3</v>
      </c>
      <c r="CR9">
        <v>0.56000000000000005</v>
      </c>
      <c r="CS9">
        <v>5</v>
      </c>
      <c r="CT9">
        <v>11</v>
      </c>
      <c r="CU9">
        <v>2.5299999999999998</v>
      </c>
      <c r="CV9">
        <v>1.06</v>
      </c>
      <c r="CW9">
        <v>11</v>
      </c>
      <c r="CX9">
        <v>-0.45</v>
      </c>
      <c r="CY9">
        <v>0.82</v>
      </c>
      <c r="CZ9" t="s">
        <v>129</v>
      </c>
      <c r="DA9" t="s">
        <v>129</v>
      </c>
      <c r="DB9" t="s">
        <v>129</v>
      </c>
      <c r="DC9" t="s">
        <v>129</v>
      </c>
      <c r="DD9" t="s">
        <v>129</v>
      </c>
      <c r="DE9" t="s">
        <v>129</v>
      </c>
      <c r="DF9" t="s">
        <v>129</v>
      </c>
      <c r="DG9">
        <v>4</v>
      </c>
      <c r="DH9" t="s">
        <v>162</v>
      </c>
      <c r="DI9">
        <v>11</v>
      </c>
      <c r="DJ9">
        <v>1.5</v>
      </c>
      <c r="DK9">
        <v>1.4</v>
      </c>
      <c r="DM9" t="s">
        <v>134</v>
      </c>
      <c r="DO9" t="s">
        <v>136</v>
      </c>
      <c r="DP9" t="s">
        <v>137</v>
      </c>
      <c r="DQ9" t="s">
        <v>134</v>
      </c>
      <c r="DR9" t="s">
        <v>137</v>
      </c>
      <c r="DS9" t="s">
        <v>137</v>
      </c>
      <c r="DW9" t="s">
        <v>138</v>
      </c>
      <c r="DX9" t="s">
        <v>137</v>
      </c>
      <c r="DY9" t="s">
        <v>137</v>
      </c>
      <c r="DZ9" t="s">
        <v>134</v>
      </c>
      <c r="EA9" t="s">
        <v>138</v>
      </c>
      <c r="EB9" t="s">
        <v>136</v>
      </c>
      <c r="EC9" t="s">
        <v>135</v>
      </c>
      <c r="EF9" t="s">
        <v>138</v>
      </c>
      <c r="EG9" t="s">
        <v>137</v>
      </c>
      <c r="EH9" t="s">
        <v>137</v>
      </c>
      <c r="EI9" t="s">
        <v>137</v>
      </c>
      <c r="EL9" t="s">
        <v>134</v>
      </c>
      <c r="EN9" t="s">
        <v>136</v>
      </c>
      <c r="EP9" t="s">
        <v>139</v>
      </c>
    </row>
    <row r="10" spans="1:147">
      <c r="A10" t="s">
        <v>201</v>
      </c>
      <c r="B10" t="s">
        <v>205</v>
      </c>
      <c r="C10">
        <v>1999</v>
      </c>
      <c r="D10" t="s">
        <v>143</v>
      </c>
      <c r="E10" t="s">
        <v>156</v>
      </c>
      <c r="F10" t="s">
        <v>245</v>
      </c>
      <c r="G10">
        <v>15</v>
      </c>
      <c r="H10">
        <v>30.1</v>
      </c>
      <c r="I10">
        <v>8.5</v>
      </c>
      <c r="J10">
        <v>5</v>
      </c>
      <c r="K10">
        <v>8</v>
      </c>
      <c r="L10" t="s">
        <v>242</v>
      </c>
      <c r="M10">
        <v>15</v>
      </c>
      <c r="N10">
        <v>15</v>
      </c>
      <c r="O10">
        <v>14</v>
      </c>
      <c r="P10" t="s">
        <v>246</v>
      </c>
      <c r="Q10" t="s">
        <v>205</v>
      </c>
      <c r="R10" t="s">
        <v>206</v>
      </c>
      <c r="S10" t="s">
        <v>207</v>
      </c>
      <c r="T10" t="s">
        <v>161</v>
      </c>
      <c r="U10">
        <v>15</v>
      </c>
      <c r="V10">
        <v>3.2</v>
      </c>
      <c r="W10">
        <v>0.41</v>
      </c>
      <c r="X10">
        <v>5</v>
      </c>
      <c r="Y10">
        <v>15</v>
      </c>
      <c r="Z10">
        <v>1.53</v>
      </c>
      <c r="AA10">
        <v>1.06</v>
      </c>
      <c r="AB10" t="s">
        <v>129</v>
      </c>
      <c r="AC10" t="s">
        <v>129</v>
      </c>
      <c r="AD10" t="s">
        <v>129</v>
      </c>
      <c r="AE10" t="s">
        <v>129</v>
      </c>
      <c r="AF10" t="s">
        <v>129</v>
      </c>
      <c r="AG10" t="s">
        <v>129</v>
      </c>
      <c r="AH10" t="s">
        <v>129</v>
      </c>
      <c r="AI10" t="s">
        <v>129</v>
      </c>
      <c r="AJ10" t="s">
        <v>129</v>
      </c>
      <c r="AK10" t="s">
        <v>129</v>
      </c>
      <c r="AL10">
        <v>0</v>
      </c>
      <c r="AM10" t="s">
        <v>162</v>
      </c>
      <c r="AN10">
        <v>15</v>
      </c>
      <c r="AO10">
        <v>-6.5</v>
      </c>
      <c r="AP10">
        <v>7</v>
      </c>
      <c r="AR10" t="s">
        <v>134</v>
      </c>
      <c r="AS10" t="s">
        <v>135</v>
      </c>
      <c r="AT10" t="s">
        <v>136</v>
      </c>
      <c r="AU10" t="s">
        <v>137</v>
      </c>
      <c r="AV10" t="s">
        <v>138</v>
      </c>
      <c r="AW10" t="s">
        <v>137</v>
      </c>
      <c r="AX10" t="s">
        <v>137</v>
      </c>
      <c r="BB10" t="s">
        <v>138</v>
      </c>
      <c r="BC10" t="s">
        <v>137</v>
      </c>
      <c r="BD10" t="s">
        <v>135</v>
      </c>
      <c r="BE10" t="s">
        <v>139</v>
      </c>
      <c r="BF10" t="s">
        <v>139</v>
      </c>
      <c r="BK10" t="s">
        <v>138</v>
      </c>
      <c r="BQ10" t="s">
        <v>134</v>
      </c>
      <c r="BR10" t="s">
        <v>136</v>
      </c>
      <c r="BS10" t="s">
        <v>137</v>
      </c>
      <c r="BT10" t="s">
        <v>137</v>
      </c>
      <c r="BU10" t="s">
        <v>139</v>
      </c>
      <c r="BW10" t="s">
        <v>204</v>
      </c>
      <c r="BX10">
        <v>1999</v>
      </c>
      <c r="BY10" t="s">
        <v>143</v>
      </c>
      <c r="BZ10" t="s">
        <v>129</v>
      </c>
      <c r="CA10" t="s">
        <v>157</v>
      </c>
      <c r="CB10">
        <v>15</v>
      </c>
      <c r="CC10">
        <v>30.1</v>
      </c>
      <c r="CD10">
        <v>8.5</v>
      </c>
      <c r="CE10">
        <v>5</v>
      </c>
      <c r="CF10">
        <v>8</v>
      </c>
      <c r="CG10" t="s">
        <v>167</v>
      </c>
      <c r="CH10">
        <v>15</v>
      </c>
      <c r="CI10">
        <v>15</v>
      </c>
      <c r="CJ10">
        <v>14</v>
      </c>
      <c r="CK10" t="s">
        <v>128</v>
      </c>
      <c r="CL10" t="s">
        <v>205</v>
      </c>
      <c r="CM10" t="s">
        <v>206</v>
      </c>
      <c r="CN10" t="s">
        <v>207</v>
      </c>
      <c r="CO10" t="s">
        <v>203</v>
      </c>
      <c r="CP10">
        <v>15</v>
      </c>
      <c r="CQ10">
        <v>3.2</v>
      </c>
      <c r="CR10">
        <v>0.42</v>
      </c>
      <c r="CS10">
        <v>5</v>
      </c>
      <c r="CT10">
        <v>15</v>
      </c>
      <c r="CU10">
        <v>1.53</v>
      </c>
      <c r="CV10">
        <v>1.06</v>
      </c>
      <c r="CW10">
        <v>15</v>
      </c>
      <c r="CX10">
        <v>-1.67</v>
      </c>
      <c r="CY10">
        <v>1.1299999999999999</v>
      </c>
      <c r="CZ10" t="s">
        <v>129</v>
      </c>
      <c r="DA10" t="s">
        <v>129</v>
      </c>
      <c r="DB10" t="s">
        <v>129</v>
      </c>
      <c r="DC10" t="s">
        <v>129</v>
      </c>
      <c r="DD10" t="s">
        <v>129</v>
      </c>
      <c r="DE10" t="s">
        <v>129</v>
      </c>
      <c r="DF10" t="s">
        <v>129</v>
      </c>
      <c r="DG10">
        <v>0</v>
      </c>
      <c r="DH10" t="s">
        <v>162</v>
      </c>
      <c r="DI10">
        <v>15</v>
      </c>
      <c r="DJ10">
        <v>6.5</v>
      </c>
      <c r="DK10">
        <v>7</v>
      </c>
      <c r="DM10" t="s">
        <v>134</v>
      </c>
      <c r="DO10" t="s">
        <v>136</v>
      </c>
      <c r="DP10" t="s">
        <v>137</v>
      </c>
      <c r="DQ10" t="s">
        <v>134</v>
      </c>
      <c r="DR10" t="s">
        <v>137</v>
      </c>
      <c r="DS10" t="s">
        <v>137</v>
      </c>
      <c r="DW10" t="s">
        <v>138</v>
      </c>
      <c r="DX10" t="s">
        <v>137</v>
      </c>
      <c r="DY10" t="s">
        <v>137</v>
      </c>
      <c r="DZ10" t="s">
        <v>134</v>
      </c>
      <c r="EA10" t="s">
        <v>138</v>
      </c>
      <c r="EB10" t="s">
        <v>136</v>
      </c>
      <c r="EC10" t="s">
        <v>135</v>
      </c>
      <c r="EF10" t="s">
        <v>138</v>
      </c>
      <c r="EG10" t="s">
        <v>137</v>
      </c>
      <c r="EH10" t="s">
        <v>137</v>
      </c>
      <c r="EI10" t="s">
        <v>137</v>
      </c>
      <c r="EL10" t="s">
        <v>134</v>
      </c>
      <c r="EN10" t="s">
        <v>136</v>
      </c>
      <c r="EP10" t="s">
        <v>139</v>
      </c>
    </row>
    <row r="11" spans="1:147">
      <c r="A11" t="s">
        <v>208</v>
      </c>
      <c r="B11" t="s">
        <v>204</v>
      </c>
      <c r="C11">
        <v>2003</v>
      </c>
      <c r="D11" t="s">
        <v>143</v>
      </c>
      <c r="E11" t="s">
        <v>156</v>
      </c>
      <c r="F11" t="s">
        <v>245</v>
      </c>
      <c r="G11">
        <v>10</v>
      </c>
      <c r="H11">
        <v>31.8</v>
      </c>
      <c r="I11">
        <v>10.9</v>
      </c>
      <c r="J11">
        <v>3</v>
      </c>
      <c r="K11">
        <v>10</v>
      </c>
      <c r="L11" t="s">
        <v>242</v>
      </c>
      <c r="M11">
        <v>13</v>
      </c>
      <c r="N11">
        <v>13</v>
      </c>
      <c r="O11">
        <v>7</v>
      </c>
      <c r="P11" t="s">
        <v>246</v>
      </c>
      <c r="Q11" t="s">
        <v>204</v>
      </c>
      <c r="R11" t="s">
        <v>353</v>
      </c>
      <c r="S11" t="s">
        <v>207</v>
      </c>
      <c r="T11" t="s">
        <v>161</v>
      </c>
      <c r="U11">
        <v>10</v>
      </c>
      <c r="V11">
        <v>3</v>
      </c>
      <c r="W11">
        <v>0.7</v>
      </c>
      <c r="X11">
        <v>5</v>
      </c>
      <c r="Y11">
        <v>10</v>
      </c>
      <c r="Z11">
        <v>1</v>
      </c>
      <c r="AA11">
        <v>1</v>
      </c>
      <c r="AB11" t="s">
        <v>129</v>
      </c>
      <c r="AC11" t="s">
        <v>129</v>
      </c>
      <c r="AD11" t="s">
        <v>129</v>
      </c>
      <c r="AE11" t="s">
        <v>129</v>
      </c>
      <c r="AF11" t="s">
        <v>129</v>
      </c>
      <c r="AG11" t="s">
        <v>129</v>
      </c>
      <c r="AH11" t="s">
        <v>129</v>
      </c>
      <c r="AI11" t="s">
        <v>129</v>
      </c>
      <c r="AJ11" t="s">
        <v>129</v>
      </c>
      <c r="AK11" t="s">
        <v>129</v>
      </c>
      <c r="AL11">
        <v>3</v>
      </c>
      <c r="AM11" t="s">
        <v>150</v>
      </c>
      <c r="AN11">
        <v>10</v>
      </c>
      <c r="AO11">
        <v>57.9</v>
      </c>
      <c r="AP11">
        <v>14</v>
      </c>
      <c r="AR11" t="s">
        <v>134</v>
      </c>
      <c r="AS11" t="s">
        <v>135</v>
      </c>
      <c r="AT11" t="s">
        <v>136</v>
      </c>
      <c r="AU11" t="s">
        <v>137</v>
      </c>
      <c r="AV11" t="s">
        <v>139</v>
      </c>
      <c r="AW11" t="s">
        <v>137</v>
      </c>
      <c r="AX11" t="s">
        <v>137</v>
      </c>
      <c r="BB11" t="s">
        <v>138</v>
      </c>
      <c r="BC11" t="s">
        <v>137</v>
      </c>
      <c r="BD11" t="s">
        <v>135</v>
      </c>
      <c r="BE11" t="s">
        <v>139</v>
      </c>
      <c r="BF11" t="s">
        <v>138</v>
      </c>
      <c r="BG11" t="s">
        <v>137</v>
      </c>
      <c r="BH11" t="s">
        <v>135</v>
      </c>
      <c r="BK11" t="s">
        <v>138</v>
      </c>
      <c r="BQ11" t="s">
        <v>139</v>
      </c>
      <c r="BR11" t="s">
        <v>136</v>
      </c>
      <c r="BS11" t="s">
        <v>137</v>
      </c>
      <c r="BT11" t="s">
        <v>135</v>
      </c>
      <c r="BU11" t="s">
        <v>139</v>
      </c>
      <c r="BW11" t="s">
        <v>205</v>
      </c>
      <c r="BX11">
        <v>2003</v>
      </c>
      <c r="BY11" t="s">
        <v>143</v>
      </c>
      <c r="BZ11" t="s">
        <v>129</v>
      </c>
      <c r="CA11" t="s">
        <v>157</v>
      </c>
      <c r="CB11">
        <v>13</v>
      </c>
      <c r="CC11">
        <v>32.5</v>
      </c>
      <c r="CD11">
        <v>11.3</v>
      </c>
      <c r="CE11">
        <v>8</v>
      </c>
      <c r="CF11">
        <v>13</v>
      </c>
      <c r="CG11" t="s">
        <v>167</v>
      </c>
      <c r="CH11">
        <v>13</v>
      </c>
      <c r="CI11">
        <v>13</v>
      </c>
      <c r="CJ11">
        <v>7</v>
      </c>
      <c r="CK11" t="s">
        <v>209</v>
      </c>
      <c r="CL11" t="s">
        <v>204</v>
      </c>
      <c r="CM11" t="s">
        <v>206</v>
      </c>
      <c r="CN11" t="s">
        <v>207</v>
      </c>
      <c r="CO11" t="s">
        <v>203</v>
      </c>
      <c r="CP11">
        <v>10</v>
      </c>
      <c r="CQ11">
        <v>3</v>
      </c>
      <c r="CR11">
        <v>0.7</v>
      </c>
      <c r="CS11">
        <v>5</v>
      </c>
      <c r="CT11">
        <v>10</v>
      </c>
      <c r="CU11">
        <v>1</v>
      </c>
      <c r="CV11">
        <v>1</v>
      </c>
      <c r="CW11">
        <v>10</v>
      </c>
      <c r="CX11">
        <v>-2</v>
      </c>
      <c r="CY11" t="s">
        <v>129</v>
      </c>
      <c r="CZ11" t="s">
        <v>129</v>
      </c>
      <c r="DA11" t="s">
        <v>129</v>
      </c>
      <c r="DB11" t="s">
        <v>129</v>
      </c>
      <c r="DC11" t="s">
        <v>129</v>
      </c>
      <c r="DD11" t="s">
        <v>129</v>
      </c>
      <c r="DE11" t="s">
        <v>129</v>
      </c>
      <c r="DF11" t="s">
        <v>129</v>
      </c>
      <c r="DG11">
        <v>3</v>
      </c>
      <c r="DH11" t="s">
        <v>210</v>
      </c>
      <c r="DI11">
        <v>10</v>
      </c>
      <c r="DJ11">
        <v>57.9</v>
      </c>
      <c r="DK11">
        <v>14</v>
      </c>
      <c r="DM11" t="s">
        <v>134</v>
      </c>
      <c r="DO11" t="s">
        <v>136</v>
      </c>
      <c r="DP11" t="s">
        <v>137</v>
      </c>
      <c r="DQ11" t="s">
        <v>134</v>
      </c>
      <c r="DR11" t="s">
        <v>137</v>
      </c>
      <c r="DS11" t="s">
        <v>137</v>
      </c>
      <c r="DW11" t="s">
        <v>138</v>
      </c>
      <c r="DX11" t="s">
        <v>137</v>
      </c>
      <c r="DY11" t="s">
        <v>137</v>
      </c>
      <c r="DZ11" t="s">
        <v>134</v>
      </c>
      <c r="EA11" t="s">
        <v>138</v>
      </c>
      <c r="EB11" t="s">
        <v>136</v>
      </c>
      <c r="EC11" t="s">
        <v>135</v>
      </c>
      <c r="EF11" t="s">
        <v>138</v>
      </c>
      <c r="EG11" t="s">
        <v>137</v>
      </c>
      <c r="EH11" t="s">
        <v>137</v>
      </c>
      <c r="EI11" t="s">
        <v>137</v>
      </c>
      <c r="EL11" t="s">
        <v>134</v>
      </c>
      <c r="EN11" t="s">
        <v>136</v>
      </c>
      <c r="EP11" t="s">
        <v>139</v>
      </c>
    </row>
    <row r="12" spans="1:147">
      <c r="A12" t="s">
        <v>208</v>
      </c>
      <c r="B12" t="s">
        <v>140</v>
      </c>
      <c r="C12">
        <v>2003</v>
      </c>
      <c r="D12" t="s">
        <v>143</v>
      </c>
      <c r="E12" t="s">
        <v>156</v>
      </c>
      <c r="F12" t="s">
        <v>245</v>
      </c>
      <c r="G12">
        <v>10</v>
      </c>
      <c r="H12">
        <v>29.1</v>
      </c>
      <c r="I12">
        <v>9.9</v>
      </c>
      <c r="J12">
        <v>1</v>
      </c>
      <c r="K12">
        <v>10</v>
      </c>
      <c r="L12" t="s">
        <v>242</v>
      </c>
      <c r="M12">
        <v>13</v>
      </c>
      <c r="N12">
        <v>13</v>
      </c>
      <c r="O12">
        <v>1</v>
      </c>
      <c r="P12" t="s">
        <v>246</v>
      </c>
      <c r="Q12" t="s">
        <v>140</v>
      </c>
      <c r="S12" t="s">
        <v>140</v>
      </c>
      <c r="T12" t="s">
        <v>161</v>
      </c>
      <c r="U12">
        <v>10</v>
      </c>
      <c r="V12">
        <v>2.5</v>
      </c>
      <c r="W12">
        <v>0.5</v>
      </c>
      <c r="X12">
        <v>5</v>
      </c>
      <c r="Y12">
        <v>10</v>
      </c>
      <c r="Z12">
        <v>2.4</v>
      </c>
      <c r="AA12">
        <v>0.8</v>
      </c>
      <c r="AB12" t="s">
        <v>129</v>
      </c>
      <c r="AC12" t="s">
        <v>129</v>
      </c>
      <c r="AD12" t="s">
        <v>129</v>
      </c>
      <c r="AE12" t="s">
        <v>129</v>
      </c>
      <c r="AF12" t="s">
        <v>129</v>
      </c>
      <c r="AG12" t="s">
        <v>129</v>
      </c>
      <c r="AH12" t="s">
        <v>129</v>
      </c>
      <c r="AI12" t="s">
        <v>129</v>
      </c>
      <c r="AJ12" t="s">
        <v>129</v>
      </c>
      <c r="AK12" t="s">
        <v>129</v>
      </c>
      <c r="AL12">
        <v>3</v>
      </c>
      <c r="AM12" t="s">
        <v>150</v>
      </c>
      <c r="AN12">
        <v>10</v>
      </c>
      <c r="AO12">
        <v>64</v>
      </c>
      <c r="AP12">
        <v>10.3</v>
      </c>
      <c r="AR12" t="s">
        <v>134</v>
      </c>
      <c r="AS12" t="s">
        <v>135</v>
      </c>
      <c r="AT12" t="s">
        <v>136</v>
      </c>
      <c r="AU12" t="s">
        <v>137</v>
      </c>
      <c r="AV12" t="s">
        <v>139</v>
      </c>
      <c r="AW12" t="s">
        <v>137</v>
      </c>
      <c r="AX12" t="s">
        <v>137</v>
      </c>
      <c r="BB12" t="s">
        <v>138</v>
      </c>
      <c r="BC12" t="s">
        <v>137</v>
      </c>
      <c r="BD12" t="s">
        <v>135</v>
      </c>
      <c r="BE12" t="s">
        <v>139</v>
      </c>
      <c r="BF12" t="s">
        <v>138</v>
      </c>
      <c r="BG12" t="s">
        <v>137</v>
      </c>
      <c r="BH12" t="s">
        <v>135</v>
      </c>
      <c r="BK12" t="s">
        <v>138</v>
      </c>
      <c r="BQ12" t="s">
        <v>139</v>
      </c>
      <c r="BR12" t="s">
        <v>136</v>
      </c>
      <c r="BS12" t="s">
        <v>137</v>
      </c>
      <c r="BT12" t="s">
        <v>135</v>
      </c>
      <c r="BU12" t="s">
        <v>139</v>
      </c>
      <c r="BW12" t="s">
        <v>140</v>
      </c>
      <c r="BX12">
        <v>2003</v>
      </c>
      <c r="BY12" t="s">
        <v>143</v>
      </c>
      <c r="BZ12" t="s">
        <v>129</v>
      </c>
      <c r="CA12" t="s">
        <v>157</v>
      </c>
      <c r="CB12">
        <v>13</v>
      </c>
      <c r="CC12">
        <v>28.5</v>
      </c>
      <c r="CD12">
        <v>9.1999999999999993</v>
      </c>
      <c r="CE12">
        <v>5</v>
      </c>
      <c r="CF12">
        <v>13</v>
      </c>
      <c r="CG12" t="s">
        <v>167</v>
      </c>
      <c r="CH12">
        <v>13</v>
      </c>
      <c r="CI12">
        <v>13</v>
      </c>
      <c r="CJ12">
        <v>1</v>
      </c>
      <c r="CK12" t="s">
        <v>209</v>
      </c>
      <c r="CL12" t="s">
        <v>140</v>
      </c>
      <c r="CM12" t="s">
        <v>129</v>
      </c>
      <c r="CN12" t="s">
        <v>140</v>
      </c>
      <c r="CO12" t="s">
        <v>203</v>
      </c>
      <c r="CP12">
        <v>10</v>
      </c>
      <c r="CQ12">
        <v>2.5</v>
      </c>
      <c r="CR12">
        <v>0.5</v>
      </c>
      <c r="CS12">
        <v>5</v>
      </c>
      <c r="CT12">
        <v>10</v>
      </c>
      <c r="CU12">
        <v>2.4</v>
      </c>
      <c r="CV12">
        <v>0.8</v>
      </c>
      <c r="CW12">
        <v>10</v>
      </c>
      <c r="CX12">
        <v>-0.1</v>
      </c>
      <c r="CY12" t="s">
        <v>129</v>
      </c>
      <c r="CZ12" t="s">
        <v>129</v>
      </c>
      <c r="DA12" t="s">
        <v>129</v>
      </c>
      <c r="DB12" t="s">
        <v>129</v>
      </c>
      <c r="DC12" t="s">
        <v>129</v>
      </c>
      <c r="DD12" t="s">
        <v>129</v>
      </c>
      <c r="DE12" t="s">
        <v>129</v>
      </c>
      <c r="DF12" t="s">
        <v>129</v>
      </c>
      <c r="DG12">
        <v>3</v>
      </c>
      <c r="DH12" t="s">
        <v>210</v>
      </c>
      <c r="DI12">
        <v>10</v>
      </c>
      <c r="DJ12">
        <v>64</v>
      </c>
      <c r="DK12">
        <v>10.3</v>
      </c>
      <c r="DM12" t="s">
        <v>134</v>
      </c>
      <c r="DO12" t="s">
        <v>136</v>
      </c>
      <c r="DP12" t="s">
        <v>137</v>
      </c>
      <c r="DQ12" t="s">
        <v>134</v>
      </c>
      <c r="DR12" t="s">
        <v>137</v>
      </c>
      <c r="DS12" t="s">
        <v>137</v>
      </c>
      <c r="DW12" t="s">
        <v>138</v>
      </c>
      <c r="DX12" t="s">
        <v>137</v>
      </c>
      <c r="DY12" t="s">
        <v>137</v>
      </c>
      <c r="DZ12" t="s">
        <v>134</v>
      </c>
      <c r="EA12" t="s">
        <v>138</v>
      </c>
      <c r="EB12" t="s">
        <v>136</v>
      </c>
      <c r="EC12" t="s">
        <v>135</v>
      </c>
      <c r="EF12" t="s">
        <v>138</v>
      </c>
      <c r="EG12" t="s">
        <v>137</v>
      </c>
      <c r="EH12" t="s">
        <v>137</v>
      </c>
      <c r="EI12" t="s">
        <v>137</v>
      </c>
      <c r="EL12" t="s">
        <v>134</v>
      </c>
      <c r="EN12" t="s">
        <v>136</v>
      </c>
      <c r="EP12" t="s">
        <v>139</v>
      </c>
    </row>
    <row r="13" spans="1:147">
      <c r="A13" t="s">
        <v>211</v>
      </c>
      <c r="B13" t="s">
        <v>204</v>
      </c>
      <c r="C13">
        <v>2006</v>
      </c>
      <c r="D13" t="s">
        <v>143</v>
      </c>
      <c r="E13" t="s">
        <v>144</v>
      </c>
      <c r="F13" t="s">
        <v>245</v>
      </c>
      <c r="G13">
        <v>30</v>
      </c>
      <c r="H13">
        <v>34.9</v>
      </c>
      <c r="I13">
        <v>11.5</v>
      </c>
      <c r="J13">
        <v>10</v>
      </c>
      <c r="K13">
        <v>28</v>
      </c>
      <c r="L13" t="s">
        <v>242</v>
      </c>
      <c r="N13">
        <v>30</v>
      </c>
      <c r="O13">
        <v>13</v>
      </c>
      <c r="P13" t="s">
        <v>246</v>
      </c>
      <c r="Q13" t="s">
        <v>204</v>
      </c>
      <c r="R13" t="s">
        <v>206</v>
      </c>
      <c r="S13" t="s">
        <v>207</v>
      </c>
      <c r="T13" t="s">
        <v>161</v>
      </c>
      <c r="U13">
        <v>30</v>
      </c>
      <c r="V13">
        <v>3.2</v>
      </c>
      <c r="W13">
        <v>0.6</v>
      </c>
      <c r="X13">
        <v>7</v>
      </c>
      <c r="Y13">
        <v>30</v>
      </c>
      <c r="Z13">
        <v>-1.1000000000000001</v>
      </c>
      <c r="AA13">
        <v>1.37</v>
      </c>
      <c r="AB13">
        <v>30</v>
      </c>
      <c r="AC13">
        <v>-1.1000000000000001</v>
      </c>
      <c r="AD13">
        <v>1.37</v>
      </c>
      <c r="AE13" t="s">
        <v>129</v>
      </c>
      <c r="AF13" t="s">
        <v>129</v>
      </c>
      <c r="AG13" t="s">
        <v>129</v>
      </c>
      <c r="AH13" t="s">
        <v>129</v>
      </c>
      <c r="AI13" t="s">
        <v>129</v>
      </c>
      <c r="AJ13" t="s">
        <v>129</v>
      </c>
      <c r="AK13" t="s">
        <v>129</v>
      </c>
      <c r="AL13">
        <v>6</v>
      </c>
      <c r="AM13" t="s">
        <v>162</v>
      </c>
      <c r="AN13">
        <v>30</v>
      </c>
      <c r="AO13">
        <v>-0.3</v>
      </c>
      <c r="AP13">
        <v>6.3</v>
      </c>
      <c r="AR13" t="s">
        <v>134</v>
      </c>
      <c r="AT13" t="s">
        <v>136</v>
      </c>
      <c r="AU13" t="s">
        <v>137</v>
      </c>
      <c r="AV13" t="s">
        <v>139</v>
      </c>
      <c r="AW13" t="s">
        <v>137</v>
      </c>
      <c r="AX13" t="s">
        <v>137</v>
      </c>
      <c r="BC13" t="s">
        <v>136</v>
      </c>
      <c r="BD13" t="s">
        <v>135</v>
      </c>
      <c r="BE13" t="s">
        <v>139</v>
      </c>
      <c r="BF13" t="s">
        <v>139</v>
      </c>
      <c r="BG13" t="s">
        <v>137</v>
      </c>
      <c r="BH13" t="s">
        <v>137</v>
      </c>
      <c r="BI13" t="s">
        <v>135</v>
      </c>
      <c r="BJ13" t="s">
        <v>135</v>
      </c>
      <c r="BK13" t="s">
        <v>138</v>
      </c>
      <c r="BQ13" t="s">
        <v>139</v>
      </c>
      <c r="BR13" t="s">
        <v>136</v>
      </c>
      <c r="BS13" t="s">
        <v>135</v>
      </c>
      <c r="BU13" t="s">
        <v>139</v>
      </c>
      <c r="BW13" t="s">
        <v>204</v>
      </c>
      <c r="BX13">
        <v>2006</v>
      </c>
      <c r="BY13" t="s">
        <v>143</v>
      </c>
      <c r="BZ13" t="s">
        <v>129</v>
      </c>
      <c r="CA13" t="s">
        <v>157</v>
      </c>
      <c r="CB13">
        <v>30</v>
      </c>
      <c r="CC13">
        <v>34.9</v>
      </c>
      <c r="CD13">
        <v>11.5</v>
      </c>
      <c r="CE13">
        <v>10</v>
      </c>
      <c r="CF13">
        <v>28</v>
      </c>
      <c r="CG13" t="s">
        <v>167</v>
      </c>
      <c r="CH13">
        <v>28</v>
      </c>
      <c r="CI13">
        <v>30</v>
      </c>
      <c r="CJ13">
        <v>13</v>
      </c>
      <c r="CK13" t="s">
        <v>209</v>
      </c>
      <c r="CL13" t="s">
        <v>204</v>
      </c>
      <c r="CM13" t="s">
        <v>206</v>
      </c>
      <c r="CN13" t="s">
        <v>207</v>
      </c>
      <c r="CO13" t="s">
        <v>203</v>
      </c>
      <c r="CP13">
        <v>30</v>
      </c>
      <c r="CQ13">
        <v>0.77</v>
      </c>
      <c r="CR13">
        <v>1.02</v>
      </c>
      <c r="CS13">
        <v>7</v>
      </c>
      <c r="CT13">
        <v>30</v>
      </c>
      <c r="CU13">
        <v>0.33</v>
      </c>
      <c r="CV13">
        <v>0.76</v>
      </c>
      <c r="CW13">
        <v>30</v>
      </c>
      <c r="CX13">
        <v>-0.33</v>
      </c>
      <c r="CY13">
        <v>0.76</v>
      </c>
      <c r="CZ13" t="s">
        <v>129</v>
      </c>
      <c r="DA13" t="s">
        <v>129</v>
      </c>
      <c r="DB13" t="s">
        <v>129</v>
      </c>
      <c r="DC13" t="s">
        <v>129</v>
      </c>
      <c r="DD13" t="s">
        <v>129</v>
      </c>
      <c r="DE13" t="s">
        <v>129</v>
      </c>
      <c r="DF13" t="s">
        <v>129</v>
      </c>
      <c r="DG13">
        <v>0</v>
      </c>
      <c r="DH13" t="s">
        <v>162</v>
      </c>
      <c r="DI13">
        <v>30</v>
      </c>
      <c r="DJ13">
        <v>-0.3</v>
      </c>
      <c r="DK13">
        <v>6.3</v>
      </c>
      <c r="DM13" t="s">
        <v>134</v>
      </c>
      <c r="DO13" t="s">
        <v>136</v>
      </c>
      <c r="DP13" t="s">
        <v>137</v>
      </c>
      <c r="DQ13" t="s">
        <v>138</v>
      </c>
      <c r="DR13" t="s">
        <v>137</v>
      </c>
      <c r="DS13" t="s">
        <v>137</v>
      </c>
      <c r="DW13" t="s">
        <v>138</v>
      </c>
      <c r="DX13" t="s">
        <v>135</v>
      </c>
      <c r="DZ13" t="s">
        <v>138</v>
      </c>
      <c r="EA13" t="s">
        <v>138</v>
      </c>
      <c r="EB13" t="s">
        <v>136</v>
      </c>
      <c r="EC13" t="s">
        <v>135</v>
      </c>
      <c r="EF13" t="s">
        <v>138</v>
      </c>
      <c r="EG13" t="s">
        <v>137</v>
      </c>
      <c r="EH13" t="s">
        <v>137</v>
      </c>
      <c r="EI13" t="s">
        <v>137</v>
      </c>
      <c r="EL13" t="s">
        <v>134</v>
      </c>
      <c r="EN13" t="s">
        <v>136</v>
      </c>
      <c r="EP13" t="s">
        <v>134</v>
      </c>
    </row>
    <row r="14" spans="1:147">
      <c r="A14" t="s">
        <v>211</v>
      </c>
      <c r="B14" t="s">
        <v>151</v>
      </c>
      <c r="C14">
        <v>2006</v>
      </c>
      <c r="D14" t="s">
        <v>143</v>
      </c>
      <c r="E14" t="s">
        <v>144</v>
      </c>
      <c r="F14" t="s">
        <v>245</v>
      </c>
      <c r="G14">
        <v>30</v>
      </c>
      <c r="H14">
        <v>33.4</v>
      </c>
      <c r="I14">
        <v>10.1</v>
      </c>
      <c r="J14">
        <v>9</v>
      </c>
      <c r="K14">
        <v>27</v>
      </c>
      <c r="L14" t="s">
        <v>242</v>
      </c>
      <c r="N14">
        <v>30</v>
      </c>
      <c r="O14">
        <v>9</v>
      </c>
      <c r="P14" t="s">
        <v>246</v>
      </c>
      <c r="Q14" t="s">
        <v>151</v>
      </c>
      <c r="R14" t="s">
        <v>174</v>
      </c>
      <c r="S14" t="s">
        <v>133</v>
      </c>
      <c r="T14" t="s">
        <v>161</v>
      </c>
      <c r="U14">
        <v>30</v>
      </c>
      <c r="V14">
        <v>3</v>
      </c>
      <c r="W14">
        <v>0.7</v>
      </c>
      <c r="X14">
        <v>7</v>
      </c>
      <c r="Y14">
        <v>30</v>
      </c>
      <c r="Z14">
        <v>-0.8</v>
      </c>
      <c r="AA14">
        <v>1.1100000000000001</v>
      </c>
      <c r="AB14">
        <v>30</v>
      </c>
      <c r="AC14">
        <v>-0.8</v>
      </c>
      <c r="AD14">
        <v>1.1100000000000001</v>
      </c>
      <c r="AE14" t="s">
        <v>129</v>
      </c>
      <c r="AF14" t="s">
        <v>129</v>
      </c>
      <c r="AG14" t="s">
        <v>129</v>
      </c>
      <c r="AH14" t="s">
        <v>129</v>
      </c>
      <c r="AI14" t="s">
        <v>129</v>
      </c>
      <c r="AJ14" t="s">
        <v>129</v>
      </c>
      <c r="AK14" t="s">
        <v>129</v>
      </c>
      <c r="AL14">
        <v>9</v>
      </c>
      <c r="AM14" t="s">
        <v>162</v>
      </c>
      <c r="AN14">
        <v>30</v>
      </c>
      <c r="AO14">
        <v>-1.93</v>
      </c>
      <c r="AP14">
        <v>5.25</v>
      </c>
      <c r="AR14" t="s">
        <v>134</v>
      </c>
      <c r="AT14" t="s">
        <v>136</v>
      </c>
      <c r="AU14" t="s">
        <v>137</v>
      </c>
      <c r="AV14" t="s">
        <v>139</v>
      </c>
      <c r="AW14" t="s">
        <v>137</v>
      </c>
      <c r="AX14" t="s">
        <v>137</v>
      </c>
      <c r="BC14" t="s">
        <v>136</v>
      </c>
      <c r="BD14" t="s">
        <v>135</v>
      </c>
      <c r="BE14" t="s">
        <v>139</v>
      </c>
      <c r="BF14" t="s">
        <v>139</v>
      </c>
      <c r="BG14" t="s">
        <v>137</v>
      </c>
      <c r="BH14" t="s">
        <v>137</v>
      </c>
      <c r="BI14" t="s">
        <v>135</v>
      </c>
      <c r="BJ14" t="s">
        <v>135</v>
      </c>
      <c r="BK14" t="s">
        <v>138</v>
      </c>
      <c r="BQ14" t="s">
        <v>139</v>
      </c>
      <c r="BR14" t="s">
        <v>136</v>
      </c>
      <c r="BS14" t="s">
        <v>135</v>
      </c>
      <c r="BU14" t="s">
        <v>139</v>
      </c>
      <c r="BW14" t="s">
        <v>151</v>
      </c>
      <c r="BX14">
        <v>2006</v>
      </c>
      <c r="BY14" t="s">
        <v>143</v>
      </c>
      <c r="BZ14" t="s">
        <v>129</v>
      </c>
      <c r="CA14" t="s">
        <v>157</v>
      </c>
      <c r="CB14">
        <v>30</v>
      </c>
      <c r="CC14">
        <v>33.4</v>
      </c>
      <c r="CD14">
        <v>10.1</v>
      </c>
      <c r="CE14">
        <v>9</v>
      </c>
      <c r="CF14">
        <v>27</v>
      </c>
      <c r="CG14" t="s">
        <v>167</v>
      </c>
      <c r="CH14">
        <v>28</v>
      </c>
      <c r="CI14">
        <v>30</v>
      </c>
      <c r="CJ14">
        <v>9</v>
      </c>
      <c r="CK14" t="s">
        <v>209</v>
      </c>
      <c r="CL14" t="s">
        <v>151</v>
      </c>
      <c r="CM14" t="s">
        <v>174</v>
      </c>
      <c r="CN14" t="s">
        <v>133</v>
      </c>
      <c r="CO14" t="s">
        <v>203</v>
      </c>
      <c r="CP14">
        <v>30</v>
      </c>
      <c r="CQ14">
        <v>0.56999999999999995</v>
      </c>
      <c r="CR14">
        <v>0.73</v>
      </c>
      <c r="CS14">
        <v>7</v>
      </c>
      <c r="CT14">
        <v>30</v>
      </c>
      <c r="CU14">
        <v>0.3</v>
      </c>
      <c r="CV14">
        <v>0.88</v>
      </c>
      <c r="CW14">
        <v>30</v>
      </c>
      <c r="CX14">
        <v>-0.23</v>
      </c>
      <c r="CY14">
        <v>0.73</v>
      </c>
      <c r="CZ14" t="s">
        <v>129</v>
      </c>
      <c r="DA14" t="s">
        <v>129</v>
      </c>
      <c r="DB14" t="s">
        <v>129</v>
      </c>
      <c r="DC14" t="s">
        <v>129</v>
      </c>
      <c r="DD14" t="s">
        <v>129</v>
      </c>
      <c r="DE14" t="s">
        <v>129</v>
      </c>
      <c r="DF14" t="s">
        <v>129</v>
      </c>
      <c r="DG14">
        <v>0</v>
      </c>
      <c r="DH14" t="s">
        <v>162</v>
      </c>
      <c r="DI14">
        <v>30</v>
      </c>
      <c r="DJ14">
        <v>-1.93</v>
      </c>
      <c r="DK14">
        <v>5.25</v>
      </c>
      <c r="DM14" t="s">
        <v>134</v>
      </c>
      <c r="DO14" t="s">
        <v>136</v>
      </c>
      <c r="DP14" t="s">
        <v>137</v>
      </c>
      <c r="DQ14" t="s">
        <v>138</v>
      </c>
      <c r="DR14" t="s">
        <v>137</v>
      </c>
      <c r="DS14" t="s">
        <v>137</v>
      </c>
      <c r="DW14" t="s">
        <v>138</v>
      </c>
      <c r="DX14" t="s">
        <v>135</v>
      </c>
      <c r="DZ14" t="s">
        <v>138</v>
      </c>
      <c r="EA14" t="s">
        <v>138</v>
      </c>
      <c r="EB14" t="s">
        <v>136</v>
      </c>
      <c r="EC14" t="s">
        <v>135</v>
      </c>
      <c r="EF14" t="s">
        <v>138</v>
      </c>
      <c r="EG14" t="s">
        <v>137</v>
      </c>
      <c r="EH14" t="s">
        <v>137</v>
      </c>
      <c r="EI14" t="s">
        <v>137</v>
      </c>
      <c r="EL14" t="s">
        <v>134</v>
      </c>
      <c r="EN14" t="s">
        <v>136</v>
      </c>
      <c r="EP14" t="s">
        <v>134</v>
      </c>
    </row>
    <row r="15" spans="1:147">
      <c r="A15" t="s">
        <v>211</v>
      </c>
      <c r="B15" t="s">
        <v>140</v>
      </c>
      <c r="C15">
        <v>2006</v>
      </c>
      <c r="D15" t="s">
        <v>143</v>
      </c>
      <c r="E15" t="s">
        <v>144</v>
      </c>
      <c r="F15" t="s">
        <v>245</v>
      </c>
      <c r="G15">
        <v>30</v>
      </c>
      <c r="H15">
        <v>34.4</v>
      </c>
      <c r="I15">
        <v>11.1</v>
      </c>
      <c r="J15">
        <v>14</v>
      </c>
      <c r="K15">
        <v>25</v>
      </c>
      <c r="L15" t="s">
        <v>242</v>
      </c>
      <c r="N15">
        <v>30</v>
      </c>
      <c r="O15">
        <v>2</v>
      </c>
      <c r="P15" t="s">
        <v>246</v>
      </c>
      <c r="Q15" t="s">
        <v>140</v>
      </c>
      <c r="S15" t="s">
        <v>140</v>
      </c>
      <c r="T15" t="s">
        <v>161</v>
      </c>
      <c r="U15">
        <v>30</v>
      </c>
      <c r="V15">
        <v>3.2</v>
      </c>
      <c r="W15">
        <v>0.6</v>
      </c>
      <c r="X15">
        <v>7</v>
      </c>
      <c r="Y15">
        <v>30</v>
      </c>
      <c r="Z15">
        <v>-0.37</v>
      </c>
      <c r="AA15">
        <v>0.72</v>
      </c>
      <c r="AB15">
        <v>30</v>
      </c>
      <c r="AC15">
        <v>-0.37</v>
      </c>
      <c r="AD15">
        <v>0.72</v>
      </c>
      <c r="AE15" t="s">
        <v>129</v>
      </c>
      <c r="AF15" t="s">
        <v>129</v>
      </c>
      <c r="AG15" t="s">
        <v>129</v>
      </c>
      <c r="AH15" t="s">
        <v>129</v>
      </c>
      <c r="AI15" t="s">
        <v>129</v>
      </c>
      <c r="AJ15" t="s">
        <v>129</v>
      </c>
      <c r="AK15" t="s">
        <v>129</v>
      </c>
      <c r="AL15">
        <v>10</v>
      </c>
      <c r="AM15" t="s">
        <v>162</v>
      </c>
      <c r="AN15">
        <v>30</v>
      </c>
      <c r="AO15">
        <v>-7.0000000000000007E-2</v>
      </c>
      <c r="AP15">
        <v>6.44</v>
      </c>
      <c r="AR15" t="s">
        <v>134</v>
      </c>
      <c r="AT15" t="s">
        <v>136</v>
      </c>
      <c r="AU15" t="s">
        <v>137</v>
      </c>
      <c r="AV15" t="s">
        <v>139</v>
      </c>
      <c r="AW15" t="s">
        <v>137</v>
      </c>
      <c r="AX15" t="s">
        <v>137</v>
      </c>
      <c r="BC15" t="s">
        <v>136</v>
      </c>
      <c r="BD15" t="s">
        <v>135</v>
      </c>
      <c r="BE15" t="s">
        <v>139</v>
      </c>
      <c r="BF15" t="s">
        <v>139</v>
      </c>
      <c r="BG15" t="s">
        <v>137</v>
      </c>
      <c r="BH15" t="s">
        <v>137</v>
      </c>
      <c r="BI15" t="s">
        <v>135</v>
      </c>
      <c r="BJ15" t="s">
        <v>135</v>
      </c>
      <c r="BK15" t="s">
        <v>138</v>
      </c>
      <c r="BQ15" t="s">
        <v>139</v>
      </c>
      <c r="BR15" t="s">
        <v>136</v>
      </c>
      <c r="BS15" t="s">
        <v>135</v>
      </c>
      <c r="BU15" t="s">
        <v>139</v>
      </c>
      <c r="BW15" t="s">
        <v>140</v>
      </c>
      <c r="BX15">
        <v>2006</v>
      </c>
      <c r="BY15" t="s">
        <v>143</v>
      </c>
      <c r="BZ15" t="s">
        <v>129</v>
      </c>
      <c r="CA15" t="s">
        <v>157</v>
      </c>
      <c r="CB15">
        <v>30</v>
      </c>
      <c r="CC15">
        <v>34.4</v>
      </c>
      <c r="CD15">
        <v>11.1</v>
      </c>
      <c r="CE15">
        <v>14</v>
      </c>
      <c r="CF15">
        <v>25</v>
      </c>
      <c r="CG15" t="s">
        <v>167</v>
      </c>
      <c r="CH15">
        <v>24</v>
      </c>
      <c r="CI15">
        <v>30</v>
      </c>
      <c r="CJ15">
        <v>2</v>
      </c>
      <c r="CK15" t="s">
        <v>209</v>
      </c>
      <c r="CL15" t="s">
        <v>140</v>
      </c>
      <c r="CM15" t="s">
        <v>129</v>
      </c>
      <c r="CN15" t="s">
        <v>140</v>
      </c>
      <c r="CO15" t="s">
        <v>203</v>
      </c>
      <c r="CP15">
        <v>30</v>
      </c>
      <c r="CQ15">
        <v>0.67</v>
      </c>
      <c r="CR15">
        <v>0.94</v>
      </c>
      <c r="CS15">
        <v>7</v>
      </c>
      <c r="CT15">
        <v>30</v>
      </c>
      <c r="CU15">
        <v>0.3</v>
      </c>
      <c r="CV15">
        <v>0.84</v>
      </c>
      <c r="CW15">
        <v>30</v>
      </c>
      <c r="CX15">
        <v>-0.3</v>
      </c>
      <c r="CY15">
        <v>0.84</v>
      </c>
      <c r="CZ15" t="s">
        <v>129</v>
      </c>
      <c r="DA15" t="s">
        <v>129</v>
      </c>
      <c r="DB15" t="s">
        <v>129</v>
      </c>
      <c r="DC15" t="s">
        <v>129</v>
      </c>
      <c r="DD15" t="s">
        <v>129</v>
      </c>
      <c r="DE15" t="s">
        <v>129</v>
      </c>
      <c r="DF15" t="s">
        <v>129</v>
      </c>
      <c r="DG15">
        <v>0</v>
      </c>
      <c r="DH15" t="s">
        <v>162</v>
      </c>
      <c r="DI15">
        <v>30</v>
      </c>
      <c r="DJ15">
        <v>-7.0000000000000007E-2</v>
      </c>
      <c r="DK15">
        <v>6.44</v>
      </c>
      <c r="DM15" t="s">
        <v>134</v>
      </c>
      <c r="DO15" t="s">
        <v>136</v>
      </c>
      <c r="DP15" t="s">
        <v>137</v>
      </c>
      <c r="DQ15" t="s">
        <v>138</v>
      </c>
      <c r="DR15" t="s">
        <v>137</v>
      </c>
      <c r="DS15" t="s">
        <v>137</v>
      </c>
      <c r="DW15" t="s">
        <v>138</v>
      </c>
      <c r="DX15" t="s">
        <v>135</v>
      </c>
      <c r="DZ15" t="s">
        <v>138</v>
      </c>
      <c r="EA15" t="s">
        <v>138</v>
      </c>
      <c r="EB15" t="s">
        <v>136</v>
      </c>
      <c r="EC15" t="s">
        <v>135</v>
      </c>
      <c r="EF15" t="s">
        <v>138</v>
      </c>
      <c r="EG15" t="s">
        <v>137</v>
      </c>
      <c r="EH15" t="s">
        <v>137</v>
      </c>
      <c r="EI15" t="s">
        <v>137</v>
      </c>
      <c r="EL15" t="s">
        <v>134</v>
      </c>
      <c r="EN15" t="s">
        <v>136</v>
      </c>
      <c r="EP15" t="s">
        <v>134</v>
      </c>
    </row>
    <row r="16" spans="1:147">
      <c r="A16" t="s">
        <v>281</v>
      </c>
      <c r="B16" t="s">
        <v>222</v>
      </c>
      <c r="C16">
        <v>1994</v>
      </c>
      <c r="D16" t="s">
        <v>165</v>
      </c>
      <c r="E16" t="s">
        <v>156</v>
      </c>
      <c r="F16" t="s">
        <v>156</v>
      </c>
      <c r="G16">
        <v>6</v>
      </c>
      <c r="H16">
        <v>33</v>
      </c>
      <c r="I16">
        <v>9</v>
      </c>
      <c r="J16">
        <v>3</v>
      </c>
      <c r="K16">
        <v>6</v>
      </c>
      <c r="L16" t="s">
        <v>242</v>
      </c>
      <c r="N16">
        <v>6</v>
      </c>
      <c r="O16">
        <v>6</v>
      </c>
      <c r="P16" t="s">
        <v>296</v>
      </c>
      <c r="Q16" t="s">
        <v>222</v>
      </c>
      <c r="R16" t="s">
        <v>302</v>
      </c>
      <c r="S16" t="s">
        <v>226</v>
      </c>
      <c r="T16" t="s">
        <v>297</v>
      </c>
      <c r="U16">
        <v>6</v>
      </c>
      <c r="V16">
        <v>6.2</v>
      </c>
      <c r="W16">
        <v>1.9</v>
      </c>
      <c r="X16">
        <v>14</v>
      </c>
      <c r="Y16">
        <v>6</v>
      </c>
      <c r="Z16">
        <v>1.7</v>
      </c>
      <c r="AA16">
        <v>0.8</v>
      </c>
      <c r="AB16" t="s">
        <v>129</v>
      </c>
      <c r="AC16" t="s">
        <v>129</v>
      </c>
      <c r="AD16" t="s">
        <v>129</v>
      </c>
      <c r="AE16" t="s">
        <v>129</v>
      </c>
      <c r="AF16" t="s">
        <v>129</v>
      </c>
      <c r="AG16" t="s">
        <v>129</v>
      </c>
      <c r="AH16" t="s">
        <v>129</v>
      </c>
      <c r="AI16" t="s">
        <v>129</v>
      </c>
      <c r="AJ16" t="s">
        <v>129</v>
      </c>
      <c r="AK16" t="s">
        <v>129</v>
      </c>
      <c r="AL16" t="s">
        <v>129</v>
      </c>
      <c r="AM16" t="s">
        <v>129</v>
      </c>
      <c r="AN16" t="s">
        <v>129</v>
      </c>
      <c r="AO16" t="s">
        <v>129</v>
      </c>
      <c r="AP16" t="s">
        <v>129</v>
      </c>
      <c r="AR16" t="s">
        <v>134</v>
      </c>
      <c r="AS16" t="s">
        <v>135</v>
      </c>
      <c r="AT16" t="s">
        <v>136</v>
      </c>
      <c r="AU16" t="s">
        <v>137</v>
      </c>
      <c r="AV16" t="s">
        <v>138</v>
      </c>
      <c r="AW16" t="s">
        <v>137</v>
      </c>
      <c r="AX16" t="s">
        <v>137</v>
      </c>
      <c r="BB16" t="s">
        <v>138</v>
      </c>
      <c r="BC16" t="s">
        <v>135</v>
      </c>
      <c r="BE16" t="s">
        <v>138</v>
      </c>
      <c r="BF16" t="s">
        <v>138</v>
      </c>
      <c r="BG16" t="s">
        <v>135</v>
      </c>
      <c r="BK16" t="s">
        <v>138</v>
      </c>
      <c r="BQ16" t="s">
        <v>139</v>
      </c>
      <c r="BR16" t="s">
        <v>136</v>
      </c>
      <c r="BU16" t="s">
        <v>139</v>
      </c>
      <c r="BW16" t="s">
        <v>222</v>
      </c>
      <c r="BX16">
        <v>1994</v>
      </c>
      <c r="BY16" t="s">
        <v>165</v>
      </c>
      <c r="BZ16" t="s">
        <v>129</v>
      </c>
      <c r="CA16" t="s">
        <v>128</v>
      </c>
      <c r="CB16">
        <v>6</v>
      </c>
      <c r="CC16">
        <v>33</v>
      </c>
      <c r="CD16">
        <v>9</v>
      </c>
      <c r="CE16">
        <v>3</v>
      </c>
      <c r="CF16">
        <v>6</v>
      </c>
      <c r="CG16" t="s">
        <v>167</v>
      </c>
      <c r="CH16">
        <v>6</v>
      </c>
      <c r="CI16">
        <v>6</v>
      </c>
      <c r="CJ16">
        <v>6</v>
      </c>
      <c r="CK16" t="s">
        <v>282</v>
      </c>
      <c r="CL16" t="s">
        <v>222</v>
      </c>
      <c r="CM16" t="s">
        <v>283</v>
      </c>
      <c r="CN16" t="s">
        <v>226</v>
      </c>
      <c r="CO16" t="s">
        <v>203</v>
      </c>
      <c r="CP16">
        <v>6</v>
      </c>
      <c r="CQ16">
        <v>2.8</v>
      </c>
      <c r="CR16">
        <v>1</v>
      </c>
      <c r="CS16">
        <v>14</v>
      </c>
      <c r="CT16">
        <v>6</v>
      </c>
      <c r="CU16">
        <v>1.7</v>
      </c>
      <c r="CV16">
        <v>0.8</v>
      </c>
      <c r="CW16" t="s">
        <v>129</v>
      </c>
      <c r="CX16" t="s">
        <v>129</v>
      </c>
      <c r="CY16" t="s">
        <v>129</v>
      </c>
      <c r="CZ16" t="s">
        <v>129</v>
      </c>
      <c r="DA16" t="s">
        <v>129</v>
      </c>
      <c r="DB16" t="s">
        <v>129</v>
      </c>
      <c r="DC16" t="s">
        <v>129</v>
      </c>
      <c r="DD16" t="s">
        <v>129</v>
      </c>
      <c r="DE16" t="s">
        <v>129</v>
      </c>
      <c r="DF16" t="s">
        <v>129</v>
      </c>
      <c r="DG16">
        <v>0</v>
      </c>
      <c r="DH16" t="s">
        <v>227</v>
      </c>
      <c r="DI16">
        <v>6</v>
      </c>
      <c r="DJ16">
        <v>4.5</v>
      </c>
      <c r="DK16">
        <v>2.2000000000000002</v>
      </c>
      <c r="DM16" t="s">
        <v>134</v>
      </c>
      <c r="DO16" t="s">
        <v>136</v>
      </c>
      <c r="DP16" t="s">
        <v>137</v>
      </c>
      <c r="DQ16" t="s">
        <v>138</v>
      </c>
      <c r="DR16" t="s">
        <v>137</v>
      </c>
      <c r="DS16" t="s">
        <v>137</v>
      </c>
      <c r="DW16" t="s">
        <v>138</v>
      </c>
      <c r="DX16" t="s">
        <v>135</v>
      </c>
      <c r="DZ16" t="s">
        <v>138</v>
      </c>
      <c r="EA16" t="s">
        <v>138</v>
      </c>
      <c r="EB16" t="s">
        <v>136</v>
      </c>
      <c r="EC16" t="s">
        <v>135</v>
      </c>
      <c r="EF16" t="s">
        <v>138</v>
      </c>
      <c r="EG16" t="s">
        <v>137</v>
      </c>
      <c r="EH16" t="s">
        <v>137</v>
      </c>
      <c r="EI16" t="s">
        <v>137</v>
      </c>
      <c r="EL16" t="s">
        <v>134</v>
      </c>
      <c r="EN16" t="s">
        <v>136</v>
      </c>
      <c r="EP16" t="s">
        <v>134</v>
      </c>
    </row>
    <row r="17" spans="1:146">
      <c r="A17" t="s">
        <v>281</v>
      </c>
      <c r="B17" t="s">
        <v>140</v>
      </c>
      <c r="C17">
        <v>1994</v>
      </c>
      <c r="D17" t="s">
        <v>165</v>
      </c>
      <c r="E17" t="s">
        <v>156</v>
      </c>
      <c r="F17" t="s">
        <v>156</v>
      </c>
      <c r="G17">
        <v>6</v>
      </c>
      <c r="H17">
        <v>30</v>
      </c>
      <c r="I17">
        <v>6</v>
      </c>
      <c r="J17">
        <v>1</v>
      </c>
      <c r="K17">
        <v>4</v>
      </c>
      <c r="L17" t="s">
        <v>242</v>
      </c>
      <c r="N17">
        <v>6</v>
      </c>
      <c r="O17">
        <v>2</v>
      </c>
      <c r="P17" t="s">
        <v>296</v>
      </c>
      <c r="Q17" t="s">
        <v>140</v>
      </c>
      <c r="S17" t="s">
        <v>140</v>
      </c>
      <c r="T17" t="s">
        <v>297</v>
      </c>
      <c r="U17">
        <v>6</v>
      </c>
      <c r="V17">
        <v>4</v>
      </c>
      <c r="W17">
        <v>1.8</v>
      </c>
      <c r="X17">
        <v>14</v>
      </c>
      <c r="Y17">
        <v>6</v>
      </c>
      <c r="Z17">
        <v>2.7</v>
      </c>
      <c r="AA17">
        <v>2.2000000000000002</v>
      </c>
      <c r="AB17" t="s">
        <v>129</v>
      </c>
      <c r="AC17" t="s">
        <v>129</v>
      </c>
      <c r="AD17" t="s">
        <v>129</v>
      </c>
      <c r="AE17" t="s">
        <v>129</v>
      </c>
      <c r="AF17" t="s">
        <v>129</v>
      </c>
      <c r="AG17" t="s">
        <v>129</v>
      </c>
      <c r="AH17" t="s">
        <v>129</v>
      </c>
      <c r="AI17" t="s">
        <v>129</v>
      </c>
      <c r="AJ17" t="s">
        <v>129</v>
      </c>
      <c r="AK17" t="s">
        <v>129</v>
      </c>
      <c r="AL17" t="s">
        <v>129</v>
      </c>
      <c r="AM17" t="s">
        <v>129</v>
      </c>
      <c r="AN17" t="s">
        <v>129</v>
      </c>
      <c r="AO17" t="s">
        <v>129</v>
      </c>
      <c r="AP17" t="s">
        <v>129</v>
      </c>
      <c r="AR17" t="s">
        <v>134</v>
      </c>
      <c r="AS17" t="s">
        <v>135</v>
      </c>
      <c r="AT17" t="s">
        <v>136</v>
      </c>
      <c r="AU17" t="s">
        <v>137</v>
      </c>
      <c r="AV17" t="s">
        <v>138</v>
      </c>
      <c r="AW17" t="s">
        <v>137</v>
      </c>
      <c r="AX17" t="s">
        <v>137</v>
      </c>
      <c r="BB17" t="s">
        <v>138</v>
      </c>
      <c r="BC17" t="s">
        <v>135</v>
      </c>
      <c r="BE17" t="s">
        <v>138</v>
      </c>
      <c r="BF17" t="s">
        <v>138</v>
      </c>
      <c r="BG17" t="s">
        <v>135</v>
      </c>
      <c r="BK17" t="s">
        <v>138</v>
      </c>
      <c r="BQ17" t="s">
        <v>139</v>
      </c>
      <c r="BR17" t="s">
        <v>136</v>
      </c>
      <c r="BU17" t="s">
        <v>139</v>
      </c>
      <c r="BW17" t="s">
        <v>140</v>
      </c>
      <c r="BX17">
        <v>1994</v>
      </c>
      <c r="BY17" t="s">
        <v>165</v>
      </c>
      <c r="BZ17" t="s">
        <v>129</v>
      </c>
      <c r="CA17" t="s">
        <v>128</v>
      </c>
      <c r="CB17">
        <v>6</v>
      </c>
      <c r="CC17">
        <v>30</v>
      </c>
      <c r="CD17">
        <v>6</v>
      </c>
      <c r="CE17">
        <v>1</v>
      </c>
      <c r="CF17">
        <v>4</v>
      </c>
      <c r="CG17" t="s">
        <v>167</v>
      </c>
      <c r="CH17">
        <v>4</v>
      </c>
      <c r="CI17">
        <v>6</v>
      </c>
      <c r="CJ17">
        <v>2</v>
      </c>
      <c r="CK17" t="s">
        <v>282</v>
      </c>
      <c r="CL17" t="s">
        <v>140</v>
      </c>
      <c r="CM17" t="s">
        <v>129</v>
      </c>
      <c r="CN17" t="s">
        <v>140</v>
      </c>
      <c r="CO17" t="s">
        <v>203</v>
      </c>
      <c r="CP17">
        <v>6</v>
      </c>
      <c r="CQ17">
        <v>2.2999999999999998</v>
      </c>
      <c r="CR17">
        <v>0.8</v>
      </c>
      <c r="CS17">
        <v>14</v>
      </c>
      <c r="CT17">
        <v>6</v>
      </c>
      <c r="CU17">
        <v>2.7</v>
      </c>
      <c r="CV17">
        <v>2.2000000000000002</v>
      </c>
      <c r="CW17" t="s">
        <v>129</v>
      </c>
      <c r="CX17" t="s">
        <v>129</v>
      </c>
      <c r="CY17" t="s">
        <v>129</v>
      </c>
      <c r="CZ17" t="s">
        <v>129</v>
      </c>
      <c r="DA17" t="s">
        <v>129</v>
      </c>
      <c r="DB17" t="s">
        <v>129</v>
      </c>
      <c r="DC17" t="s">
        <v>129</v>
      </c>
      <c r="DD17" t="s">
        <v>129</v>
      </c>
      <c r="DE17" t="s">
        <v>129</v>
      </c>
      <c r="DF17" t="s">
        <v>129</v>
      </c>
      <c r="DG17">
        <v>0</v>
      </c>
      <c r="DH17" t="s">
        <v>227</v>
      </c>
      <c r="DI17">
        <v>6</v>
      </c>
      <c r="DJ17">
        <v>1.3</v>
      </c>
      <c r="DK17">
        <v>1.5</v>
      </c>
      <c r="DM17" t="s">
        <v>134</v>
      </c>
      <c r="DO17" t="s">
        <v>136</v>
      </c>
      <c r="DP17" t="s">
        <v>137</v>
      </c>
      <c r="DQ17" t="s">
        <v>138</v>
      </c>
      <c r="DR17" t="s">
        <v>137</v>
      </c>
      <c r="DS17" t="s">
        <v>137</v>
      </c>
      <c r="DW17" t="s">
        <v>138</v>
      </c>
      <c r="DX17" t="s">
        <v>135</v>
      </c>
      <c r="DZ17" t="s">
        <v>138</v>
      </c>
      <c r="EA17" t="s">
        <v>138</v>
      </c>
      <c r="EB17" t="s">
        <v>136</v>
      </c>
      <c r="EC17" t="s">
        <v>135</v>
      </c>
      <c r="EF17" t="s">
        <v>138</v>
      </c>
      <c r="EG17" t="s">
        <v>137</v>
      </c>
      <c r="EH17" t="s">
        <v>137</v>
      </c>
      <c r="EI17" t="s">
        <v>137</v>
      </c>
      <c r="EL17" t="s">
        <v>134</v>
      </c>
      <c r="EN17" t="s">
        <v>136</v>
      </c>
      <c r="EP17" t="s">
        <v>134</v>
      </c>
    </row>
    <row r="18" spans="1:146">
      <c r="A18" t="s">
        <v>284</v>
      </c>
      <c r="B18" t="s">
        <v>151</v>
      </c>
      <c r="C18">
        <v>2018</v>
      </c>
      <c r="D18" t="s">
        <v>285</v>
      </c>
      <c r="E18" t="s">
        <v>144</v>
      </c>
      <c r="F18" t="s">
        <v>156</v>
      </c>
      <c r="G18">
        <v>17</v>
      </c>
      <c r="H18">
        <v>33</v>
      </c>
      <c r="I18">
        <v>15</v>
      </c>
      <c r="J18">
        <v>5</v>
      </c>
      <c r="K18">
        <v>4</v>
      </c>
      <c r="L18" t="s">
        <v>298</v>
      </c>
      <c r="N18">
        <v>20</v>
      </c>
      <c r="O18">
        <v>12</v>
      </c>
      <c r="P18" t="s">
        <v>147</v>
      </c>
      <c r="Q18" t="s">
        <v>151</v>
      </c>
      <c r="R18" t="s">
        <v>286</v>
      </c>
      <c r="S18" t="s">
        <v>133</v>
      </c>
      <c r="T18" t="s">
        <v>128</v>
      </c>
      <c r="U18">
        <v>17</v>
      </c>
      <c r="V18">
        <v>5.7</v>
      </c>
      <c r="W18">
        <v>1.76</v>
      </c>
      <c r="X18">
        <v>5</v>
      </c>
      <c r="Y18">
        <v>17</v>
      </c>
      <c r="Z18">
        <v>2.0699999999999998</v>
      </c>
      <c r="AA18">
        <v>1.54</v>
      </c>
      <c r="AB18" t="s">
        <v>129</v>
      </c>
      <c r="AC18" t="s">
        <v>129</v>
      </c>
      <c r="AD18" t="s">
        <v>129</v>
      </c>
      <c r="AE18" t="s">
        <v>129</v>
      </c>
      <c r="AF18" t="s">
        <v>129</v>
      </c>
      <c r="AG18" t="s">
        <v>129</v>
      </c>
      <c r="AH18" t="s">
        <v>129</v>
      </c>
      <c r="AI18" t="s">
        <v>129</v>
      </c>
      <c r="AJ18" t="s">
        <v>129</v>
      </c>
      <c r="AK18" t="s">
        <v>129</v>
      </c>
      <c r="AL18">
        <v>3</v>
      </c>
      <c r="AM18" t="s">
        <v>129</v>
      </c>
      <c r="AN18" t="s">
        <v>129</v>
      </c>
      <c r="AO18" t="s">
        <v>129</v>
      </c>
      <c r="AP18" t="s">
        <v>129</v>
      </c>
      <c r="AR18" t="s">
        <v>134</v>
      </c>
      <c r="AS18" t="s">
        <v>135</v>
      </c>
      <c r="AU18" t="s">
        <v>137</v>
      </c>
      <c r="AV18" t="s">
        <v>139</v>
      </c>
      <c r="AW18" t="s">
        <v>137</v>
      </c>
      <c r="BB18" t="s">
        <v>138</v>
      </c>
      <c r="BC18" t="s">
        <v>136</v>
      </c>
      <c r="BD18" t="s">
        <v>135</v>
      </c>
      <c r="BE18" t="s">
        <v>139</v>
      </c>
      <c r="BF18" t="s">
        <v>139</v>
      </c>
      <c r="BG18" t="s">
        <v>137</v>
      </c>
      <c r="BH18" t="s">
        <v>137</v>
      </c>
      <c r="BI18" t="s">
        <v>135</v>
      </c>
      <c r="BJ18" t="s">
        <v>135</v>
      </c>
      <c r="BK18" t="s">
        <v>138</v>
      </c>
      <c r="BQ18" t="s">
        <v>139</v>
      </c>
      <c r="BR18" t="s">
        <v>136</v>
      </c>
      <c r="BS18" t="s">
        <v>135</v>
      </c>
      <c r="BT18" t="s">
        <v>135</v>
      </c>
      <c r="BU18" t="s">
        <v>139</v>
      </c>
      <c r="BW18" t="s">
        <v>151</v>
      </c>
      <c r="BX18">
        <v>2018</v>
      </c>
      <c r="BY18" t="s">
        <v>285</v>
      </c>
      <c r="BZ18" t="s">
        <v>144</v>
      </c>
      <c r="CA18" t="s">
        <v>128</v>
      </c>
      <c r="CB18">
        <v>17</v>
      </c>
      <c r="CC18">
        <v>33</v>
      </c>
      <c r="CD18">
        <v>15</v>
      </c>
      <c r="CE18">
        <v>5</v>
      </c>
      <c r="CF18">
        <v>4</v>
      </c>
      <c r="CG18" t="s">
        <v>146</v>
      </c>
      <c r="CH18" t="s">
        <v>129</v>
      </c>
      <c r="CI18">
        <v>20</v>
      </c>
      <c r="CJ18">
        <v>17</v>
      </c>
      <c r="CK18" t="s">
        <v>209</v>
      </c>
      <c r="CL18" t="s">
        <v>151</v>
      </c>
      <c r="CM18" t="s">
        <v>286</v>
      </c>
      <c r="CN18" t="s">
        <v>133</v>
      </c>
      <c r="CO18" t="s">
        <v>203</v>
      </c>
      <c r="CP18">
        <v>17</v>
      </c>
      <c r="CQ18">
        <v>5.7</v>
      </c>
      <c r="CR18">
        <v>1.76</v>
      </c>
      <c r="CS18">
        <v>5</v>
      </c>
      <c r="CT18">
        <v>17</v>
      </c>
      <c r="CU18">
        <v>2.1</v>
      </c>
      <c r="CV18" t="s">
        <v>129</v>
      </c>
      <c r="CW18" t="s">
        <v>129</v>
      </c>
      <c r="CX18" t="s">
        <v>129</v>
      </c>
      <c r="CY18" t="s">
        <v>129</v>
      </c>
      <c r="CZ18" t="s">
        <v>129</v>
      </c>
      <c r="DA18" t="s">
        <v>129</v>
      </c>
      <c r="DB18" t="s">
        <v>129</v>
      </c>
      <c r="DC18" t="s">
        <v>129</v>
      </c>
      <c r="DD18" t="s">
        <v>129</v>
      </c>
      <c r="DE18" t="s">
        <v>129</v>
      </c>
      <c r="DF18" t="s">
        <v>129</v>
      </c>
      <c r="DG18">
        <v>3</v>
      </c>
      <c r="DM18" t="s">
        <v>134</v>
      </c>
      <c r="DO18" t="s">
        <v>136</v>
      </c>
      <c r="DP18" t="s">
        <v>137</v>
      </c>
      <c r="DQ18" t="s">
        <v>138</v>
      </c>
      <c r="DR18" t="s">
        <v>137</v>
      </c>
      <c r="DS18" t="s">
        <v>137</v>
      </c>
      <c r="DW18" t="s">
        <v>138</v>
      </c>
      <c r="DX18" t="s">
        <v>135</v>
      </c>
      <c r="DZ18" t="s">
        <v>138</v>
      </c>
      <c r="EA18" t="s">
        <v>138</v>
      </c>
      <c r="EB18" t="s">
        <v>136</v>
      </c>
      <c r="EC18" t="s">
        <v>135</v>
      </c>
      <c r="EF18" t="s">
        <v>138</v>
      </c>
      <c r="EG18" t="s">
        <v>137</v>
      </c>
      <c r="EH18" t="s">
        <v>137</v>
      </c>
      <c r="EI18" t="s">
        <v>137</v>
      </c>
      <c r="EL18" t="s">
        <v>134</v>
      </c>
      <c r="EN18" t="s">
        <v>136</v>
      </c>
      <c r="EP18" t="s">
        <v>134</v>
      </c>
    </row>
    <row r="19" spans="1:146">
      <c r="A19" t="s">
        <v>284</v>
      </c>
      <c r="B19" t="s">
        <v>234</v>
      </c>
      <c r="C19">
        <v>2018</v>
      </c>
      <c r="D19" t="s">
        <v>285</v>
      </c>
      <c r="E19" t="s">
        <v>144</v>
      </c>
      <c r="F19" t="s">
        <v>156</v>
      </c>
      <c r="G19">
        <v>34</v>
      </c>
      <c r="H19">
        <v>36.5</v>
      </c>
      <c r="I19">
        <v>12.1</v>
      </c>
      <c r="J19">
        <v>12</v>
      </c>
      <c r="K19">
        <v>9</v>
      </c>
      <c r="L19" t="s">
        <v>299</v>
      </c>
      <c r="N19">
        <v>40</v>
      </c>
      <c r="O19">
        <v>29</v>
      </c>
      <c r="P19" t="s">
        <v>147</v>
      </c>
      <c r="Q19" t="s">
        <v>234</v>
      </c>
      <c r="R19" t="s">
        <v>300</v>
      </c>
      <c r="S19" t="s">
        <v>233</v>
      </c>
      <c r="T19" t="s">
        <v>128</v>
      </c>
      <c r="U19">
        <v>34</v>
      </c>
      <c r="V19">
        <v>5.88</v>
      </c>
      <c r="W19">
        <v>1.36</v>
      </c>
      <c r="X19">
        <v>5</v>
      </c>
      <c r="Y19">
        <v>34</v>
      </c>
      <c r="Z19">
        <v>1.66</v>
      </c>
      <c r="AA19">
        <v>1.25</v>
      </c>
      <c r="AB19" t="s">
        <v>129</v>
      </c>
      <c r="AC19" t="s">
        <v>129</v>
      </c>
      <c r="AD19" t="s">
        <v>129</v>
      </c>
      <c r="AE19" t="s">
        <v>129</v>
      </c>
      <c r="AF19" t="s">
        <v>129</v>
      </c>
      <c r="AG19" t="s">
        <v>129</v>
      </c>
      <c r="AH19" t="s">
        <v>129</v>
      </c>
      <c r="AI19" t="s">
        <v>129</v>
      </c>
      <c r="AJ19" t="s">
        <v>129</v>
      </c>
      <c r="AK19" t="s">
        <v>129</v>
      </c>
      <c r="AL19">
        <v>6</v>
      </c>
      <c r="AM19" t="s">
        <v>129</v>
      </c>
      <c r="AN19" t="s">
        <v>129</v>
      </c>
      <c r="AO19" t="s">
        <v>129</v>
      </c>
      <c r="AP19" t="s">
        <v>129</v>
      </c>
      <c r="AR19" t="s">
        <v>134</v>
      </c>
      <c r="AS19" t="s">
        <v>135</v>
      </c>
      <c r="AU19" t="s">
        <v>137</v>
      </c>
      <c r="AV19" t="s">
        <v>139</v>
      </c>
      <c r="AW19" t="s">
        <v>137</v>
      </c>
      <c r="BB19" t="s">
        <v>138</v>
      </c>
      <c r="BC19" t="s">
        <v>136</v>
      </c>
      <c r="BD19" t="s">
        <v>135</v>
      </c>
      <c r="BE19" t="s">
        <v>139</v>
      </c>
      <c r="BF19" t="s">
        <v>139</v>
      </c>
      <c r="BG19" t="s">
        <v>137</v>
      </c>
      <c r="BH19" t="s">
        <v>137</v>
      </c>
      <c r="BI19" t="s">
        <v>135</v>
      </c>
      <c r="BJ19" t="s">
        <v>135</v>
      </c>
      <c r="BK19" t="s">
        <v>138</v>
      </c>
      <c r="BQ19" t="s">
        <v>139</v>
      </c>
      <c r="BR19" t="s">
        <v>136</v>
      </c>
      <c r="BS19" t="s">
        <v>135</v>
      </c>
      <c r="BT19" t="s">
        <v>135</v>
      </c>
      <c r="BU19" t="s">
        <v>139</v>
      </c>
      <c r="BW19" t="s">
        <v>234</v>
      </c>
      <c r="BX19">
        <v>2018</v>
      </c>
      <c r="BY19" t="s">
        <v>285</v>
      </c>
      <c r="BZ19" t="s">
        <v>144</v>
      </c>
      <c r="CA19" t="s">
        <v>128</v>
      </c>
      <c r="CB19">
        <v>34</v>
      </c>
      <c r="CC19">
        <v>36.5</v>
      </c>
      <c r="CD19">
        <v>12.1</v>
      </c>
      <c r="CE19">
        <v>12</v>
      </c>
      <c r="CF19">
        <v>9</v>
      </c>
      <c r="CG19" t="s">
        <v>146</v>
      </c>
      <c r="CH19" t="s">
        <v>129</v>
      </c>
      <c r="CI19">
        <v>40</v>
      </c>
      <c r="CJ19">
        <v>34</v>
      </c>
      <c r="CK19" t="s">
        <v>209</v>
      </c>
      <c r="CL19" t="s">
        <v>234</v>
      </c>
      <c r="CM19" t="s">
        <v>287</v>
      </c>
      <c r="CN19" t="s">
        <v>233</v>
      </c>
      <c r="CO19" t="s">
        <v>203</v>
      </c>
      <c r="CP19">
        <v>34</v>
      </c>
      <c r="CQ19">
        <v>5.88</v>
      </c>
      <c r="CR19">
        <v>1.36</v>
      </c>
      <c r="CS19">
        <v>5</v>
      </c>
      <c r="CT19">
        <v>34</v>
      </c>
      <c r="CU19">
        <v>1.9</v>
      </c>
      <c r="CV19" t="s">
        <v>129</v>
      </c>
      <c r="CW19" t="s">
        <v>129</v>
      </c>
      <c r="CX19" t="s">
        <v>129</v>
      </c>
      <c r="CY19" t="s">
        <v>129</v>
      </c>
      <c r="CZ19" t="s">
        <v>129</v>
      </c>
      <c r="DA19" t="s">
        <v>129</v>
      </c>
      <c r="DB19" t="s">
        <v>129</v>
      </c>
      <c r="DC19" t="s">
        <v>129</v>
      </c>
      <c r="DD19" t="s">
        <v>129</v>
      </c>
      <c r="DE19" t="s">
        <v>129</v>
      </c>
      <c r="DF19" t="s">
        <v>129</v>
      </c>
      <c r="DG19">
        <v>6</v>
      </c>
      <c r="DM19" t="s">
        <v>134</v>
      </c>
      <c r="DO19" t="s">
        <v>136</v>
      </c>
      <c r="DP19" t="s">
        <v>137</v>
      </c>
      <c r="DQ19" t="s">
        <v>138</v>
      </c>
      <c r="DR19" t="s">
        <v>137</v>
      </c>
      <c r="DS19" t="s">
        <v>137</v>
      </c>
      <c r="DW19" t="s">
        <v>138</v>
      </c>
      <c r="DX19" t="s">
        <v>135</v>
      </c>
      <c r="DZ19" t="s">
        <v>138</v>
      </c>
      <c r="EA19" t="s">
        <v>138</v>
      </c>
      <c r="EB19" t="s">
        <v>136</v>
      </c>
      <c r="EC19" t="s">
        <v>135</v>
      </c>
      <c r="EF19" t="s">
        <v>138</v>
      </c>
      <c r="EG19" t="s">
        <v>137</v>
      </c>
      <c r="EH19" t="s">
        <v>137</v>
      </c>
      <c r="EI19" t="s">
        <v>137</v>
      </c>
      <c r="EL19" t="s">
        <v>134</v>
      </c>
      <c r="EN19" t="s">
        <v>136</v>
      </c>
      <c r="EP19" t="s">
        <v>134</v>
      </c>
    </row>
    <row r="20" spans="1:146">
      <c r="A20" t="s">
        <v>288</v>
      </c>
      <c r="B20" t="s">
        <v>289</v>
      </c>
      <c r="C20">
        <v>2018</v>
      </c>
      <c r="D20" t="s">
        <v>285</v>
      </c>
      <c r="E20" t="s">
        <v>144</v>
      </c>
      <c r="F20" t="s">
        <v>156</v>
      </c>
      <c r="G20">
        <v>17</v>
      </c>
      <c r="H20">
        <v>38</v>
      </c>
      <c r="I20">
        <v>14</v>
      </c>
      <c r="J20">
        <v>7</v>
      </c>
      <c r="K20">
        <v>3</v>
      </c>
      <c r="N20">
        <v>20</v>
      </c>
      <c r="U20">
        <v>17</v>
      </c>
      <c r="V20">
        <v>5.76</v>
      </c>
      <c r="W20">
        <v>1.39</v>
      </c>
      <c r="X20">
        <v>5</v>
      </c>
      <c r="AL20">
        <v>3</v>
      </c>
      <c r="BW20" t="s">
        <v>289</v>
      </c>
      <c r="BX20">
        <v>2018</v>
      </c>
      <c r="BY20" t="s">
        <v>285</v>
      </c>
      <c r="BZ20" t="s">
        <v>144</v>
      </c>
      <c r="CA20" t="s">
        <v>128</v>
      </c>
      <c r="CB20">
        <v>17</v>
      </c>
      <c r="CC20">
        <v>38</v>
      </c>
      <c r="CD20">
        <v>14</v>
      </c>
      <c r="CE20">
        <v>7</v>
      </c>
      <c r="CF20">
        <v>3</v>
      </c>
      <c r="CG20" t="s">
        <v>146</v>
      </c>
      <c r="CH20" t="s">
        <v>129</v>
      </c>
      <c r="CI20">
        <v>20</v>
      </c>
      <c r="CJ20">
        <v>17</v>
      </c>
      <c r="CK20" t="s">
        <v>209</v>
      </c>
      <c r="CL20" t="s">
        <v>234</v>
      </c>
      <c r="CM20" t="s">
        <v>290</v>
      </c>
      <c r="CN20" t="s">
        <v>233</v>
      </c>
      <c r="CO20" t="s">
        <v>203</v>
      </c>
      <c r="CP20">
        <v>17</v>
      </c>
      <c r="CQ20">
        <v>5.76</v>
      </c>
      <c r="CR20">
        <v>1.39</v>
      </c>
      <c r="CS20">
        <v>5</v>
      </c>
      <c r="CT20">
        <v>17</v>
      </c>
      <c r="CU20">
        <v>2</v>
      </c>
      <c r="CV20" t="s">
        <v>129</v>
      </c>
      <c r="CW20" t="s">
        <v>129</v>
      </c>
      <c r="CX20" t="s">
        <v>129</v>
      </c>
      <c r="CY20" t="s">
        <v>129</v>
      </c>
      <c r="CZ20" t="s">
        <v>129</v>
      </c>
      <c r="DA20" t="s">
        <v>129</v>
      </c>
      <c r="DB20" t="s">
        <v>129</v>
      </c>
      <c r="DC20" t="s">
        <v>129</v>
      </c>
      <c r="DD20" t="s">
        <v>129</v>
      </c>
      <c r="DE20" t="s">
        <v>129</v>
      </c>
      <c r="DF20" t="s">
        <v>129</v>
      </c>
      <c r="DG20">
        <v>3</v>
      </c>
    </row>
    <row r="21" spans="1:146">
      <c r="A21" t="s">
        <v>291</v>
      </c>
      <c r="B21" t="s">
        <v>292</v>
      </c>
      <c r="C21">
        <v>2018</v>
      </c>
      <c r="D21" t="s">
        <v>285</v>
      </c>
      <c r="E21" t="s">
        <v>144</v>
      </c>
      <c r="F21" t="s">
        <v>156</v>
      </c>
      <c r="G21">
        <v>17</v>
      </c>
      <c r="H21">
        <v>35</v>
      </c>
      <c r="I21">
        <v>10</v>
      </c>
      <c r="J21">
        <v>5</v>
      </c>
      <c r="K21">
        <v>6</v>
      </c>
      <c r="N21">
        <v>20</v>
      </c>
      <c r="U21">
        <v>17</v>
      </c>
      <c r="V21">
        <v>6</v>
      </c>
      <c r="W21">
        <v>1.37</v>
      </c>
      <c r="X21">
        <v>5</v>
      </c>
      <c r="AL21">
        <v>3</v>
      </c>
      <c r="BW21" t="s">
        <v>292</v>
      </c>
      <c r="BX21">
        <v>2018</v>
      </c>
      <c r="BY21" t="s">
        <v>285</v>
      </c>
      <c r="BZ21" t="s">
        <v>144</v>
      </c>
      <c r="CA21" t="s">
        <v>128</v>
      </c>
      <c r="CB21">
        <v>17</v>
      </c>
      <c r="CC21">
        <v>35</v>
      </c>
      <c r="CD21">
        <v>10</v>
      </c>
      <c r="CE21">
        <v>5</v>
      </c>
      <c r="CF21">
        <v>6</v>
      </c>
      <c r="CG21" t="s">
        <v>146</v>
      </c>
      <c r="CH21" t="s">
        <v>129</v>
      </c>
      <c r="CI21">
        <v>20</v>
      </c>
      <c r="CJ21">
        <v>17</v>
      </c>
      <c r="CK21" t="s">
        <v>209</v>
      </c>
      <c r="CL21" t="s">
        <v>234</v>
      </c>
      <c r="CM21" t="s">
        <v>247</v>
      </c>
      <c r="CN21" t="s">
        <v>233</v>
      </c>
      <c r="CO21" t="s">
        <v>203</v>
      </c>
      <c r="CP21">
        <v>17</v>
      </c>
      <c r="CQ21">
        <v>6</v>
      </c>
      <c r="CR21">
        <v>1.37</v>
      </c>
      <c r="CS21">
        <v>5</v>
      </c>
      <c r="CT21">
        <v>17</v>
      </c>
      <c r="CU21">
        <v>1.8</v>
      </c>
      <c r="CV21" t="s">
        <v>129</v>
      </c>
      <c r="CW21" t="s">
        <v>129</v>
      </c>
      <c r="CX21" t="s">
        <v>129</v>
      </c>
      <c r="CY21" t="s">
        <v>129</v>
      </c>
      <c r="CZ21" t="s">
        <v>129</v>
      </c>
      <c r="DA21" t="s">
        <v>129</v>
      </c>
      <c r="DB21" t="s">
        <v>129</v>
      </c>
      <c r="DC21" t="s">
        <v>129</v>
      </c>
      <c r="DD21" t="s">
        <v>129</v>
      </c>
      <c r="DE21" t="s">
        <v>129</v>
      </c>
      <c r="DF21" t="s">
        <v>129</v>
      </c>
      <c r="DG21">
        <v>3</v>
      </c>
    </row>
    <row r="22" spans="1:146">
      <c r="A22" t="s">
        <v>293</v>
      </c>
      <c r="B22" t="s">
        <v>294</v>
      </c>
      <c r="C22">
        <v>2020</v>
      </c>
      <c r="D22" t="s">
        <v>285</v>
      </c>
      <c r="E22" t="s">
        <v>144</v>
      </c>
      <c r="F22" t="s">
        <v>128</v>
      </c>
      <c r="G22">
        <v>25</v>
      </c>
      <c r="H22">
        <v>43.32</v>
      </c>
      <c r="I22">
        <v>12.02</v>
      </c>
      <c r="J22">
        <v>6</v>
      </c>
      <c r="K22" t="s">
        <v>129</v>
      </c>
      <c r="L22" t="s">
        <v>146</v>
      </c>
      <c r="N22">
        <v>26</v>
      </c>
      <c r="O22">
        <v>13</v>
      </c>
      <c r="P22" t="s">
        <v>301</v>
      </c>
      <c r="Q22" t="s">
        <v>294</v>
      </c>
      <c r="R22" t="s">
        <v>295</v>
      </c>
      <c r="S22" t="s">
        <v>207</v>
      </c>
      <c r="T22" t="s">
        <v>161</v>
      </c>
      <c r="U22">
        <v>25</v>
      </c>
      <c r="V22">
        <v>2.68</v>
      </c>
      <c r="W22">
        <v>0.69</v>
      </c>
      <c r="X22">
        <v>5</v>
      </c>
      <c r="Y22">
        <v>25</v>
      </c>
      <c r="Z22">
        <v>0.68</v>
      </c>
      <c r="AA22">
        <v>1.06</v>
      </c>
      <c r="AB22" t="s">
        <v>129</v>
      </c>
      <c r="AC22" t="s">
        <v>129</v>
      </c>
      <c r="AD22" t="s">
        <v>129</v>
      </c>
      <c r="AE22" t="s">
        <v>129</v>
      </c>
      <c r="AF22" t="s">
        <v>129</v>
      </c>
      <c r="AG22" t="s">
        <v>129</v>
      </c>
      <c r="AH22" t="s">
        <v>129</v>
      </c>
      <c r="AI22" t="s">
        <v>129</v>
      </c>
      <c r="AJ22" t="s">
        <v>129</v>
      </c>
      <c r="AK22" t="s">
        <v>129</v>
      </c>
      <c r="AL22">
        <v>1</v>
      </c>
      <c r="AM22" t="s">
        <v>129</v>
      </c>
      <c r="AN22" t="s">
        <v>129</v>
      </c>
      <c r="AO22" t="s">
        <v>129</v>
      </c>
      <c r="AP22" t="s">
        <v>129</v>
      </c>
      <c r="AR22" t="s">
        <v>134</v>
      </c>
      <c r="AS22" t="s">
        <v>135</v>
      </c>
      <c r="AT22" t="s">
        <v>136</v>
      </c>
      <c r="AU22" t="s">
        <v>137</v>
      </c>
      <c r="AV22" t="s">
        <v>138</v>
      </c>
      <c r="AW22" t="s">
        <v>137</v>
      </c>
      <c r="BB22" t="s">
        <v>138</v>
      </c>
      <c r="BC22" t="s">
        <v>135</v>
      </c>
      <c r="BE22" t="s">
        <v>138</v>
      </c>
      <c r="BF22" t="s">
        <v>138</v>
      </c>
      <c r="BG22" t="s">
        <v>135</v>
      </c>
      <c r="BK22" t="s">
        <v>138</v>
      </c>
      <c r="BQ22" t="s">
        <v>134</v>
      </c>
      <c r="BR22" t="s">
        <v>136</v>
      </c>
      <c r="BU22" t="s">
        <v>134</v>
      </c>
      <c r="BW22" t="s">
        <v>294</v>
      </c>
      <c r="BX22">
        <v>2020</v>
      </c>
      <c r="BY22" t="s">
        <v>285</v>
      </c>
      <c r="BZ22" t="s">
        <v>129</v>
      </c>
      <c r="CA22" t="s">
        <v>128</v>
      </c>
      <c r="CB22">
        <v>25</v>
      </c>
      <c r="CC22">
        <v>43.32</v>
      </c>
      <c r="CD22">
        <v>12.02</v>
      </c>
      <c r="CE22">
        <v>6</v>
      </c>
      <c r="CF22" t="s">
        <v>129</v>
      </c>
      <c r="CG22" t="s">
        <v>146</v>
      </c>
      <c r="CH22">
        <v>4</v>
      </c>
      <c r="CI22">
        <v>26</v>
      </c>
      <c r="CJ22" t="s">
        <v>129</v>
      </c>
      <c r="CK22" t="s">
        <v>209</v>
      </c>
      <c r="CL22" t="s">
        <v>294</v>
      </c>
      <c r="CM22" t="s">
        <v>295</v>
      </c>
      <c r="CN22" t="s">
        <v>207</v>
      </c>
      <c r="CO22" t="s">
        <v>203</v>
      </c>
      <c r="CP22">
        <v>25</v>
      </c>
      <c r="CQ22">
        <v>2.68</v>
      </c>
      <c r="CR22">
        <v>0.69</v>
      </c>
      <c r="CS22">
        <v>5</v>
      </c>
      <c r="CT22">
        <v>25</v>
      </c>
      <c r="CU22">
        <v>0.68</v>
      </c>
      <c r="CV22">
        <v>1.06</v>
      </c>
      <c r="CW22" t="s">
        <v>129</v>
      </c>
      <c r="CX22" t="s">
        <v>129</v>
      </c>
      <c r="CY22" t="s">
        <v>129</v>
      </c>
      <c r="CZ22" t="s">
        <v>129</v>
      </c>
      <c r="DA22" t="s">
        <v>129</v>
      </c>
      <c r="DB22" t="s">
        <v>129</v>
      </c>
      <c r="DC22" t="s">
        <v>129</v>
      </c>
      <c r="DD22" t="s">
        <v>129</v>
      </c>
      <c r="DE22" t="s">
        <v>129</v>
      </c>
      <c r="DF22" t="s">
        <v>129</v>
      </c>
      <c r="DG22">
        <v>1</v>
      </c>
      <c r="DM22" t="s">
        <v>134</v>
      </c>
      <c r="DO22" t="s">
        <v>136</v>
      </c>
      <c r="DP22" t="s">
        <v>137</v>
      </c>
      <c r="DQ22" t="s">
        <v>138</v>
      </c>
      <c r="DR22" t="s">
        <v>137</v>
      </c>
      <c r="DS22" t="s">
        <v>137</v>
      </c>
      <c r="DW22" t="s">
        <v>138</v>
      </c>
      <c r="DX22" t="s">
        <v>135</v>
      </c>
      <c r="DZ22" t="s">
        <v>138</v>
      </c>
      <c r="EA22" t="s">
        <v>138</v>
      </c>
      <c r="EB22" t="s">
        <v>136</v>
      </c>
      <c r="EC22" t="s">
        <v>135</v>
      </c>
      <c r="EF22" t="s">
        <v>138</v>
      </c>
      <c r="EG22" t="s">
        <v>137</v>
      </c>
      <c r="EH22" t="s">
        <v>137</v>
      </c>
      <c r="EI22" t="s">
        <v>137</v>
      </c>
      <c r="EL22" t="s">
        <v>134</v>
      </c>
      <c r="EN22" t="s">
        <v>136</v>
      </c>
      <c r="EP22" t="s">
        <v>134</v>
      </c>
    </row>
    <row r="23" spans="1:146">
      <c r="A23" t="s">
        <v>293</v>
      </c>
      <c r="B23" t="s">
        <v>140</v>
      </c>
      <c r="C23">
        <v>2020</v>
      </c>
      <c r="D23" t="s">
        <v>285</v>
      </c>
      <c r="E23" t="s">
        <v>144</v>
      </c>
      <c r="F23" t="s">
        <v>128</v>
      </c>
      <c r="G23">
        <v>25</v>
      </c>
      <c r="H23">
        <v>40.64</v>
      </c>
      <c r="I23">
        <v>11.92</v>
      </c>
      <c r="J23">
        <v>13</v>
      </c>
      <c r="K23" t="s">
        <v>129</v>
      </c>
      <c r="L23" t="s">
        <v>146</v>
      </c>
      <c r="N23">
        <v>26</v>
      </c>
      <c r="O23">
        <v>3</v>
      </c>
      <c r="P23" t="s">
        <v>301</v>
      </c>
      <c r="Q23" t="s">
        <v>140</v>
      </c>
      <c r="S23" t="s">
        <v>140</v>
      </c>
      <c r="T23" t="s">
        <v>161</v>
      </c>
      <c r="U23">
        <v>25</v>
      </c>
      <c r="V23">
        <v>2.52</v>
      </c>
      <c r="W23">
        <v>0.57999999999999996</v>
      </c>
      <c r="X23">
        <v>5</v>
      </c>
      <c r="Y23">
        <v>25</v>
      </c>
      <c r="Z23">
        <v>1.8</v>
      </c>
      <c r="AA23">
        <v>1.1499999999999999</v>
      </c>
      <c r="AB23" t="s">
        <v>129</v>
      </c>
      <c r="AC23" t="s">
        <v>129</v>
      </c>
      <c r="AD23" t="s">
        <v>129</v>
      </c>
      <c r="AE23" t="s">
        <v>129</v>
      </c>
      <c r="AF23" t="s">
        <v>129</v>
      </c>
      <c r="AG23" t="s">
        <v>129</v>
      </c>
      <c r="AH23" t="s">
        <v>129</v>
      </c>
      <c r="AI23" t="s">
        <v>129</v>
      </c>
      <c r="AJ23" t="s">
        <v>129</v>
      </c>
      <c r="AK23" t="s">
        <v>129</v>
      </c>
      <c r="AL23">
        <v>1</v>
      </c>
      <c r="AM23" t="s">
        <v>129</v>
      </c>
      <c r="AN23" t="s">
        <v>129</v>
      </c>
      <c r="AO23" t="s">
        <v>129</v>
      </c>
      <c r="AP23" t="s">
        <v>129</v>
      </c>
      <c r="AR23" t="s">
        <v>134</v>
      </c>
      <c r="AS23" t="s">
        <v>135</v>
      </c>
      <c r="AT23" t="s">
        <v>136</v>
      </c>
      <c r="AU23" t="s">
        <v>137</v>
      </c>
      <c r="AV23" t="s">
        <v>138</v>
      </c>
      <c r="AW23" t="s">
        <v>137</v>
      </c>
      <c r="BB23" t="s">
        <v>138</v>
      </c>
      <c r="BC23" t="s">
        <v>135</v>
      </c>
      <c r="BE23" t="s">
        <v>138</v>
      </c>
      <c r="BF23" t="s">
        <v>138</v>
      </c>
      <c r="BG23" t="s">
        <v>135</v>
      </c>
      <c r="BK23" t="s">
        <v>138</v>
      </c>
      <c r="BQ23" t="s">
        <v>134</v>
      </c>
      <c r="BR23" t="s">
        <v>136</v>
      </c>
      <c r="BU23" t="s">
        <v>134</v>
      </c>
      <c r="BW23" t="s">
        <v>140</v>
      </c>
      <c r="BX23">
        <v>2020</v>
      </c>
      <c r="BY23" t="s">
        <v>285</v>
      </c>
      <c r="BZ23" t="s">
        <v>129</v>
      </c>
      <c r="CA23" t="s">
        <v>128</v>
      </c>
      <c r="CB23">
        <v>25</v>
      </c>
      <c r="CC23">
        <v>40.64</v>
      </c>
      <c r="CD23">
        <v>11.92</v>
      </c>
      <c r="CE23">
        <v>13</v>
      </c>
      <c r="CF23" t="s">
        <v>129</v>
      </c>
      <c r="CG23" t="s">
        <v>146</v>
      </c>
      <c r="CH23">
        <v>4</v>
      </c>
      <c r="CI23">
        <v>26</v>
      </c>
      <c r="CJ23" t="s">
        <v>129</v>
      </c>
      <c r="CK23" t="s">
        <v>209</v>
      </c>
      <c r="CL23" t="s">
        <v>140</v>
      </c>
      <c r="CM23" t="s">
        <v>129</v>
      </c>
      <c r="CN23" t="s">
        <v>140</v>
      </c>
      <c r="CO23" t="s">
        <v>203</v>
      </c>
      <c r="CP23">
        <v>25</v>
      </c>
      <c r="CQ23">
        <v>2.52</v>
      </c>
      <c r="CR23">
        <v>0.57999999999999996</v>
      </c>
      <c r="CS23">
        <v>5</v>
      </c>
      <c r="CT23">
        <v>25</v>
      </c>
      <c r="CU23">
        <v>1.8</v>
      </c>
      <c r="CV23">
        <v>1.1499999999999999</v>
      </c>
      <c r="CW23" t="s">
        <v>129</v>
      </c>
      <c r="CX23" t="s">
        <v>129</v>
      </c>
      <c r="CY23" t="s">
        <v>129</v>
      </c>
      <c r="CZ23" t="s">
        <v>129</v>
      </c>
      <c r="DA23" t="s">
        <v>129</v>
      </c>
      <c r="DB23" t="s">
        <v>129</v>
      </c>
      <c r="DC23" t="s">
        <v>129</v>
      </c>
      <c r="DD23" t="s">
        <v>129</v>
      </c>
      <c r="DE23" t="s">
        <v>129</v>
      </c>
      <c r="DF23" t="s">
        <v>129</v>
      </c>
      <c r="DG23">
        <v>1</v>
      </c>
      <c r="DM23" t="s">
        <v>134</v>
      </c>
      <c r="DO23" t="s">
        <v>136</v>
      </c>
      <c r="DP23" t="s">
        <v>137</v>
      </c>
      <c r="DQ23" t="s">
        <v>138</v>
      </c>
      <c r="DR23" t="s">
        <v>137</v>
      </c>
      <c r="DS23" t="s">
        <v>137</v>
      </c>
      <c r="DW23" t="s">
        <v>138</v>
      </c>
      <c r="DX23" t="s">
        <v>135</v>
      </c>
      <c r="DZ23" t="s">
        <v>138</v>
      </c>
      <c r="EA23" t="s">
        <v>138</v>
      </c>
      <c r="EB23" t="s">
        <v>136</v>
      </c>
      <c r="EC23" t="s">
        <v>135</v>
      </c>
      <c r="EF23" t="s">
        <v>138</v>
      </c>
      <c r="EG23" t="s">
        <v>137</v>
      </c>
      <c r="EH23" t="s">
        <v>137</v>
      </c>
      <c r="EI23" t="s">
        <v>137</v>
      </c>
      <c r="EL23" t="s">
        <v>134</v>
      </c>
      <c r="EN23" t="s">
        <v>136</v>
      </c>
      <c r="EP23" t="s">
        <v>134</v>
      </c>
    </row>
    <row r="24" spans="1:146">
      <c r="A24" t="s">
        <v>354</v>
      </c>
      <c r="B24" t="s">
        <v>294</v>
      </c>
      <c r="C24">
        <v>2010</v>
      </c>
      <c r="D24" t="s">
        <v>143</v>
      </c>
      <c r="E24" t="s">
        <v>156</v>
      </c>
      <c r="F24" t="s">
        <v>157</v>
      </c>
      <c r="G24">
        <v>13</v>
      </c>
      <c r="H24">
        <v>43</v>
      </c>
      <c r="I24">
        <v>10.6</v>
      </c>
      <c r="J24">
        <v>7</v>
      </c>
      <c r="K24">
        <v>9</v>
      </c>
      <c r="N24">
        <v>8</v>
      </c>
      <c r="O24">
        <v>4</v>
      </c>
      <c r="P24" t="s">
        <v>246</v>
      </c>
      <c r="Q24" t="s">
        <v>294</v>
      </c>
      <c r="R24" t="s">
        <v>355</v>
      </c>
      <c r="S24" t="s">
        <v>207</v>
      </c>
      <c r="T24" t="s">
        <v>161</v>
      </c>
      <c r="U24">
        <v>8</v>
      </c>
      <c r="V24">
        <v>2.87</v>
      </c>
      <c r="W24">
        <v>0.64</v>
      </c>
      <c r="X24">
        <v>3</v>
      </c>
      <c r="Y24">
        <v>8</v>
      </c>
      <c r="Z24">
        <v>1</v>
      </c>
      <c r="AA24">
        <v>1.07</v>
      </c>
      <c r="AB24" t="s">
        <v>129</v>
      </c>
      <c r="AC24" t="s">
        <v>129</v>
      </c>
      <c r="AD24" t="s">
        <v>129</v>
      </c>
      <c r="AE24" t="s">
        <v>129</v>
      </c>
      <c r="AF24" t="s">
        <v>129</v>
      </c>
      <c r="AG24" t="s">
        <v>129</v>
      </c>
      <c r="AH24" t="s">
        <v>129</v>
      </c>
      <c r="AI24" t="s">
        <v>129</v>
      </c>
      <c r="AJ24" t="s">
        <v>129</v>
      </c>
      <c r="AK24" t="s">
        <v>129</v>
      </c>
      <c r="AL24" t="s">
        <v>129</v>
      </c>
      <c r="AM24" t="s">
        <v>150</v>
      </c>
      <c r="AN24">
        <v>8</v>
      </c>
      <c r="AO24">
        <v>66.5</v>
      </c>
      <c r="AP24">
        <v>17.920000000000002</v>
      </c>
      <c r="AR24" t="s">
        <v>134</v>
      </c>
      <c r="AS24" t="s">
        <v>135</v>
      </c>
      <c r="AT24" t="s">
        <v>136</v>
      </c>
      <c r="AU24" t="s">
        <v>137</v>
      </c>
      <c r="AV24" t="s">
        <v>138</v>
      </c>
      <c r="AW24" t="s">
        <v>137</v>
      </c>
      <c r="AX24" t="s">
        <v>137</v>
      </c>
      <c r="BB24" t="s">
        <v>138</v>
      </c>
      <c r="BC24" t="s">
        <v>135</v>
      </c>
      <c r="BE24" t="s">
        <v>138</v>
      </c>
      <c r="BF24" t="s">
        <v>138</v>
      </c>
      <c r="BG24" t="s">
        <v>135</v>
      </c>
      <c r="BK24" t="s">
        <v>138</v>
      </c>
      <c r="BL24" t="s">
        <v>137</v>
      </c>
      <c r="BQ24" t="s">
        <v>138</v>
      </c>
      <c r="BU24" t="s">
        <v>134</v>
      </c>
      <c r="BW24" t="s">
        <v>294</v>
      </c>
      <c r="BX24">
        <v>2010</v>
      </c>
      <c r="BY24" t="s">
        <v>143</v>
      </c>
      <c r="BZ24" t="s">
        <v>129</v>
      </c>
      <c r="CA24" t="s">
        <v>203</v>
      </c>
      <c r="CB24">
        <v>13</v>
      </c>
      <c r="CC24">
        <v>43</v>
      </c>
      <c r="CD24">
        <v>10.6</v>
      </c>
      <c r="CE24">
        <v>7</v>
      </c>
      <c r="CF24">
        <v>9</v>
      </c>
      <c r="CH24">
        <v>13</v>
      </c>
      <c r="CI24">
        <v>8</v>
      </c>
      <c r="CJ24" t="s">
        <v>238</v>
      </c>
      <c r="CK24" t="s">
        <v>238</v>
      </c>
      <c r="CL24" t="s">
        <v>294</v>
      </c>
      <c r="CM24" t="s">
        <v>355</v>
      </c>
      <c r="CN24" t="s">
        <v>207</v>
      </c>
      <c r="CO24" t="s">
        <v>203</v>
      </c>
      <c r="CP24">
        <v>8</v>
      </c>
      <c r="CQ24">
        <v>2.87</v>
      </c>
      <c r="CR24">
        <v>0.64</v>
      </c>
      <c r="CS24">
        <v>3</v>
      </c>
      <c r="CT24">
        <v>8</v>
      </c>
      <c r="CU24">
        <v>1</v>
      </c>
      <c r="CV24">
        <v>1.07</v>
      </c>
      <c r="CW24" t="s">
        <v>129</v>
      </c>
      <c r="CX24" t="s">
        <v>129</v>
      </c>
      <c r="CY24" t="s">
        <v>129</v>
      </c>
      <c r="CZ24">
        <v>6</v>
      </c>
      <c r="DA24">
        <v>5</v>
      </c>
      <c r="DB24">
        <v>1.4</v>
      </c>
      <c r="DC24">
        <v>0.89</v>
      </c>
      <c r="DD24" t="s">
        <v>129</v>
      </c>
      <c r="DE24" t="s">
        <v>129</v>
      </c>
      <c r="DF24" t="s">
        <v>129</v>
      </c>
      <c r="DG24" t="s">
        <v>129</v>
      </c>
      <c r="DH24" t="s">
        <v>210</v>
      </c>
      <c r="DI24">
        <v>8</v>
      </c>
      <c r="DJ24">
        <v>66.5</v>
      </c>
      <c r="DK24">
        <v>17.920000000000002</v>
      </c>
      <c r="DM24" t="s">
        <v>134</v>
      </c>
      <c r="DN24" t="s">
        <v>136</v>
      </c>
      <c r="DO24" t="s">
        <v>135</v>
      </c>
      <c r="DP24" t="s">
        <v>137</v>
      </c>
      <c r="DQ24" t="s">
        <v>138</v>
      </c>
      <c r="DR24" t="s">
        <v>137</v>
      </c>
      <c r="DS24" t="s">
        <v>137</v>
      </c>
      <c r="DT24" t="s">
        <v>137</v>
      </c>
      <c r="DU24" t="s">
        <v>135</v>
      </c>
      <c r="DV24" t="s">
        <v>135</v>
      </c>
      <c r="DW24" t="s">
        <v>138</v>
      </c>
      <c r="DX24" t="s">
        <v>137</v>
      </c>
      <c r="DY24" t="s">
        <v>137</v>
      </c>
      <c r="DZ24" t="s">
        <v>134</v>
      </c>
      <c r="EA24" t="s">
        <v>138</v>
      </c>
      <c r="EB24" t="s">
        <v>135</v>
      </c>
      <c r="EC24" t="s">
        <v>137</v>
      </c>
      <c r="EF24" t="s">
        <v>138</v>
      </c>
      <c r="EG24" t="s">
        <v>137</v>
      </c>
      <c r="EH24" t="s">
        <v>137</v>
      </c>
      <c r="EI24" t="s">
        <v>137</v>
      </c>
      <c r="EL24" t="s">
        <v>134</v>
      </c>
      <c r="EM24" t="s">
        <v>136</v>
      </c>
      <c r="EN24" t="s">
        <v>135</v>
      </c>
      <c r="EO24" t="s">
        <v>136</v>
      </c>
      <c r="EP24" t="s">
        <v>134</v>
      </c>
    </row>
    <row r="25" spans="1:146">
      <c r="A25" t="s">
        <v>354</v>
      </c>
      <c r="B25" t="s">
        <v>140</v>
      </c>
      <c r="C25">
        <v>2010</v>
      </c>
      <c r="D25" t="s">
        <v>143</v>
      </c>
      <c r="E25" t="s">
        <v>156</v>
      </c>
      <c r="F25" t="s">
        <v>157</v>
      </c>
      <c r="G25" t="s">
        <v>129</v>
      </c>
      <c r="H25" t="s">
        <v>129</v>
      </c>
      <c r="I25" t="s">
        <v>129</v>
      </c>
      <c r="J25" t="s">
        <v>129</v>
      </c>
      <c r="K25" t="s">
        <v>129</v>
      </c>
      <c r="N25">
        <v>5</v>
      </c>
      <c r="O25">
        <v>0</v>
      </c>
      <c r="P25" t="s">
        <v>246</v>
      </c>
      <c r="Q25" t="s">
        <v>140</v>
      </c>
      <c r="S25" t="s">
        <v>140</v>
      </c>
      <c r="T25" t="s">
        <v>161</v>
      </c>
      <c r="U25">
        <v>5</v>
      </c>
      <c r="V25">
        <v>3</v>
      </c>
      <c r="W25">
        <v>1.41</v>
      </c>
      <c r="X25">
        <v>3</v>
      </c>
      <c r="Y25">
        <v>5</v>
      </c>
      <c r="Z25">
        <v>2.8</v>
      </c>
      <c r="AA25">
        <v>1.3</v>
      </c>
      <c r="AB25" t="s">
        <v>129</v>
      </c>
      <c r="AC25" t="s">
        <v>129</v>
      </c>
      <c r="AD25" t="s">
        <v>129</v>
      </c>
      <c r="AE25" t="s">
        <v>129</v>
      </c>
      <c r="AF25" t="s">
        <v>129</v>
      </c>
      <c r="AG25" t="s">
        <v>129</v>
      </c>
      <c r="AH25" t="s">
        <v>129</v>
      </c>
      <c r="AI25" t="s">
        <v>129</v>
      </c>
      <c r="AJ25" t="s">
        <v>129</v>
      </c>
      <c r="AK25" t="s">
        <v>129</v>
      </c>
      <c r="AL25" t="s">
        <v>129</v>
      </c>
      <c r="AM25" t="s">
        <v>150</v>
      </c>
      <c r="AN25">
        <v>5</v>
      </c>
      <c r="AO25">
        <v>56.2</v>
      </c>
      <c r="AP25">
        <v>26.38</v>
      </c>
      <c r="AR25" t="s">
        <v>134</v>
      </c>
      <c r="AS25" t="s">
        <v>135</v>
      </c>
      <c r="AT25" t="s">
        <v>136</v>
      </c>
      <c r="AU25" t="s">
        <v>137</v>
      </c>
      <c r="AV25" t="s">
        <v>138</v>
      </c>
      <c r="AW25" t="s">
        <v>137</v>
      </c>
      <c r="AX25" t="s">
        <v>137</v>
      </c>
      <c r="BB25" t="s">
        <v>138</v>
      </c>
      <c r="BC25" t="s">
        <v>135</v>
      </c>
      <c r="BE25" t="s">
        <v>138</v>
      </c>
      <c r="BF25" t="s">
        <v>138</v>
      </c>
      <c r="BG25" t="s">
        <v>135</v>
      </c>
      <c r="BK25" t="s">
        <v>138</v>
      </c>
      <c r="BL25" t="s">
        <v>137</v>
      </c>
      <c r="BQ25" t="s">
        <v>138</v>
      </c>
      <c r="BU25" t="s">
        <v>134</v>
      </c>
      <c r="BW25" t="s">
        <v>140</v>
      </c>
      <c r="BX25">
        <v>2010</v>
      </c>
      <c r="BY25" t="s">
        <v>143</v>
      </c>
      <c r="BZ25" t="s">
        <v>129</v>
      </c>
      <c r="CA25" t="s">
        <v>203</v>
      </c>
      <c r="CB25" t="s">
        <v>129</v>
      </c>
      <c r="CC25" t="s">
        <v>129</v>
      </c>
      <c r="CD25" t="s">
        <v>129</v>
      </c>
      <c r="CE25" t="s">
        <v>129</v>
      </c>
      <c r="CF25" t="s">
        <v>129</v>
      </c>
      <c r="CH25" t="s">
        <v>129</v>
      </c>
      <c r="CI25">
        <v>5</v>
      </c>
      <c r="CJ25" t="s">
        <v>238</v>
      </c>
      <c r="CK25" t="s">
        <v>238</v>
      </c>
      <c r="CL25" t="s">
        <v>140</v>
      </c>
      <c r="CM25" t="s">
        <v>129</v>
      </c>
      <c r="CN25" t="s">
        <v>140</v>
      </c>
      <c r="CO25" t="s">
        <v>203</v>
      </c>
      <c r="CP25">
        <v>5</v>
      </c>
      <c r="CQ25">
        <v>3</v>
      </c>
      <c r="CR25">
        <v>1.41</v>
      </c>
      <c r="CS25">
        <v>3</v>
      </c>
      <c r="CT25">
        <v>5</v>
      </c>
      <c r="CU25">
        <v>2.8</v>
      </c>
      <c r="CV25">
        <v>1.3</v>
      </c>
      <c r="CW25" t="s">
        <v>129</v>
      </c>
      <c r="CX25" t="s">
        <v>129</v>
      </c>
      <c r="CY25" t="s">
        <v>129</v>
      </c>
      <c r="CZ25">
        <v>6</v>
      </c>
      <c r="DA25">
        <v>8</v>
      </c>
      <c r="DB25">
        <v>1.1200000000000001</v>
      </c>
      <c r="DC25">
        <v>1.36</v>
      </c>
      <c r="DD25" t="s">
        <v>129</v>
      </c>
      <c r="DE25" t="s">
        <v>129</v>
      </c>
      <c r="DF25" t="s">
        <v>129</v>
      </c>
      <c r="DG25" t="s">
        <v>129</v>
      </c>
      <c r="DH25" t="s">
        <v>210</v>
      </c>
      <c r="DI25">
        <v>5</v>
      </c>
      <c r="DJ25">
        <v>56.2</v>
      </c>
      <c r="DK25">
        <v>26.38</v>
      </c>
      <c r="DM25" t="s">
        <v>134</v>
      </c>
      <c r="DN25" t="s">
        <v>136</v>
      </c>
      <c r="DO25" t="s">
        <v>135</v>
      </c>
      <c r="DP25" t="s">
        <v>137</v>
      </c>
      <c r="DQ25" t="s">
        <v>138</v>
      </c>
      <c r="DR25" t="s">
        <v>137</v>
      </c>
      <c r="DS25" t="s">
        <v>137</v>
      </c>
      <c r="DT25" t="s">
        <v>137</v>
      </c>
      <c r="DU25" t="s">
        <v>135</v>
      </c>
      <c r="DV25" t="s">
        <v>135</v>
      </c>
      <c r="DW25" t="s">
        <v>138</v>
      </c>
      <c r="DX25" t="s">
        <v>137</v>
      </c>
      <c r="DY25" t="s">
        <v>137</v>
      </c>
      <c r="DZ25" t="s">
        <v>134</v>
      </c>
      <c r="EA25" t="s">
        <v>138</v>
      </c>
      <c r="EB25" t="s">
        <v>135</v>
      </c>
      <c r="EC25" t="s">
        <v>137</v>
      </c>
      <c r="EF25" t="s">
        <v>138</v>
      </c>
      <c r="EG25" t="s">
        <v>137</v>
      </c>
      <c r="EH25" t="s">
        <v>137</v>
      </c>
      <c r="EI25" t="s">
        <v>137</v>
      </c>
      <c r="EL25" t="s">
        <v>134</v>
      </c>
      <c r="EM25" t="s">
        <v>136</v>
      </c>
      <c r="EN25" t="s">
        <v>135</v>
      </c>
      <c r="EO25" t="s">
        <v>136</v>
      </c>
      <c r="EP25" t="s">
        <v>134</v>
      </c>
    </row>
    <row r="26" spans="1:146">
      <c r="A26" t="s">
        <v>356</v>
      </c>
      <c r="B26" t="s">
        <v>357</v>
      </c>
      <c r="C26">
        <v>1991</v>
      </c>
      <c r="D26" t="s">
        <v>358</v>
      </c>
      <c r="E26" t="s">
        <v>156</v>
      </c>
      <c r="F26" t="s">
        <v>359</v>
      </c>
      <c r="G26">
        <v>10</v>
      </c>
      <c r="H26">
        <v>34.1</v>
      </c>
      <c r="I26">
        <v>6.5</v>
      </c>
      <c r="J26">
        <v>3</v>
      </c>
      <c r="K26">
        <v>5</v>
      </c>
      <c r="L26" t="s">
        <v>167</v>
      </c>
      <c r="M26">
        <v>10</v>
      </c>
      <c r="N26">
        <v>13</v>
      </c>
      <c r="O26">
        <v>5</v>
      </c>
      <c r="P26" t="s">
        <v>360</v>
      </c>
      <c r="Q26" t="s">
        <v>357</v>
      </c>
      <c r="R26" t="s">
        <v>361</v>
      </c>
      <c r="S26" t="s">
        <v>133</v>
      </c>
      <c r="T26" t="s">
        <v>362</v>
      </c>
      <c r="U26">
        <v>10</v>
      </c>
      <c r="V26">
        <v>2</v>
      </c>
      <c r="W26">
        <v>1.05</v>
      </c>
      <c r="X26">
        <v>15</v>
      </c>
      <c r="Y26">
        <v>10</v>
      </c>
      <c r="Z26">
        <v>1.25</v>
      </c>
      <c r="AA26">
        <v>1.17</v>
      </c>
      <c r="AB26" t="s">
        <v>129</v>
      </c>
      <c r="AC26" t="s">
        <v>129</v>
      </c>
      <c r="AD26" t="s">
        <v>129</v>
      </c>
      <c r="AE26" t="s">
        <v>129</v>
      </c>
      <c r="AF26" t="s">
        <v>129</v>
      </c>
      <c r="AG26" t="s">
        <v>129</v>
      </c>
      <c r="AH26" t="s">
        <v>129</v>
      </c>
      <c r="AI26" t="s">
        <v>129</v>
      </c>
      <c r="AJ26" t="s">
        <v>129</v>
      </c>
      <c r="AK26" t="s">
        <v>129</v>
      </c>
      <c r="AL26">
        <v>3</v>
      </c>
      <c r="AM26" t="s">
        <v>129</v>
      </c>
      <c r="AN26" t="s">
        <v>129</v>
      </c>
      <c r="AO26" t="s">
        <v>129</v>
      </c>
      <c r="AP26" t="s">
        <v>129</v>
      </c>
      <c r="AR26" t="s">
        <v>134</v>
      </c>
      <c r="AS26" t="s">
        <v>135</v>
      </c>
      <c r="AT26" t="s">
        <v>136</v>
      </c>
      <c r="AU26" t="s">
        <v>137</v>
      </c>
      <c r="AV26" t="s">
        <v>138</v>
      </c>
      <c r="AW26" t="s">
        <v>137</v>
      </c>
      <c r="AX26" t="s">
        <v>137</v>
      </c>
      <c r="BB26" t="s">
        <v>138</v>
      </c>
      <c r="BC26" t="s">
        <v>135</v>
      </c>
      <c r="BE26" t="s">
        <v>138</v>
      </c>
      <c r="BF26" t="s">
        <v>134</v>
      </c>
      <c r="BG26" t="s">
        <v>137</v>
      </c>
      <c r="BH26" t="s">
        <v>137</v>
      </c>
      <c r="BI26" t="s">
        <v>135</v>
      </c>
      <c r="BJ26" t="s">
        <v>137</v>
      </c>
      <c r="BK26" t="s">
        <v>138</v>
      </c>
      <c r="BL26" t="s">
        <v>137</v>
      </c>
      <c r="BM26" t="s">
        <v>137</v>
      </c>
      <c r="BN26" t="s">
        <v>137</v>
      </c>
      <c r="BQ26" t="s">
        <v>139</v>
      </c>
      <c r="BR26" t="s">
        <v>137</v>
      </c>
      <c r="BS26" t="s">
        <v>135</v>
      </c>
      <c r="BU26" t="s">
        <v>139</v>
      </c>
      <c r="BW26" t="s">
        <v>357</v>
      </c>
      <c r="BX26">
        <v>1991</v>
      </c>
      <c r="BY26" t="s">
        <v>358</v>
      </c>
      <c r="BZ26" t="s">
        <v>129</v>
      </c>
      <c r="CA26" t="s">
        <v>363</v>
      </c>
      <c r="CB26">
        <v>10</v>
      </c>
      <c r="CC26">
        <v>34.1</v>
      </c>
      <c r="CD26">
        <v>6.5</v>
      </c>
      <c r="CE26">
        <v>3</v>
      </c>
      <c r="CF26">
        <v>5</v>
      </c>
      <c r="CG26" t="s">
        <v>167</v>
      </c>
      <c r="CH26">
        <v>13</v>
      </c>
      <c r="CI26">
        <v>13</v>
      </c>
      <c r="CJ26" t="s">
        <v>364</v>
      </c>
      <c r="CK26" t="s">
        <v>364</v>
      </c>
      <c r="CL26" t="s">
        <v>357</v>
      </c>
      <c r="CM26" t="s">
        <v>286</v>
      </c>
      <c r="CO26" t="s">
        <v>309</v>
      </c>
      <c r="CP26">
        <v>10</v>
      </c>
      <c r="CQ26">
        <v>2</v>
      </c>
      <c r="CR26">
        <v>1.05</v>
      </c>
      <c r="CS26">
        <v>15</v>
      </c>
      <c r="CT26">
        <v>10</v>
      </c>
      <c r="CU26">
        <v>1.25</v>
      </c>
      <c r="CV26">
        <v>1.17</v>
      </c>
      <c r="CW26" t="s">
        <v>129</v>
      </c>
      <c r="CX26" t="s">
        <v>129</v>
      </c>
      <c r="CY26" t="s">
        <v>129</v>
      </c>
      <c r="CZ26" t="s">
        <v>129</v>
      </c>
      <c r="DA26" t="s">
        <v>129</v>
      </c>
      <c r="DB26" t="s">
        <v>129</v>
      </c>
      <c r="DC26" t="s">
        <v>129</v>
      </c>
      <c r="DD26" t="s">
        <v>129</v>
      </c>
      <c r="DE26" t="s">
        <v>129</v>
      </c>
      <c r="DF26" t="s">
        <v>129</v>
      </c>
      <c r="DG26">
        <v>3</v>
      </c>
      <c r="DH26" t="s">
        <v>129</v>
      </c>
      <c r="DI26" t="s">
        <v>129</v>
      </c>
      <c r="DJ26" t="s">
        <v>129</v>
      </c>
      <c r="DK26" t="s">
        <v>129</v>
      </c>
      <c r="DM26" t="s">
        <v>134</v>
      </c>
      <c r="DN26" t="s">
        <v>136</v>
      </c>
      <c r="DO26" t="s">
        <v>135</v>
      </c>
      <c r="DP26" t="s">
        <v>137</v>
      </c>
      <c r="DQ26" t="s">
        <v>138</v>
      </c>
      <c r="DR26" t="s">
        <v>137</v>
      </c>
      <c r="DS26" t="s">
        <v>137</v>
      </c>
      <c r="DT26" t="s">
        <v>137</v>
      </c>
      <c r="DU26" t="s">
        <v>135</v>
      </c>
      <c r="DV26" t="s">
        <v>135</v>
      </c>
      <c r="DW26" t="s">
        <v>138</v>
      </c>
      <c r="DX26" t="s">
        <v>137</v>
      </c>
      <c r="DY26" t="s">
        <v>137</v>
      </c>
      <c r="DZ26" t="s">
        <v>134</v>
      </c>
      <c r="EA26" t="s">
        <v>139</v>
      </c>
      <c r="EB26" t="s">
        <v>137</v>
      </c>
      <c r="EC26" t="s">
        <v>137</v>
      </c>
      <c r="ED26" t="s">
        <v>135</v>
      </c>
      <c r="EE26" t="s">
        <v>135</v>
      </c>
      <c r="EF26" t="s">
        <v>138</v>
      </c>
      <c r="EG26" t="s">
        <v>137</v>
      </c>
      <c r="EH26" t="s">
        <v>137</v>
      </c>
      <c r="EI26" t="s">
        <v>137</v>
      </c>
      <c r="EL26" t="s">
        <v>134</v>
      </c>
      <c r="EM26" t="s">
        <v>136</v>
      </c>
      <c r="EN26" t="s">
        <v>136</v>
      </c>
      <c r="EO26" t="s">
        <v>136</v>
      </c>
      <c r="EP26" t="s">
        <v>139</v>
      </c>
    </row>
    <row r="27" spans="1:146">
      <c r="A27" t="s">
        <v>356</v>
      </c>
      <c r="B27" t="s">
        <v>140</v>
      </c>
      <c r="C27">
        <v>1991</v>
      </c>
      <c r="D27" t="s">
        <v>358</v>
      </c>
      <c r="E27" t="s">
        <v>156</v>
      </c>
      <c r="F27" t="s">
        <v>359</v>
      </c>
      <c r="G27">
        <v>10</v>
      </c>
      <c r="H27">
        <v>33.5</v>
      </c>
      <c r="I27">
        <v>6.4</v>
      </c>
      <c r="J27">
        <v>4</v>
      </c>
      <c r="K27">
        <v>9</v>
      </c>
      <c r="L27" t="s">
        <v>167</v>
      </c>
      <c r="M27">
        <v>10</v>
      </c>
      <c r="N27">
        <v>12</v>
      </c>
      <c r="O27">
        <v>6</v>
      </c>
      <c r="P27" t="s">
        <v>360</v>
      </c>
      <c r="Q27" t="s">
        <v>140</v>
      </c>
      <c r="S27" t="s">
        <v>140</v>
      </c>
      <c r="T27" t="s">
        <v>362</v>
      </c>
      <c r="U27">
        <v>10</v>
      </c>
      <c r="V27">
        <v>2.7</v>
      </c>
      <c r="W27">
        <v>0.48</v>
      </c>
      <c r="X27">
        <v>15</v>
      </c>
      <c r="Y27">
        <v>10</v>
      </c>
      <c r="Z27">
        <v>1.7</v>
      </c>
      <c r="AA27">
        <v>1.26</v>
      </c>
      <c r="AB27" t="s">
        <v>129</v>
      </c>
      <c r="AC27" t="s">
        <v>129</v>
      </c>
      <c r="AD27" t="s">
        <v>129</v>
      </c>
      <c r="AE27" t="s">
        <v>129</v>
      </c>
      <c r="AF27" t="s">
        <v>129</v>
      </c>
      <c r="AG27" t="s">
        <v>129</v>
      </c>
      <c r="AH27" t="s">
        <v>129</v>
      </c>
      <c r="AI27" t="s">
        <v>129</v>
      </c>
      <c r="AJ27" t="s">
        <v>129</v>
      </c>
      <c r="AK27" t="s">
        <v>129</v>
      </c>
      <c r="AL27">
        <v>2</v>
      </c>
      <c r="AM27" t="s">
        <v>129</v>
      </c>
      <c r="AN27" t="s">
        <v>129</v>
      </c>
      <c r="AO27" t="s">
        <v>129</v>
      </c>
      <c r="AP27" t="s">
        <v>129</v>
      </c>
      <c r="AR27" t="s">
        <v>134</v>
      </c>
      <c r="AS27" t="s">
        <v>135</v>
      </c>
      <c r="AT27" t="s">
        <v>136</v>
      </c>
      <c r="AU27" t="s">
        <v>137</v>
      </c>
      <c r="AV27" t="s">
        <v>138</v>
      </c>
      <c r="AW27" t="s">
        <v>137</v>
      </c>
      <c r="AX27" t="s">
        <v>137</v>
      </c>
      <c r="BB27" t="s">
        <v>138</v>
      </c>
      <c r="BC27" t="s">
        <v>135</v>
      </c>
      <c r="BE27" t="s">
        <v>138</v>
      </c>
      <c r="BF27" t="s">
        <v>134</v>
      </c>
      <c r="BG27" t="s">
        <v>137</v>
      </c>
      <c r="BH27" t="s">
        <v>137</v>
      </c>
      <c r="BI27" t="s">
        <v>135</v>
      </c>
      <c r="BJ27" t="s">
        <v>137</v>
      </c>
      <c r="BK27" t="s">
        <v>138</v>
      </c>
      <c r="BL27" t="s">
        <v>137</v>
      </c>
      <c r="BM27" t="s">
        <v>137</v>
      </c>
      <c r="BN27" t="s">
        <v>137</v>
      </c>
      <c r="BQ27" t="s">
        <v>139</v>
      </c>
      <c r="BR27" t="s">
        <v>137</v>
      </c>
      <c r="BS27" t="s">
        <v>135</v>
      </c>
      <c r="BU27" t="s">
        <v>139</v>
      </c>
      <c r="BW27" t="s">
        <v>140</v>
      </c>
      <c r="BX27">
        <v>1991</v>
      </c>
      <c r="BY27" t="s">
        <v>358</v>
      </c>
      <c r="BZ27" t="s">
        <v>129</v>
      </c>
      <c r="CA27" t="s">
        <v>363</v>
      </c>
      <c r="CB27">
        <v>10</v>
      </c>
      <c r="CC27">
        <v>33.5</v>
      </c>
      <c r="CD27">
        <v>6.4</v>
      </c>
      <c r="CE27">
        <v>4</v>
      </c>
      <c r="CF27">
        <v>9</v>
      </c>
      <c r="CG27" t="s">
        <v>167</v>
      </c>
      <c r="CH27">
        <v>12</v>
      </c>
      <c r="CI27">
        <v>12</v>
      </c>
      <c r="CJ27" t="s">
        <v>364</v>
      </c>
      <c r="CK27" t="s">
        <v>364</v>
      </c>
      <c r="CL27" t="s">
        <v>140</v>
      </c>
      <c r="CM27" t="s">
        <v>129</v>
      </c>
      <c r="CN27" t="s">
        <v>140</v>
      </c>
      <c r="CO27" t="s">
        <v>309</v>
      </c>
      <c r="CP27">
        <v>10</v>
      </c>
      <c r="CQ27">
        <v>2.7</v>
      </c>
      <c r="CR27">
        <v>0.48</v>
      </c>
      <c r="CS27">
        <v>15</v>
      </c>
      <c r="CT27">
        <v>10</v>
      </c>
      <c r="CU27">
        <v>1.7</v>
      </c>
      <c r="CV27">
        <v>1.26</v>
      </c>
      <c r="CW27" t="s">
        <v>129</v>
      </c>
      <c r="CX27" t="s">
        <v>129</v>
      </c>
      <c r="CY27" t="s">
        <v>129</v>
      </c>
      <c r="CZ27" t="s">
        <v>129</v>
      </c>
      <c r="DA27" t="s">
        <v>129</v>
      </c>
      <c r="DB27" t="s">
        <v>129</v>
      </c>
      <c r="DC27" t="s">
        <v>129</v>
      </c>
      <c r="DD27" t="s">
        <v>129</v>
      </c>
      <c r="DE27" t="s">
        <v>129</v>
      </c>
      <c r="DF27" t="s">
        <v>129</v>
      </c>
      <c r="DG27">
        <v>2</v>
      </c>
      <c r="DH27" t="s">
        <v>129</v>
      </c>
      <c r="DI27" t="s">
        <v>129</v>
      </c>
      <c r="DJ27" t="s">
        <v>129</v>
      </c>
      <c r="DK27" t="s">
        <v>129</v>
      </c>
      <c r="DM27" t="s">
        <v>134</v>
      </c>
      <c r="DN27" t="s">
        <v>136</v>
      </c>
      <c r="DO27" t="s">
        <v>135</v>
      </c>
      <c r="DP27" t="s">
        <v>137</v>
      </c>
      <c r="DQ27" t="s">
        <v>138</v>
      </c>
      <c r="DR27" t="s">
        <v>137</v>
      </c>
      <c r="DS27" t="s">
        <v>137</v>
      </c>
      <c r="DT27" t="s">
        <v>137</v>
      </c>
      <c r="DU27" t="s">
        <v>135</v>
      </c>
      <c r="DV27" t="s">
        <v>135</v>
      </c>
      <c r="DW27" t="s">
        <v>138</v>
      </c>
      <c r="DX27" t="s">
        <v>137</v>
      </c>
      <c r="DY27" t="s">
        <v>137</v>
      </c>
      <c r="DZ27" t="s">
        <v>134</v>
      </c>
      <c r="EA27" t="s">
        <v>139</v>
      </c>
      <c r="EB27" t="s">
        <v>137</v>
      </c>
      <c r="EC27" t="s">
        <v>137</v>
      </c>
      <c r="ED27" t="s">
        <v>135</v>
      </c>
      <c r="EE27" t="s">
        <v>135</v>
      </c>
      <c r="EF27" t="s">
        <v>138</v>
      </c>
      <c r="EG27" t="s">
        <v>137</v>
      </c>
      <c r="EH27" t="s">
        <v>137</v>
      </c>
      <c r="EI27" t="s">
        <v>137</v>
      </c>
      <c r="EL27" t="s">
        <v>134</v>
      </c>
      <c r="EM27" t="s">
        <v>136</v>
      </c>
      <c r="EN27" t="s">
        <v>136</v>
      </c>
      <c r="EO27" t="s">
        <v>136</v>
      </c>
      <c r="EP27" t="s">
        <v>139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Sheet1</vt:lpstr>
      <vt:lpstr>BoxPlot</vt:lpstr>
      <vt:lpstr>Rater1</vt:lpstr>
      <vt:lpstr>Rater2</vt:lpstr>
      <vt:lpstr>Table1</vt:lpstr>
      <vt:lpstr>kappa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Furukawa</dc:creator>
  <cp:lastModifiedBy>Furukawa Yuki</cp:lastModifiedBy>
  <dcterms:created xsi:type="dcterms:W3CDTF">2023-09-09T05:25:05Z</dcterms:created>
  <dcterms:modified xsi:type="dcterms:W3CDTF">2024-02-11T01:04:03Z</dcterms:modified>
</cp:coreProperties>
</file>