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ed\OneDrive\Documents\School Stuff\Junior Year\RSA\"/>
    </mc:Choice>
  </mc:AlternateContent>
  <xr:revisionPtr revIDLastSave="0" documentId="13_ncr:1_{311DDCB9-A0BD-49A6-84A5-163A006699E8}" xr6:coauthVersionLast="47" xr6:coauthVersionMax="47" xr10:uidLastSave="{00000000-0000-0000-0000-000000000000}"/>
  <bookViews>
    <workbookView xWindow="-98" yWindow="-98" windowWidth="28996" windowHeight="15796" xr2:uid="{5BDFF31C-4498-4535-8A1D-ED168ACB7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1" l="1" a="1"/>
  <c r="B34" i="1" s="1"/>
  <c r="D34" i="1" s="1" a="1"/>
  <c r="D34" i="1" s="1"/>
  <c r="E34" i="1" a="1"/>
  <c r="E34" i="1" s="1"/>
  <c r="C34" i="1" a="1"/>
  <c r="C34" i="1" s="1"/>
  <c r="Q3" i="1" a="1"/>
  <c r="Q3" i="1" s="1"/>
  <c r="N3" i="1" a="1"/>
  <c r="N3" i="1" s="1"/>
  <c r="O3" i="1" a="1"/>
  <c r="O3" i="1" s="1"/>
  <c r="C3" i="1" a="1"/>
  <c r="C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<sst xmlns="http://schemas.openxmlformats.org/spreadsheetml/2006/main" count="21" uniqueCount="14">
  <si>
    <t>CW</t>
  </si>
  <si>
    <t>CCW</t>
  </si>
  <si>
    <t>Voltage (V)</t>
  </si>
  <si>
    <t>Freq (Hz)</t>
  </si>
  <si>
    <t>Current (A)</t>
  </si>
  <si>
    <t>Ang Vel (rad/s)</t>
  </si>
  <si>
    <t>Direction</t>
  </si>
  <si>
    <t>SLOPE:</t>
  </si>
  <si>
    <t>Tm (Nm)</t>
  </si>
  <si>
    <t>TL=Tm-kDw</t>
  </si>
  <si>
    <t>Pin</t>
  </si>
  <si>
    <t>Pout</t>
  </si>
  <si>
    <t>n</t>
  </si>
  <si>
    <t>T/Tstall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</si>
</sst>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Vbemf vs Angular Velocity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Sheet1!$C$3:$C$8</c:f>
              <c:numCache>
                <c:formatCode>General</c:formatCode>
                <c:ptCount val="6"/>
                <c:pt idx="0">
                  <c:v>-1181.2388377497623</c:v>
                </c:pt>
                <c:pt idx="1">
                  <c:v>-1507.9644737231006</c:v>
                </c:pt>
                <c:pt idx="2">
                  <c:v>-2324.7785636564467</c:v>
                </c:pt>
                <c:pt idx="3">
                  <c:v>3392.9200658769764</c:v>
                </c:pt>
                <c:pt idx="4">
                  <c:v>3895.5748904513434</c:v>
                </c:pt>
                <c:pt idx="5">
                  <c:v>4649.5571273128935</c:v>
                </c:pt>
              </c:numCache>
            </c:numRef>
          </c:xVal>
          <c:yVal>
            <c:numRef>
              <c:f>Sheet1!$A$3:$A$8</c:f>
              <c:numCache>
                <c:formatCode>General</c:formatCode>
                <c:ptCount val="6"/>
                <c:pt idx="0">
                  <c:v>1.73</c:v>
                </c:pt>
                <c:pt idx="1">
                  <c:v>2.4</c:v>
                </c:pt>
                <c:pt idx="2">
                  <c:v>3.5</c:v>
                </c:pt>
                <c:pt idx="3">
                  <c:v>5.2</c:v>
                </c:pt>
                <c:pt idx="4">
                  <c:v>6</c:v>
                </c:pt>
                <c:pt idx="5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B4-4E16-AB17-A3E63C69A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959200"/>
        <c:axId val="1508962112"/>
      </c:scatterChart>
      <c:valAx>
        <c:axId val="150895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 Velocity (rad/s)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962112"/>
        <c:crosses val="autoZero"/>
        <c:crossBetween val="midCat"/>
      </c:valAx>
      <c:valAx>
        <c:axId val="15089621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</a:t>
                </a:r>
                <a:r>
                  <a:rPr lang="en-US" baseline="0"/>
                  <a:t> Voltage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95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Motor Torque vs</a:t>
            </a:r>
            <a:r>
              <a:rPr lang="en-US" baseline="0"/>
              <a:t> Angular Velocity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Sheet1!$N$3:$N$10</c:f>
              <c:numCache>
                <c:formatCode>General</c:formatCode>
                <c:ptCount val="8"/>
                <c:pt idx="0">
                  <c:v>-14.137166941154067</c:v>
                </c:pt>
                <c:pt idx="1">
                  <c:v>-45.0294947014537</c:v>
                </c:pt>
                <c:pt idx="2">
                  <c:v>-91.629785729702292</c:v>
                </c:pt>
                <c:pt idx="3">
                  <c:v>-150.27284859671175</c:v>
                </c:pt>
                <c:pt idx="4">
                  <c:v>14.660765716752367</c:v>
                </c:pt>
                <c:pt idx="5">
                  <c:v>43.458698374658809</c:v>
                </c:pt>
                <c:pt idx="6">
                  <c:v>96.342174710086979</c:v>
                </c:pt>
                <c:pt idx="7">
                  <c:v>148.70205226991686</c:v>
                </c:pt>
              </c:numCache>
            </c:numRef>
          </c:xVal>
          <c:yVal>
            <c:numRef>
              <c:f>Sheet1!$O$3:$O$10</c:f>
              <c:numCache>
                <c:formatCode>General</c:formatCode>
                <c:ptCount val="8"/>
                <c:pt idx="0">
                  <c:v>-3.0000000000000001E-5</c:v>
                </c:pt>
                <c:pt idx="1">
                  <c:v>-3.4499999999999998E-5</c:v>
                </c:pt>
                <c:pt idx="2">
                  <c:v>-4.35E-5</c:v>
                </c:pt>
                <c:pt idx="3">
                  <c:v>-5.1000000000000006E-5</c:v>
                </c:pt>
                <c:pt idx="4">
                  <c:v>3.2999999999999996E-5</c:v>
                </c:pt>
                <c:pt idx="5">
                  <c:v>3.2999999999999996E-5</c:v>
                </c:pt>
                <c:pt idx="6">
                  <c:v>4.2000000000000004E-5</c:v>
                </c:pt>
                <c:pt idx="7">
                  <c:v>5.2500000000000009E-5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B0-4BAB-AB4E-DAEF0CFFB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116287"/>
        <c:axId val="986116703"/>
      </c:scatterChart>
      <c:valAx>
        <c:axId val="986116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 Velocity</a:t>
                </a:r>
                <a:r>
                  <a:rPr lang="en-US" baseline="0"/>
                  <a:t> (rad/s)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6668744531933506"/>
              <c:y val="0.911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116703"/>
        <c:crosses val="autoZero"/>
        <c:crossBetween val="midCat"/>
      </c:valAx>
      <c:valAx>
        <c:axId val="9861167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Torque (Nm)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8.05668562263050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11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923228346456693"/>
                  <c:y val="-0.180164406532516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Sheet1!$N$3:$N$6</c:f>
              <c:numCache>
                <c:formatCode>General</c:formatCode>
                <c:ptCount val="4"/>
                <c:pt idx="0">
                  <c:v>-14.137166941154067</c:v>
                </c:pt>
                <c:pt idx="1">
                  <c:v>-45.0294947014537</c:v>
                </c:pt>
                <c:pt idx="2">
                  <c:v>-91.629785729702292</c:v>
                </c:pt>
                <c:pt idx="3">
                  <c:v>-150.27284859671175</c:v>
                </c:pt>
              </c:numCache>
            </c:numRef>
          </c:xVal>
          <c:yVal>
            <c:numRef>
              <c:f>Sheet1!$O$3:$O$6</c:f>
              <c:numCache>
                <c:formatCode>General</c:formatCode>
                <c:ptCount val="4"/>
                <c:pt idx="0">
                  <c:v>-3.0000000000000001E-5</c:v>
                </c:pt>
                <c:pt idx="1">
                  <c:v>-3.4499999999999998E-5</c:v>
                </c:pt>
                <c:pt idx="2">
                  <c:v>-4.35E-5</c:v>
                </c:pt>
                <c:pt idx="3">
                  <c:v>-5.1000000000000006E-5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78-4727-B2CB-900620F6E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519967"/>
        <c:axId val="982522463"/>
      </c:scatterChart>
      <c:valAx>
        <c:axId val="98251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522463"/>
        <c:crosses val="autoZero"/>
        <c:crossBetween val="midCat"/>
      </c:valAx>
      <c:valAx>
        <c:axId val="98252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519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 vs</a:t>
            </a:r>
            <a:r>
              <a:rPr lang="en-US" baseline="0"/>
              <a:t> </a:t>
            </a:r>
            <a:r>
              <a:rPr lang="en-US"/>
              <a:t>Normalized Load Torque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Sheet1!$D$34:$D$43</c:f>
              <c:numCache>
                <c:formatCode>General</c:formatCode>
                <c:ptCount val="10"/>
                <c:pt idx="0">
                  <c:v>0</c:v>
                </c:pt>
                <c:pt idx="1">
                  <c:v>6.0881592461621168E-4</c:v>
                </c:pt>
                <c:pt idx="2">
                  <c:v>1.2152526986703852E-3</c:v>
                </c:pt>
                <c:pt idx="3">
                  <c:v>1.8193242409486571E-3</c:v>
                </c:pt>
                <c:pt idx="4">
                  <c:v>2.4210443618760558E-3</c:v>
                </c:pt>
                <c:pt idx="5">
                  <c:v>3.0204267645689751E-3</c:v>
                </c:pt>
                <c:pt idx="6">
                  <c:v>3.617485045875403E-3</c:v>
                </c:pt>
                <c:pt idx="7">
                  <c:v>4.2122326974030769E-3</c:v>
                </c:pt>
                <c:pt idx="8">
                  <c:v>4.8046831065357218E-3</c:v>
                </c:pt>
                <c:pt idx="9">
                  <c:v>5.3948495574375364E-3</c:v>
                </c:pt>
              </c:numCache>
            </c:numRef>
          </c:xVal>
          <c:yVal>
            <c:numRef>
              <c:f>Sheet1!$E$34:$E$43</c:f>
              <c:numCache>
                <c:formatCode>General</c:formatCode>
                <c:ptCount val="10"/>
                <c:pt idx="0">
                  <c:v>0</c:v>
                </c:pt>
                <c:pt idx="1">
                  <c:v>0.11764705882352941</c:v>
                </c:pt>
                <c:pt idx="2">
                  <c:v>0.23529411764705882</c:v>
                </c:pt>
                <c:pt idx="3">
                  <c:v>0.3529411764705882</c:v>
                </c:pt>
                <c:pt idx="4">
                  <c:v>0.47058823529411764</c:v>
                </c:pt>
                <c:pt idx="5">
                  <c:v>0.58823529411764708</c:v>
                </c:pt>
                <c:pt idx="6">
                  <c:v>0.70588235294117641</c:v>
                </c:pt>
                <c:pt idx="7">
                  <c:v>0.82352941176470595</c:v>
                </c:pt>
                <c:pt idx="8">
                  <c:v>0.94117647058823528</c:v>
                </c:pt>
                <c:pt idx="9">
                  <c:v>1.0588235294117645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D1-4AA7-A17F-7CA2CD0A4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217103"/>
        <c:axId val="852225839"/>
      </c:scatterChart>
      <c:valAx>
        <c:axId val="852217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TL/Tm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225839"/>
        <c:crosses val="autoZero"/>
        <c:crossBetween val="midCat"/>
      </c:valAx>
      <c:valAx>
        <c:axId val="852225839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217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26192</xdr:colOff>
      <xdr:row>8</xdr:row>
      <xdr:rowOff>116681</xdr:rowOff>
    </xdr:from>
    <xdr:to>
      <xdr:col>7</xdr:col>
      <xdr:colOff>64292</xdr:colOff>
      <xdr:row>23</xdr:row>
      <xdr:rowOff>145256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F5B73C-0B02-4709-8B12-158CF68B1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383381</xdr:colOff>
      <xdr:row>11</xdr:row>
      <xdr:rowOff>16669</xdr:rowOff>
    </xdr:from>
    <xdr:to>
      <xdr:col>16</xdr:col>
      <xdr:colOff>421481</xdr:colOff>
      <xdr:row>26</xdr:row>
      <xdr:rowOff>45244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C0D8BD-BBCD-4284-A6C1-F39F2957F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492918</xdr:colOff>
      <xdr:row>11</xdr:row>
      <xdr:rowOff>59530</xdr:rowOff>
    </xdr:from>
    <xdr:to>
      <xdr:col>24</xdr:col>
      <xdr:colOff>531018</xdr:colOff>
      <xdr:row>26</xdr:row>
      <xdr:rowOff>88105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2551136-60F8-4F73-B214-705B4F964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35719</xdr:colOff>
      <xdr:row>29</xdr:row>
      <xdr:rowOff>30956</xdr:rowOff>
    </xdr:from>
    <xdr:to>
      <xdr:col>13</xdr:col>
      <xdr:colOff>73819</xdr:colOff>
      <xdr:row>44</xdr:row>
      <xdr:rowOff>59531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9342F6A-F9CB-4019-B4E3-C28ABD9672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20FA-170D-4831-B47D-1D56CA6367D2}">
  <dimension ref="A2:Q43"/>
  <sheetViews>
    <sheetView tabSelected="1" workbookViewId="0">
      <selection activeCell="G28" sqref="G28"/>
    </sheetView>
  </sheetViews>
  <sheetFormatPr defaultRowHeight="14.25" x14ac:dyDescent="0.45"/>
  <sheetData>
    <row r="2" spans="1:17" x14ac:dyDescent="0.45">
      <c r="A2" s="5" t="s">
        <v>2</v>
      </c>
      <c r="B2" s="5" t="s">
        <v>3</v>
      </c>
      <c r="C2" s="5" t="s">
        <v>5</v>
      </c>
      <c r="D2" s="5" t="s">
        <v>6</v>
      </c>
      <c r="F2" s="5" t="s">
        <v>7</v>
      </c>
      <c r="G2" s="6"/>
      <c r="H2">
        <v>1.5E-3</v>
      </c>
      <c r="K2" s="5" t="s">
        <v>2</v>
      </c>
      <c r="L2" s="5" t="s">
        <v>3</v>
      </c>
      <c r="M2" s="5" t="s">
        <v>4</v>
      </c>
      <c r="N2" s="5" t="s">
        <v>5</v>
      </c>
      <c r="O2" s="5" t="s">
        <v>8</v>
      </c>
      <c r="Q2" s="5" t="s">
        <v>9</v>
      </c>
    </row>
    <row r="3" spans="1:17" x14ac:dyDescent="0.45">
      <c r="A3">
        <v>1.73</v>
      </c>
      <c r="B3">
        <v>-188</v>
      </c>
      <c r="C3" cm="1">
        <f t="array" ref="C3:C8">B3:B8*2*PI()</f>
        <v>-1181.2388377497623</v>
      </c>
      <c r="D3" s="3" t="s">
        <v>1</v>
      </c>
      <c r="K3">
        <v>-0.434</v>
      </c>
      <c r="L3">
        <v>-27</v>
      </c>
      <c r="M3">
        <v>-0.02</v>
      </c>
      <c r="N3" cm="1">
        <f t="array" ref="N3:N10">L3:L10*2*PI()*(1/12)</f>
        <v>-14.137166941154067</v>
      </c>
      <c r="O3" cm="1">
        <f t="array" ref="O3:O10">M3:M10*H2</f>
        <v>-3.0000000000000001E-5</v>
      </c>
      <c r="Q3" cm="1">
        <f t="array" ref="Q3:Q10">O3:O10-(H2)*(N3:N10)</f>
        <v>2.1175750411731104E-2</v>
      </c>
    </row>
    <row r="4" spans="1:17" x14ac:dyDescent="0.45">
      <c r="A4">
        <v>2.4</v>
      </c>
      <c r="B4">
        <v>-240</v>
      </c>
      <c r="C4">
        <v>-1507.9644737231006</v>
      </c>
      <c r="D4" s="3" t="s">
        <v>1</v>
      </c>
      <c r="K4">
        <v>-1.04</v>
      </c>
      <c r="L4">
        <v>-86</v>
      </c>
      <c r="M4">
        <v>-2.3E-2</v>
      </c>
      <c r="N4">
        <v>-45.0294947014537</v>
      </c>
      <c r="O4">
        <v>-3.4499999999999998E-5</v>
      </c>
      <c r="Q4">
        <v>6.7509742052180549E-2</v>
      </c>
    </row>
    <row r="5" spans="1:17" x14ac:dyDescent="0.45">
      <c r="A5">
        <v>3.5</v>
      </c>
      <c r="B5">
        <v>-370</v>
      </c>
      <c r="C5">
        <v>-2324.7785636564467</v>
      </c>
      <c r="D5" s="3" t="s">
        <v>1</v>
      </c>
      <c r="K5">
        <v>-1.94</v>
      </c>
      <c r="L5">
        <v>-175</v>
      </c>
      <c r="M5">
        <v>-2.9000000000000001E-2</v>
      </c>
      <c r="N5">
        <v>-91.629785729702292</v>
      </c>
      <c r="O5">
        <v>-4.35E-5</v>
      </c>
      <c r="Q5">
        <v>0.13740117859455345</v>
      </c>
    </row>
    <row r="6" spans="1:17" x14ac:dyDescent="0.45">
      <c r="A6">
        <v>5.2</v>
      </c>
      <c r="B6">
        <v>540</v>
      </c>
      <c r="C6">
        <v>3392.9200658769764</v>
      </c>
      <c r="D6" s="4" t="s">
        <v>0</v>
      </c>
      <c r="K6">
        <v>-3.05</v>
      </c>
      <c r="L6">
        <v>-287</v>
      </c>
      <c r="M6">
        <v>-3.4000000000000002E-2</v>
      </c>
      <c r="N6">
        <v>-150.27284859671175</v>
      </c>
      <c r="O6">
        <v>-5.1000000000000006E-5</v>
      </c>
      <c r="Q6">
        <v>0.22535827289506763</v>
      </c>
    </row>
    <row r="7" spans="1:17" x14ac:dyDescent="0.45">
      <c r="A7">
        <v>6</v>
      </c>
      <c r="B7">
        <v>620</v>
      </c>
      <c r="C7">
        <v>3895.5748904513434</v>
      </c>
      <c r="D7" s="4" t="s">
        <v>0</v>
      </c>
      <c r="K7">
        <v>0.40300000000000002</v>
      </c>
      <c r="L7">
        <v>28</v>
      </c>
      <c r="M7">
        <v>2.1999999999999999E-2</v>
      </c>
      <c r="N7">
        <v>14.660765716752367</v>
      </c>
      <c r="O7">
        <v>3.2999999999999996E-5</v>
      </c>
      <c r="Q7">
        <v>-2.1958148575128553E-2</v>
      </c>
    </row>
    <row r="8" spans="1:17" x14ac:dyDescent="0.45">
      <c r="A8" s="1">
        <v>7</v>
      </c>
      <c r="B8">
        <v>740</v>
      </c>
      <c r="C8">
        <v>4649.5571273128935</v>
      </c>
      <c r="D8" s="4" t="s">
        <v>0</v>
      </c>
      <c r="K8">
        <v>0.93400000000000005</v>
      </c>
      <c r="L8">
        <v>83</v>
      </c>
      <c r="M8">
        <v>2.1999999999999999E-2</v>
      </c>
      <c r="N8">
        <v>43.458698374658809</v>
      </c>
      <c r="O8">
        <v>3.2999999999999996E-5</v>
      </c>
      <c r="Q8">
        <v>-6.5155047561988214E-2</v>
      </c>
    </row>
    <row r="9" spans="1:17" x14ac:dyDescent="0.45">
      <c r="K9" s="2">
        <v>2</v>
      </c>
      <c r="L9">
        <v>184</v>
      </c>
      <c r="M9">
        <v>2.8000000000000001E-2</v>
      </c>
      <c r="N9">
        <v>96.342174710086979</v>
      </c>
      <c r="O9">
        <v>4.2000000000000004E-5</v>
      </c>
      <c r="Q9">
        <v>-0.14447126206513047</v>
      </c>
    </row>
    <row r="10" spans="1:17" x14ac:dyDescent="0.45">
      <c r="K10" s="2">
        <v>2.96</v>
      </c>
      <c r="L10">
        <v>284</v>
      </c>
      <c r="M10">
        <v>3.5000000000000003E-2</v>
      </c>
      <c r="N10">
        <v>148.70205226991686</v>
      </c>
      <c r="O10">
        <v>5.2500000000000009E-5</v>
      </c>
      <c r="Q10">
        <v>-0.22300057840487528</v>
      </c>
    </row>
    <row r="33" spans="1:5" x14ac:dyDescent="0.45">
      <c r="B33" t="s">
        <v>10</v>
      </c>
      <c r="C33" t="s">
        <v>11</v>
      </c>
      <c r="D33" t="s">
        <v>12</v>
      </c>
      <c r="E33" t="s">
        <v>13</v>
      </c>
    </row>
    <row r="34" spans="1:5" x14ac:dyDescent="0.45">
      <c r="A34">
        <v>0</v>
      </c>
      <c r="B34" cm="1">
        <f t="array" ref="B34:B43">(33.333)*(0.9836+(0.0164)*(A34:A43/0.17))</f>
        <v>32.786338800000003</v>
      </c>
      <c r="C34" cm="1">
        <f t="array" ref="C34:C43">A34:A43*1</f>
        <v>0</v>
      </c>
      <c r="D34" cm="1">
        <f t="array" ref="D34:D43">_xlfn.ANCHORARRAY(C34)/_xlfn.ANCHORARRAY(B34)</f>
        <v>0</v>
      </c>
      <c r="E34" cm="1">
        <f t="array" ref="E34:E43">A34:A43/0.17</f>
        <v>0</v>
      </c>
    </row>
    <row r="35" spans="1:5" x14ac:dyDescent="0.45">
      <c r="A35">
        <v>0.02</v>
      </c>
      <c r="B35">
        <v>32.850651882352942</v>
      </c>
      <c r="C35">
        <v>0.02</v>
      </c>
      <c r="D35">
        <v>6.0881592461621168E-4</v>
      </c>
      <c r="E35">
        <v>0.11764705882352941</v>
      </c>
    </row>
    <row r="36" spans="1:5" x14ac:dyDescent="0.45">
      <c r="A36">
        <v>0.04</v>
      </c>
      <c r="B36">
        <v>32.914964964705881</v>
      </c>
      <c r="C36">
        <v>0.04</v>
      </c>
      <c r="D36">
        <v>1.2152526986703852E-3</v>
      </c>
      <c r="E36">
        <v>0.23529411764705882</v>
      </c>
    </row>
    <row r="37" spans="1:5" x14ac:dyDescent="0.45">
      <c r="A37">
        <v>0.06</v>
      </c>
      <c r="B37">
        <v>32.97927804705882</v>
      </c>
      <c r="C37">
        <v>0.06</v>
      </c>
      <c r="D37">
        <v>1.8193242409486571E-3</v>
      </c>
      <c r="E37">
        <v>0.3529411764705882</v>
      </c>
    </row>
    <row r="38" spans="1:5" x14ac:dyDescent="0.45">
      <c r="A38">
        <v>0.08</v>
      </c>
      <c r="B38">
        <v>33.043591129411766</v>
      </c>
      <c r="C38">
        <v>0.08</v>
      </c>
      <c r="D38">
        <v>2.4210443618760558E-3</v>
      </c>
      <c r="E38">
        <v>0.47058823529411764</v>
      </c>
    </row>
    <row r="39" spans="1:5" x14ac:dyDescent="0.45">
      <c r="A39">
        <v>0.1</v>
      </c>
      <c r="B39">
        <v>33.107904211764705</v>
      </c>
      <c r="C39">
        <v>0.1</v>
      </c>
      <c r="D39">
        <v>3.0204267645689751E-3</v>
      </c>
      <c r="E39">
        <v>0.58823529411764708</v>
      </c>
    </row>
    <row r="40" spans="1:5" x14ac:dyDescent="0.45">
      <c r="A40">
        <v>0.12</v>
      </c>
      <c r="B40">
        <v>33.172217294117644</v>
      </c>
      <c r="C40">
        <v>0.12</v>
      </c>
      <c r="D40">
        <v>3.617485045875403E-3</v>
      </c>
      <c r="E40">
        <v>0.70588235294117641</v>
      </c>
    </row>
    <row r="41" spans="1:5" x14ac:dyDescent="0.45">
      <c r="A41">
        <v>0.14000000000000001</v>
      </c>
      <c r="B41">
        <v>33.23653037647059</v>
      </c>
      <c r="C41">
        <v>0.14000000000000001</v>
      </c>
      <c r="D41">
        <v>4.2122326974030769E-3</v>
      </c>
      <c r="E41">
        <v>0.82352941176470595</v>
      </c>
    </row>
    <row r="42" spans="1:5" x14ac:dyDescent="0.45">
      <c r="A42">
        <v>0.16</v>
      </c>
      <c r="B42">
        <v>33.300843458823529</v>
      </c>
      <c r="C42">
        <v>0.16</v>
      </c>
      <c r="D42">
        <v>4.8046831065357218E-3</v>
      </c>
      <c r="E42">
        <v>0.94117647058823528</v>
      </c>
    </row>
    <row r="43" spans="1:5" x14ac:dyDescent="0.45">
      <c r="A43">
        <v>0.18</v>
      </c>
      <c r="B43">
        <v>33.365156541176468</v>
      </c>
      <c r="C43">
        <v>0.18</v>
      </c>
      <c r="D43">
        <v>5.3948495574375364E-3</v>
      </c>
      <c r="E43">
        <v>1.0588235294117645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Yared Kokeb</dc:creator>
  <cp:lastModifiedBy>Yared Kokeb</cp:lastModifiedBy>
  <dcterms:created xsi:type="dcterms:W3CDTF">2021-09-23T22:44:28Z</dcterms:created>
  <dcterms:modified xsi:type="dcterms:W3CDTF">2021-09-29T20:43:05Z</dcterms:modified>
</cp:coreProperties>
</file>