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3136" yWindow="684" windowWidth="11712" windowHeight="13776" tabRatio="600" firstSheet="0" activeTab="0" autoFilterDateGrouping="1"/>
  </bookViews>
  <sheets>
    <sheet xmlns:r="http://schemas.openxmlformats.org/officeDocument/2006/relationships" name="元データ" sheetId="1" state="visible" r:id="rId1"/>
    <sheet xmlns:r="http://schemas.openxmlformats.org/officeDocument/2006/relationships" name="moto" sheetId="2" state="visible" r:id="rId2"/>
    <sheet xmlns:r="http://schemas.openxmlformats.org/officeDocument/2006/relationships" name="統計" sheetId="3" state="visible" r:id="rId3"/>
    <sheet xmlns:r="http://schemas.openxmlformats.org/officeDocument/2006/relationships" name="分析" sheetId="4" state="visible" r:id="rId4"/>
    <sheet xmlns:r="http://schemas.openxmlformats.org/officeDocument/2006/relationships" name="銘柄抽出用" sheetId="5" state="visible" r:id="rId5"/>
    <sheet xmlns:r="http://schemas.openxmlformats.org/officeDocument/2006/relationships" name="スクリプト用" sheetId="6" state="visible" r:id="rId6"/>
    <sheet xmlns:r="http://schemas.openxmlformats.org/officeDocument/2006/relationships" name="正規化" sheetId="7" state="visible" r:id="rId7"/>
  </sheets>
  <definedNames>
    <definedName name="_xlchart.v1.0" hidden="1">統計!$N$1</definedName>
    <definedName name="_xlchart.v1.1" hidden="1">統計!$N$2:$N$64</definedName>
    <definedName name="ExternalData_1" localSheetId="3" hidden="1">分析!$A$1:$F$19</definedName>
    <definedName name="ExternalData_1" localSheetId="4" hidden="1">銘柄抽出用!$A$1:$B$3</definedName>
    <definedName name="ExternalData_2" localSheetId="4" hidden="1">銘柄抽出用!$E$1:$F$3</definedName>
    <definedName name="ExternalData_1" localSheetId="5" hidden="1">スクリプト用!$A$1:$G$19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28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 Light"/>
      <charset val="128"/>
      <family val="2"/>
      <color theme="3"/>
      <sz val="18"/>
      <scheme val="major"/>
    </font>
    <font>
      <name val="游ゴシック"/>
      <charset val="128"/>
      <family val="2"/>
      <b val="1"/>
      <color theme="3"/>
      <sz val="15"/>
      <scheme val="minor"/>
    </font>
    <font>
      <name val="游ゴシック"/>
      <charset val="128"/>
      <family val="2"/>
      <b val="1"/>
      <color theme="3"/>
      <sz val="13"/>
      <scheme val="minor"/>
    </font>
    <font>
      <name val="游ゴシック"/>
      <charset val="128"/>
      <family val="2"/>
      <b val="1"/>
      <color theme="3"/>
      <sz val="11"/>
      <scheme val="minor"/>
    </font>
    <font>
      <name val="游ゴシック"/>
      <charset val="128"/>
      <family val="2"/>
      <color rgb="FF006100"/>
      <sz val="11"/>
      <scheme val="minor"/>
    </font>
    <font>
      <name val="游ゴシック"/>
      <charset val="128"/>
      <family val="2"/>
      <color rgb="FF9C0006"/>
      <sz val="11"/>
      <scheme val="minor"/>
    </font>
    <font>
      <name val="游ゴシック"/>
      <charset val="128"/>
      <family val="2"/>
      <color rgb="FF9C5700"/>
      <sz val="11"/>
      <scheme val="minor"/>
    </font>
    <font>
      <name val="游ゴシック"/>
      <charset val="128"/>
      <family val="2"/>
      <color rgb="FF3F3F76"/>
      <sz val="11"/>
      <scheme val="minor"/>
    </font>
    <font>
      <name val="游ゴシック"/>
      <charset val="128"/>
      <family val="2"/>
      <b val="1"/>
      <color rgb="FF3F3F3F"/>
      <sz val="11"/>
      <scheme val="minor"/>
    </font>
    <font>
      <name val="游ゴシック"/>
      <charset val="128"/>
      <family val="2"/>
      <b val="1"/>
      <color rgb="FFFA7D00"/>
      <sz val="11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2"/>
      <b val="1"/>
      <color theme="0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128"/>
      <family val="2"/>
      <i val="1"/>
      <color rgb="FF7F7F7F"/>
      <sz val="11"/>
      <scheme val="minor"/>
    </font>
    <font>
      <name val="游ゴシック"/>
      <charset val="128"/>
      <family val="2"/>
      <b val="1"/>
      <color theme="1"/>
      <sz val="11"/>
      <scheme val="minor"/>
    </font>
    <font>
      <name val="游ゴシック"/>
      <charset val="128"/>
      <family val="2"/>
      <color theme="0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rgb="FF333333"/>
      <sz val="11"/>
    </font>
    <font>
      <name val="游ゴシック"/>
      <charset val="128"/>
      <family val="3"/>
      <b val="1"/>
      <color theme="1"/>
      <sz val="11"/>
      <scheme val="minor"/>
    </font>
    <font>
      <name val="Arial"/>
      <family val="2"/>
      <b val="1"/>
      <color rgb="FF333333"/>
      <sz val="11"/>
    </font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color theme="10"/>
      <sz val="11"/>
      <u val="single"/>
      <scheme val="minor"/>
    </font>
    <font>
      <name val="ＭＳ Ｐゴシック"/>
      <charset val="128"/>
      <family val="3"/>
      <b val="1"/>
      <color rgb="FF333333"/>
      <sz val="11"/>
    </font>
    <font>
      <name val="Arial"/>
      <charset val="128"/>
      <family val="3"/>
      <b val="1"/>
      <color rgb="FF333333"/>
      <sz val="11"/>
    </font>
    <font>
      <b val="1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D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9F9EF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ECCC0"/>
      </left>
      <right style="medium">
        <color rgb="FFCECCC0"/>
      </right>
      <top style="medium">
        <color rgb="FFCECCC0"/>
      </top>
      <bottom style="medium">
        <color rgb="FFCECCC0"/>
      </bottom>
      <diagonal/>
    </border>
    <border>
      <left style="medium">
        <color rgb="FFCECCC0"/>
      </left>
      <right style="medium">
        <color rgb="FFCECCC0"/>
      </right>
      <top style="medium">
        <color rgb="FFCECCC0"/>
      </top>
      <bottom/>
      <diagonal/>
    </border>
    <border>
      <left style="medium">
        <color rgb="FFCECCC0"/>
      </left>
      <right style="medium">
        <color rgb="FFCECCC0"/>
      </right>
      <top/>
      <bottom/>
      <diagonal/>
    </border>
    <border>
      <left style="medium">
        <color rgb="FFCECCC0"/>
      </left>
      <right style="medium">
        <color rgb="FFCECCC0"/>
      </right>
      <top/>
      <bottom style="medium">
        <color rgb="FFCECCC0"/>
      </bottom>
      <diagonal/>
    </border>
    <border>
      <left style="medium">
        <color rgb="FFCECCC0"/>
      </left>
      <right/>
      <top style="medium">
        <color rgb="FFCECCC0"/>
      </top>
      <bottom style="medium">
        <color rgb="FFCECCC0"/>
      </bottom>
      <diagonal/>
    </border>
    <border>
      <left/>
      <right/>
      <top style="medium">
        <color rgb="FFCECCC0"/>
      </top>
      <bottom style="medium">
        <color rgb="FFCECCC0"/>
      </bottom>
      <diagonal/>
    </border>
    <border>
      <left/>
      <right style="medium">
        <color rgb="FFCECCC0"/>
      </right>
      <top style="medium">
        <color rgb="FFCECCC0"/>
      </top>
      <bottom style="medium">
        <color rgb="FFCECCC0"/>
      </bottom>
      <diagonal/>
    </border>
    <border>
      <left style="medium">
        <color rgb="FFCECCC0"/>
      </left>
      <right/>
      <top style="medium">
        <color rgb="FFCECCC0"/>
      </top>
      <bottom/>
      <diagonal/>
    </border>
    <border>
      <left/>
      <right style="medium">
        <color rgb="FFCECCC0"/>
      </right>
      <top style="medium">
        <color rgb="FFCECCC0"/>
      </top>
      <bottom/>
      <diagonal/>
    </border>
    <border>
      <left style="medium">
        <color rgb="FFCECCC0"/>
      </left>
      <right/>
      <top/>
      <bottom style="medium">
        <color rgb="FFCECCC0"/>
      </bottom>
      <diagonal/>
    </border>
    <border>
      <left/>
      <right style="medium">
        <color rgb="FFCECCC0"/>
      </right>
      <top/>
      <bottom style="medium">
        <color rgb="FFCECCC0"/>
      </bottom>
      <diagonal/>
    </border>
    <border>
      <left/>
      <right/>
      <top style="medium">
        <color rgb="FFCECCC0"/>
      </top>
      <bottom/>
      <diagonal/>
    </border>
    <border>
      <left/>
      <right/>
      <top/>
      <bottom style="medium">
        <color rgb="FFCECCC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medium">
        <color rgb="FFCECCC0"/>
      </left>
      <right/>
      <top/>
      <bottom/>
      <diagonal/>
    </border>
    <border>
      <left/>
      <right style="medium">
        <color rgb="FFCECCC0"/>
      </right>
      <top/>
      <bottom/>
      <diagonal/>
    </border>
    <border>
      <left style="thin"/>
      <right style="thin"/>
      <top style="thin"/>
      <bottom style="thin"/>
    </border>
  </borders>
  <cellStyleXfs count="43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  <xf numFmtId="0" fontId="19" fillId="0" borderId="0" applyAlignment="1">
      <alignment vertical="center"/>
    </xf>
  </cellStyleXfs>
  <cellXfs count="180">
    <xf numFmtId="0" fontId="0" fillId="0" borderId="0" applyAlignment="1" pivotButton="0" quotePrefix="0" xfId="0">
      <alignment vertical="center"/>
    </xf>
    <xf numFmtId="0" fontId="0" fillId="34" borderId="12" applyAlignment="1" pivotButton="0" quotePrefix="0" xfId="0">
      <alignment horizontal="center" vertical="top"/>
    </xf>
    <xf numFmtId="0" fontId="0" fillId="34" borderId="13" applyAlignment="1" pivotButton="0" quotePrefix="0" xfId="0">
      <alignment horizontal="center" vertical="top"/>
    </xf>
    <xf numFmtId="21" fontId="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0" fillId="34" borderId="11" applyAlignment="1" pivotButton="0" quotePrefix="0" xfId="0">
      <alignment horizontal="center" vertical="center"/>
    </xf>
    <xf numFmtId="0" fontId="22" fillId="34" borderId="12" applyAlignment="1" pivotButton="0" quotePrefix="0" xfId="0">
      <alignment horizontal="center" vertical="center"/>
    </xf>
    <xf numFmtId="0" fontId="22" fillId="34" borderId="11" applyAlignment="1" pivotButton="0" quotePrefix="0" xfId="0">
      <alignment horizontal="center" vertical="top"/>
    </xf>
    <xf numFmtId="0" fontId="22" fillId="34" borderId="11" applyAlignment="1" pivotButton="0" quotePrefix="0" xfId="0">
      <alignment horizontal="center" vertical="top" wrapText="1"/>
    </xf>
    <xf numFmtId="0" fontId="22" fillId="34" borderId="13" applyAlignment="1" pivotButton="0" quotePrefix="0" xfId="0">
      <alignment horizontal="center" vertical="top" wrapText="1"/>
    </xf>
    <xf numFmtId="0" fontId="22" fillId="34" borderId="13" applyAlignment="1" pivotButton="0" quotePrefix="0" xfId="0">
      <alignment horizontal="center" vertical="top"/>
    </xf>
    <xf numFmtId="0" fontId="22" fillId="34" borderId="10" applyAlignment="1" pivotButton="0" quotePrefix="0" xfId="0">
      <alignment horizontal="center" vertical="top" wrapText="1"/>
    </xf>
    <xf numFmtId="38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1" fillId="0" borderId="23" applyAlignment="1" pivotButton="0" quotePrefix="0" xfId="0">
      <alignment vertical="center"/>
    </xf>
    <xf numFmtId="0" fontId="20" fillId="33" borderId="11" applyAlignment="1" pivotButton="0" quotePrefix="0" xfId="0">
      <alignment horizontal="center" vertical="top" wrapText="1"/>
    </xf>
    <xf numFmtId="0" fontId="20" fillId="33" borderId="12" applyAlignment="1" pivotButton="0" quotePrefix="0" xfId="0">
      <alignment horizontal="center" vertical="top" wrapText="1"/>
    </xf>
    <xf numFmtId="0" fontId="20" fillId="33" borderId="13" applyAlignment="1" pivotButton="0" quotePrefix="0" xfId="0">
      <alignment horizontal="center" vertical="top" wrapText="1"/>
    </xf>
    <xf numFmtId="14" fontId="20" fillId="33" borderId="11" applyAlignment="1" pivotButton="0" quotePrefix="0" xfId="0">
      <alignment horizontal="center" vertical="top" wrapText="1"/>
    </xf>
    <xf numFmtId="14" fontId="20" fillId="33" borderId="13" applyAlignment="1" pivotButton="0" quotePrefix="0" xfId="0">
      <alignment horizontal="center" vertical="top" wrapText="1"/>
    </xf>
    <xf numFmtId="3" fontId="20" fillId="33" borderId="13" applyAlignment="1" pivotButton="0" quotePrefix="0" xfId="0">
      <alignment horizontal="right" vertical="top" wrapText="1"/>
    </xf>
    <xf numFmtId="56" fontId="20" fillId="35" borderId="11" applyAlignment="1" pivotButton="0" quotePrefix="0" xfId="0">
      <alignment horizontal="center" vertical="top" wrapText="1"/>
    </xf>
    <xf numFmtId="21" fontId="20" fillId="35" borderId="13" applyAlignment="1" pivotButton="0" quotePrefix="0" xfId="0">
      <alignment horizontal="center" vertical="top" wrapText="1"/>
    </xf>
    <xf numFmtId="0" fontId="20" fillId="36" borderId="12" applyAlignment="1" pivotButton="0" quotePrefix="0" xfId="0">
      <alignment horizontal="center" vertical="top" wrapText="1"/>
    </xf>
    <xf numFmtId="0" fontId="20" fillId="36" borderId="13" applyAlignment="1" pivotButton="0" quotePrefix="0" xfId="0">
      <alignment horizontal="center" vertical="top" wrapText="1"/>
    </xf>
    <xf numFmtId="14" fontId="20" fillId="36" borderId="11" applyAlignment="1" pivotButton="0" quotePrefix="0" xfId="0">
      <alignment horizontal="center" vertical="top" wrapText="1"/>
    </xf>
    <xf numFmtId="14" fontId="20" fillId="36" borderId="13" applyAlignment="1" pivotButton="0" quotePrefix="0" xfId="0">
      <alignment horizontal="center" vertical="top" wrapText="1"/>
    </xf>
    <xf numFmtId="3" fontId="20" fillId="36" borderId="13" applyAlignment="1" pivotButton="0" quotePrefix="0" xfId="0">
      <alignment horizontal="right" vertical="top" wrapText="1"/>
    </xf>
    <xf numFmtId="3" fontId="20" fillId="33" borderId="11" applyAlignment="1" pivotButton="0" quotePrefix="0" xfId="0">
      <alignment horizontal="right" vertical="top" wrapText="1"/>
    </xf>
    <xf numFmtId="3" fontId="20" fillId="36" borderId="11" applyAlignment="1" pivotButton="0" quotePrefix="0" xfId="0">
      <alignment horizontal="right" vertical="top" wrapText="1"/>
    </xf>
    <xf numFmtId="0" fontId="23" fillId="0" borderId="0" applyAlignment="1" pivotButton="0" quotePrefix="0" xfId="0">
      <alignment vertical="center"/>
    </xf>
    <xf numFmtId="164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 wrapText="1"/>
    </xf>
    <xf numFmtId="0" fontId="22" fillId="34" borderId="11" applyAlignment="1" pivotButton="0" quotePrefix="0" xfId="0">
      <alignment vertical="top"/>
    </xf>
    <xf numFmtId="0" fontId="22" fillId="34" borderId="12" applyAlignment="1" pivotButton="0" quotePrefix="0" xfId="0">
      <alignment vertical="top"/>
    </xf>
    <xf numFmtId="0" fontId="22" fillId="34" borderId="13" applyAlignment="1" pivotButton="0" quotePrefix="0" xfId="0">
      <alignment vertical="top"/>
    </xf>
    <xf numFmtId="0" fontId="22" fillId="34" borderId="14" applyAlignment="1" pivotButton="0" quotePrefix="0" xfId="0">
      <alignment vertical="top" wrapText="1"/>
    </xf>
    <xf numFmtId="0" fontId="22" fillId="34" borderId="15" applyAlignment="1" pivotButton="0" quotePrefix="0" xfId="0">
      <alignment vertical="top" wrapText="1"/>
    </xf>
    <xf numFmtId="0" fontId="22" fillId="34" borderId="16" applyAlignment="1" pivotButton="0" quotePrefix="0" xfId="0">
      <alignment vertical="top" wrapText="1"/>
    </xf>
    <xf numFmtId="0" fontId="22" fillId="34" borderId="17" applyAlignment="1" pivotButton="0" quotePrefix="0" xfId="0">
      <alignment vertical="top"/>
    </xf>
    <xf numFmtId="0" fontId="22" fillId="34" borderId="18" applyAlignment="1" pivotButton="0" quotePrefix="0" xfId="0">
      <alignment vertical="top"/>
    </xf>
    <xf numFmtId="0" fontId="22" fillId="34" borderId="19" applyAlignment="1" pivotButton="0" quotePrefix="0" xfId="0">
      <alignment vertical="top"/>
    </xf>
    <xf numFmtId="0" fontId="22" fillId="34" borderId="20" applyAlignment="1" pivotButton="0" quotePrefix="0" xfId="0">
      <alignment vertical="top"/>
    </xf>
    <xf numFmtId="0" fontId="22" fillId="34" borderId="17" applyAlignment="1" pivotButton="0" quotePrefix="0" xfId="0">
      <alignment vertical="center" wrapText="1"/>
    </xf>
    <xf numFmtId="0" fontId="22" fillId="34" borderId="21" applyAlignment="1" pivotButton="0" quotePrefix="0" xfId="0">
      <alignment vertical="center" wrapText="1"/>
    </xf>
    <xf numFmtId="0" fontId="22" fillId="34" borderId="18" applyAlignment="1" pivotButton="0" quotePrefix="0" xfId="0">
      <alignment vertical="center" wrapText="1"/>
    </xf>
    <xf numFmtId="0" fontId="22" fillId="34" borderId="19" applyAlignment="1" pivotButton="0" quotePrefix="0" xfId="0">
      <alignment vertical="center" wrapText="1"/>
    </xf>
    <xf numFmtId="0" fontId="22" fillId="34" borderId="22" applyAlignment="1" pivotButton="0" quotePrefix="0" xfId="0">
      <alignment vertical="center" wrapText="1"/>
    </xf>
    <xf numFmtId="0" fontId="22" fillId="34" borderId="20" applyAlignment="1" pivotButton="0" quotePrefix="0" xfId="0">
      <alignment vertical="center" wrapText="1"/>
    </xf>
    <xf numFmtId="0" fontId="23" fillId="0" borderId="24" applyAlignment="1" pivotButton="0" quotePrefix="0" xfId="0">
      <alignment vertical="center"/>
    </xf>
    <xf numFmtId="0" fontId="20" fillId="36" borderId="11" applyAlignment="1" pivotButton="0" quotePrefix="0" xfId="0">
      <alignment horizontal="center" vertical="top" wrapText="1"/>
    </xf>
    <xf numFmtId="0" fontId="20" fillId="33" borderId="11" applyAlignment="1" pivotButton="0" quotePrefix="0" xfId="0">
      <alignment horizontal="right" vertical="top" wrapText="1"/>
    </xf>
    <xf numFmtId="0" fontId="20" fillId="33" borderId="13" applyAlignment="1" pivotButton="0" quotePrefix="0" xfId="0">
      <alignment horizontal="right" vertical="top" wrapText="1"/>
    </xf>
    <xf numFmtId="0" fontId="20" fillId="36" borderId="11" applyAlignment="1" pivotButton="0" quotePrefix="0" xfId="0">
      <alignment horizontal="right" vertical="top" wrapText="1"/>
    </xf>
    <xf numFmtId="0" fontId="20" fillId="36" borderId="13" applyAlignment="1" pivotButton="0" quotePrefix="0" xfId="0">
      <alignment horizontal="right" vertical="top" wrapText="1"/>
    </xf>
    <xf numFmtId="0" fontId="19" fillId="36" borderId="14" applyAlignment="1" pivotButton="0" quotePrefix="0" xfId="42">
      <alignment vertical="top" wrapText="1"/>
    </xf>
    <xf numFmtId="0" fontId="19" fillId="36" borderId="15" applyAlignment="1" pivotButton="0" quotePrefix="0" xfId="42">
      <alignment vertical="top" wrapText="1"/>
    </xf>
    <xf numFmtId="0" fontId="19" fillId="36" borderId="16" applyAlignment="1" pivotButton="0" quotePrefix="0" xfId="42">
      <alignment vertical="top" wrapText="1"/>
    </xf>
    <xf numFmtId="0" fontId="19" fillId="33" borderId="14" applyAlignment="1" pivotButton="0" quotePrefix="0" xfId="42">
      <alignment vertical="top" wrapText="1"/>
    </xf>
    <xf numFmtId="0" fontId="19" fillId="33" borderId="15" applyAlignment="1" pivotButton="0" quotePrefix="0" xfId="42">
      <alignment vertical="top" wrapText="1"/>
    </xf>
    <xf numFmtId="0" fontId="19" fillId="33" borderId="16" applyAlignment="1" pivotButton="0" quotePrefix="0" xfId="42">
      <alignment vertical="top" wrapText="1"/>
    </xf>
    <xf numFmtId="4" fontId="20" fillId="36" borderId="11" applyAlignment="1" pivotButton="0" quotePrefix="0" xfId="0">
      <alignment horizontal="right" vertical="top" wrapText="1"/>
    </xf>
    <xf numFmtId="4" fontId="20" fillId="33" borderId="11" applyAlignment="1" pivotButton="0" quotePrefix="0" xfId="0">
      <alignment horizontal="right" vertical="top" wrapText="1"/>
    </xf>
    <xf numFmtId="0" fontId="19" fillId="33" borderId="11" applyAlignment="1" pivotButton="0" quotePrefix="0" xfId="42">
      <alignment vertical="top" wrapText="1"/>
    </xf>
    <xf numFmtId="0" fontId="19" fillId="33" borderId="12" applyAlignment="1" pivotButton="0" quotePrefix="0" xfId="42">
      <alignment vertical="top" wrapText="1"/>
    </xf>
    <xf numFmtId="0" fontId="19" fillId="33" borderId="13" applyAlignment="1" pivotButton="0" quotePrefix="0" xfId="42">
      <alignment vertical="top" wrapText="1"/>
    </xf>
    <xf numFmtId="0" fontId="19" fillId="36" borderId="11" applyAlignment="1" pivotButton="0" quotePrefix="0" xfId="42">
      <alignment vertical="top" wrapText="1"/>
    </xf>
    <xf numFmtId="0" fontId="19" fillId="36" borderId="12" applyAlignment="1" pivotButton="0" quotePrefix="0" xfId="42">
      <alignment vertical="top" wrapText="1"/>
    </xf>
    <xf numFmtId="0" fontId="19" fillId="36" borderId="13" applyAlignment="1" pivotButton="0" quotePrefix="0" xfId="42">
      <alignment vertical="top" wrapText="1"/>
    </xf>
    <xf numFmtId="0" fontId="20" fillId="36" borderId="11" applyAlignment="1" pivotButton="0" quotePrefix="0" xfId="0">
      <alignment vertical="top" wrapText="1"/>
    </xf>
    <xf numFmtId="0" fontId="20" fillId="36" borderId="12" applyAlignment="1" pivotButton="0" quotePrefix="0" xfId="0">
      <alignment vertical="top" wrapText="1"/>
    </xf>
    <xf numFmtId="0" fontId="20" fillId="36" borderId="13" applyAlignment="1" pivotButton="0" quotePrefix="0" xfId="0">
      <alignment vertical="top" wrapText="1"/>
    </xf>
    <xf numFmtId="0" fontId="20" fillId="36" borderId="17" applyAlignment="1" pivotButton="0" quotePrefix="0" xfId="0">
      <alignment vertical="top" wrapText="1"/>
    </xf>
    <xf numFmtId="0" fontId="20" fillId="36" borderId="18" applyAlignment="1" pivotButton="0" quotePrefix="0" xfId="0">
      <alignment vertical="top" wrapText="1"/>
    </xf>
    <xf numFmtId="0" fontId="20" fillId="36" borderId="19" applyAlignment="1" pivotButton="0" quotePrefix="0" xfId="0">
      <alignment vertical="top" wrapText="1"/>
    </xf>
    <xf numFmtId="0" fontId="20" fillId="36" borderId="20" applyAlignment="1" pivotButton="0" quotePrefix="0" xfId="0">
      <alignment vertical="top" wrapText="1"/>
    </xf>
    <xf numFmtId="0" fontId="20" fillId="35" borderId="11" applyAlignment="1" pivotButton="0" quotePrefix="0" xfId="0">
      <alignment vertical="top" wrapText="1"/>
    </xf>
    <xf numFmtId="0" fontId="20" fillId="35" borderId="13" applyAlignment="1" pivotButton="0" quotePrefix="0" xfId="0">
      <alignment vertical="top" wrapText="1"/>
    </xf>
    <xf numFmtId="0" fontId="20" fillId="36" borderId="11" applyAlignment="1" pivotButton="0" quotePrefix="0" xfId="0">
      <alignment vertical="top"/>
    </xf>
    <xf numFmtId="0" fontId="20" fillId="36" borderId="12" applyAlignment="1" pivotButton="0" quotePrefix="0" xfId="0">
      <alignment vertical="top"/>
    </xf>
    <xf numFmtId="0" fontId="20" fillId="36" borderId="13" applyAlignment="1" pivotButton="0" quotePrefix="0" xfId="0">
      <alignment vertical="top"/>
    </xf>
    <xf numFmtId="0" fontId="20" fillId="35" borderId="17" applyAlignment="1" pivotButton="0" quotePrefix="0" xfId="0">
      <alignment vertical="top" wrapText="1"/>
    </xf>
    <xf numFmtId="0" fontId="20" fillId="35" borderId="18" applyAlignment="1" pivotButton="0" quotePrefix="0" xfId="0">
      <alignment vertical="top" wrapText="1"/>
    </xf>
    <xf numFmtId="0" fontId="20" fillId="35" borderId="19" applyAlignment="1" pivotButton="0" quotePrefix="0" xfId="0">
      <alignment vertical="top" wrapText="1"/>
    </xf>
    <xf numFmtId="0" fontId="20" fillId="35" borderId="20" applyAlignment="1" pivotButton="0" quotePrefix="0" xfId="0">
      <alignment vertical="top" wrapText="1"/>
    </xf>
    <xf numFmtId="3" fontId="20" fillId="35" borderId="17" applyAlignment="1" pivotButton="0" quotePrefix="0" xfId="0">
      <alignment vertical="top" wrapText="1"/>
    </xf>
    <xf numFmtId="3" fontId="20" fillId="35" borderId="18" applyAlignment="1" pivotButton="0" quotePrefix="0" xfId="0">
      <alignment vertical="top" wrapText="1"/>
    </xf>
    <xf numFmtId="3" fontId="20" fillId="35" borderId="19" applyAlignment="1" pivotButton="0" quotePrefix="0" xfId="0">
      <alignment vertical="top" wrapText="1"/>
    </xf>
    <xf numFmtId="3" fontId="20" fillId="35" borderId="20" applyAlignment="1" pivotButton="0" quotePrefix="0" xfId="0">
      <alignment vertical="top" wrapText="1"/>
    </xf>
    <xf numFmtId="0" fontId="20" fillId="33" borderId="11" applyAlignment="1" pivotButton="0" quotePrefix="0" xfId="0">
      <alignment vertical="top" wrapText="1"/>
    </xf>
    <xf numFmtId="0" fontId="20" fillId="33" borderId="12" applyAlignment="1" pivotButton="0" quotePrefix="0" xfId="0">
      <alignment vertical="top" wrapText="1"/>
    </xf>
    <xf numFmtId="0" fontId="20" fillId="33" borderId="13" applyAlignment="1" pivotButton="0" quotePrefix="0" xfId="0">
      <alignment vertical="top" wrapText="1"/>
    </xf>
    <xf numFmtId="0" fontId="20" fillId="33" borderId="11" applyAlignment="1" pivotButton="0" quotePrefix="0" xfId="0">
      <alignment vertical="top"/>
    </xf>
    <xf numFmtId="0" fontId="20" fillId="33" borderId="12" applyAlignment="1" pivotButton="0" quotePrefix="0" xfId="0">
      <alignment vertical="top"/>
    </xf>
    <xf numFmtId="0" fontId="20" fillId="33" borderId="13" applyAlignment="1" pivotButton="0" quotePrefix="0" xfId="0">
      <alignment vertical="top"/>
    </xf>
    <xf numFmtId="0" fontId="20" fillId="33" borderId="17" applyAlignment="1" pivotButton="0" quotePrefix="0" xfId="0">
      <alignment vertical="top" wrapText="1"/>
    </xf>
    <xf numFmtId="0" fontId="20" fillId="33" borderId="18" applyAlignment="1" pivotButton="0" quotePrefix="0" xfId="0">
      <alignment vertical="top" wrapText="1"/>
    </xf>
    <xf numFmtId="0" fontId="20" fillId="33" borderId="19" applyAlignment="1" pivotButton="0" quotePrefix="0" xfId="0">
      <alignment vertical="top" wrapText="1"/>
    </xf>
    <xf numFmtId="0" fontId="20" fillId="33" borderId="20" applyAlignment="1" pivotButton="0" quotePrefix="0" xfId="0">
      <alignment vertical="top" wrapText="1"/>
    </xf>
    <xf numFmtId="4" fontId="20" fillId="35" borderId="17" applyAlignment="1" pivotButton="0" quotePrefix="0" xfId="0">
      <alignment vertical="top" wrapText="1"/>
    </xf>
    <xf numFmtId="4" fontId="20" fillId="35" borderId="18" applyAlignment="1" pivotButton="0" quotePrefix="0" xfId="0">
      <alignment vertical="top" wrapText="1"/>
    </xf>
    <xf numFmtId="4" fontId="20" fillId="35" borderId="19" applyAlignment="1" pivotButton="0" quotePrefix="0" xfId="0">
      <alignment vertical="top" wrapText="1"/>
    </xf>
    <xf numFmtId="4" fontId="20" fillId="35" borderId="20" applyAlignment="1" pivotButton="0" quotePrefix="0" xfId="0">
      <alignment vertical="top" wrapText="1"/>
    </xf>
    <xf numFmtId="0" fontId="20" fillId="35" borderId="11" applyAlignment="1" pivotButton="0" quotePrefix="0" xfId="0">
      <alignment horizontal="right" vertical="top" wrapText="1"/>
    </xf>
    <xf numFmtId="0" fontId="20" fillId="35" borderId="13" applyAlignment="1" pivotButton="0" quotePrefix="0" xfId="0">
      <alignment horizontal="right" vertical="top" wrapText="1"/>
    </xf>
    <xf numFmtId="0" fontId="19" fillId="33" borderId="11" applyAlignment="1" pivotButton="0" quotePrefix="0" xfId="42">
      <alignment horizontal="center" vertical="top" wrapText="1"/>
    </xf>
    <xf numFmtId="0" fontId="19" fillId="33" borderId="12" applyAlignment="1" pivotButton="0" quotePrefix="0" xfId="42">
      <alignment horizontal="center" vertical="top" wrapText="1"/>
    </xf>
    <xf numFmtId="0" fontId="19" fillId="33" borderId="13" applyAlignment="1" pivotButton="0" quotePrefix="0" xfId="42">
      <alignment horizontal="center" vertical="top" wrapText="1"/>
    </xf>
    <xf numFmtId="0" fontId="20" fillId="33" borderId="11" applyAlignment="1" pivotButton="0" quotePrefix="0" xfId="0">
      <alignment horizontal="center" vertical="top" wrapText="1"/>
    </xf>
    <xf numFmtId="0" fontId="20" fillId="33" borderId="12" applyAlignment="1" pivotButton="0" quotePrefix="0" xfId="0">
      <alignment horizontal="center" vertical="top" wrapText="1"/>
    </xf>
    <xf numFmtId="0" fontId="20" fillId="33" borderId="13" applyAlignment="1" pivotButton="0" quotePrefix="0" xfId="0">
      <alignment horizontal="center" vertical="top" wrapText="1"/>
    </xf>
    <xf numFmtId="0" fontId="19" fillId="33" borderId="14" applyAlignment="1" pivotButton="0" quotePrefix="0" xfId="42">
      <alignment vertical="top" wrapText="1"/>
    </xf>
    <xf numFmtId="0" fontId="19" fillId="33" borderId="15" applyAlignment="1" pivotButton="0" quotePrefix="0" xfId="42">
      <alignment vertical="top" wrapText="1"/>
    </xf>
    <xf numFmtId="0" fontId="19" fillId="33" borderId="16" applyAlignment="1" pivotButton="0" quotePrefix="0" xfId="42">
      <alignment vertical="top" wrapText="1"/>
    </xf>
    <xf numFmtId="0" fontId="20" fillId="33" borderId="11" applyAlignment="1" pivotButton="0" quotePrefix="0" xfId="0">
      <alignment horizontal="right" vertical="top"/>
    </xf>
    <xf numFmtId="0" fontId="20" fillId="33" borderId="12" applyAlignment="1" pivotButton="0" quotePrefix="0" xfId="0">
      <alignment horizontal="right" vertical="top"/>
    </xf>
    <xf numFmtId="0" fontId="20" fillId="33" borderId="13" applyAlignment="1" pivotButton="0" quotePrefix="0" xfId="0">
      <alignment horizontal="right" vertical="top"/>
    </xf>
    <xf numFmtId="0" fontId="20" fillId="33" borderId="17" applyAlignment="1" pivotButton="0" quotePrefix="0" xfId="0">
      <alignment horizontal="center" vertical="top" wrapText="1"/>
    </xf>
    <xf numFmtId="0" fontId="20" fillId="33" borderId="18" applyAlignment="1" pivotButton="0" quotePrefix="0" xfId="0">
      <alignment horizontal="center" vertical="top" wrapText="1"/>
    </xf>
    <xf numFmtId="0" fontId="20" fillId="33" borderId="19" applyAlignment="1" pivotButton="0" quotePrefix="0" xfId="0">
      <alignment horizontal="center" vertical="top" wrapText="1"/>
    </xf>
    <xf numFmtId="0" fontId="20" fillId="33" borderId="20" applyAlignment="1" pivotButton="0" quotePrefix="0" xfId="0">
      <alignment horizontal="center" vertical="top" wrapText="1"/>
    </xf>
    <xf numFmtId="0" fontId="20" fillId="33" borderId="11" applyAlignment="1" pivotButton="0" quotePrefix="0" xfId="0">
      <alignment horizontal="right" vertical="top" wrapText="1"/>
    </xf>
    <xf numFmtId="0" fontId="20" fillId="33" borderId="13" applyAlignment="1" pivotButton="0" quotePrefix="0" xfId="0">
      <alignment horizontal="right" vertical="top" wrapText="1"/>
    </xf>
    <xf numFmtId="0" fontId="20" fillId="35" borderId="11" applyAlignment="1" pivotButton="0" quotePrefix="0" xfId="0">
      <alignment horizontal="center" vertical="top" wrapText="1"/>
    </xf>
    <xf numFmtId="0" fontId="20" fillId="35" borderId="13" applyAlignment="1" pivotButton="0" quotePrefix="0" xfId="0">
      <alignment horizontal="center" vertical="top" wrapText="1"/>
    </xf>
    <xf numFmtId="3" fontId="20" fillId="35" borderId="17" applyAlignment="1" pivotButton="0" quotePrefix="0" xfId="0">
      <alignment horizontal="right" vertical="top" wrapText="1"/>
    </xf>
    <xf numFmtId="3" fontId="20" fillId="35" borderId="18" applyAlignment="1" pivotButton="0" quotePrefix="0" xfId="0">
      <alignment horizontal="right" vertical="top" wrapText="1"/>
    </xf>
    <xf numFmtId="3" fontId="20" fillId="35" borderId="19" applyAlignment="1" pivotButton="0" quotePrefix="0" xfId="0">
      <alignment horizontal="right" vertical="top" wrapText="1"/>
    </xf>
    <xf numFmtId="3" fontId="20" fillId="35" borderId="20" applyAlignment="1" pivotButton="0" quotePrefix="0" xfId="0">
      <alignment horizontal="right" vertical="top" wrapText="1"/>
    </xf>
    <xf numFmtId="0" fontId="19" fillId="36" borderId="11" applyAlignment="1" pivotButton="0" quotePrefix="0" xfId="42">
      <alignment horizontal="center" vertical="top" wrapText="1"/>
    </xf>
    <xf numFmtId="0" fontId="19" fillId="36" borderId="12" applyAlignment="1" pivotButton="0" quotePrefix="0" xfId="42">
      <alignment horizontal="center" vertical="top" wrapText="1"/>
    </xf>
    <xf numFmtId="0" fontId="19" fillId="36" borderId="13" applyAlignment="1" pivotButton="0" quotePrefix="0" xfId="42">
      <alignment horizontal="center" vertical="top" wrapText="1"/>
    </xf>
    <xf numFmtId="0" fontId="20" fillId="36" borderId="11" applyAlignment="1" pivotButton="0" quotePrefix="0" xfId="0">
      <alignment horizontal="center" vertical="top" wrapText="1"/>
    </xf>
    <xf numFmtId="0" fontId="20" fillId="36" borderId="12" applyAlignment="1" pivotButton="0" quotePrefix="0" xfId="0">
      <alignment horizontal="center" vertical="top" wrapText="1"/>
    </xf>
    <xf numFmtId="0" fontId="20" fillId="36" borderId="13" applyAlignment="1" pivotButton="0" quotePrefix="0" xfId="0">
      <alignment horizontal="center" vertical="top" wrapText="1"/>
    </xf>
    <xf numFmtId="0" fontId="19" fillId="36" borderId="14" applyAlignment="1" pivotButton="0" quotePrefix="0" xfId="42">
      <alignment vertical="top" wrapText="1"/>
    </xf>
    <xf numFmtId="0" fontId="19" fillId="36" borderId="15" applyAlignment="1" pivotButton="0" quotePrefix="0" xfId="42">
      <alignment vertical="top" wrapText="1"/>
    </xf>
    <xf numFmtId="0" fontId="19" fillId="36" borderId="16" applyAlignment="1" pivotButton="0" quotePrefix="0" xfId="42">
      <alignment vertical="top" wrapText="1"/>
    </xf>
    <xf numFmtId="0" fontId="20" fillId="36" borderId="11" applyAlignment="1" pivotButton="0" quotePrefix="0" xfId="0">
      <alignment horizontal="right" vertical="top"/>
    </xf>
    <xf numFmtId="0" fontId="20" fillId="36" borderId="12" applyAlignment="1" pivotButton="0" quotePrefix="0" xfId="0">
      <alignment horizontal="right" vertical="top"/>
    </xf>
    <xf numFmtId="0" fontId="20" fillId="36" borderId="13" applyAlignment="1" pivotButton="0" quotePrefix="0" xfId="0">
      <alignment horizontal="right" vertical="top"/>
    </xf>
    <xf numFmtId="0" fontId="20" fillId="36" borderId="17" applyAlignment="1" pivotButton="0" quotePrefix="0" xfId="0">
      <alignment horizontal="center" vertical="top" wrapText="1"/>
    </xf>
    <xf numFmtId="0" fontId="20" fillId="36" borderId="18" applyAlignment="1" pivotButton="0" quotePrefix="0" xfId="0">
      <alignment horizontal="center" vertical="top" wrapText="1"/>
    </xf>
    <xf numFmtId="0" fontId="20" fillId="36" borderId="19" applyAlignment="1" pivotButton="0" quotePrefix="0" xfId="0">
      <alignment horizontal="center" vertical="top" wrapText="1"/>
    </xf>
    <xf numFmtId="0" fontId="20" fillId="36" borderId="20" applyAlignment="1" pivotButton="0" quotePrefix="0" xfId="0">
      <alignment horizontal="center" vertical="top" wrapText="1"/>
    </xf>
    <xf numFmtId="0" fontId="20" fillId="36" borderId="11" applyAlignment="1" pivotButton="0" quotePrefix="0" xfId="0">
      <alignment horizontal="right" vertical="top" wrapText="1"/>
    </xf>
    <xf numFmtId="0" fontId="20" fillId="36" borderId="13" applyAlignment="1" pivotButton="0" quotePrefix="0" xfId="0">
      <alignment horizontal="right" vertical="top" wrapText="1"/>
    </xf>
    <xf numFmtId="0" fontId="20" fillId="35" borderId="17" applyAlignment="1" pivotButton="0" quotePrefix="0" xfId="0">
      <alignment horizontal="right" vertical="top" wrapText="1"/>
    </xf>
    <xf numFmtId="0" fontId="20" fillId="35" borderId="18" applyAlignment="1" pivotButton="0" quotePrefix="0" xfId="0">
      <alignment horizontal="right" vertical="top" wrapText="1"/>
    </xf>
    <xf numFmtId="0" fontId="20" fillId="35" borderId="19" applyAlignment="1" pivotButton="0" quotePrefix="0" xfId="0">
      <alignment horizontal="right" vertical="top" wrapText="1"/>
    </xf>
    <xf numFmtId="0" fontId="20" fillId="35" borderId="20" applyAlignment="1" pivotButton="0" quotePrefix="0" xfId="0">
      <alignment horizontal="right" vertical="top" wrapText="1"/>
    </xf>
    <xf numFmtId="0" fontId="20" fillId="35" borderId="14" applyAlignment="1" pivotButton="0" quotePrefix="0" xfId="0">
      <alignment horizontal="left" vertical="top" wrapText="1"/>
    </xf>
    <xf numFmtId="0" fontId="20" fillId="35" borderId="15" applyAlignment="1" pivotButton="0" quotePrefix="0" xfId="0">
      <alignment horizontal="left" vertical="top" wrapText="1"/>
    </xf>
    <xf numFmtId="0" fontId="20" fillId="35" borderId="16" applyAlignment="1" pivotButton="0" quotePrefix="0" xfId="0">
      <alignment horizontal="left" vertical="top" wrapText="1"/>
    </xf>
    <xf numFmtId="0" fontId="26" fillId="34" borderId="14" applyAlignment="1" pivotButton="0" quotePrefix="0" xfId="0">
      <alignment vertical="top" wrapText="1"/>
    </xf>
    <xf numFmtId="0" fontId="0" fillId="0" borderId="0" pivotButton="0" quotePrefix="0" xfId="0"/>
    <xf numFmtId="0" fontId="19" fillId="33" borderId="10" applyAlignment="1" pivotButton="0" quotePrefix="0" xfId="42">
      <alignment horizontal="center" vertical="top" wrapText="1"/>
    </xf>
    <xf numFmtId="0" fontId="20" fillId="33" borderId="10" applyAlignment="1" pivotButton="0" quotePrefix="0" xfId="0">
      <alignment horizontal="center" vertical="top" wrapText="1"/>
    </xf>
    <xf numFmtId="0" fontId="19" fillId="33" borderId="10" applyAlignment="1" pivotButton="0" quotePrefix="0" xfId="42">
      <alignment vertical="top" wrapText="1"/>
    </xf>
    <xf numFmtId="0" fontId="0" fillId="0" borderId="15" pivotButton="0" quotePrefix="0" xfId="0"/>
    <xf numFmtId="0" fontId="0" fillId="0" borderId="16" pivotButton="0" quotePrefix="0" xfId="0"/>
    <xf numFmtId="0" fontId="20" fillId="33" borderId="10" applyAlignment="1" pivotButton="0" quotePrefix="0" xfId="0">
      <alignment horizontal="right" vertical="top"/>
    </xf>
    <xf numFmtId="0" fontId="0" fillId="0" borderId="12" pivotButton="0" quotePrefix="0" xfId="0"/>
    <xf numFmtId="0" fontId="0" fillId="0" borderId="18" pivotButton="0" quotePrefix="0" xfId="0"/>
    <xf numFmtId="0" fontId="20" fillId="33" borderId="10" applyAlignment="1" pivotButton="0" quotePrefix="0" xfId="0">
      <alignment horizontal="right" vertical="top" wrapText="1"/>
    </xf>
    <xf numFmtId="0" fontId="0" fillId="0" borderId="20" pivotButton="0" quotePrefix="0" xfId="0"/>
    <xf numFmtId="0" fontId="0" fillId="0" borderId="13" pivotButton="0" quotePrefix="0" xfId="0"/>
    <xf numFmtId="0" fontId="20" fillId="35" borderId="10" applyAlignment="1" pivotButton="0" quotePrefix="0" xfId="0">
      <alignment horizontal="center" vertical="top" wrapText="1"/>
    </xf>
    <xf numFmtId="0" fontId="20" fillId="35" borderId="10" applyAlignment="1" pivotButton="0" quotePrefix="0" xfId="0">
      <alignment horizontal="right" vertical="top" wrapText="1"/>
    </xf>
    <xf numFmtId="0" fontId="0" fillId="0" borderId="19" pivotButton="0" quotePrefix="0" xfId="0"/>
    <xf numFmtId="0" fontId="19" fillId="36" borderId="10" applyAlignment="1" pivotButton="0" quotePrefix="0" xfId="42">
      <alignment horizontal="center" vertical="top" wrapText="1"/>
    </xf>
    <xf numFmtId="0" fontId="20" fillId="36" borderId="10" applyAlignment="1" pivotButton="0" quotePrefix="0" xfId="0">
      <alignment horizontal="center" vertical="top" wrapText="1"/>
    </xf>
    <xf numFmtId="0" fontId="19" fillId="36" borderId="10" applyAlignment="1" pivotButton="0" quotePrefix="0" xfId="42">
      <alignment vertical="top" wrapText="1"/>
    </xf>
    <xf numFmtId="0" fontId="20" fillId="36" borderId="10" applyAlignment="1" pivotButton="0" quotePrefix="0" xfId="0">
      <alignment horizontal="right" vertical="top"/>
    </xf>
    <xf numFmtId="0" fontId="20" fillId="36" borderId="10" applyAlignment="1" pivotButton="0" quotePrefix="0" xfId="0">
      <alignment horizontal="right" vertical="top" wrapText="1"/>
    </xf>
    <xf numFmtId="0" fontId="20" fillId="35" borderId="10" applyAlignment="1" pivotButton="0" quotePrefix="0" xfId="0">
      <alignment horizontal="left" vertical="top" wrapText="1"/>
    </xf>
    <xf numFmtId="3" fontId="20" fillId="35" borderId="10" applyAlignment="1" pivotButton="0" quotePrefix="0" xfId="0">
      <alignment horizontal="right" vertical="top" wrapText="1"/>
    </xf>
    <xf numFmtId="164" fontId="2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7" fillId="0" borderId="27" applyAlignment="1" pivotButton="0" quotePrefix="0" xfId="0">
      <alignment horizontal="center" vertical="top"/>
    </xf>
  </cellXfs>
  <cellStyles count="43">
    <cellStyle name="標準" xfId="0" builtinId="0"/>
    <cellStyle name="タイトル" xfId="1" builtinId="15"/>
    <cellStyle name="見出し 1" xfId="2" builtinId="16"/>
    <cellStyle name="見出し 2" xfId="3" builtinId="17"/>
    <cellStyle name="見出し 3" xfId="4" builtinId="18"/>
    <cellStyle name="見出し 4" xfId="5" builtinId="19"/>
    <cellStyle name="良い" xfId="6" builtinId="26"/>
    <cellStyle name="悪い" xfId="7" builtinId="27"/>
    <cellStyle name="どちらでもない" xfId="8" builtinId="28"/>
    <cellStyle name="入力" xfId="9" builtinId="20"/>
    <cellStyle name="出力" xfId="10" builtinId="21"/>
    <cellStyle name="計算" xfId="11" builtinId="22"/>
    <cellStyle name="リンク セル" xfId="12" builtinId="24"/>
    <cellStyle name="チェック セル" xfId="13" builtinId="23"/>
    <cellStyle name="警告文" xfId="14" builtinId="11"/>
    <cellStyle name="メモ" xfId="15" builtinId="10"/>
    <cellStyle name="説明文" xfId="16" builtinId="53"/>
    <cellStyle name="集計" xfId="17" builtinId="25"/>
    <cellStyle name="アクセント 1" xfId="18" builtinId="29"/>
    <cellStyle name="20% - アクセント 1" xfId="19" builtinId="30"/>
    <cellStyle name="40% - アクセント 1" xfId="20" builtinId="31"/>
    <cellStyle name="60% - アクセント 1" xfId="21" builtinId="32"/>
    <cellStyle name="アクセント 2" xfId="22" builtinId="33"/>
    <cellStyle name="20% - アクセント 2" xfId="23" builtinId="34"/>
    <cellStyle name="40% - アクセント 2" xfId="24" builtinId="35"/>
    <cellStyle name="60% - アクセント 2" xfId="25" builtinId="36"/>
    <cellStyle name="アクセント 3" xfId="26" builtinId="37"/>
    <cellStyle name="20% - アクセント 3" xfId="27" builtinId="38"/>
    <cellStyle name="40% - アクセント 3" xfId="28" builtinId="39"/>
    <cellStyle name="60% - アクセント 3" xfId="29" builtinId="40"/>
    <cellStyle name="アクセント 4" xfId="30" builtinId="41"/>
    <cellStyle name="20% - アクセント 4" xfId="31" builtinId="42"/>
    <cellStyle name="40% - アクセント 4" xfId="32" builtinId="43"/>
    <cellStyle name="60% - アクセント 4" xfId="33" builtinId="44"/>
    <cellStyle name="アクセント 5" xfId="34" builtinId="45"/>
    <cellStyle name="20% - アクセント 5" xfId="35" builtinId="46"/>
    <cellStyle name="40% - アクセント 5" xfId="36" builtinId="47"/>
    <cellStyle name="60% - アクセント 5" xfId="37" builtinId="48"/>
    <cellStyle name="アクセント 6" xfId="38" builtinId="49"/>
    <cellStyle name="20% - アクセント 6" xfId="39" builtinId="50"/>
    <cellStyle name="40% - アクセント 6" xfId="40" builtinId="51"/>
    <cellStyle name="60% - アクセント 6" xfId="41" builtinId="52"/>
    <cellStyle name="ハイパーリンク" xfId="42" builtinId="8"/>
  </cellStyles>
  <dxfs count="30">
    <dxf>
      <numFmt numFmtId="176" formatCode="[$-F400]h:mm:ss\ AM/PM"/>
    </dxf>
    <dxf>
      <numFmt numFmtId="176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  <alignment horizontal="general" vertical="center" wrapText="1"/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  <numFmt numFmtId="0" formatCode="General"/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  <numFmt numFmtId="176" formatCode="[$-F400]h:mm:ss\ AM/PM"/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  <numFmt numFmtId="176" formatCode="[$-F400]h:mm:ss\ AM/PM"/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</dxf>
    <dxf>
      <font>
        <name val="游ゴシック"/>
        <charset val="128"/>
        <family val="3"/>
        <strike val="0"/>
        <outline val="0"/>
        <shadow val="0"/>
        <color theme="1"/>
        <sz val="11"/>
        <vertAlign val="baseline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6" formatCode="h:mm:ss"/>
    </dxf>
    <dxf>
      <numFmt numFmtId="26" formatCode="h:mm:ss"/>
    </dxf>
    <dxf>
      <numFmt numFmtId="26" formatCode="h:mm:ss"/>
    </dxf>
    <dxf>
      <numFmt numFmtId="26" formatCode="h:mm:ss"/>
    </dxf>
    <dxf>
      <font>
        <name val="游ゴシック"/>
        <charset val="128"/>
        <family val="3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損益とタイミング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22744225086812"/>
          <y val="0.1404241643403374"/>
          <w val="0.7979418716876521"/>
          <h val="0.8376863231565158"/>
        </manualLayout>
      </layout>
      <barChart>
        <barDir val="col"/>
        <grouping val="clustered"/>
        <varyColors val="0"/>
        <ser>
          <idx val="0"/>
          <order val="0"/>
          <tx>
            <strRef>
              <f>統計!$N$1</f>
              <strCache>
                <ptCount val="1"/>
                <pt idx="0">
                  <v>損益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統計!$D$2:$D$75</f>
              <strCache>
                <ptCount val="16"/>
                <pt idx="0">
                  <v>9:01:15</v>
                </pt>
                <pt idx="3">
                  <v>0:00:00</v>
                </pt>
                <pt idx="4">
                  <v>9:56:15</v>
                </pt>
                <pt idx="5">
                  <v>0:00:00</v>
                </pt>
                <pt idx="6">
                  <v>0:00:00</v>
                </pt>
                <pt idx="7">
                  <v>0:00:00</v>
                </pt>
                <pt idx="8">
                  <v>0:00:00</v>
                </pt>
                <pt idx="10">
                  <v>0:00:00</v>
                </pt>
                <pt idx="11">
                  <v>0:00:00</v>
                </pt>
                <pt idx="12">
                  <v>0:00:00</v>
                </pt>
                <pt idx="13">
                  <v>0:00:00</v>
                </pt>
                <pt idx="14">
                  <v>0:00:00</v>
                </pt>
                <pt idx="15">
                  <v>0:00:00</v>
                </pt>
              </strCache>
            </strRef>
          </cat>
          <val>
            <numRef>
              <f>統計!$N$2:$N$75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36842000"/>
        <axId val="336848720"/>
      </barChart>
      <lineChart>
        <grouping val="stacked"/>
        <varyColors val="0"/>
        <ser>
          <idx val="1"/>
          <order val="1"/>
          <tx>
            <strRef>
              <f>統計!$O$1</f>
              <strCache>
                <ptCount val="1"/>
                <pt idx="0">
                  <v>累積損益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統計!$O$2:$O$75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11343536"/>
        <axId val="811334416"/>
      </lineChart>
      <catAx>
        <axId val="336842000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36848720"/>
        <crosses val="autoZero"/>
        <auto val="1"/>
        <lblAlgn val="ctr"/>
        <lblOffset val="100"/>
        <noMultiLvlLbl val="0"/>
      </catAx>
      <valAx>
        <axId val="3368487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36842000"/>
        <crosses val="autoZero"/>
        <crossBetween val="between"/>
      </valAx>
      <catAx>
        <axId val="811343536"/>
        <scaling>
          <orientation val="minMax"/>
        </scaling>
        <delete val="1"/>
        <axPos val="b"/>
        <majorTickMark val="out"/>
        <minorTickMark val="none"/>
        <tickLblPos val="nextTo"/>
        <crossAx val="811334416"/>
        <crossesAt val="0"/>
        <auto val="1"/>
        <lblAlgn val="ctr"/>
        <lblOffset val="100"/>
        <noMultiLvlLbl val="0"/>
      </catAx>
      <valAx>
        <axId val="811334416"/>
        <scaling>
          <orientation val="minMax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11343536"/>
        <crosses val="max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5985177787007139"/>
          <y val="0.1270557446422669"/>
          <w val="0.2313059813242911"/>
          <h val="0.100645323080672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損益と売買</a:t>
            </a:r>
          </a:p>
        </rich>
      </tx>
      <layout>
        <manualLayout>
          <xMode val="edge"/>
          <yMode val="edge"/>
          <wMode val="factor"/>
          <hMode val="factor"/>
          <x val="0.3944707428558136"/>
          <y val="0.0157325467059980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3229379092855"/>
          <y val="0.1265311787949583"/>
          <w val="0.900979105481243"/>
          <h val="0.8272172986643077"/>
        </manualLayout>
      </layout>
      <barChart>
        <barDir val="col"/>
        <grouping val="clustered"/>
        <varyColors val="0"/>
        <ser>
          <idx val="0"/>
          <order val="0"/>
          <tx>
            <strRef>
              <f>統計!$L$1</f>
              <strCache>
                <ptCount val="1"/>
                <pt idx="0">
                  <v>損益（買）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統計!$F$2:$F$75</f>
              <strCache>
                <ptCount val="16"/>
                <pt idx="3">
                  <v>#######</v>
                </pt>
                <pt idx="4">
                  <v>14:03:45</v>
                </pt>
                <pt idx="5">
                  <v>0:00:00</v>
                </pt>
                <pt idx="6">
                  <v>#######</v>
                </pt>
                <pt idx="7">
                  <v>0:00:00</v>
                </pt>
                <pt idx="8">
                  <v>0:00:00</v>
                </pt>
                <pt idx="9">
                  <v>#VALUE!</v>
                </pt>
                <pt idx="10">
                  <v>0:00:00</v>
                </pt>
                <pt idx="11">
                  <v>0:00:00</v>
                </pt>
                <pt idx="12">
                  <v>0:00:00</v>
                </pt>
                <pt idx="13">
                  <v>0:00:00</v>
                </pt>
                <pt idx="14">
                  <v>0:00:00</v>
                </pt>
                <pt idx="15">
                  <v>0:00:00</v>
                </pt>
              </strCache>
            </strRef>
          </cat>
          <val>
            <numRef>
              <f>統計!$L$2:$L$75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統計!$M$1</f>
              <strCache>
                <ptCount val="1"/>
                <pt idx="0">
                  <v>損益（売）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統計!$F$2:$F$75</f>
              <strCache>
                <ptCount val="16"/>
                <pt idx="3">
                  <v>#######</v>
                </pt>
                <pt idx="4">
                  <v>14:03:45</v>
                </pt>
                <pt idx="5">
                  <v>0:00:00</v>
                </pt>
                <pt idx="6">
                  <v>#######</v>
                </pt>
                <pt idx="7">
                  <v>0:00:00</v>
                </pt>
                <pt idx="8">
                  <v>0:00:00</v>
                </pt>
                <pt idx="9">
                  <v>#VALUE!</v>
                </pt>
                <pt idx="10">
                  <v>0:00:00</v>
                </pt>
                <pt idx="11">
                  <v>0:00:00</v>
                </pt>
                <pt idx="12">
                  <v>0:00:00</v>
                </pt>
                <pt idx="13">
                  <v>0:00:00</v>
                </pt>
                <pt idx="14">
                  <v>0:00:00</v>
                </pt>
                <pt idx="15">
                  <v>0:00:00</v>
                </pt>
              </strCache>
            </strRef>
          </cat>
          <val>
            <numRef>
              <f>統計!$M$2:$M$75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3756432"/>
        <axId val="763754512"/>
      </barChart>
      <catAx>
        <axId val="7637564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763754512"/>
        <crosses val="autoZero"/>
        <auto val="1"/>
        <lblAlgn val="ctr"/>
        <lblOffset val="100"/>
        <noMultiLvlLbl val="0"/>
      </catAx>
      <valAx>
        <axId val="763754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76375643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5816203786747464"/>
          <y val="0.1193343466230173"/>
          <w val="0.3415775016802854"/>
          <h val="0.106969481546720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銘柄別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銘柄抽出用!$E$2:$F$2</f>
              <strCache>
                <ptCount val="2"/>
                <pt idx="0">
                  <v>ＪＸ金属   5016    東証</v>
                </pt>
                <pt idx="1">
                  <v>5016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銘柄抽出用!$G$1</f>
              <strCache>
                <ptCount val="1"/>
                <pt idx="0">
                  <v>銘柄 - コピー.3</v>
                </pt>
              </strCache>
            </strRef>
          </cat>
          <val>
            <numRef>
              <f>銘柄抽出用!$G$2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銘柄抽出用!$E$3:$F$3</f>
              <strCache>
                <ptCount val="2"/>
                <pt idx="0">
                  <v>ニコン   7731    東証</v>
                </pt>
                <pt idx="1">
                  <v>7731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銘柄抽出用!$G$1</f>
              <strCache>
                <ptCount val="1"/>
                <pt idx="0">
                  <v>銘柄 - コピー.3</v>
                </pt>
              </strCache>
            </strRef>
          </cat>
          <val>
            <numRef>
              <f>銘柄抽出用!$G$3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006648608"/>
        <axId val="1006649568"/>
      </barChart>
      <catAx>
        <axId val="100664860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006649568"/>
        <crosses val="autoZero"/>
        <auto val="1"/>
        <lblAlgn val="ctr"/>
        <lblOffset val="100"/>
        <noMultiLvlLbl val="0"/>
      </catAx>
      <valAx>
        <axId val="10066495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00664860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gif" Id="rId1"/><Relationship Type="http://schemas.openxmlformats.org/officeDocument/2006/relationships/image" Target="/xl/media/image5.gif" Id="rId2"/><Relationship Type="http://schemas.openxmlformats.org/officeDocument/2006/relationships/image" Target="/xl/media/image6.gif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0</col>
      <colOff>148590</colOff>
      <row>0</row>
      <rowOff>148590</rowOff>
    </to>
    <pic>
      <nvPicPr>
        <cNvPr id="2" name="図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20015" cy="1200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0</row>
      <rowOff>0</rowOff>
    </from>
    <to>
      <col>11</col>
      <colOff>148590</colOff>
      <row>0</row>
      <rowOff>148590</rowOff>
    </to>
    <pic>
      <nvPicPr>
        <cNvPr id="3" name="図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43800" y="0"/>
          <a:ext cx="123825" cy="123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</col>
      <colOff>0</colOff>
      <row>4</row>
      <rowOff>0</rowOff>
    </from>
    <to>
      <col>3</col>
      <colOff>148590</colOff>
      <row>4</row>
      <rowOff>148590</rowOff>
    </to>
    <pic>
      <nvPicPr>
        <cNvPr id="4" name="図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1257300"/>
          <a:ext cx="123825" cy="123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0</col>
      <colOff>148590</colOff>
      <row>0</row>
      <rowOff>148590</rowOff>
    </to>
    <pic>
      <nvPicPr>
        <cNvPr id="2" name="図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48590" cy="1485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0</row>
      <rowOff>0</rowOff>
    </from>
    <to>
      <col>11</col>
      <colOff>148590</colOff>
      <row>0</row>
      <rowOff>148590</rowOff>
    </to>
    <pic>
      <nvPicPr>
        <cNvPr id="3" name="図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43800" y="0"/>
          <a:ext cx="148590" cy="1485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</col>
      <colOff>0</colOff>
      <row>4</row>
      <rowOff>0</rowOff>
    </from>
    <to>
      <col>3</col>
      <colOff>148590</colOff>
      <row>4</row>
      <rowOff>148590</rowOff>
    </to>
    <pic>
      <nvPicPr>
        <cNvPr id="4" name="図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1590675"/>
          <a:ext cx="148590" cy="1485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15</col>
      <colOff>125171</colOff>
      <row>3</row>
      <rowOff>112395</rowOff>
    </from>
    <to>
      <col>21</col>
      <colOff>209550</colOff>
      <row>14</row>
      <rowOff>219075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21</col>
      <colOff>617164</colOff>
      <row>3</row>
      <rowOff>83819</rowOff>
    </from>
    <to>
      <col>26</col>
      <colOff>647699</colOff>
      <row>14</row>
      <rowOff>200025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30</col>
      <colOff>0</colOff>
      <row>3</row>
      <rowOff>56029</rowOff>
    </from>
    <to>
      <col>36</col>
      <colOff>457200</colOff>
      <row>14</row>
      <rowOff>179855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ables/table1.xml><?xml version="1.0" encoding="utf-8"?>
<table xmlns="http://schemas.openxmlformats.org/spreadsheetml/2006/main" id="1" name="テーブル1" displayName="テーブル1" ref="A1:O75" headerRowCount="1" totalsRowShown="0" headerRowDxfId="29">
  <autoFilter ref="A1:O75">
    <filterColumn colId="3" hiddenButton="0" showButton="1">
      <customFilters>
        <customFilter val=" " operator="notEqual"/>
      </customFilters>
    </filterColumn>
  </autoFilter>
  <tableColumns count="15">
    <tableColumn id="1" name="No"/>
    <tableColumn id="2" name="列1"/>
    <tableColumn id="3" name="列2"/>
    <tableColumn id="4" name="エントリー時刻" dataDxfId="28">
      <calculatedColumnFormula>IF(INDIRECT("元データ!" &amp; "F" &amp; B2)&lt;&gt;"",INDIRECT("元データ!" &amp; "F" &amp; B2),"")</calculatedColumnFormula>
    </tableColumn>
    <tableColumn id="5" name="エグジット時刻" dataDxfId="27">
      <calculatedColumnFormula>IF(INDIRECT("元データ!" &amp; "F" &amp; B2+5)&lt;&gt;"",INDIRECT("元データ!" &amp; "F" &amp; B2+5),"")</calculatedColumnFormula>
    </tableColumn>
    <tableColumn id="6" name="時間" dataDxfId="26">
      <calculatedColumnFormula>IF(E2&lt;&gt;"",E2-D2,"")</calculatedColumnFormula>
    </tableColumn>
    <tableColumn id="7" name="銘柄" dataDxfId="25">
      <calculatedColumnFormula>IF(INDIRECT("元データ!" &amp; "D" &amp; B2-4)&lt;&gt;"",INDIRECT("元データ!" &amp; "D" &amp; B2-4),"")</calculatedColumnFormula>
    </tableColumn>
    <tableColumn id="8" name="買/売" dataDxfId="24">
      <calculatedColumnFormula>IF(INDIRECT("元データ!" &amp; "D" &amp; B2-3)&lt;&gt;"",INDIRECT("元データ!" &amp; "D" &amp; B2-3),"")</calculatedColumnFormula>
    </tableColumn>
    <tableColumn id="15" name="株数" dataDxfId="23">
      <calculatedColumnFormula>IF(INDIRECT("元データ!" &amp; "G" &amp; B2-3)&lt;&gt;"",INDIRECT("元データ!" &amp; "G" &amp; B2-3),"")</calculatedColumnFormula>
    </tableColumn>
    <tableColumn id="9" name="注文" dataDxfId="22">
      <calculatedColumnFormula>IF(INDIRECT("元データ!" &amp; "H" &amp; B2-1)&lt;&gt;"",INDIRECT("元データ!" &amp; "H" &amp; B2-1),"")</calculatedColumnFormula>
    </tableColumn>
    <tableColumn id="10" name="利確/損切" dataDxfId="21">
      <calculatedColumnFormula>IF(INDIRECT("元データ!" &amp; "H" &amp; C2-1)&lt;&gt;"",INDIRECT("元データ!" &amp; "H" &amp; C2-1),"")</calculatedColumnFormula>
    </tableColumn>
    <tableColumn id="11" name="損益（買）" dataDxfId="20">
      <calculatedColumnFormula>IF(OR(H2="信新買 (6ヶ月)",H2="信新買 (日計り)",H2="信新買 (無期限)"),N2,"")</calculatedColumnFormula>
    </tableColumn>
    <tableColumn id="12" name="損益（売）" dataDxfId="19">
      <calculatedColumnFormula>IF(OR(H2="信新売 (6ヶ月)",H2="信新売 (日計り)",H2="信新売 (日計りH)"),N2,"")</calculatedColumnFormula>
    </tableColumn>
    <tableColumn id="13" name="損益" dataDxfId="18">
      <calculatedColumnFormula>IF(D2&lt;&gt;"",IF(OR(H2="信新買 (6ヶ月)",H2="信新買 (日計り)",H2="信新買 (無期限)"),K2-J2,J2-K2)*テーブル1[[#This Row],[株数]],"")</calculatedColumnFormula>
    </tableColumn>
    <tableColumn id="14" name="累積損益">
      <calculatedColumnFormula>IF(D2&lt;&gt;"",SUM($N$2:N2),"")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分析シート用_2" displayName="分析シート用_2" ref="A1:H19" tableType="queryTable" headerRowCount="1" totalsRowShown="0" headerRowDxfId="17" dataDxfId="16">
  <autoFilter ref="A1:H19">
    <filterColumn colId="3" hiddenButton="0" showButton="1">
      <filters>
        <filter val="7936"/>
      </filters>
    </filterColumn>
  </autoFilter>
  <tableColumns count="8">
    <tableColumn id="15" uniqueName="15" name="No" queryTableFieldId="1" dataDxfId="15"/>
    <tableColumn id="1" uniqueName="1" name="エントリー時刻" queryTableFieldId="19" dataDxfId="14"/>
    <tableColumn id="2" uniqueName="2" name="時間" queryTableFieldId="20" dataDxfId="13"/>
    <tableColumn id="16" uniqueName="16" name="銘柄.2" queryTableFieldId="15" dataDxfId="12"/>
    <tableColumn id="13" uniqueName="13" name="損益" queryTableFieldId="13" dataDxfId="11"/>
    <tableColumn id="8" uniqueName="8" name="買/売" queryTableFieldId="8" dataDxfId="10"/>
    <tableColumn id="17" uniqueName="17" name="振り返り" queryTableFieldId="17" dataDxfId="9"/>
    <tableColumn id="18" uniqueName="18" name="分類" queryTableFieldId="18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銘柄名抽出" displayName="銘柄名抽出" ref="A1:C3" tableType="queryTable" headerRowCount="1" totalsRowShown="0">
  <autoFilter ref="A1:C3"/>
  <tableColumns count="3">
    <tableColumn id="2" uniqueName="2" name="銘柄" queryTableFieldId="1" dataDxfId="7"/>
    <tableColumn id="1" uniqueName="1" name="銘柄 - コピー.2" queryTableFieldId="3" dataDxfId="6"/>
    <tableColumn id="3" uniqueName="3" name="列1" queryTableFieldId="2" dataDxfId="5">
      <calculatedColumnFormula>SUMIF(テーブル1[銘柄],銘柄名抽出[[#This Row],[銘柄]],テーブル1[損益])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銘柄コード抽出" displayName="銘柄コード抽出" ref="E1:G3" tableType="queryTable" headerRowCount="1" totalsRowShown="0">
  <autoFilter ref="E1:G3"/>
  <tableColumns count="3">
    <tableColumn id="3" uniqueName="3" name="銘柄" queryTableFieldId="1" dataDxfId="4"/>
    <tableColumn id="2" uniqueName="2" name="銘柄 - コピー.2" queryTableFieldId="2" dataDxfId="3"/>
    <tableColumn id="4" uniqueName="4" name="銘柄 - コピー.3" queryTableFieldId="3" dataDxfId="2">
      <calculatedColumnFormula>SUMIF(銘柄名抽出[銘柄 - コピー.2],銘柄コード抽出[[#This Row],[銘柄 - コピー.2]],銘柄名抽出[列1])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チャートグラフ用" displayName="チャートグラフ用" ref="A1:G19" tableType="queryTable" headerRowCount="1" totalsRowShown="0">
  <autoFilter ref="A1:G19"/>
  <tableColumns count="7">
    <tableColumn id="8" uniqueName="8" name="No" queryTableFieldId="1"/>
    <tableColumn id="2" uniqueName="2" name="エントリー時刻" queryTableFieldId="2" dataDxfId="1"/>
    <tableColumn id="3" uniqueName="3" name="エグジット時刻" queryTableFieldId="3" dataDxfId="0"/>
    <tableColumn id="4" uniqueName="4" name="銘柄.2" queryTableFieldId="4"/>
    <tableColumn id="5" uniqueName="5" name="注文" queryTableFieldId="5"/>
    <tableColumn id="6" uniqueName="6" name="利確/損切" queryTableFieldId="6"/>
    <tableColumn id="7" uniqueName="7" name="損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4&amp;ec_order_no=712009&amp;page_from=2&amp;account_get_kbn=" TargetMode="External" Id="rId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5&amp;ec_order_no=712173&amp;page_from=2&amp;account_get_kbn=" TargetMode="External" Id="rId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6&amp;ec_order_no=713492&amp;page_from=2&amp;account_get_kbn=" TargetMode="External" Id="rId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7&amp;ec_order_no=713550&amp;page_from=2&amp;account_get_kbn=" TargetMode="External" Id="rId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8&amp;ec_order_no=714121&amp;page_from=2&amp;account_get_kbn=" TargetMode="External" Id="rId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378+&amp;exchange_code=TKY&amp;i_stock_sec=2378+&amp;i_dom_flg=1&amp;i_exchange_code=TKY&amp;i_output_type=0&amp;PER=1" TargetMode="External" Id="rId1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9&amp;ec_order_no=714654&amp;page_from=2&amp;account_get_kbn=" TargetMode="External" Id="rId1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1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0&amp;ec_order_no=714696&amp;page_from=2&amp;account_get_kbn=" TargetMode="External" Id="rId1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1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1&amp;ec_order_no=714711&amp;page_from=2&amp;account_get_kbn=" TargetMode="External" Id="rId1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1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2&amp;ec_order_no=714800&amp;page_from=2&amp;account_get_kbn=" TargetMode="External" Id="rId1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3543+&amp;exchange_code=TKY&amp;i_stock_sec=3543+&amp;i_dom_flg=1&amp;i_exchange_code=TKY&amp;i_output_type=0&amp;PER=1" TargetMode="External" Id="rId1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3&amp;ec_order_no=715162&amp;page_from=2&amp;account_get_kbn=" TargetMode="External" Id="rId1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2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4&amp;ec_order_no=715226&amp;page_from=2&amp;account_get_kbn=" TargetMode="External" Id="rId2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2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5&amp;ec_order_no=715246&amp;page_from=2&amp;account_get_kbn=" TargetMode="External" Id="rId2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2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6&amp;ec_order_no=715382&amp;page_from=2&amp;account_get_kbn=" TargetMode="External" Id="rId2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2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7&amp;ec_order_no=715605&amp;page_from=2&amp;account_get_kbn=" TargetMode="External" Id="rId2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2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8&amp;ec_order_no=715979&amp;page_from=2&amp;account_get_kbn=" TargetMode="External" Id="rId2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9&amp;ec_order_no=715991&amp;page_from=2&amp;account_get_kbn=" TargetMode="External" Id="rId3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0&amp;ec_order_no=716068&amp;page_from=2&amp;account_get_kbn=" TargetMode="External" Id="rId3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1&amp;ec_order_no=716082&amp;page_from=2&amp;account_get_kbn=" TargetMode="External" Id="rId3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2&amp;ec_order_no=716143&amp;page_from=2&amp;account_get_kbn=" TargetMode="External" Id="rId3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3&amp;ec_order_no=716152&amp;page_from=2&amp;account_get_kbn=" TargetMode="External" Id="rId3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4&amp;ec_order_no=716171&amp;page_from=2&amp;account_get_kbn=" TargetMode="External" Id="rId4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5&amp;ec_order_no=716175&amp;page_from=2&amp;account_get_kbn=" TargetMode="External" Id="rId4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6&amp;ec_order_no=716368&amp;page_from=2&amp;account_get_kbn=" TargetMode="External" Id="rId4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7&amp;ec_order_no=716385&amp;page_from=2&amp;account_get_kbn=" TargetMode="External" Id="rId4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98&amp;ec_order_no=716810&amp;page_from=2&amp;account_get_kbn=" TargetMode="External" Id="rId4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9&amp;ec_order_no=717002&amp;page_from=2&amp;account_get_kbn=" TargetMode="External" Id="rId5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0&amp;ec_order_no=717007&amp;page_from=2&amp;account_get_kbn=" TargetMode="External" Id="rId5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1&amp;ec_order_no=717016&amp;page_from=2&amp;account_get_kbn=" TargetMode="External" Id="rId5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2&amp;ec_order_no=717023&amp;page_from=2&amp;account_get_kbn=" TargetMode="External" Id="rId5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3&amp;ec_order_no=717034&amp;page_from=2&amp;account_get_kbn=" TargetMode="External" Id="rId5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6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4&amp;ec_order_no=717053&amp;page_from=2&amp;account_get_kbn=" TargetMode="External" Id="rId6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6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5&amp;ec_order_no=717073&amp;page_from=2&amp;account_get_kbn=" TargetMode="External" Id="rId6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64"/><Relationship Type="http://schemas.openxmlformats.org/officeDocument/2006/relationships/drawing" Target="/xl/drawings/drawing1.xml" Id="rId65"/></Relationships>
</file>

<file path=xl/worksheets/_rels/sheet2.xml.rels><Relationships xmlns="http://schemas.openxmlformats.org/package/2006/relationships"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4&amp;ec_order_no=712009&amp;page_from=2&amp;account_get_kbn=" TargetMode="External" Id="rId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5&amp;ec_order_no=712173&amp;page_from=2&amp;account_get_kbn=" TargetMode="External" Id="rId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6&amp;ec_order_no=713492&amp;page_from=2&amp;account_get_kbn=" TargetMode="External" Id="rId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7&amp;ec_order_no=713550&amp;page_from=2&amp;account_get_kbn=" TargetMode="External" Id="rId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8&amp;ec_order_no=714121&amp;page_from=2&amp;account_get_kbn=" TargetMode="External" Id="rId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378+&amp;exchange_code=TKY&amp;i_stock_sec=2378+&amp;i_dom_flg=1&amp;i_exchange_code=TKY&amp;i_output_type=0&amp;PER=1" TargetMode="External" Id="rId1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9&amp;ec_order_no=714654&amp;page_from=2&amp;account_get_kbn=" TargetMode="External" Id="rId1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1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0&amp;ec_order_no=714696&amp;page_from=2&amp;account_get_kbn=" TargetMode="External" Id="rId1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1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1&amp;ec_order_no=714711&amp;page_from=2&amp;account_get_kbn=" TargetMode="External" Id="rId1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1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2&amp;ec_order_no=714800&amp;page_from=2&amp;account_get_kbn=" TargetMode="External" Id="rId1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3543+&amp;exchange_code=TKY&amp;i_stock_sec=3543+&amp;i_dom_flg=1&amp;i_exchange_code=TKY&amp;i_output_type=0&amp;PER=1" TargetMode="External" Id="rId1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3&amp;ec_order_no=715162&amp;page_from=2&amp;account_get_kbn=" TargetMode="External" Id="rId1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2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4&amp;ec_order_no=715226&amp;page_from=2&amp;account_get_kbn=" TargetMode="External" Id="rId2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2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5&amp;ec_order_no=715246&amp;page_from=2&amp;account_get_kbn=" TargetMode="External" Id="rId2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TargetMode="External" Id="rId2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6&amp;ec_order_no=715382&amp;page_from=2&amp;account_get_kbn=" TargetMode="External" Id="rId2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2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7&amp;ec_order_no=715605&amp;page_from=2&amp;account_get_kbn=" TargetMode="External" Id="rId2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2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8&amp;ec_order_no=715979&amp;page_from=2&amp;account_get_kbn=" TargetMode="External" Id="rId2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9&amp;ec_order_no=715991&amp;page_from=2&amp;account_get_kbn=" TargetMode="External" Id="rId3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0&amp;ec_order_no=716068&amp;page_from=2&amp;account_get_kbn=" TargetMode="External" Id="rId3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1&amp;ec_order_no=716082&amp;page_from=2&amp;account_get_kbn=" TargetMode="External" Id="rId3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2&amp;ec_order_no=716143&amp;page_from=2&amp;account_get_kbn=" TargetMode="External" Id="rId3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3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3&amp;ec_order_no=716152&amp;page_from=2&amp;account_get_kbn=" TargetMode="External" Id="rId3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4&amp;ec_order_no=716171&amp;page_from=2&amp;account_get_kbn=" TargetMode="External" Id="rId4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5&amp;ec_order_no=716175&amp;page_from=2&amp;account_get_kbn=" TargetMode="External" Id="rId4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6&amp;ec_order_no=716368&amp;page_from=2&amp;account_get_kbn=" TargetMode="External" Id="rId4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7&amp;ec_order_no=716385&amp;page_from=2&amp;account_get_kbn=" TargetMode="External" Id="rId4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4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98&amp;ec_order_no=716810&amp;page_from=2&amp;account_get_kbn=" TargetMode="External" Id="rId4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9&amp;ec_order_no=717002&amp;page_from=2&amp;account_get_kbn=" TargetMode="External" Id="rId5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0&amp;ec_order_no=717007&amp;page_from=2&amp;account_get_kbn=" TargetMode="External" Id="rId5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4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1&amp;ec_order_no=717016&amp;page_from=2&amp;account_get_kbn=" TargetMode="External" Id="rId55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6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2&amp;ec_order_no=717023&amp;page_from=2&amp;account_get_kbn=" TargetMode="External" Id="rId57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58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3&amp;ec_order_no=717034&amp;page_from=2&amp;account_get_kbn=" TargetMode="External" Id="rId59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60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4&amp;ec_order_no=717053&amp;page_from=2&amp;account_get_kbn=" TargetMode="External" Id="rId61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62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5&amp;ec_order_no=717073&amp;page_from=2&amp;account_get_kbn=" TargetMode="External" Id="rId63"/><Relationship Type="http://schemas.openxmlformats.org/officeDocument/2006/relationships/hyperlink" Target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TargetMode="External" Id="rId64"/><Relationship Type="http://schemas.openxmlformats.org/officeDocument/2006/relationships/drawing" Target="/xl/drawings/drawing2.xml" Id="rId65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1.xml" Id="rId2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656"/>
  <sheetViews>
    <sheetView tabSelected="1" workbookViewId="0">
      <selection activeCell="D1" sqref="D1"/>
    </sheetView>
  </sheetViews>
  <sheetFormatPr baseColWidth="8" defaultRowHeight="18.75"/>
  <sheetData>
    <row r="1" ht="30.75" customHeight="1" s="155" thickBot="1">
      <c r="A1" s="5" t="inlineStr">
        <is>
          <t>注文番号</t>
        </is>
      </c>
      <c r="B1" s="33" t="inlineStr">
        <is>
          <t>注文状況</t>
        </is>
      </c>
      <c r="C1" s="33" t="inlineStr">
        <is>
          <t>注文種別</t>
        </is>
      </c>
      <c r="D1" s="154" t="inlineStr">
        <is>
          <t>銘柄 コード 市場</t>
        </is>
      </c>
      <c r="E1" s="37" t="n"/>
      <c r="F1" s="37" t="n"/>
      <c r="G1" s="37" t="n"/>
      <c r="H1" s="37" t="n"/>
      <c r="I1" s="38" t="n"/>
      <c r="J1" s="33" t="inlineStr">
        <is>
          <t>利用ポイント</t>
        </is>
      </c>
      <c r="K1" s="33" t="inlineStr">
        <is>
          <t>取引</t>
        </is>
      </c>
      <c r="L1" s="5" t="inlineStr">
        <is>
          <t>関連番号</t>
        </is>
      </c>
    </row>
    <row r="2" ht="30" customHeight="1" s="155">
      <c r="A2" s="6" t="n"/>
      <c r="B2" s="34" t="n"/>
      <c r="C2" s="34" t="n"/>
      <c r="D2" s="39" t="inlineStr">
        <is>
          <t>取引</t>
        </is>
      </c>
      <c r="E2" s="40" t="n"/>
      <c r="F2" s="8" t="inlineStr">
        <is>
          <t>注文日</t>
        </is>
      </c>
      <c r="G2" s="7" t="inlineStr">
        <is>
          <t>注文株数</t>
        </is>
      </c>
      <c r="H2" s="7" t="inlineStr">
        <is>
          <t>執行条件</t>
        </is>
      </c>
      <c r="I2" s="8" t="inlineStr">
        <is>
          <t>注文単価</t>
        </is>
      </c>
      <c r="J2" s="34" t="n"/>
      <c r="K2" s="34" t="n"/>
      <c r="L2" s="6" t="n"/>
    </row>
    <row r="3" ht="19.5" customHeight="1" s="155" thickBot="1">
      <c r="A3" s="6" t="n"/>
      <c r="B3" s="34" t="n"/>
      <c r="C3" s="34" t="n"/>
      <c r="D3" s="41" t="inlineStr">
        <is>
          <t>条件</t>
        </is>
      </c>
      <c r="E3" s="42" t="n"/>
      <c r="F3" s="9" t="n"/>
      <c r="G3" s="10" t="n"/>
      <c r="H3" s="10" t="n"/>
      <c r="I3" s="9" t="n"/>
      <c r="J3" s="34" t="n"/>
      <c r="K3" s="34" t="n"/>
      <c r="L3" s="6" t="n"/>
    </row>
    <row r="4" ht="30" customHeight="1" s="155">
      <c r="A4" s="1" t="n"/>
      <c r="B4" s="34" t="n"/>
      <c r="C4" s="34" t="n"/>
      <c r="D4" s="43" t="inlineStr">
        <is>
          <t>約定</t>
        </is>
      </c>
      <c r="E4" s="44" t="inlineStr">
        <is>
          <t>市場</t>
        </is>
      </c>
      <c r="F4" s="44" t="inlineStr">
        <is>
          <t>約定日時</t>
        </is>
      </c>
      <c r="G4" s="44" t="inlineStr">
        <is>
          <t>約定株数</t>
        </is>
      </c>
      <c r="H4" s="44" t="inlineStr">
        <is>
          <t>約定単価</t>
        </is>
      </c>
      <c r="I4" s="45" t="n"/>
      <c r="J4" s="34" t="n"/>
      <c r="K4" s="34" t="n"/>
      <c r="L4" s="1" t="n"/>
    </row>
    <row r="5" ht="19.5" customHeight="1" s="155" thickBot="1">
      <c r="A5" s="1" t="n"/>
      <c r="B5" s="34" t="n"/>
      <c r="C5" s="34" t="n"/>
      <c r="D5" s="46" t="n"/>
      <c r="E5" s="47" t="n"/>
      <c r="F5" s="47" t="n"/>
      <c r="G5" s="47" t="n"/>
      <c r="H5" s="47" t="n"/>
      <c r="I5" s="48" t="n"/>
      <c r="J5" s="34" t="n"/>
      <c r="K5" s="34" t="n"/>
      <c r="L5" s="1" t="n"/>
    </row>
    <row r="6" ht="19.5" customHeight="1" s="155" thickBot="1">
      <c r="A6" s="2" t="n"/>
      <c r="B6" s="35" t="n"/>
      <c r="C6" s="35" t="n"/>
      <c r="D6" s="11" t="n"/>
      <c r="E6" s="11" t="n"/>
      <c r="F6" s="11" t="n"/>
      <c r="G6" s="11" t="n"/>
      <c r="H6" s="36" t="n"/>
      <c r="I6" s="38" t="n"/>
      <c r="J6" s="35" t="n"/>
      <c r="K6" s="35" t="n"/>
      <c r="L6" s="2" t="n"/>
    </row>
    <row r="7" ht="19.5" customHeight="1" s="155" thickBot="1">
      <c r="A7" s="156" t="n">
        <v>3174</v>
      </c>
      <c r="B7" s="108" t="inlineStr">
        <is>
          <t>完了</t>
        </is>
      </c>
      <c r="C7" s="157" t="inlineStr">
        <is>
          <t>通常注文</t>
        </is>
      </c>
      <c r="D7" s="158" t="inlineStr">
        <is>
          <t>東京電力ホールディングス   9501    SOR</t>
        </is>
      </c>
      <c r="E7" s="159" t="n"/>
      <c r="F7" s="159" t="n"/>
      <c r="G7" s="159" t="n"/>
      <c r="H7" s="159" t="n"/>
      <c r="I7" s="160" t="n"/>
      <c r="J7" s="161" t="inlineStr">
        <is>
          <t>0ポイント</t>
        </is>
      </c>
      <c r="K7" s="108" t="inlineStr">
        <is>
          <t>取消</t>
        </is>
      </c>
      <c r="L7" s="157" t="inlineStr">
        <is>
          <t>--</t>
        </is>
      </c>
    </row>
    <row r="8" ht="18.75" customHeight="1" s="155">
      <c r="A8" s="162" t="n"/>
      <c r="B8" s="109" t="inlineStr">
        <is>
          <t>(全部約定)</t>
        </is>
      </c>
      <c r="C8" s="162" t="n"/>
      <c r="D8" s="108" t="inlineStr">
        <is>
          <t>現物買</t>
        </is>
      </c>
      <c r="E8" s="163" t="n"/>
      <c r="F8" s="18" t="n">
        <v>45901</v>
      </c>
      <c r="G8" s="164" t="n">
        <v>100</v>
      </c>
      <c r="H8" s="164" t="inlineStr">
        <is>
          <t>指値</t>
        </is>
      </c>
      <c r="I8" s="121" t="n">
        <v>767</v>
      </c>
      <c r="J8" s="162" t="n"/>
      <c r="K8" s="109" t="inlineStr">
        <is>
          <t>訂正</t>
        </is>
      </c>
      <c r="L8" s="162" t="n"/>
    </row>
    <row r="9" ht="19.5" customHeight="1" s="155" thickBot="1">
      <c r="A9" s="162" t="n"/>
      <c r="B9" s="109" t="n"/>
      <c r="C9" s="162" t="n"/>
      <c r="D9" s="110" t="inlineStr">
        <is>
          <t>特定 / S</t>
        </is>
      </c>
      <c r="E9" s="165" t="n"/>
      <c r="F9" s="19" t="n">
        <v>45922</v>
      </c>
      <c r="G9" s="166" t="n"/>
      <c r="H9" s="166" t="n"/>
      <c r="I9" s="122" t="n">
        <v>760.7</v>
      </c>
      <c r="J9" s="162" t="n"/>
      <c r="K9" s="109" t="n"/>
      <c r="L9" s="162" t="n"/>
    </row>
    <row r="10">
      <c r="A10" s="162" t="n"/>
      <c r="B10" s="109" t="n"/>
      <c r="C10" s="162" t="n"/>
      <c r="D10" s="167" t="inlineStr">
        <is>
          <t>約定</t>
        </is>
      </c>
      <c r="E10" s="167" t="inlineStr">
        <is>
          <t>東証</t>
        </is>
      </c>
      <c r="F10" s="21" t="n">
        <v>45901</v>
      </c>
      <c r="G10" s="168" t="n">
        <v>100</v>
      </c>
      <c r="H10" s="168" t="n">
        <v>767</v>
      </c>
      <c r="I10" s="163" t="n"/>
      <c r="J10" s="162" t="n"/>
      <c r="K10" s="109" t="n"/>
      <c r="L10" s="162" t="n"/>
    </row>
    <row r="11" ht="19.5" customHeight="1" s="155" thickBot="1">
      <c r="A11" s="166" t="n"/>
      <c r="B11" s="110" t="n"/>
      <c r="C11" s="166" t="n"/>
      <c r="D11" s="166" t="n"/>
      <c r="E11" s="166" t="n"/>
      <c r="F11" s="22" t="n">
        <v>0.3758680555555556</v>
      </c>
      <c r="G11" s="166" t="n"/>
      <c r="H11" s="169" t="n"/>
      <c r="I11" s="165" t="n"/>
      <c r="J11" s="166" t="n"/>
      <c r="K11" s="110" t="n"/>
      <c r="L11" s="166" t="n"/>
    </row>
    <row r="12" ht="19.5" customHeight="1" s="155" thickBot="1">
      <c r="A12" s="170" t="n">
        <v>3175</v>
      </c>
      <c r="B12" s="171" t="inlineStr">
        <is>
          <t>取消完了</t>
        </is>
      </c>
      <c r="C12" s="171" t="inlineStr">
        <is>
          <t>逆指値注文</t>
        </is>
      </c>
      <c r="D12" s="172" t="inlineStr">
        <is>
          <t>東京電力ホールディングス   9501    東証</t>
        </is>
      </c>
      <c r="E12" s="159" t="n"/>
      <c r="F12" s="159" t="n"/>
      <c r="G12" s="159" t="n"/>
      <c r="H12" s="159" t="n"/>
      <c r="I12" s="160" t="n"/>
      <c r="J12" s="173" t="inlineStr">
        <is>
          <t>0ポイント</t>
        </is>
      </c>
      <c r="K12" s="132" t="inlineStr">
        <is>
          <t>取消</t>
        </is>
      </c>
      <c r="L12" s="171" t="inlineStr">
        <is>
          <t>--</t>
        </is>
      </c>
    </row>
    <row r="13" ht="18.75" customHeight="1" s="155">
      <c r="A13" s="162" t="n"/>
      <c r="B13" s="162" t="n"/>
      <c r="C13" s="162" t="n"/>
      <c r="D13" s="132" t="inlineStr">
        <is>
          <t>現物売</t>
        </is>
      </c>
      <c r="E13" s="163" t="n"/>
      <c r="F13" s="25" t="n">
        <v>45901</v>
      </c>
      <c r="G13" s="174" t="n">
        <v>100</v>
      </c>
      <c r="H13" s="174" t="inlineStr">
        <is>
          <t>--</t>
        </is>
      </c>
      <c r="I13" s="145" t="inlineStr">
        <is>
          <t>--</t>
        </is>
      </c>
      <c r="J13" s="162" t="n"/>
      <c r="K13" s="133" t="inlineStr">
        <is>
          <t>訂正</t>
        </is>
      </c>
      <c r="L13" s="162" t="n"/>
    </row>
    <row r="14" ht="19.5" customHeight="1" s="155" thickBot="1">
      <c r="A14" s="162" t="n"/>
      <c r="B14" s="162" t="n"/>
      <c r="C14" s="162" t="n"/>
      <c r="D14" s="134" t="inlineStr">
        <is>
          <t>特定 / S</t>
        </is>
      </c>
      <c r="E14" s="165" t="n"/>
      <c r="F14" s="26" t="n">
        <v>45922</v>
      </c>
      <c r="G14" s="166" t="n"/>
      <c r="H14" s="166" t="n"/>
      <c r="I14" s="146" t="n">
        <v>760.7</v>
      </c>
      <c r="J14" s="162" t="n"/>
      <c r="K14" s="133" t="n"/>
      <c r="L14" s="162" t="n"/>
    </row>
    <row r="15" ht="19.5" customHeight="1" s="155" thickBot="1">
      <c r="A15" s="166" t="n"/>
      <c r="B15" s="166" t="n"/>
      <c r="C15" s="166" t="n"/>
      <c r="D15" s="175" t="inlineStr">
        <is>
          <t>逆指値：現在値が744.8円以下になった時点で成行で執行</t>
        </is>
      </c>
      <c r="E15" s="159" t="n"/>
      <c r="F15" s="159" t="n"/>
      <c r="G15" s="159" t="n"/>
      <c r="H15" s="159" t="n"/>
      <c r="I15" s="160" t="n"/>
      <c r="J15" s="166" t="n"/>
      <c r="K15" s="134" t="n"/>
      <c r="L15" s="166" t="n"/>
    </row>
    <row r="16" ht="21.75" customHeight="1" s="155" thickBot="1">
      <c r="A16" s="156" t="n">
        <v>3176</v>
      </c>
      <c r="B16" s="108" t="inlineStr">
        <is>
          <t>完了</t>
        </is>
      </c>
      <c r="C16" s="157" t="inlineStr">
        <is>
          <t>通常注文</t>
        </is>
      </c>
      <c r="D16" s="158" t="inlineStr">
        <is>
          <t>六甲バター   2266    東証</t>
        </is>
      </c>
      <c r="E16" s="159" t="n"/>
      <c r="F16" s="159" t="n"/>
      <c r="G16" s="159" t="n"/>
      <c r="H16" s="159" t="n"/>
      <c r="I16" s="160" t="n"/>
      <c r="J16" s="161" t="inlineStr">
        <is>
          <t>0ポイント</t>
        </is>
      </c>
      <c r="K16" s="108" t="inlineStr">
        <is>
          <t>取消</t>
        </is>
      </c>
      <c r="L16" s="157" t="inlineStr">
        <is>
          <t>--</t>
        </is>
      </c>
    </row>
    <row r="17" ht="28.5" customHeight="1" s="155">
      <c r="A17" s="162" t="n"/>
      <c r="B17" s="109" t="inlineStr">
        <is>
          <t>(全部約定)</t>
        </is>
      </c>
      <c r="C17" s="162" t="n"/>
      <c r="D17" s="108" t="inlineStr">
        <is>
          <t>信新買 (日計り)</t>
        </is>
      </c>
      <c r="E17" s="163" t="n"/>
      <c r="F17" s="18" t="n">
        <v>45901</v>
      </c>
      <c r="G17" s="164" t="n">
        <v>100</v>
      </c>
      <c r="H17" s="164" t="inlineStr">
        <is>
          <t>指値</t>
        </is>
      </c>
      <c r="I17" s="28" t="n">
        <v>1307</v>
      </c>
      <c r="J17" s="162" t="n"/>
      <c r="K17" s="109" t="inlineStr">
        <is>
          <t>訂正</t>
        </is>
      </c>
      <c r="L17" s="162" t="n"/>
    </row>
    <row r="18" ht="19.5" customHeight="1" s="155" thickBot="1">
      <c r="A18" s="162" t="n"/>
      <c r="B18" s="109" t="n"/>
      <c r="C18" s="162" t="n"/>
      <c r="D18" s="110" t="inlineStr">
        <is>
          <t>特定 / S</t>
        </is>
      </c>
      <c r="E18" s="165" t="n"/>
      <c r="F18" s="19" t="n">
        <v>45901</v>
      </c>
      <c r="G18" s="166" t="n"/>
      <c r="H18" s="166" t="n"/>
      <c r="I18" s="20" t="n">
        <v>1308</v>
      </c>
      <c r="J18" s="162" t="n"/>
      <c r="K18" s="109" t="n"/>
      <c r="L18" s="162" t="n"/>
    </row>
    <row r="19">
      <c r="A19" s="162" t="n"/>
      <c r="B19" s="109" t="n"/>
      <c r="C19" s="162" t="n"/>
      <c r="D19" s="167" t="inlineStr">
        <is>
          <t>約定</t>
        </is>
      </c>
      <c r="E19" s="167" t="inlineStr">
        <is>
          <t>東証</t>
        </is>
      </c>
      <c r="F19" s="21" t="n">
        <v>45901</v>
      </c>
      <c r="G19" s="168" t="n">
        <v>100</v>
      </c>
      <c r="H19" s="176" t="n">
        <v>1307</v>
      </c>
      <c r="I19" s="163" t="n"/>
      <c r="J19" s="162" t="n"/>
      <c r="K19" s="109" t="n"/>
      <c r="L19" s="162" t="n"/>
    </row>
    <row r="20" ht="19.5" customHeight="1" s="155" thickBot="1">
      <c r="A20" s="166" t="n"/>
      <c r="B20" s="110" t="n"/>
      <c r="C20" s="166" t="n"/>
      <c r="D20" s="166" t="n"/>
      <c r="E20" s="166" t="n"/>
      <c r="F20" s="22" t="n">
        <v>0.3891435185185185</v>
      </c>
      <c r="G20" s="166" t="n"/>
      <c r="H20" s="169" t="n"/>
      <c r="I20" s="165" t="n"/>
      <c r="J20" s="166" t="n"/>
      <c r="K20" s="110" t="n"/>
      <c r="L20" s="166" t="n"/>
    </row>
    <row r="21" ht="18.75" customHeight="1" s="155" thickBot="1">
      <c r="A21" s="170" t="n">
        <v>3177</v>
      </c>
      <c r="B21" s="132" t="inlineStr">
        <is>
          <t>完了</t>
        </is>
      </c>
      <c r="C21" s="171" t="inlineStr">
        <is>
          <t>通常注文</t>
        </is>
      </c>
      <c r="D21" s="172" t="inlineStr">
        <is>
          <t>六甲バター   2266    東証</t>
        </is>
      </c>
      <c r="E21" s="159" t="n"/>
      <c r="F21" s="159" t="n"/>
      <c r="G21" s="159" t="n"/>
      <c r="H21" s="159" t="n"/>
      <c r="I21" s="160" t="n"/>
      <c r="J21" s="173" t="inlineStr">
        <is>
          <t>0ポイント</t>
        </is>
      </c>
      <c r="K21" s="132" t="inlineStr">
        <is>
          <t>取消</t>
        </is>
      </c>
      <c r="L21" s="171" t="inlineStr">
        <is>
          <t>--</t>
        </is>
      </c>
    </row>
    <row r="22" ht="28.5" customHeight="1" s="155">
      <c r="A22" s="162" t="n"/>
      <c r="B22" s="133" t="inlineStr">
        <is>
          <t>(全部約定)</t>
        </is>
      </c>
      <c r="C22" s="162" t="n"/>
      <c r="D22" s="132" t="inlineStr">
        <is>
          <t>信新買 (日計り)</t>
        </is>
      </c>
      <c r="E22" s="163" t="n"/>
      <c r="F22" s="25" t="n">
        <v>45901</v>
      </c>
      <c r="G22" s="174" t="n">
        <v>100</v>
      </c>
      <c r="H22" s="174" t="inlineStr">
        <is>
          <t>指値</t>
        </is>
      </c>
      <c r="I22" s="29" t="n">
        <v>1307</v>
      </c>
      <c r="J22" s="162" t="n"/>
      <c r="K22" s="133" t="inlineStr">
        <is>
          <t>訂正</t>
        </is>
      </c>
      <c r="L22" s="162" t="n"/>
    </row>
    <row r="23" ht="19.5" customHeight="1" s="155" thickBot="1">
      <c r="A23" s="162" t="n"/>
      <c r="B23" s="133" t="n"/>
      <c r="C23" s="162" t="n"/>
      <c r="D23" s="134" t="inlineStr">
        <is>
          <t>特定 / S</t>
        </is>
      </c>
      <c r="E23" s="165" t="n"/>
      <c r="F23" s="26" t="n">
        <v>45901</v>
      </c>
      <c r="G23" s="166" t="n"/>
      <c r="H23" s="166" t="n"/>
      <c r="I23" s="27" t="n">
        <v>1308</v>
      </c>
      <c r="J23" s="162" t="n"/>
      <c r="K23" s="133" t="n"/>
      <c r="L23" s="162" t="n"/>
    </row>
    <row r="24">
      <c r="A24" s="162" t="n"/>
      <c r="B24" s="133" t="n"/>
      <c r="C24" s="162" t="n"/>
      <c r="D24" s="167" t="inlineStr">
        <is>
          <t>約定</t>
        </is>
      </c>
      <c r="E24" s="167" t="inlineStr">
        <is>
          <t>東証</t>
        </is>
      </c>
      <c r="F24" s="21" t="n">
        <v>45901</v>
      </c>
      <c r="G24" s="168" t="n">
        <v>100</v>
      </c>
      <c r="H24" s="176" t="n">
        <v>1307</v>
      </c>
      <c r="I24" s="163" t="n"/>
      <c r="J24" s="162" t="n"/>
      <c r="K24" s="133" t="n"/>
      <c r="L24" s="162" t="n"/>
    </row>
    <row r="25" ht="19.5" customHeight="1" s="155" thickBot="1">
      <c r="A25" s="166" t="n"/>
      <c r="B25" s="134" t="n"/>
      <c r="C25" s="166" t="n"/>
      <c r="D25" s="166" t="n"/>
      <c r="E25" s="166" t="n"/>
      <c r="F25" s="22" t="n">
        <v>0.3896643518518518</v>
      </c>
      <c r="G25" s="166" t="n"/>
      <c r="H25" s="169" t="n"/>
      <c r="I25" s="165" t="n"/>
      <c r="J25" s="166" t="n"/>
      <c r="K25" s="134" t="n"/>
      <c r="L25" s="166" t="n"/>
    </row>
    <row r="26" ht="19.5" customHeight="1" s="155" thickBot="1">
      <c r="A26" s="156" t="n">
        <v>3178</v>
      </c>
      <c r="B26" s="108" t="inlineStr">
        <is>
          <t>完了</t>
        </is>
      </c>
      <c r="C26" s="157" t="inlineStr">
        <is>
          <t>通常注文</t>
        </is>
      </c>
      <c r="D26" s="158" t="inlineStr">
        <is>
          <t>ルネサンス   2378    SOR</t>
        </is>
      </c>
      <c r="E26" s="159" t="n"/>
      <c r="F26" s="159" t="n"/>
      <c r="G26" s="159" t="n"/>
      <c r="H26" s="159" t="n"/>
      <c r="I26" s="160" t="n"/>
      <c r="J26" s="161" t="inlineStr">
        <is>
          <t>0ポイント</t>
        </is>
      </c>
      <c r="K26" s="108" t="inlineStr">
        <is>
          <t>取消</t>
        </is>
      </c>
      <c r="L26" s="157" t="inlineStr">
        <is>
          <t>--</t>
        </is>
      </c>
    </row>
    <row r="27" ht="28.5" customHeight="1" s="155">
      <c r="A27" s="162" t="n"/>
      <c r="B27" s="109" t="inlineStr">
        <is>
          <t>(全部約定)</t>
        </is>
      </c>
      <c r="C27" s="162" t="n"/>
      <c r="D27" s="108" t="inlineStr">
        <is>
          <t>現物売</t>
        </is>
      </c>
      <c r="E27" s="163" t="n"/>
      <c r="F27" s="18" t="n">
        <v>45901</v>
      </c>
      <c r="G27" s="164" t="n">
        <v>100</v>
      </c>
      <c r="H27" s="164" t="inlineStr">
        <is>
          <t>指値</t>
        </is>
      </c>
      <c r="I27" s="28" t="n">
        <v>1220</v>
      </c>
      <c r="J27" s="162" t="n"/>
      <c r="K27" s="109" t="inlineStr">
        <is>
          <t>訂正</t>
        </is>
      </c>
      <c r="L27" s="162" t="n"/>
    </row>
    <row r="28" ht="19.5" customHeight="1" s="155" thickBot="1">
      <c r="A28" s="162" t="n"/>
      <c r="B28" s="109" t="n"/>
      <c r="C28" s="162" t="n"/>
      <c r="D28" s="110" t="inlineStr">
        <is>
          <t>特定 / S</t>
        </is>
      </c>
      <c r="E28" s="165" t="n"/>
      <c r="F28" s="19" t="n">
        <v>45922</v>
      </c>
      <c r="G28" s="166" t="n"/>
      <c r="H28" s="166" t="n"/>
      <c r="I28" s="20" t="n">
        <v>1193</v>
      </c>
      <c r="J28" s="162" t="n"/>
      <c r="K28" s="109" t="n"/>
      <c r="L28" s="162" t="n"/>
    </row>
    <row r="29">
      <c r="A29" s="162" t="n"/>
      <c r="B29" s="109" t="n"/>
      <c r="C29" s="162" t="n"/>
      <c r="D29" s="167" t="inlineStr">
        <is>
          <t>約定</t>
        </is>
      </c>
      <c r="E29" s="167" t="inlineStr">
        <is>
          <t>東証</t>
        </is>
      </c>
      <c r="F29" s="21" t="n">
        <v>45901</v>
      </c>
      <c r="G29" s="168" t="n">
        <v>100</v>
      </c>
      <c r="H29" s="176" t="n">
        <v>1220</v>
      </c>
      <c r="I29" s="163" t="n"/>
      <c r="J29" s="162" t="n"/>
      <c r="K29" s="109" t="n"/>
      <c r="L29" s="162" t="n"/>
    </row>
    <row r="30" ht="19.5" customHeight="1" s="155" thickBot="1">
      <c r="A30" s="166" t="n"/>
      <c r="B30" s="110" t="n"/>
      <c r="C30" s="166" t="n"/>
      <c r="D30" s="166" t="n"/>
      <c r="E30" s="166" t="n"/>
      <c r="F30" s="22" t="n">
        <v>0.3971296296296296</v>
      </c>
      <c r="G30" s="166" t="n"/>
      <c r="H30" s="169" t="n"/>
      <c r="I30" s="165" t="n"/>
      <c r="J30" s="166" t="n"/>
      <c r="K30" s="110" t="n"/>
      <c r="L30" s="166" t="n"/>
    </row>
    <row r="31" ht="18.75" customHeight="1" s="155" thickBot="1">
      <c r="A31" s="170" t="n">
        <v>3179</v>
      </c>
      <c r="B31" s="132" t="inlineStr">
        <is>
          <t>完了</t>
        </is>
      </c>
      <c r="C31" s="171" t="inlineStr">
        <is>
          <t>通常注文</t>
        </is>
      </c>
      <c r="D31" s="172" t="inlineStr">
        <is>
          <t>六甲バター   2266    SOR</t>
        </is>
      </c>
      <c r="E31" s="159" t="n"/>
      <c r="F31" s="159" t="n"/>
      <c r="G31" s="159" t="n"/>
      <c r="H31" s="159" t="n"/>
      <c r="I31" s="160" t="n"/>
      <c r="J31" s="173" t="inlineStr">
        <is>
          <t>0ポイント</t>
        </is>
      </c>
      <c r="K31" s="132" t="inlineStr">
        <is>
          <t>取消</t>
        </is>
      </c>
      <c r="L31" s="171" t="inlineStr">
        <is>
          <t>--</t>
        </is>
      </c>
    </row>
    <row r="32" ht="28.5" customHeight="1" s="155">
      <c r="A32" s="162" t="n"/>
      <c r="B32" s="133" t="inlineStr">
        <is>
          <t>(全部約定)</t>
        </is>
      </c>
      <c r="C32" s="162" t="n"/>
      <c r="D32" s="132" t="inlineStr">
        <is>
          <t>現物買</t>
        </is>
      </c>
      <c r="E32" s="163" t="n"/>
      <c r="F32" s="25" t="n">
        <v>45901</v>
      </c>
      <c r="G32" s="174" t="n">
        <v>100</v>
      </c>
      <c r="H32" s="174" t="inlineStr">
        <is>
          <t>指値</t>
        </is>
      </c>
      <c r="I32" s="29" t="n">
        <v>1311</v>
      </c>
      <c r="J32" s="162" t="n"/>
      <c r="K32" s="133" t="inlineStr">
        <is>
          <t>訂正</t>
        </is>
      </c>
      <c r="L32" s="162" t="n"/>
    </row>
    <row r="33" ht="19.5" customHeight="1" s="155" thickBot="1">
      <c r="A33" s="162" t="n"/>
      <c r="B33" s="133" t="n"/>
      <c r="C33" s="162" t="n"/>
      <c r="D33" s="134" t="inlineStr">
        <is>
          <t>特定 / S</t>
        </is>
      </c>
      <c r="E33" s="165" t="n"/>
      <c r="F33" s="26" t="n">
        <v>45922</v>
      </c>
      <c r="G33" s="166" t="n"/>
      <c r="H33" s="166" t="n"/>
      <c r="I33" s="27" t="n">
        <v>1308</v>
      </c>
      <c r="J33" s="162" t="n"/>
      <c r="K33" s="133" t="n"/>
      <c r="L33" s="162" t="n"/>
    </row>
    <row r="34">
      <c r="A34" s="162" t="n"/>
      <c r="B34" s="133" t="n"/>
      <c r="C34" s="162" t="n"/>
      <c r="D34" s="167" t="inlineStr">
        <is>
          <t>約定</t>
        </is>
      </c>
      <c r="E34" s="167" t="inlineStr">
        <is>
          <t>東証</t>
        </is>
      </c>
      <c r="F34" s="21" t="n">
        <v>45901</v>
      </c>
      <c r="G34" s="168" t="n">
        <v>100</v>
      </c>
      <c r="H34" s="176" t="n">
        <v>1311</v>
      </c>
      <c r="I34" s="163" t="n"/>
      <c r="J34" s="162" t="n"/>
      <c r="K34" s="133" t="n"/>
      <c r="L34" s="162" t="n"/>
    </row>
    <row r="35" ht="18.75" customHeight="1" s="155" thickBot="1">
      <c r="A35" s="166" t="n"/>
      <c r="B35" s="134" t="n"/>
      <c r="C35" s="166" t="n"/>
      <c r="D35" s="166" t="n"/>
      <c r="E35" s="166" t="n"/>
      <c r="F35" s="22" t="n">
        <v>0.4052893518518518</v>
      </c>
      <c r="G35" s="166" t="n"/>
      <c r="H35" s="169" t="n"/>
      <c r="I35" s="165" t="n"/>
      <c r="J35" s="166" t="n"/>
      <c r="K35" s="134" t="n"/>
      <c r="L35" s="166" t="n"/>
    </row>
    <row r="36" ht="19.5" customHeight="1" s="155" thickBot="1">
      <c r="A36" s="156" t="n">
        <v>3180</v>
      </c>
      <c r="B36" s="157" t="inlineStr">
        <is>
          <t>取消完了</t>
        </is>
      </c>
      <c r="C36" s="157" t="inlineStr">
        <is>
          <t>通常注文</t>
        </is>
      </c>
      <c r="D36" s="158" t="inlineStr">
        <is>
          <t>六甲バター   2266    東証</t>
        </is>
      </c>
      <c r="E36" s="159" t="n"/>
      <c r="F36" s="159" t="n"/>
      <c r="G36" s="159" t="n"/>
      <c r="H36" s="159" t="n"/>
      <c r="I36" s="160" t="n"/>
      <c r="J36" s="161" t="inlineStr">
        <is>
          <t>0ポイント</t>
        </is>
      </c>
      <c r="K36" s="108" t="inlineStr">
        <is>
          <t>取消</t>
        </is>
      </c>
      <c r="L36" s="157" t="inlineStr">
        <is>
          <t>--</t>
        </is>
      </c>
    </row>
    <row r="37" ht="18.75" customHeight="1" s="155">
      <c r="A37" s="162" t="n"/>
      <c r="B37" s="162" t="n"/>
      <c r="C37" s="162" t="n"/>
      <c r="D37" s="108" t="inlineStr">
        <is>
          <t>現物売</t>
        </is>
      </c>
      <c r="E37" s="163" t="n"/>
      <c r="F37" s="18" t="n">
        <v>45901</v>
      </c>
      <c r="G37" s="164" t="n">
        <v>100</v>
      </c>
      <c r="H37" s="164" t="inlineStr">
        <is>
          <t>指値</t>
        </is>
      </c>
      <c r="I37" s="28" t="n">
        <v>1311</v>
      </c>
      <c r="J37" s="162" t="n"/>
      <c r="K37" s="109" t="inlineStr">
        <is>
          <t>訂正</t>
        </is>
      </c>
      <c r="L37" s="162" t="n"/>
    </row>
    <row r="38" ht="19.5" customHeight="1" s="155" thickBot="1">
      <c r="A38" s="166" t="n"/>
      <c r="B38" s="166" t="n"/>
      <c r="C38" s="166" t="n"/>
      <c r="D38" s="110" t="inlineStr">
        <is>
          <t>特定 / S</t>
        </is>
      </c>
      <c r="E38" s="165" t="n"/>
      <c r="F38" s="19" t="n">
        <v>45922</v>
      </c>
      <c r="G38" s="166" t="n"/>
      <c r="H38" s="166" t="n"/>
      <c r="I38" s="20" t="n">
        <v>1308</v>
      </c>
      <c r="J38" s="166" t="n"/>
      <c r="K38" s="110" t="n"/>
      <c r="L38" s="166" t="n"/>
    </row>
    <row r="39" ht="19.5" customHeight="1" s="155" thickBot="1">
      <c r="A39" s="170" t="n">
        <v>3181</v>
      </c>
      <c r="B39" s="132" t="inlineStr">
        <is>
          <t>完了</t>
        </is>
      </c>
      <c r="C39" s="171" t="inlineStr">
        <is>
          <t>通常注文</t>
        </is>
      </c>
      <c r="D39" s="172" t="inlineStr">
        <is>
          <t>六甲バター   2266    東証</t>
        </is>
      </c>
      <c r="E39" s="159" t="n"/>
      <c r="F39" s="159" t="n"/>
      <c r="G39" s="159" t="n"/>
      <c r="H39" s="159" t="n"/>
      <c r="I39" s="160" t="n"/>
      <c r="J39" s="173" t="inlineStr">
        <is>
          <t>0ポイント</t>
        </is>
      </c>
      <c r="K39" s="132" t="inlineStr">
        <is>
          <t>取消</t>
        </is>
      </c>
      <c r="L39" s="171" t="inlineStr">
        <is>
          <t>--</t>
        </is>
      </c>
    </row>
    <row r="40" ht="19.5" customHeight="1" s="155">
      <c r="A40" s="162" t="n"/>
      <c r="B40" s="133" t="inlineStr">
        <is>
          <t>(全部約定)</t>
        </is>
      </c>
      <c r="C40" s="162" t="n"/>
      <c r="D40" s="132" t="inlineStr">
        <is>
          <t>現物売</t>
        </is>
      </c>
      <c r="E40" s="163" t="n"/>
      <c r="F40" s="25" t="n">
        <v>45901</v>
      </c>
      <c r="G40" s="174" t="n">
        <v>100</v>
      </c>
      <c r="H40" s="174" t="inlineStr">
        <is>
          <t>指値</t>
        </is>
      </c>
      <c r="I40" s="29" t="n">
        <v>1309</v>
      </c>
      <c r="J40" s="162" t="n"/>
      <c r="K40" s="133" t="inlineStr">
        <is>
          <t>訂正</t>
        </is>
      </c>
      <c r="L40" s="162" t="n"/>
    </row>
    <row r="41" ht="18.75" customHeight="1" s="155" thickBot="1">
      <c r="A41" s="162" t="n"/>
      <c r="B41" s="133" t="n"/>
      <c r="C41" s="162" t="n"/>
      <c r="D41" s="134" t="inlineStr">
        <is>
          <t>特定 / S</t>
        </is>
      </c>
      <c r="E41" s="165" t="n"/>
      <c r="F41" s="26" t="n">
        <v>45922</v>
      </c>
      <c r="G41" s="166" t="n"/>
      <c r="H41" s="166" t="n"/>
      <c r="I41" s="27" t="n">
        <v>1308</v>
      </c>
      <c r="J41" s="162" t="n"/>
      <c r="K41" s="133" t="n"/>
      <c r="L41" s="162" t="n"/>
    </row>
    <row r="42">
      <c r="A42" s="162" t="n"/>
      <c r="B42" s="133" t="n"/>
      <c r="C42" s="162" t="n"/>
      <c r="D42" s="167" t="inlineStr">
        <is>
          <t>約定</t>
        </is>
      </c>
      <c r="E42" s="167" t="inlineStr">
        <is>
          <t>東証</t>
        </is>
      </c>
      <c r="F42" s="21" t="n">
        <v>45901</v>
      </c>
      <c r="G42" s="168" t="n">
        <v>100</v>
      </c>
      <c r="H42" s="176" t="n">
        <v>1309</v>
      </c>
      <c r="I42" s="163" t="n"/>
      <c r="J42" s="162" t="n"/>
      <c r="K42" s="133" t="n"/>
      <c r="L42" s="162" t="n"/>
    </row>
    <row r="43" ht="19.5" customHeight="1" s="155" thickBot="1">
      <c r="A43" s="166" t="n"/>
      <c r="B43" s="134" t="n"/>
      <c r="C43" s="166" t="n"/>
      <c r="D43" s="166" t="n"/>
      <c r="E43" s="166" t="n"/>
      <c r="F43" s="22" t="n">
        <v>0.4065856481481481</v>
      </c>
      <c r="G43" s="166" t="n"/>
      <c r="H43" s="169" t="n"/>
      <c r="I43" s="165" t="n"/>
      <c r="J43" s="166" t="n"/>
      <c r="K43" s="134" t="n"/>
      <c r="L43" s="166" t="n"/>
    </row>
    <row r="44" ht="19.5" customHeight="1" s="155" thickBot="1">
      <c r="A44" s="156" t="n">
        <v>3182</v>
      </c>
      <c r="B44" s="157" t="inlineStr">
        <is>
          <t>取消完了</t>
        </is>
      </c>
      <c r="C44" s="157" t="inlineStr">
        <is>
          <t>通常注文</t>
        </is>
      </c>
      <c r="D44" s="158" t="inlineStr">
        <is>
          <t>コメダホールディングス   3543    東証</t>
        </is>
      </c>
      <c r="E44" s="159" t="n"/>
      <c r="F44" s="159" t="n"/>
      <c r="G44" s="159" t="n"/>
      <c r="H44" s="159" t="n"/>
      <c r="I44" s="160" t="n"/>
      <c r="J44" s="161" t="inlineStr">
        <is>
          <t>0ポイント</t>
        </is>
      </c>
      <c r="K44" s="108" t="inlineStr">
        <is>
          <t>取消</t>
        </is>
      </c>
      <c r="L44" s="157" t="inlineStr">
        <is>
          <t>--</t>
        </is>
      </c>
    </row>
    <row r="45" ht="19.5" customHeight="1" s="155">
      <c r="A45" s="162" t="n"/>
      <c r="B45" s="162" t="n"/>
      <c r="C45" s="162" t="n"/>
      <c r="D45" s="108" t="inlineStr">
        <is>
          <t>信新買 (日計り)</t>
        </is>
      </c>
      <c r="E45" s="163" t="n"/>
      <c r="F45" s="18" t="n">
        <v>45901</v>
      </c>
      <c r="G45" s="164" t="n">
        <v>100</v>
      </c>
      <c r="H45" s="164" t="inlineStr">
        <is>
          <t>指値</t>
        </is>
      </c>
      <c r="I45" s="28" t="n">
        <v>3055</v>
      </c>
      <c r="J45" s="162" t="n"/>
      <c r="K45" s="109" t="inlineStr">
        <is>
          <t>訂正</t>
        </is>
      </c>
      <c r="L45" s="162" t="n"/>
    </row>
    <row r="46" ht="19.5" customHeight="1" s="155" thickBot="1">
      <c r="A46" s="166" t="n"/>
      <c r="B46" s="166" t="n"/>
      <c r="C46" s="166" t="n"/>
      <c r="D46" s="110" t="inlineStr">
        <is>
          <t>特定 / S</t>
        </is>
      </c>
      <c r="E46" s="165" t="n"/>
      <c r="F46" s="19" t="n">
        <v>45901</v>
      </c>
      <c r="G46" s="166" t="n"/>
      <c r="H46" s="166" t="n"/>
      <c r="I46" s="20" t="n">
        <v>3040</v>
      </c>
      <c r="J46" s="166" t="n"/>
      <c r="K46" s="110" t="n"/>
      <c r="L46" s="166" t="n"/>
    </row>
    <row r="47" ht="19.5" customHeight="1" s="155" thickBot="1">
      <c r="A47" s="170" t="n">
        <v>3183</v>
      </c>
      <c r="B47" s="132" t="inlineStr">
        <is>
          <t>完了</t>
        </is>
      </c>
      <c r="C47" s="171" t="inlineStr">
        <is>
          <t>通常注文</t>
        </is>
      </c>
      <c r="D47" s="172" t="inlineStr">
        <is>
          <t>六甲バター   2266    東証</t>
        </is>
      </c>
      <c r="E47" s="159" t="n"/>
      <c r="F47" s="159" t="n"/>
      <c r="G47" s="159" t="n"/>
      <c r="H47" s="159" t="n"/>
      <c r="I47" s="160" t="n"/>
      <c r="J47" s="173" t="inlineStr">
        <is>
          <t>0ポイント</t>
        </is>
      </c>
      <c r="K47" s="132" t="inlineStr">
        <is>
          <t>取消</t>
        </is>
      </c>
      <c r="L47" s="171" t="inlineStr">
        <is>
          <t>--</t>
        </is>
      </c>
    </row>
    <row r="48" ht="18.75" customHeight="1" s="155">
      <c r="A48" s="162" t="n"/>
      <c r="B48" s="133" t="inlineStr">
        <is>
          <t>(全部約定)</t>
        </is>
      </c>
      <c r="C48" s="162" t="n"/>
      <c r="D48" s="132" t="inlineStr">
        <is>
          <t>信返売 (日計り)</t>
        </is>
      </c>
      <c r="E48" s="163" t="n"/>
      <c r="F48" s="25" t="n">
        <v>45901</v>
      </c>
      <c r="G48" s="174" t="n">
        <v>200</v>
      </c>
      <c r="H48" s="174" t="inlineStr">
        <is>
          <t>指値</t>
        </is>
      </c>
      <c r="I48" s="29" t="n">
        <v>1309</v>
      </c>
      <c r="J48" s="162" t="n"/>
      <c r="K48" s="133" t="inlineStr">
        <is>
          <t>訂正</t>
        </is>
      </c>
      <c r="L48" s="162" t="n"/>
    </row>
    <row r="49" ht="19.5" customHeight="1" s="155" thickBot="1">
      <c r="A49" s="162" t="n"/>
      <c r="B49" s="133" t="n"/>
      <c r="C49" s="162" t="n"/>
      <c r="D49" s="134" t="inlineStr">
        <is>
          <t>-- / S</t>
        </is>
      </c>
      <c r="E49" s="165" t="n"/>
      <c r="F49" s="26" t="n">
        <v>45901</v>
      </c>
      <c r="G49" s="166" t="n"/>
      <c r="H49" s="166" t="n"/>
      <c r="I49" s="27" t="n">
        <v>1308</v>
      </c>
      <c r="J49" s="162" t="n"/>
      <c r="K49" s="133" t="n"/>
      <c r="L49" s="162" t="n"/>
    </row>
    <row r="50" ht="19.5" customHeight="1" s="155">
      <c r="A50" s="162" t="n"/>
      <c r="B50" s="133" t="n"/>
      <c r="C50" s="162" t="n"/>
      <c r="D50" s="167" t="inlineStr">
        <is>
          <t>約定</t>
        </is>
      </c>
      <c r="E50" s="167" t="inlineStr">
        <is>
          <t>東証</t>
        </is>
      </c>
      <c r="F50" s="21" t="n">
        <v>45901</v>
      </c>
      <c r="G50" s="168" t="n">
        <v>100</v>
      </c>
      <c r="H50" s="176" t="n">
        <v>1309</v>
      </c>
      <c r="I50" s="163" t="n"/>
      <c r="J50" s="162" t="n"/>
      <c r="K50" s="133" t="n"/>
      <c r="L50" s="162" t="n"/>
    </row>
    <row r="51" ht="18.75" customHeight="1" s="155" thickBot="1">
      <c r="A51" s="162" t="n"/>
      <c r="B51" s="133" t="n"/>
      <c r="C51" s="162" t="n"/>
      <c r="D51" s="166" t="n"/>
      <c r="E51" s="166" t="n"/>
      <c r="F51" s="22" t="n">
        <v>0.4140625</v>
      </c>
      <c r="G51" s="166" t="n"/>
      <c r="H51" s="169" t="n"/>
      <c r="I51" s="165" t="n"/>
      <c r="J51" s="162" t="n"/>
      <c r="K51" s="133" t="n"/>
      <c r="L51" s="162" t="n"/>
    </row>
    <row r="52">
      <c r="A52" s="162" t="n"/>
      <c r="B52" s="133" t="n"/>
      <c r="C52" s="162" t="n"/>
      <c r="D52" s="167" t="inlineStr">
        <is>
          <t>約定</t>
        </is>
      </c>
      <c r="E52" s="167" t="inlineStr">
        <is>
          <t>東証</t>
        </is>
      </c>
      <c r="F52" s="21" t="n">
        <v>45901</v>
      </c>
      <c r="G52" s="168" t="n">
        <v>100</v>
      </c>
      <c r="H52" s="176" t="n">
        <v>1309</v>
      </c>
      <c r="I52" s="163" t="n"/>
      <c r="J52" s="162" t="n"/>
      <c r="K52" s="133" t="n"/>
      <c r="L52" s="162" t="n"/>
    </row>
    <row r="53" ht="19.5" customHeight="1" s="155" thickBot="1">
      <c r="A53" s="166" t="n"/>
      <c r="B53" s="134" t="n"/>
      <c r="C53" s="166" t="n"/>
      <c r="D53" s="166" t="n"/>
      <c r="E53" s="166" t="n"/>
      <c r="F53" s="22" t="n">
        <v>0.4140625</v>
      </c>
      <c r="G53" s="166" t="n"/>
      <c r="H53" s="169" t="n"/>
      <c r="I53" s="165" t="n"/>
      <c r="J53" s="166" t="n"/>
      <c r="K53" s="134" t="n"/>
      <c r="L53" s="166" t="n"/>
    </row>
    <row r="54" ht="19.5" customHeight="1" s="155" thickBot="1">
      <c r="A54" s="156" t="n">
        <v>3184</v>
      </c>
      <c r="B54" s="108" t="inlineStr">
        <is>
          <t>完了</t>
        </is>
      </c>
      <c r="C54" s="157" t="inlineStr">
        <is>
          <t>通常注文</t>
        </is>
      </c>
      <c r="D54" s="158" t="inlineStr">
        <is>
          <t>六甲バター   2266    東証</t>
        </is>
      </c>
      <c r="E54" s="159" t="n"/>
      <c r="F54" s="159" t="n"/>
      <c r="G54" s="159" t="n"/>
      <c r="H54" s="159" t="n"/>
      <c r="I54" s="160" t="n"/>
      <c r="J54" s="161" t="inlineStr">
        <is>
          <t>0ポイント</t>
        </is>
      </c>
      <c r="K54" s="108" t="inlineStr">
        <is>
          <t>取消</t>
        </is>
      </c>
      <c r="L54" s="157" t="inlineStr">
        <is>
          <t>--</t>
        </is>
      </c>
    </row>
    <row r="55" ht="19.5" customHeight="1" s="155">
      <c r="A55" s="162" t="n"/>
      <c r="B55" s="109" t="inlineStr">
        <is>
          <t>(全部約定)</t>
        </is>
      </c>
      <c r="C55" s="162" t="n"/>
      <c r="D55" s="108" t="inlineStr">
        <is>
          <t>信新買 (日計り)</t>
        </is>
      </c>
      <c r="E55" s="163" t="n"/>
      <c r="F55" s="18" t="n">
        <v>45901</v>
      </c>
      <c r="G55" s="164" t="n">
        <v>100</v>
      </c>
      <c r="H55" s="164" t="inlineStr">
        <is>
          <t>指値</t>
        </is>
      </c>
      <c r="I55" s="28" t="n">
        <v>1315</v>
      </c>
      <c r="J55" s="162" t="n"/>
      <c r="K55" s="109" t="inlineStr">
        <is>
          <t>訂正</t>
        </is>
      </c>
      <c r="L55" s="162" t="n"/>
    </row>
    <row r="56" ht="19.5" customHeight="1" s="155" thickBot="1">
      <c r="A56" s="162" t="n"/>
      <c r="B56" s="109" t="n"/>
      <c r="C56" s="162" t="n"/>
      <c r="D56" s="110" t="inlineStr">
        <is>
          <t>特定 / S</t>
        </is>
      </c>
      <c r="E56" s="165" t="n"/>
      <c r="F56" s="19" t="n">
        <v>45901</v>
      </c>
      <c r="G56" s="166" t="n"/>
      <c r="H56" s="166" t="n"/>
      <c r="I56" s="20" t="n">
        <v>1308</v>
      </c>
      <c r="J56" s="162" t="n"/>
      <c r="K56" s="109" t="n"/>
      <c r="L56" s="162" t="n"/>
    </row>
    <row r="57">
      <c r="A57" s="162" t="n"/>
      <c r="B57" s="109" t="n"/>
      <c r="C57" s="162" t="n"/>
      <c r="D57" s="167" t="inlineStr">
        <is>
          <t>約定</t>
        </is>
      </c>
      <c r="E57" s="167" t="inlineStr">
        <is>
          <t>東証</t>
        </is>
      </c>
      <c r="F57" s="21" t="n">
        <v>45901</v>
      </c>
      <c r="G57" s="168" t="n">
        <v>100</v>
      </c>
      <c r="H57" s="176" t="n">
        <v>1315</v>
      </c>
      <c r="I57" s="163" t="n"/>
      <c r="J57" s="162" t="n"/>
      <c r="K57" s="109" t="n"/>
      <c r="L57" s="162" t="n"/>
    </row>
    <row r="58" ht="18.75" customHeight="1" s="155" thickBot="1">
      <c r="A58" s="166" t="n"/>
      <c r="B58" s="110" t="n"/>
      <c r="C58" s="166" t="n"/>
      <c r="D58" s="166" t="n"/>
      <c r="E58" s="166" t="n"/>
      <c r="F58" s="22" t="n">
        <v>0.4153125</v>
      </c>
      <c r="G58" s="166" t="n"/>
      <c r="H58" s="169" t="n"/>
      <c r="I58" s="165" t="n"/>
      <c r="J58" s="166" t="n"/>
      <c r="K58" s="110" t="n"/>
      <c r="L58" s="166" t="n"/>
    </row>
    <row r="59" ht="19.5" customHeight="1" s="155" thickBot="1">
      <c r="A59" s="170" t="n">
        <v>3185</v>
      </c>
      <c r="B59" s="132" t="inlineStr">
        <is>
          <t>完了</t>
        </is>
      </c>
      <c r="C59" s="171" t="inlineStr">
        <is>
          <t>通常注文</t>
        </is>
      </c>
      <c r="D59" s="172" t="inlineStr">
        <is>
          <t>六甲バター   2266    東証</t>
        </is>
      </c>
      <c r="E59" s="159" t="n"/>
      <c r="F59" s="159" t="n"/>
      <c r="G59" s="159" t="n"/>
      <c r="H59" s="159" t="n"/>
      <c r="I59" s="160" t="n"/>
      <c r="J59" s="173" t="inlineStr">
        <is>
          <t>0ポイント</t>
        </is>
      </c>
      <c r="K59" s="132" t="inlineStr">
        <is>
          <t>取消</t>
        </is>
      </c>
      <c r="L59" s="171" t="inlineStr">
        <is>
          <t>--</t>
        </is>
      </c>
    </row>
    <row r="60" ht="19.5" customHeight="1" s="155">
      <c r="A60" s="162" t="n"/>
      <c r="B60" s="133" t="inlineStr">
        <is>
          <t>(全部約定)</t>
        </is>
      </c>
      <c r="C60" s="162" t="n"/>
      <c r="D60" s="132" t="inlineStr">
        <is>
          <t>信返売 (日計り)</t>
        </is>
      </c>
      <c r="E60" s="163" t="n"/>
      <c r="F60" s="25" t="n">
        <v>45901</v>
      </c>
      <c r="G60" s="174" t="n">
        <v>100</v>
      </c>
      <c r="H60" s="174" t="inlineStr">
        <is>
          <t>指値</t>
        </is>
      </c>
      <c r="I60" s="29" t="n">
        <v>1313</v>
      </c>
      <c r="J60" s="162" t="n"/>
      <c r="K60" s="133" t="inlineStr">
        <is>
          <t>訂正</t>
        </is>
      </c>
      <c r="L60" s="162" t="n"/>
    </row>
    <row r="61" ht="19.5" customHeight="1" s="155" thickBot="1">
      <c r="A61" s="162" t="n"/>
      <c r="B61" s="133" t="n"/>
      <c r="C61" s="162" t="n"/>
      <c r="D61" s="134" t="inlineStr">
        <is>
          <t>-- / S</t>
        </is>
      </c>
      <c r="E61" s="165" t="n"/>
      <c r="F61" s="26" t="n">
        <v>45901</v>
      </c>
      <c r="G61" s="166" t="n"/>
      <c r="H61" s="166" t="n"/>
      <c r="I61" s="27" t="n">
        <v>1308</v>
      </c>
      <c r="J61" s="162" t="n"/>
      <c r="K61" s="133" t="n"/>
      <c r="L61" s="162" t="n"/>
    </row>
    <row r="62">
      <c r="A62" s="162" t="n"/>
      <c r="B62" s="133" t="n"/>
      <c r="C62" s="162" t="n"/>
      <c r="D62" s="167" t="inlineStr">
        <is>
          <t>約定</t>
        </is>
      </c>
      <c r="E62" s="167" t="inlineStr">
        <is>
          <t>東証</t>
        </is>
      </c>
      <c r="F62" s="21" t="n">
        <v>45901</v>
      </c>
      <c r="G62" s="168" t="n">
        <v>100</v>
      </c>
      <c r="H62" s="176" t="n">
        <v>1313</v>
      </c>
      <c r="I62" s="163" t="n"/>
      <c r="J62" s="162" t="n"/>
      <c r="K62" s="133" t="n"/>
      <c r="L62" s="162" t="n"/>
    </row>
    <row r="63" ht="19.5" customHeight="1" s="155" thickBot="1">
      <c r="A63" s="166" t="n"/>
      <c r="B63" s="134" t="n"/>
      <c r="C63" s="166" t="n"/>
      <c r="D63" s="166" t="n"/>
      <c r="E63" s="166" t="n"/>
      <c r="F63" s="22" t="n">
        <v>0.4164351851851852</v>
      </c>
      <c r="G63" s="166" t="n"/>
      <c r="H63" s="169" t="n"/>
      <c r="I63" s="165" t="n"/>
      <c r="J63" s="166" t="n"/>
      <c r="K63" s="134" t="n"/>
      <c r="L63" s="166" t="n"/>
    </row>
    <row r="64" ht="19.5" customHeight="1" s="155" thickBot="1">
      <c r="A64" s="156" t="n">
        <v>3186</v>
      </c>
      <c r="B64" s="108" t="inlineStr">
        <is>
          <t>完了</t>
        </is>
      </c>
      <c r="C64" s="157" t="inlineStr">
        <is>
          <t>通常注文</t>
        </is>
      </c>
      <c r="D64" s="158" t="inlineStr">
        <is>
          <t>東京電力ホールディングス   9501    SOR</t>
        </is>
      </c>
      <c r="E64" s="159" t="n"/>
      <c r="F64" s="159" t="n"/>
      <c r="G64" s="159" t="n"/>
      <c r="H64" s="159" t="n"/>
      <c r="I64" s="160" t="n"/>
      <c r="J64" s="161" t="inlineStr">
        <is>
          <t>0ポイント</t>
        </is>
      </c>
      <c r="K64" s="108" t="inlineStr">
        <is>
          <t>取消</t>
        </is>
      </c>
      <c r="L64" s="157" t="inlineStr">
        <is>
          <t>--</t>
        </is>
      </c>
    </row>
    <row r="65" ht="18.75" customHeight="1" s="155">
      <c r="A65" s="162" t="n"/>
      <c r="B65" s="109" t="inlineStr">
        <is>
          <t>(全部約定)</t>
        </is>
      </c>
      <c r="C65" s="162" t="n"/>
      <c r="D65" s="108" t="inlineStr">
        <is>
          <t>現物買</t>
        </is>
      </c>
      <c r="E65" s="163" t="n"/>
      <c r="F65" s="18" t="n">
        <v>45901</v>
      </c>
      <c r="G65" s="164" t="n">
        <v>100</v>
      </c>
      <c r="H65" s="164" t="inlineStr">
        <is>
          <t>指値</t>
        </is>
      </c>
      <c r="I65" s="121" t="n">
        <v>771.1</v>
      </c>
      <c r="J65" s="162" t="n"/>
      <c r="K65" s="109" t="inlineStr">
        <is>
          <t>訂正</t>
        </is>
      </c>
      <c r="L65" s="162" t="n"/>
    </row>
    <row r="66" ht="19.5" customHeight="1" s="155" thickBot="1">
      <c r="A66" s="162" t="n"/>
      <c r="B66" s="109" t="n"/>
      <c r="C66" s="162" t="n"/>
      <c r="D66" s="110" t="inlineStr">
        <is>
          <t>特定 / P</t>
        </is>
      </c>
      <c r="E66" s="165" t="n"/>
      <c r="F66" s="19" t="n">
        <v>45922</v>
      </c>
      <c r="G66" s="166" t="n"/>
      <c r="H66" s="166" t="n"/>
      <c r="I66" s="122" t="n">
        <v>762.1</v>
      </c>
      <c r="J66" s="162" t="n"/>
      <c r="K66" s="109" t="n"/>
      <c r="L66" s="162" t="n"/>
    </row>
    <row r="67">
      <c r="A67" s="162" t="n"/>
      <c r="B67" s="109" t="n"/>
      <c r="C67" s="162" t="n"/>
      <c r="D67" s="167" t="inlineStr">
        <is>
          <t>約定</t>
        </is>
      </c>
      <c r="E67" s="167" t="inlineStr">
        <is>
          <t>PTS（X）</t>
        </is>
      </c>
      <c r="F67" s="21" t="n">
        <v>45901</v>
      </c>
      <c r="G67" s="168" t="n">
        <v>100</v>
      </c>
      <c r="H67" s="168" t="n">
        <v>771.1</v>
      </c>
      <c r="I67" s="163" t="n"/>
      <c r="J67" s="162" t="n"/>
      <c r="K67" s="109" t="n"/>
      <c r="L67" s="162" t="n"/>
    </row>
    <row r="68" ht="19.5" customHeight="1" s="155" thickBot="1">
      <c r="A68" s="166" t="n"/>
      <c r="B68" s="110" t="n"/>
      <c r="C68" s="166" t="n"/>
      <c r="D68" s="166" t="n"/>
      <c r="E68" s="166" t="n"/>
      <c r="F68" s="22" t="n">
        <v>0.4180439814814815</v>
      </c>
      <c r="G68" s="166" t="n"/>
      <c r="H68" s="169" t="n"/>
      <c r="I68" s="165" t="n"/>
      <c r="J68" s="166" t="n"/>
      <c r="K68" s="110" t="n"/>
      <c r="L68" s="166" t="n"/>
    </row>
    <row r="69" ht="19.5" customHeight="1" s="155" thickBot="1">
      <c r="A69" s="170" t="n">
        <v>3187</v>
      </c>
      <c r="B69" s="132" t="inlineStr">
        <is>
          <t>完了</t>
        </is>
      </c>
      <c r="C69" s="171" t="inlineStr">
        <is>
          <t>通常注文</t>
        </is>
      </c>
      <c r="D69" s="172" t="inlineStr">
        <is>
          <t>東京電力ホールディングス   9501    SOR</t>
        </is>
      </c>
      <c r="E69" s="159" t="n"/>
      <c r="F69" s="159" t="n"/>
      <c r="G69" s="159" t="n"/>
      <c r="H69" s="159" t="n"/>
      <c r="I69" s="160" t="n"/>
      <c r="J69" s="173" t="inlineStr">
        <is>
          <t>0ポイント</t>
        </is>
      </c>
      <c r="K69" s="132" t="inlineStr">
        <is>
          <t>取消</t>
        </is>
      </c>
      <c r="L69" s="171" t="inlineStr">
        <is>
          <t>--</t>
        </is>
      </c>
    </row>
    <row r="70" ht="18.75" customHeight="1" s="155">
      <c r="A70" s="162" t="n"/>
      <c r="B70" s="133" t="inlineStr">
        <is>
          <t>(全部約定)</t>
        </is>
      </c>
      <c r="C70" s="162" t="n"/>
      <c r="D70" s="132" t="inlineStr">
        <is>
          <t>現物買</t>
        </is>
      </c>
      <c r="E70" s="163" t="n"/>
      <c r="F70" s="25" t="n">
        <v>45901</v>
      </c>
      <c r="G70" s="174" t="n">
        <v>100</v>
      </c>
      <c r="H70" s="174" t="inlineStr">
        <is>
          <t>指値</t>
        </is>
      </c>
      <c r="I70" s="145" t="n">
        <v>773.7</v>
      </c>
      <c r="J70" s="162" t="n"/>
      <c r="K70" s="133" t="inlineStr">
        <is>
          <t>訂正</t>
        </is>
      </c>
      <c r="L70" s="162" t="n"/>
    </row>
    <row r="71" ht="19.5" customHeight="1" s="155" thickBot="1">
      <c r="A71" s="162" t="n"/>
      <c r="B71" s="133" t="n"/>
      <c r="C71" s="162" t="n"/>
      <c r="D71" s="134" t="inlineStr">
        <is>
          <t>特定 / P</t>
        </is>
      </c>
      <c r="E71" s="165" t="n"/>
      <c r="F71" s="26" t="n">
        <v>45922</v>
      </c>
      <c r="G71" s="166" t="n"/>
      <c r="H71" s="166" t="n"/>
      <c r="I71" s="146" t="n">
        <v>762.1</v>
      </c>
      <c r="J71" s="162" t="n"/>
      <c r="K71" s="133" t="n"/>
      <c r="L71" s="162" t="n"/>
    </row>
    <row r="72">
      <c r="A72" s="162" t="n"/>
      <c r="B72" s="133" t="n"/>
      <c r="C72" s="162" t="n"/>
      <c r="D72" s="167" t="inlineStr">
        <is>
          <t>約定</t>
        </is>
      </c>
      <c r="E72" s="167" t="inlineStr">
        <is>
          <t>PTS（O）</t>
        </is>
      </c>
      <c r="F72" s="21" t="n">
        <v>45901</v>
      </c>
      <c r="G72" s="168" t="n">
        <v>100</v>
      </c>
      <c r="H72" s="168" t="n">
        <v>773.6</v>
      </c>
      <c r="I72" s="163" t="n"/>
      <c r="J72" s="162" t="n"/>
      <c r="K72" s="133" t="n"/>
      <c r="L72" s="162" t="n"/>
    </row>
    <row r="73" ht="19.5" customHeight="1" s="155" thickBot="1">
      <c r="A73" s="166" t="n"/>
      <c r="B73" s="134" t="n"/>
      <c r="C73" s="166" t="n"/>
      <c r="D73" s="166" t="n"/>
      <c r="E73" s="166" t="n"/>
      <c r="F73" s="22" t="n">
        <v>0.4221527777777778</v>
      </c>
      <c r="G73" s="166" t="n"/>
      <c r="H73" s="169" t="n"/>
      <c r="I73" s="165" t="n"/>
      <c r="J73" s="166" t="n"/>
      <c r="K73" s="134" t="n"/>
      <c r="L73" s="166" t="n"/>
    </row>
    <row r="74" ht="19.5" customHeight="1" s="155" thickBot="1">
      <c r="A74" s="156" t="n">
        <v>3188</v>
      </c>
      <c r="B74" s="108" t="inlineStr">
        <is>
          <t>完了</t>
        </is>
      </c>
      <c r="C74" s="157" t="inlineStr">
        <is>
          <t>通常注文</t>
        </is>
      </c>
      <c r="D74" s="158" t="inlineStr">
        <is>
          <t>東京電力ホールディングス   9501    東証</t>
        </is>
      </c>
      <c r="E74" s="159" t="n"/>
      <c r="F74" s="159" t="n"/>
      <c r="G74" s="159" t="n"/>
      <c r="H74" s="159" t="n"/>
      <c r="I74" s="160" t="n"/>
      <c r="J74" s="161" t="inlineStr">
        <is>
          <t>0ポイント</t>
        </is>
      </c>
      <c r="K74" s="108" t="inlineStr">
        <is>
          <t>取消</t>
        </is>
      </c>
      <c r="L74" s="157" t="inlineStr">
        <is>
          <t>--</t>
        </is>
      </c>
    </row>
    <row r="75" ht="18.75" customHeight="1" s="155">
      <c r="A75" s="162" t="n"/>
      <c r="B75" s="109" t="inlineStr">
        <is>
          <t>(全部約定)</t>
        </is>
      </c>
      <c r="C75" s="162" t="n"/>
      <c r="D75" s="108" t="inlineStr">
        <is>
          <t>信新売 (日計り)</t>
        </is>
      </c>
      <c r="E75" s="163" t="n"/>
      <c r="F75" s="18" t="n">
        <v>45901</v>
      </c>
      <c r="G75" s="164" t="n">
        <v>300</v>
      </c>
      <c r="H75" s="164" t="inlineStr">
        <is>
          <t>指値</t>
        </is>
      </c>
      <c r="I75" s="121" t="n">
        <v>767.8</v>
      </c>
      <c r="J75" s="162" t="n"/>
      <c r="K75" s="109" t="inlineStr">
        <is>
          <t>訂正</t>
        </is>
      </c>
      <c r="L75" s="162" t="n"/>
    </row>
    <row r="76" ht="19.5" customHeight="1" s="155" thickBot="1">
      <c r="A76" s="162" t="n"/>
      <c r="B76" s="109" t="n"/>
      <c r="C76" s="162" t="n"/>
      <c r="D76" s="110" t="inlineStr">
        <is>
          <t>特定 / S</t>
        </is>
      </c>
      <c r="E76" s="165" t="n"/>
      <c r="F76" s="19" t="n">
        <v>45901</v>
      </c>
      <c r="G76" s="166" t="n"/>
      <c r="H76" s="166" t="n"/>
      <c r="I76" s="122" t="n">
        <v>760.7</v>
      </c>
      <c r="J76" s="162" t="n"/>
      <c r="K76" s="109" t="n"/>
      <c r="L76" s="162" t="n"/>
    </row>
    <row r="77">
      <c r="A77" s="162" t="n"/>
      <c r="B77" s="109" t="n"/>
      <c r="C77" s="162" t="n"/>
      <c r="D77" s="167" t="inlineStr">
        <is>
          <t>約定</t>
        </is>
      </c>
      <c r="E77" s="167" t="inlineStr">
        <is>
          <t>東証</t>
        </is>
      </c>
      <c r="F77" s="21" t="n">
        <v>45901</v>
      </c>
      <c r="G77" s="168" t="n">
        <v>300</v>
      </c>
      <c r="H77" s="168" t="n">
        <v>767.8</v>
      </c>
      <c r="I77" s="163" t="n"/>
      <c r="J77" s="162" t="n"/>
      <c r="K77" s="109" t="n"/>
      <c r="L77" s="162" t="n"/>
    </row>
    <row r="78" ht="19.5" customHeight="1" s="155" thickBot="1">
      <c r="A78" s="166" t="n"/>
      <c r="B78" s="110" t="n"/>
      <c r="C78" s="166" t="n"/>
      <c r="D78" s="166" t="n"/>
      <c r="E78" s="166" t="n"/>
      <c r="F78" s="22" t="n">
        <v>0.4315625</v>
      </c>
      <c r="G78" s="166" t="n"/>
      <c r="H78" s="169" t="n"/>
      <c r="I78" s="165" t="n"/>
      <c r="J78" s="166" t="n"/>
      <c r="K78" s="110" t="n"/>
      <c r="L78" s="166" t="n"/>
    </row>
    <row r="79" ht="19.5" customHeight="1" s="155" thickBot="1">
      <c r="A79" s="170" t="n">
        <v>3189</v>
      </c>
      <c r="B79" s="132" t="inlineStr">
        <is>
          <t>完了</t>
        </is>
      </c>
      <c r="C79" s="171" t="inlineStr">
        <is>
          <t>通常注文</t>
        </is>
      </c>
      <c r="D79" s="172" t="inlineStr">
        <is>
          <t>東京電力ホールディングス   9501    東証</t>
        </is>
      </c>
      <c r="E79" s="159" t="n"/>
      <c r="F79" s="159" t="n"/>
      <c r="G79" s="159" t="n"/>
      <c r="H79" s="159" t="n"/>
      <c r="I79" s="160" t="n"/>
      <c r="J79" s="173" t="inlineStr">
        <is>
          <t>0ポイント</t>
        </is>
      </c>
      <c r="K79" s="132" t="inlineStr">
        <is>
          <t>取消</t>
        </is>
      </c>
      <c r="L79" s="171" t="inlineStr">
        <is>
          <t>--</t>
        </is>
      </c>
    </row>
    <row r="80" ht="18.75" customHeight="1" s="155">
      <c r="A80" s="162" t="n"/>
      <c r="B80" s="133" t="inlineStr">
        <is>
          <t>(全部約定)</t>
        </is>
      </c>
      <c r="C80" s="162" t="n"/>
      <c r="D80" s="132" t="inlineStr">
        <is>
          <t>信返買 (日計り)</t>
        </is>
      </c>
      <c r="E80" s="163" t="n"/>
      <c r="F80" s="25" t="n">
        <v>45901</v>
      </c>
      <c r="G80" s="174" t="n">
        <v>300</v>
      </c>
      <c r="H80" s="174" t="inlineStr">
        <is>
          <t>指値</t>
        </is>
      </c>
      <c r="I80" s="145" t="n">
        <v>767.2</v>
      </c>
      <c r="J80" s="162" t="n"/>
      <c r="K80" s="133" t="inlineStr">
        <is>
          <t>訂正</t>
        </is>
      </c>
      <c r="L80" s="162" t="n"/>
    </row>
    <row r="81" ht="19.5" customHeight="1" s="155" thickBot="1">
      <c r="A81" s="162" t="n"/>
      <c r="B81" s="133" t="n"/>
      <c r="C81" s="162" t="n"/>
      <c r="D81" s="134" t="inlineStr">
        <is>
          <t>-- / S</t>
        </is>
      </c>
      <c r="E81" s="165" t="n"/>
      <c r="F81" s="26" t="n">
        <v>45901</v>
      </c>
      <c r="G81" s="166" t="n"/>
      <c r="H81" s="166" t="n"/>
      <c r="I81" s="146" t="n">
        <v>760.7</v>
      </c>
      <c r="J81" s="162" t="n"/>
      <c r="K81" s="133" t="n"/>
      <c r="L81" s="162" t="n"/>
    </row>
    <row r="82">
      <c r="A82" s="162" t="n"/>
      <c r="B82" s="133" t="n"/>
      <c r="C82" s="162" t="n"/>
      <c r="D82" s="167" t="inlineStr">
        <is>
          <t>約定</t>
        </is>
      </c>
      <c r="E82" s="167" t="inlineStr">
        <is>
          <t>東証</t>
        </is>
      </c>
      <c r="F82" s="21" t="n">
        <v>45901</v>
      </c>
      <c r="G82" s="168" t="n">
        <v>300</v>
      </c>
      <c r="H82" s="168" t="n">
        <v>767.2</v>
      </c>
      <c r="I82" s="163" t="n"/>
      <c r="J82" s="162" t="n"/>
      <c r="K82" s="133" t="n"/>
      <c r="L82" s="162" t="n"/>
    </row>
    <row r="83" ht="19.5" customHeight="1" s="155" thickBot="1">
      <c r="A83" s="166" t="n"/>
      <c r="B83" s="134" t="n"/>
      <c r="C83" s="166" t="n"/>
      <c r="D83" s="166" t="n"/>
      <c r="E83" s="166" t="n"/>
      <c r="F83" s="22" t="n">
        <v>0.4318171296296296</v>
      </c>
      <c r="G83" s="166" t="n"/>
      <c r="H83" s="169" t="n"/>
      <c r="I83" s="165" t="n"/>
      <c r="J83" s="166" t="n"/>
      <c r="K83" s="134" t="n"/>
      <c r="L83" s="166" t="n"/>
    </row>
    <row r="84" ht="19.5" customHeight="1" s="155" thickBot="1">
      <c r="A84" s="156" t="n">
        <v>3190</v>
      </c>
      <c r="B84" s="108" t="inlineStr">
        <is>
          <t>完了</t>
        </is>
      </c>
      <c r="C84" s="157" t="inlineStr">
        <is>
          <t>通常注文</t>
        </is>
      </c>
      <c r="D84" s="158" t="inlineStr">
        <is>
          <t>東京電力ホールディングス   9501    東証</t>
        </is>
      </c>
      <c r="E84" s="159" t="n"/>
      <c r="F84" s="159" t="n"/>
      <c r="G84" s="159" t="n"/>
      <c r="H84" s="159" t="n"/>
      <c r="I84" s="160" t="n"/>
      <c r="J84" s="161" t="inlineStr">
        <is>
          <t>0ポイント</t>
        </is>
      </c>
      <c r="K84" s="108" t="inlineStr">
        <is>
          <t>取消</t>
        </is>
      </c>
      <c r="L84" s="157" t="inlineStr">
        <is>
          <t>--</t>
        </is>
      </c>
    </row>
    <row r="85" ht="18.75" customHeight="1" s="155">
      <c r="A85" s="162" t="n"/>
      <c r="B85" s="109" t="inlineStr">
        <is>
          <t>(全部約定)</t>
        </is>
      </c>
      <c r="C85" s="162" t="n"/>
      <c r="D85" s="108" t="inlineStr">
        <is>
          <t>信新買 (日計り)</t>
        </is>
      </c>
      <c r="E85" s="163" t="n"/>
      <c r="F85" s="18" t="n">
        <v>45901</v>
      </c>
      <c r="G85" s="164" t="n">
        <v>300</v>
      </c>
      <c r="H85" s="164" t="inlineStr">
        <is>
          <t>指値</t>
        </is>
      </c>
      <c r="I85" s="121" t="n">
        <v>766.2</v>
      </c>
      <c r="J85" s="162" t="n"/>
      <c r="K85" s="109" t="inlineStr">
        <is>
          <t>訂正</t>
        </is>
      </c>
      <c r="L85" s="162" t="n"/>
    </row>
    <row r="86" ht="19.5" customHeight="1" s="155" thickBot="1">
      <c r="A86" s="162" t="n"/>
      <c r="B86" s="109" t="n"/>
      <c r="C86" s="162" t="n"/>
      <c r="D86" s="110" t="inlineStr">
        <is>
          <t>特定 / S</t>
        </is>
      </c>
      <c r="E86" s="165" t="n"/>
      <c r="F86" s="19" t="n">
        <v>45901</v>
      </c>
      <c r="G86" s="166" t="n"/>
      <c r="H86" s="166" t="n"/>
      <c r="I86" s="122" t="n">
        <v>760.7</v>
      </c>
      <c r="J86" s="162" t="n"/>
      <c r="K86" s="109" t="n"/>
      <c r="L86" s="162" t="n"/>
    </row>
    <row r="87">
      <c r="A87" s="162" t="n"/>
      <c r="B87" s="109" t="n"/>
      <c r="C87" s="162" t="n"/>
      <c r="D87" s="167" t="inlineStr">
        <is>
          <t>約定</t>
        </is>
      </c>
      <c r="E87" s="167" t="inlineStr">
        <is>
          <t>東証</t>
        </is>
      </c>
      <c r="F87" s="21" t="n">
        <v>45901</v>
      </c>
      <c r="G87" s="168" t="n">
        <v>300</v>
      </c>
      <c r="H87" s="168" t="n">
        <v>766.2</v>
      </c>
      <c r="I87" s="163" t="n"/>
      <c r="J87" s="162" t="n"/>
      <c r="K87" s="109" t="n"/>
      <c r="L87" s="162" t="n"/>
    </row>
    <row r="88" ht="19.5" customHeight="1" s="155" thickBot="1">
      <c r="A88" s="166" t="n"/>
      <c r="B88" s="110" t="n"/>
      <c r="C88" s="166" t="n"/>
      <c r="D88" s="166" t="n"/>
      <c r="E88" s="166" t="n"/>
      <c r="F88" s="22" t="n">
        <v>0.4333217592592593</v>
      </c>
      <c r="G88" s="166" t="n"/>
      <c r="H88" s="169" t="n"/>
      <c r="I88" s="165" t="n"/>
      <c r="J88" s="166" t="n"/>
      <c r="K88" s="110" t="n"/>
      <c r="L88" s="166" t="n"/>
    </row>
    <row r="89" ht="18.75" customHeight="1" s="155" thickBot="1">
      <c r="A89" s="170" t="n">
        <v>3191</v>
      </c>
      <c r="B89" s="132" t="inlineStr">
        <is>
          <t>完了</t>
        </is>
      </c>
      <c r="C89" s="171" t="inlineStr">
        <is>
          <t>通常注文</t>
        </is>
      </c>
      <c r="D89" s="172" t="inlineStr">
        <is>
          <t>東京電力ホールディングス   9501    東証</t>
        </is>
      </c>
      <c r="E89" s="159" t="n"/>
      <c r="F89" s="159" t="n"/>
      <c r="G89" s="159" t="n"/>
      <c r="H89" s="159" t="n"/>
      <c r="I89" s="160" t="n"/>
      <c r="J89" s="173" t="inlineStr">
        <is>
          <t>0ポイント</t>
        </is>
      </c>
      <c r="K89" s="132" t="inlineStr">
        <is>
          <t>取消</t>
        </is>
      </c>
      <c r="L89" s="171" t="inlineStr">
        <is>
          <t>--</t>
        </is>
      </c>
    </row>
    <row r="90" ht="19.5" customHeight="1" s="155">
      <c r="A90" s="162" t="n"/>
      <c r="B90" s="133" t="inlineStr">
        <is>
          <t>(全部約定)</t>
        </is>
      </c>
      <c r="C90" s="162" t="n"/>
      <c r="D90" s="132" t="inlineStr">
        <is>
          <t>信返売 (日計り)</t>
        </is>
      </c>
      <c r="E90" s="163" t="n"/>
      <c r="F90" s="25" t="n">
        <v>45901</v>
      </c>
      <c r="G90" s="174" t="n">
        <v>300</v>
      </c>
      <c r="H90" s="174" t="inlineStr">
        <is>
          <t>指値</t>
        </is>
      </c>
      <c r="I90" s="145" t="n">
        <v>766.6</v>
      </c>
      <c r="J90" s="162" t="n"/>
      <c r="K90" s="133" t="inlineStr">
        <is>
          <t>訂正</t>
        </is>
      </c>
      <c r="L90" s="162" t="n"/>
    </row>
    <row r="91" ht="19.5" customHeight="1" s="155" thickBot="1">
      <c r="A91" s="162" t="n"/>
      <c r="B91" s="133" t="n"/>
      <c r="C91" s="162" t="n"/>
      <c r="D91" s="134" t="inlineStr">
        <is>
          <t>-- / S</t>
        </is>
      </c>
      <c r="E91" s="165" t="n"/>
      <c r="F91" s="26" t="n">
        <v>45901</v>
      </c>
      <c r="G91" s="166" t="n"/>
      <c r="H91" s="166" t="n"/>
      <c r="I91" s="146" t="n">
        <v>760.7</v>
      </c>
      <c r="J91" s="162" t="n"/>
      <c r="K91" s="133" t="n"/>
      <c r="L91" s="162" t="n"/>
    </row>
    <row r="92">
      <c r="A92" s="162" t="n"/>
      <c r="B92" s="133" t="n"/>
      <c r="C92" s="162" t="n"/>
      <c r="D92" s="167" t="inlineStr">
        <is>
          <t>約定</t>
        </is>
      </c>
      <c r="E92" s="167" t="inlineStr">
        <is>
          <t>東証</t>
        </is>
      </c>
      <c r="F92" s="21" t="n">
        <v>45901</v>
      </c>
      <c r="G92" s="168" t="n">
        <v>300</v>
      </c>
      <c r="H92" s="168" t="n">
        <v>766.6</v>
      </c>
      <c r="I92" s="163" t="n"/>
      <c r="J92" s="162" t="n"/>
      <c r="K92" s="133" t="n"/>
      <c r="L92" s="162" t="n"/>
    </row>
    <row r="93" ht="19.5" customHeight="1" s="155" thickBot="1">
      <c r="A93" s="166" t="n"/>
      <c r="B93" s="134" t="n"/>
      <c r="C93" s="166" t="n"/>
      <c r="D93" s="166" t="n"/>
      <c r="E93" s="166" t="n"/>
      <c r="F93" s="22" t="n">
        <v>0.433587962962963</v>
      </c>
      <c r="G93" s="166" t="n"/>
      <c r="H93" s="169" t="n"/>
      <c r="I93" s="165" t="n"/>
      <c r="J93" s="166" t="n"/>
      <c r="K93" s="134" t="n"/>
      <c r="L93" s="166" t="n"/>
    </row>
    <row r="94" ht="19.5" customHeight="1" s="155" thickBot="1">
      <c r="A94" s="156" t="n">
        <v>3192</v>
      </c>
      <c r="B94" s="108" t="inlineStr">
        <is>
          <t>完了</t>
        </is>
      </c>
      <c r="C94" s="157" t="inlineStr">
        <is>
          <t>通常注文</t>
        </is>
      </c>
      <c r="D94" s="158" t="inlineStr">
        <is>
          <t>東京電力ホールディングス   9501    東証</t>
        </is>
      </c>
      <c r="E94" s="159" t="n"/>
      <c r="F94" s="159" t="n"/>
      <c r="G94" s="159" t="n"/>
      <c r="H94" s="159" t="n"/>
      <c r="I94" s="160" t="n"/>
      <c r="J94" s="161" t="inlineStr">
        <is>
          <t>0ポイント</t>
        </is>
      </c>
      <c r="K94" s="108" t="inlineStr">
        <is>
          <t>取消</t>
        </is>
      </c>
      <c r="L94" s="157" t="inlineStr">
        <is>
          <t>--</t>
        </is>
      </c>
    </row>
    <row r="95" ht="18.75" customHeight="1" s="155">
      <c r="A95" s="162" t="n"/>
      <c r="B95" s="109" t="inlineStr">
        <is>
          <t>(全部約定)</t>
        </is>
      </c>
      <c r="C95" s="162" t="n"/>
      <c r="D95" s="108" t="inlineStr">
        <is>
          <t>信新買 (日計り)</t>
        </is>
      </c>
      <c r="E95" s="163" t="n"/>
      <c r="F95" s="18" t="n">
        <v>45901</v>
      </c>
      <c r="G95" s="164" t="n">
        <v>300</v>
      </c>
      <c r="H95" s="164" t="inlineStr">
        <is>
          <t>指値</t>
        </is>
      </c>
      <c r="I95" s="121" t="n">
        <v>766.4</v>
      </c>
      <c r="J95" s="162" t="n"/>
      <c r="K95" s="109" t="inlineStr">
        <is>
          <t>訂正</t>
        </is>
      </c>
      <c r="L95" s="162" t="n"/>
    </row>
    <row r="96" ht="19.5" customHeight="1" s="155" thickBot="1">
      <c r="A96" s="162" t="n"/>
      <c r="B96" s="109" t="n"/>
      <c r="C96" s="162" t="n"/>
      <c r="D96" s="110" t="inlineStr">
        <is>
          <t>特定 / S</t>
        </is>
      </c>
      <c r="E96" s="165" t="n"/>
      <c r="F96" s="19" t="n">
        <v>45901</v>
      </c>
      <c r="G96" s="166" t="n"/>
      <c r="H96" s="166" t="n"/>
      <c r="I96" s="122" t="n">
        <v>760.7</v>
      </c>
      <c r="J96" s="162" t="n"/>
      <c r="K96" s="109" t="n"/>
      <c r="L96" s="162" t="n"/>
    </row>
    <row r="97">
      <c r="A97" s="162" t="n"/>
      <c r="B97" s="109" t="n"/>
      <c r="C97" s="162" t="n"/>
      <c r="D97" s="167" t="inlineStr">
        <is>
          <t>約定</t>
        </is>
      </c>
      <c r="E97" s="167" t="inlineStr">
        <is>
          <t>東証</t>
        </is>
      </c>
      <c r="F97" s="21" t="n">
        <v>45901</v>
      </c>
      <c r="G97" s="168" t="n">
        <v>200</v>
      </c>
      <c r="H97" s="168" t="n">
        <v>766.4</v>
      </c>
      <c r="I97" s="163" t="n"/>
      <c r="J97" s="162" t="n"/>
      <c r="K97" s="109" t="n"/>
      <c r="L97" s="162" t="n"/>
    </row>
    <row r="98" ht="19.5" customHeight="1" s="155" thickBot="1">
      <c r="A98" s="162" t="n"/>
      <c r="B98" s="109" t="n"/>
      <c r="C98" s="162" t="n"/>
      <c r="D98" s="166" t="n"/>
      <c r="E98" s="166" t="n"/>
      <c r="F98" s="22" t="n">
        <v>0.4346296296296296</v>
      </c>
      <c r="G98" s="166" t="n"/>
      <c r="H98" s="169" t="n"/>
      <c r="I98" s="165" t="n"/>
      <c r="J98" s="162" t="n"/>
      <c r="K98" s="109" t="n"/>
      <c r="L98" s="162" t="n"/>
    </row>
    <row r="99" ht="18.75" customHeight="1" s="155">
      <c r="A99" s="162" t="n"/>
      <c r="B99" s="109" t="n"/>
      <c r="C99" s="162" t="n"/>
      <c r="D99" s="167" t="inlineStr">
        <is>
          <t>約定</t>
        </is>
      </c>
      <c r="E99" s="167" t="inlineStr">
        <is>
          <t>東証</t>
        </is>
      </c>
      <c r="F99" s="21" t="n">
        <v>45901</v>
      </c>
      <c r="G99" s="168" t="n">
        <v>100</v>
      </c>
      <c r="H99" s="168" t="n">
        <v>766.4</v>
      </c>
      <c r="I99" s="163" t="n"/>
      <c r="J99" s="162" t="n"/>
      <c r="K99" s="109" t="n"/>
      <c r="L99" s="162" t="n"/>
    </row>
    <row r="100" ht="19.5" customHeight="1" s="155" thickBot="1">
      <c r="A100" s="166" t="n"/>
      <c r="B100" s="110" t="n"/>
      <c r="C100" s="166" t="n"/>
      <c r="D100" s="166" t="n"/>
      <c r="E100" s="166" t="n"/>
      <c r="F100" s="22" t="n">
        <v>0.4346412037037037</v>
      </c>
      <c r="G100" s="166" t="n"/>
      <c r="H100" s="169" t="n"/>
      <c r="I100" s="165" t="n"/>
      <c r="J100" s="166" t="n"/>
      <c r="K100" s="110" t="n"/>
      <c r="L100" s="166" t="n"/>
    </row>
    <row r="101" ht="18.75" customHeight="1" s="155" thickBot="1">
      <c r="A101" s="170" t="n">
        <v>3193</v>
      </c>
      <c r="B101" s="132" t="inlineStr">
        <is>
          <t>完了</t>
        </is>
      </c>
      <c r="C101" s="171" t="inlineStr">
        <is>
          <t>通常注文</t>
        </is>
      </c>
      <c r="D101" s="172" t="inlineStr">
        <is>
          <t>東京電力ホールディングス   9501    東証</t>
        </is>
      </c>
      <c r="E101" s="159" t="n"/>
      <c r="F101" s="159" t="n"/>
      <c r="G101" s="159" t="n"/>
      <c r="H101" s="159" t="n"/>
      <c r="I101" s="160" t="n"/>
      <c r="J101" s="173" t="inlineStr">
        <is>
          <t>0ポイント</t>
        </is>
      </c>
      <c r="K101" s="132" t="inlineStr">
        <is>
          <t>取消</t>
        </is>
      </c>
      <c r="L101" s="171" t="inlineStr">
        <is>
          <t>--</t>
        </is>
      </c>
    </row>
    <row r="102" ht="18.75" customHeight="1" s="155">
      <c r="A102" s="162" t="n"/>
      <c r="B102" s="133" t="inlineStr">
        <is>
          <t>(全部約定)</t>
        </is>
      </c>
      <c r="C102" s="162" t="n"/>
      <c r="D102" s="132" t="inlineStr">
        <is>
          <t>信返売 (日計り)</t>
        </is>
      </c>
      <c r="E102" s="163" t="n"/>
      <c r="F102" s="25" t="n">
        <v>45901</v>
      </c>
      <c r="G102" s="174" t="n">
        <v>300</v>
      </c>
      <c r="H102" s="174" t="inlineStr">
        <is>
          <t>指値</t>
        </is>
      </c>
      <c r="I102" s="145" t="n">
        <v>767.6</v>
      </c>
      <c r="J102" s="162" t="n"/>
      <c r="K102" s="133" t="inlineStr">
        <is>
          <t>訂正</t>
        </is>
      </c>
      <c r="L102" s="162" t="n"/>
    </row>
    <row r="103" ht="19.5" customHeight="1" s="155" thickBot="1">
      <c r="A103" s="162" t="n"/>
      <c r="B103" s="133" t="n"/>
      <c r="C103" s="162" t="n"/>
      <c r="D103" s="134" t="inlineStr">
        <is>
          <t>-- / S</t>
        </is>
      </c>
      <c r="E103" s="165" t="n"/>
      <c r="F103" s="26" t="n">
        <v>45901</v>
      </c>
      <c r="G103" s="166" t="n"/>
      <c r="H103" s="166" t="n"/>
      <c r="I103" s="146" t="n">
        <v>760.7</v>
      </c>
      <c r="J103" s="162" t="n"/>
      <c r="K103" s="133" t="n"/>
      <c r="L103" s="162" t="n"/>
    </row>
    <row r="104">
      <c r="A104" s="162" t="n"/>
      <c r="B104" s="133" t="n"/>
      <c r="C104" s="162" t="n"/>
      <c r="D104" s="167" t="inlineStr">
        <is>
          <t>約定</t>
        </is>
      </c>
      <c r="E104" s="167" t="inlineStr">
        <is>
          <t>東証</t>
        </is>
      </c>
      <c r="F104" s="21" t="n">
        <v>45901</v>
      </c>
      <c r="G104" s="168" t="n">
        <v>200</v>
      </c>
      <c r="H104" s="168" t="n">
        <v>767.8</v>
      </c>
      <c r="I104" s="163" t="n"/>
      <c r="J104" s="162" t="n"/>
      <c r="K104" s="133" t="n"/>
      <c r="L104" s="162" t="n"/>
    </row>
    <row r="105" ht="19.5" customHeight="1" s="155" thickBot="1">
      <c r="A105" s="162" t="n"/>
      <c r="B105" s="133" t="n"/>
      <c r="C105" s="162" t="n"/>
      <c r="D105" s="166" t="n"/>
      <c r="E105" s="166" t="n"/>
      <c r="F105" s="22" t="n">
        <v>0.4348148148148148</v>
      </c>
      <c r="G105" s="166" t="n"/>
      <c r="H105" s="169" t="n"/>
      <c r="I105" s="165" t="n"/>
      <c r="J105" s="162" t="n"/>
      <c r="K105" s="133" t="n"/>
      <c r="L105" s="162" t="n"/>
    </row>
    <row r="106" ht="18.75" customHeight="1" s="155">
      <c r="A106" s="162" t="n"/>
      <c r="B106" s="133" t="n"/>
      <c r="C106" s="162" t="n"/>
      <c r="D106" s="167" t="inlineStr">
        <is>
          <t>約定</t>
        </is>
      </c>
      <c r="E106" s="167" t="inlineStr">
        <is>
          <t>東証</t>
        </is>
      </c>
      <c r="F106" s="21" t="n">
        <v>45901</v>
      </c>
      <c r="G106" s="168" t="n">
        <v>100</v>
      </c>
      <c r="H106" s="168" t="n">
        <v>767.7</v>
      </c>
      <c r="I106" s="163" t="n"/>
      <c r="J106" s="162" t="n"/>
      <c r="K106" s="133" t="n"/>
      <c r="L106" s="162" t="n"/>
    </row>
    <row r="107" ht="18.75" customHeight="1" s="155" thickBot="1">
      <c r="A107" s="166" t="n"/>
      <c r="B107" s="134" t="n"/>
      <c r="C107" s="166" t="n"/>
      <c r="D107" s="166" t="n"/>
      <c r="E107" s="166" t="n"/>
      <c r="F107" s="22" t="n">
        <v>0.4348148148148148</v>
      </c>
      <c r="G107" s="166" t="n"/>
      <c r="H107" s="169" t="n"/>
      <c r="I107" s="165" t="n"/>
      <c r="J107" s="166" t="n"/>
      <c r="K107" s="134" t="n"/>
      <c r="L107" s="166" t="n"/>
    </row>
    <row r="108" ht="19.5" customHeight="1" s="155" thickBot="1">
      <c r="A108" s="156" t="n">
        <v>3194</v>
      </c>
      <c r="B108" s="108" t="inlineStr">
        <is>
          <t>完了</t>
        </is>
      </c>
      <c r="C108" s="157" t="inlineStr">
        <is>
          <t>通常注文</t>
        </is>
      </c>
      <c r="D108" s="158" t="inlineStr">
        <is>
          <t>東京電力ホールディングス   9501    東証</t>
        </is>
      </c>
      <c r="E108" s="159" t="n"/>
      <c r="F108" s="159" t="n"/>
      <c r="G108" s="159" t="n"/>
      <c r="H108" s="159" t="n"/>
      <c r="I108" s="160" t="n"/>
      <c r="J108" s="161" t="inlineStr">
        <is>
          <t>0ポイント</t>
        </is>
      </c>
      <c r="K108" s="108" t="inlineStr">
        <is>
          <t>取消</t>
        </is>
      </c>
      <c r="L108" s="157" t="inlineStr">
        <is>
          <t>--</t>
        </is>
      </c>
    </row>
    <row r="109" ht="18.75" customHeight="1" s="155">
      <c r="A109" s="162" t="n"/>
      <c r="B109" s="109" t="inlineStr">
        <is>
          <t>(全部約定)</t>
        </is>
      </c>
      <c r="C109" s="162" t="n"/>
      <c r="D109" s="108" t="inlineStr">
        <is>
          <t>信新買 (日計り)</t>
        </is>
      </c>
      <c r="E109" s="163" t="n"/>
      <c r="F109" s="18" t="n">
        <v>45901</v>
      </c>
      <c r="G109" s="164" t="n">
        <v>300</v>
      </c>
      <c r="H109" s="164" t="inlineStr">
        <is>
          <t>指値</t>
        </is>
      </c>
      <c r="I109" s="121" t="n">
        <v>768.1</v>
      </c>
      <c r="J109" s="162" t="n"/>
      <c r="K109" s="109" t="inlineStr">
        <is>
          <t>訂正</t>
        </is>
      </c>
      <c r="L109" s="162" t="n"/>
    </row>
    <row r="110" ht="19.5" customHeight="1" s="155" thickBot="1">
      <c r="A110" s="162" t="n"/>
      <c r="B110" s="109" t="n"/>
      <c r="C110" s="162" t="n"/>
      <c r="D110" s="110" t="inlineStr">
        <is>
          <t>特定 / S</t>
        </is>
      </c>
      <c r="E110" s="165" t="n"/>
      <c r="F110" s="19" t="n">
        <v>45901</v>
      </c>
      <c r="G110" s="166" t="n"/>
      <c r="H110" s="166" t="n"/>
      <c r="I110" s="122" t="n">
        <v>760.7</v>
      </c>
      <c r="J110" s="162" t="n"/>
      <c r="K110" s="109" t="n"/>
      <c r="L110" s="162" t="n"/>
    </row>
    <row r="111" ht="19.5" customHeight="1" s="155">
      <c r="A111" s="162" t="n"/>
      <c r="B111" s="109" t="n"/>
      <c r="C111" s="162" t="n"/>
      <c r="D111" s="167" t="inlineStr">
        <is>
          <t>約定</t>
        </is>
      </c>
      <c r="E111" s="167" t="inlineStr">
        <is>
          <t>東証</t>
        </is>
      </c>
      <c r="F111" s="21" t="n">
        <v>45901</v>
      </c>
      <c r="G111" s="168" t="n">
        <v>300</v>
      </c>
      <c r="H111" s="168" t="n">
        <v>768.1</v>
      </c>
      <c r="I111" s="163" t="n"/>
      <c r="J111" s="162" t="n"/>
      <c r="K111" s="109" t="n"/>
      <c r="L111" s="162" t="n"/>
    </row>
    <row r="112" ht="19.5" customHeight="1" s="155" thickBot="1">
      <c r="A112" s="166" t="n"/>
      <c r="B112" s="110" t="n"/>
      <c r="C112" s="166" t="n"/>
      <c r="D112" s="166" t="n"/>
      <c r="E112" s="166" t="n"/>
      <c r="F112" s="22" t="n">
        <v>0.4353703703703704</v>
      </c>
      <c r="G112" s="166" t="n"/>
      <c r="H112" s="169" t="n"/>
      <c r="I112" s="165" t="n"/>
      <c r="J112" s="166" t="n"/>
      <c r="K112" s="110" t="n"/>
      <c r="L112" s="166" t="n"/>
    </row>
    <row r="113" ht="19.5" customHeight="1" s="155" thickBot="1">
      <c r="A113" s="170" t="n">
        <v>3195</v>
      </c>
      <c r="B113" s="132" t="inlineStr">
        <is>
          <t>完了</t>
        </is>
      </c>
      <c r="C113" s="171" t="inlineStr">
        <is>
          <t>通常注文</t>
        </is>
      </c>
      <c r="D113" s="172" t="inlineStr">
        <is>
          <t>東京電力ホールディングス   9501    東証</t>
        </is>
      </c>
      <c r="E113" s="159" t="n"/>
      <c r="F113" s="159" t="n"/>
      <c r="G113" s="159" t="n"/>
      <c r="H113" s="159" t="n"/>
      <c r="I113" s="160" t="n"/>
      <c r="J113" s="173" t="inlineStr">
        <is>
          <t>0ポイント</t>
        </is>
      </c>
      <c r="K113" s="132" t="inlineStr">
        <is>
          <t>取消</t>
        </is>
      </c>
      <c r="L113" s="171" t="inlineStr">
        <is>
          <t>--</t>
        </is>
      </c>
    </row>
    <row r="114" ht="18.6" customHeight="1" s="155">
      <c r="A114" s="162" t="n"/>
      <c r="B114" s="133" t="inlineStr">
        <is>
          <t>(全部約定)</t>
        </is>
      </c>
      <c r="C114" s="162" t="n"/>
      <c r="D114" s="132" t="inlineStr">
        <is>
          <t>信返売 (日計り)</t>
        </is>
      </c>
      <c r="E114" s="163" t="n"/>
      <c r="F114" s="25" t="n">
        <v>45901</v>
      </c>
      <c r="G114" s="174" t="n">
        <v>300</v>
      </c>
      <c r="H114" s="174" t="inlineStr">
        <is>
          <t>指値</t>
        </is>
      </c>
      <c r="I114" s="145" t="n">
        <v>767</v>
      </c>
      <c r="J114" s="162" t="n"/>
      <c r="K114" s="133" t="inlineStr">
        <is>
          <t>訂正</t>
        </is>
      </c>
      <c r="L114" s="162" t="n"/>
    </row>
    <row r="115" ht="19.5" customHeight="1" s="155" thickBot="1">
      <c r="A115" s="162" t="n"/>
      <c r="B115" s="133" t="n"/>
      <c r="C115" s="162" t="n"/>
      <c r="D115" s="134" t="inlineStr">
        <is>
          <t>-- / S</t>
        </is>
      </c>
      <c r="E115" s="165" t="n"/>
      <c r="F115" s="26" t="n">
        <v>45901</v>
      </c>
      <c r="G115" s="166" t="n"/>
      <c r="H115" s="166" t="n"/>
      <c r="I115" s="146" t="n">
        <v>760.7</v>
      </c>
      <c r="J115" s="162" t="n"/>
      <c r="K115" s="133" t="n"/>
      <c r="L115" s="162" t="n"/>
    </row>
    <row r="116" ht="18.75" customHeight="1" s="155">
      <c r="A116" s="162" t="n"/>
      <c r="B116" s="133" t="n"/>
      <c r="C116" s="162" t="n"/>
      <c r="D116" s="167" t="inlineStr">
        <is>
          <t>約定</t>
        </is>
      </c>
      <c r="E116" s="167" t="inlineStr">
        <is>
          <t>東証</t>
        </is>
      </c>
      <c r="F116" s="21" t="n">
        <v>45901</v>
      </c>
      <c r="G116" s="168" t="n">
        <v>100</v>
      </c>
      <c r="H116" s="168" t="n">
        <v>767.9</v>
      </c>
      <c r="I116" s="163" t="n"/>
      <c r="J116" s="162" t="n"/>
      <c r="K116" s="133" t="n"/>
      <c r="L116" s="162" t="n"/>
    </row>
    <row r="117" ht="19.5" customHeight="1" s="155" thickBot="1">
      <c r="A117" s="162" t="n"/>
      <c r="B117" s="133" t="n"/>
      <c r="C117" s="162" t="n"/>
      <c r="D117" s="166" t="n"/>
      <c r="E117" s="166" t="n"/>
      <c r="F117" s="22" t="n">
        <v>0.4354398148148148</v>
      </c>
      <c r="G117" s="166" t="n"/>
      <c r="H117" s="169" t="n"/>
      <c r="I117" s="165" t="n"/>
      <c r="J117" s="162" t="n"/>
      <c r="K117" s="133" t="n"/>
      <c r="L117" s="162" t="n"/>
    </row>
    <row r="118">
      <c r="A118" s="162" t="n"/>
      <c r="B118" s="133" t="n"/>
      <c r="C118" s="162" t="n"/>
      <c r="D118" s="167" t="inlineStr">
        <is>
          <t>約定</t>
        </is>
      </c>
      <c r="E118" s="167" t="inlineStr">
        <is>
          <t>東証</t>
        </is>
      </c>
      <c r="F118" s="21" t="n">
        <v>45901</v>
      </c>
      <c r="G118" s="168" t="n">
        <v>200</v>
      </c>
      <c r="H118" s="168" t="n">
        <v>767</v>
      </c>
      <c r="I118" s="163" t="n"/>
      <c r="J118" s="162" t="n"/>
      <c r="K118" s="133" t="n"/>
      <c r="L118" s="162" t="n"/>
    </row>
    <row r="119" ht="18.6" customHeight="1" s="155" thickBot="1">
      <c r="A119" s="166" t="n"/>
      <c r="B119" s="134" t="n"/>
      <c r="C119" s="166" t="n"/>
      <c r="D119" s="166" t="n"/>
      <c r="E119" s="166" t="n"/>
      <c r="F119" s="22" t="n">
        <v>0.4355208333333334</v>
      </c>
      <c r="G119" s="166" t="n"/>
      <c r="H119" s="169" t="n"/>
      <c r="I119" s="165" t="n"/>
      <c r="J119" s="166" t="n"/>
      <c r="K119" s="134" t="n"/>
      <c r="L119" s="166" t="n"/>
    </row>
    <row r="120" ht="19.5" customHeight="1" s="155" thickBot="1">
      <c r="A120" s="156" t="n">
        <v>3196</v>
      </c>
      <c r="B120" s="108" t="inlineStr">
        <is>
          <t>完了</t>
        </is>
      </c>
      <c r="C120" s="157" t="inlineStr">
        <is>
          <t>通常注文</t>
        </is>
      </c>
      <c r="D120" s="158" t="inlineStr">
        <is>
          <t>東京電力ホールディングス   9501    東証</t>
        </is>
      </c>
      <c r="E120" s="159" t="n"/>
      <c r="F120" s="159" t="n"/>
      <c r="G120" s="159" t="n"/>
      <c r="H120" s="159" t="n"/>
      <c r="I120" s="160" t="n"/>
      <c r="J120" s="161" t="inlineStr">
        <is>
          <t>0ポイント</t>
        </is>
      </c>
      <c r="K120" s="108" t="inlineStr">
        <is>
          <t>取消</t>
        </is>
      </c>
      <c r="L120" s="157" t="inlineStr">
        <is>
          <t>--</t>
        </is>
      </c>
    </row>
    <row r="121" ht="18.75" customHeight="1" s="155">
      <c r="A121" s="162" t="n"/>
      <c r="B121" s="109" t="inlineStr">
        <is>
          <t>(全部約定)</t>
        </is>
      </c>
      <c r="C121" s="162" t="n"/>
      <c r="D121" s="108" t="inlineStr">
        <is>
          <t>信新買 (日計り)</t>
        </is>
      </c>
      <c r="E121" s="163" t="n"/>
      <c r="F121" s="18" t="n">
        <v>45901</v>
      </c>
      <c r="G121" s="164" t="n">
        <v>300</v>
      </c>
      <c r="H121" s="164" t="inlineStr">
        <is>
          <t>指値</t>
        </is>
      </c>
      <c r="I121" s="121" t="n">
        <v>772</v>
      </c>
      <c r="J121" s="162" t="n"/>
      <c r="K121" s="109" t="inlineStr">
        <is>
          <t>訂正</t>
        </is>
      </c>
      <c r="L121" s="162" t="n"/>
    </row>
    <row r="122" ht="18.75" customHeight="1" s="155" thickBot="1">
      <c r="A122" s="162" t="n"/>
      <c r="B122" s="109" t="n"/>
      <c r="C122" s="162" t="n"/>
      <c r="D122" s="110" t="inlineStr">
        <is>
          <t>特定 / S</t>
        </is>
      </c>
      <c r="E122" s="165" t="n"/>
      <c r="F122" s="19" t="n">
        <v>45901</v>
      </c>
      <c r="G122" s="166" t="n"/>
      <c r="H122" s="166" t="n"/>
      <c r="I122" s="122" t="n">
        <v>760.7</v>
      </c>
      <c r="J122" s="162" t="n"/>
      <c r="K122" s="109" t="n"/>
      <c r="L122" s="162" t="n"/>
    </row>
    <row r="123">
      <c r="A123" s="162" t="n"/>
      <c r="B123" s="109" t="n"/>
      <c r="C123" s="162" t="n"/>
      <c r="D123" s="167" t="inlineStr">
        <is>
          <t>約定</t>
        </is>
      </c>
      <c r="E123" s="167" t="inlineStr">
        <is>
          <t>東証</t>
        </is>
      </c>
      <c r="F123" s="21" t="n">
        <v>45901</v>
      </c>
      <c r="G123" s="168" t="n">
        <v>300</v>
      </c>
      <c r="H123" s="168" t="n">
        <v>772</v>
      </c>
      <c r="I123" s="163" t="n"/>
      <c r="J123" s="162" t="n"/>
      <c r="K123" s="109" t="n"/>
      <c r="L123" s="162" t="n"/>
    </row>
    <row r="124" ht="18.75" customHeight="1" s="155" thickBot="1">
      <c r="A124" s="166" t="n"/>
      <c r="B124" s="110" t="n"/>
      <c r="C124" s="166" t="n"/>
      <c r="D124" s="166" t="n"/>
      <c r="E124" s="166" t="n"/>
      <c r="F124" s="22" t="n">
        <v>0.4403819444444445</v>
      </c>
      <c r="G124" s="166" t="n"/>
      <c r="H124" s="169" t="n"/>
      <c r="I124" s="165" t="n"/>
      <c r="J124" s="166" t="n"/>
      <c r="K124" s="110" t="n"/>
      <c r="L124" s="166" t="n"/>
    </row>
    <row r="125" ht="19.5" customHeight="1" s="155" thickBot="1">
      <c r="A125" s="170" t="n">
        <v>3197</v>
      </c>
      <c r="B125" s="132" t="inlineStr">
        <is>
          <t>完了</t>
        </is>
      </c>
      <c r="C125" s="171" t="inlineStr">
        <is>
          <t>通常注文</t>
        </is>
      </c>
      <c r="D125" s="172" t="inlineStr">
        <is>
          <t>東京電力ホールディングス   9501    東証</t>
        </is>
      </c>
      <c r="E125" s="159" t="n"/>
      <c r="F125" s="159" t="n"/>
      <c r="G125" s="159" t="n"/>
      <c r="H125" s="159" t="n"/>
      <c r="I125" s="160" t="n"/>
      <c r="J125" s="173" t="inlineStr">
        <is>
          <t>0ポイント</t>
        </is>
      </c>
      <c r="K125" s="132" t="inlineStr">
        <is>
          <t>取消</t>
        </is>
      </c>
      <c r="L125" s="171" t="inlineStr">
        <is>
          <t>--</t>
        </is>
      </c>
    </row>
    <row r="126" ht="28.5" customHeight="1" s="155">
      <c r="A126" s="162" t="n"/>
      <c r="B126" s="133" t="inlineStr">
        <is>
          <t>(全部約定)</t>
        </is>
      </c>
      <c r="C126" s="162" t="n"/>
      <c r="D126" s="132" t="inlineStr">
        <is>
          <t>信返売 (日計り)</t>
        </is>
      </c>
      <c r="E126" s="163" t="n"/>
      <c r="F126" s="25" t="n">
        <v>45901</v>
      </c>
      <c r="G126" s="174" t="n">
        <v>300</v>
      </c>
      <c r="H126" s="174" t="inlineStr">
        <is>
          <t>指値</t>
        </is>
      </c>
      <c r="I126" s="145" t="n">
        <v>771.4</v>
      </c>
      <c r="J126" s="162" t="n"/>
      <c r="K126" s="133" t="inlineStr">
        <is>
          <t>訂正</t>
        </is>
      </c>
      <c r="L126" s="162" t="n"/>
    </row>
    <row r="127" ht="19.5" customHeight="1" s="155" thickBot="1">
      <c r="A127" s="162" t="n"/>
      <c r="B127" s="133" t="n"/>
      <c r="C127" s="162" t="n"/>
      <c r="D127" s="134" t="inlineStr">
        <is>
          <t>-- / S</t>
        </is>
      </c>
      <c r="E127" s="165" t="n"/>
      <c r="F127" s="26" t="n">
        <v>45901</v>
      </c>
      <c r="G127" s="166" t="n"/>
      <c r="H127" s="166" t="n"/>
      <c r="I127" s="146" t="n">
        <v>760.7</v>
      </c>
      <c r="J127" s="162" t="n"/>
      <c r="K127" s="133" t="n"/>
      <c r="L127" s="162" t="n"/>
    </row>
    <row r="128">
      <c r="A128" s="162" t="n"/>
      <c r="B128" s="133" t="n"/>
      <c r="C128" s="162" t="n"/>
      <c r="D128" s="167" t="inlineStr">
        <is>
          <t>約定</t>
        </is>
      </c>
      <c r="E128" s="167" t="inlineStr">
        <is>
          <t>東証</t>
        </is>
      </c>
      <c r="F128" s="21" t="n">
        <v>45901</v>
      </c>
      <c r="G128" s="168" t="n">
        <v>300</v>
      </c>
      <c r="H128" s="168" t="n">
        <v>771.4</v>
      </c>
      <c r="I128" s="163" t="n"/>
      <c r="J128" s="162" t="n"/>
      <c r="K128" s="133" t="n"/>
      <c r="L128" s="162" t="n"/>
    </row>
    <row r="129" ht="18.75" customHeight="1" s="155" thickBot="1">
      <c r="A129" s="166" t="n"/>
      <c r="B129" s="134" t="n"/>
      <c r="C129" s="166" t="n"/>
      <c r="D129" s="166" t="n"/>
      <c r="E129" s="166" t="n"/>
      <c r="F129" s="22" t="n">
        <v>0.4407291666666667</v>
      </c>
      <c r="G129" s="166" t="n"/>
      <c r="H129" s="169" t="n"/>
      <c r="I129" s="165" t="n"/>
      <c r="J129" s="166" t="n"/>
      <c r="K129" s="134" t="n"/>
      <c r="L129" s="166" t="n"/>
    </row>
    <row r="130" ht="19.5" customHeight="1" s="155" thickBot="1">
      <c r="A130" s="156" t="n">
        <v>3198</v>
      </c>
      <c r="B130" s="108" t="inlineStr">
        <is>
          <t>完了</t>
        </is>
      </c>
      <c r="C130" s="157" t="inlineStr">
        <is>
          <t>通常注文</t>
        </is>
      </c>
      <c r="D130" s="158" t="inlineStr">
        <is>
          <t>東京電力ホールディングス   9501    SOR</t>
        </is>
      </c>
      <c r="E130" s="159" t="n"/>
      <c r="F130" s="159" t="n"/>
      <c r="G130" s="159" t="n"/>
      <c r="H130" s="159" t="n"/>
      <c r="I130" s="160" t="n"/>
      <c r="J130" s="161" t="inlineStr">
        <is>
          <t>0ポイント</t>
        </is>
      </c>
      <c r="K130" s="108" t="inlineStr">
        <is>
          <t>取消</t>
        </is>
      </c>
      <c r="L130" s="157" t="inlineStr">
        <is>
          <t>--</t>
        </is>
      </c>
    </row>
    <row r="131" ht="18.75" customHeight="1" s="155">
      <c r="A131" s="162" t="n"/>
      <c r="B131" s="109" t="inlineStr">
        <is>
          <t>(全部約定)</t>
        </is>
      </c>
      <c r="C131" s="162" t="n"/>
      <c r="D131" s="108" t="inlineStr">
        <is>
          <t>現物売</t>
        </is>
      </c>
      <c r="E131" s="163" t="n"/>
      <c r="F131" s="18" t="n">
        <v>45901</v>
      </c>
      <c r="G131" s="164" t="n">
        <v>100</v>
      </c>
      <c r="H131" s="164" t="inlineStr">
        <is>
          <t>指値</t>
        </is>
      </c>
      <c r="I131" s="121" t="n">
        <v>761.1</v>
      </c>
      <c r="J131" s="162" t="n"/>
      <c r="K131" s="109" t="inlineStr">
        <is>
          <t>訂正</t>
        </is>
      </c>
      <c r="L131" s="162" t="n"/>
    </row>
    <row r="132" ht="19.5" customHeight="1" s="155" thickBot="1">
      <c r="A132" s="162" t="n"/>
      <c r="B132" s="109" t="n"/>
      <c r="C132" s="162" t="n"/>
      <c r="D132" s="110" t="inlineStr">
        <is>
          <t>特定 / P</t>
        </is>
      </c>
      <c r="E132" s="165" t="n"/>
      <c r="F132" s="19" t="n">
        <v>45922</v>
      </c>
      <c r="G132" s="166" t="n"/>
      <c r="H132" s="166" t="n"/>
      <c r="I132" s="122" t="n">
        <v>762.1</v>
      </c>
      <c r="J132" s="162" t="n"/>
      <c r="K132" s="109" t="n"/>
      <c r="L132" s="162" t="n"/>
    </row>
    <row r="133">
      <c r="A133" s="162" t="n"/>
      <c r="B133" s="109" t="n"/>
      <c r="C133" s="162" t="n"/>
      <c r="D133" s="167" t="inlineStr">
        <is>
          <t>約定</t>
        </is>
      </c>
      <c r="E133" s="167" t="inlineStr">
        <is>
          <t>PTS（X）</t>
        </is>
      </c>
      <c r="F133" s="21" t="n">
        <v>45901</v>
      </c>
      <c r="G133" s="168" t="n">
        <v>100</v>
      </c>
      <c r="H133" s="168" t="n">
        <v>761.1</v>
      </c>
      <c r="I133" s="163" t="n"/>
      <c r="J133" s="162" t="n"/>
      <c r="K133" s="109" t="n"/>
      <c r="L133" s="162" t="n"/>
    </row>
    <row r="134" ht="19.5" customHeight="1" s="155" thickBot="1">
      <c r="A134" s="166" t="n"/>
      <c r="B134" s="110" t="n"/>
      <c r="C134" s="166" t="n"/>
      <c r="D134" s="166" t="n"/>
      <c r="E134" s="166" t="n"/>
      <c r="F134" s="22" t="n">
        <v>0.4486921296296296</v>
      </c>
      <c r="G134" s="166" t="n"/>
      <c r="H134" s="169" t="n"/>
      <c r="I134" s="165" t="n"/>
      <c r="J134" s="166" t="n"/>
      <c r="K134" s="110" t="n"/>
      <c r="L134" s="166" t="n"/>
    </row>
    <row r="135" ht="18.75" customHeight="1" s="155" thickBot="1">
      <c r="A135" s="170" t="n">
        <v>3199</v>
      </c>
      <c r="B135" s="171" t="inlineStr">
        <is>
          <t>取消完了</t>
        </is>
      </c>
      <c r="C135" s="171" t="inlineStr">
        <is>
          <t>通常注文</t>
        </is>
      </c>
      <c r="D135" s="172" t="inlineStr">
        <is>
          <t>東京電力ホールディングス   9501    東証</t>
        </is>
      </c>
      <c r="E135" s="159" t="n"/>
      <c r="F135" s="159" t="n"/>
      <c r="G135" s="159" t="n"/>
      <c r="H135" s="159" t="n"/>
      <c r="I135" s="160" t="n"/>
      <c r="J135" s="173" t="inlineStr">
        <is>
          <t>0ポイント</t>
        </is>
      </c>
      <c r="K135" s="132" t="inlineStr">
        <is>
          <t>取消</t>
        </is>
      </c>
      <c r="L135" s="171" t="inlineStr">
        <is>
          <t>--</t>
        </is>
      </c>
    </row>
    <row r="136" ht="18.75" customHeight="1" s="155">
      <c r="A136" s="162" t="n"/>
      <c r="B136" s="162" t="n"/>
      <c r="C136" s="162" t="n"/>
      <c r="D136" s="132" t="inlineStr">
        <is>
          <t>信新買 (日計り)</t>
        </is>
      </c>
      <c r="E136" s="163" t="n"/>
      <c r="F136" s="25" t="n">
        <v>45901</v>
      </c>
      <c r="G136" s="174" t="n">
        <v>100</v>
      </c>
      <c r="H136" s="174" t="inlineStr">
        <is>
          <t>指値</t>
        </is>
      </c>
      <c r="I136" s="145" t="n">
        <v>756.4</v>
      </c>
      <c r="J136" s="162" t="n"/>
      <c r="K136" s="133" t="inlineStr">
        <is>
          <t>訂正</t>
        </is>
      </c>
      <c r="L136" s="162" t="n"/>
    </row>
    <row r="137" ht="19.5" customHeight="1" s="155" thickBot="1">
      <c r="A137" s="166" t="n"/>
      <c r="B137" s="166" t="n"/>
      <c r="C137" s="166" t="n"/>
      <c r="D137" s="134" t="inlineStr">
        <is>
          <t>特定 / S</t>
        </is>
      </c>
      <c r="E137" s="165" t="n"/>
      <c r="F137" s="26" t="n">
        <v>45901</v>
      </c>
      <c r="G137" s="166" t="n"/>
      <c r="H137" s="166" t="n"/>
      <c r="I137" s="146" t="n">
        <v>760.7</v>
      </c>
      <c r="J137" s="166" t="n"/>
      <c r="K137" s="134" t="n"/>
      <c r="L137" s="166" t="n"/>
    </row>
    <row r="138" ht="19.5" customHeight="1" s="155" thickBot="1">
      <c r="A138" s="156" t="n">
        <v>3200</v>
      </c>
      <c r="B138" s="108" t="inlineStr">
        <is>
          <t>完了</t>
        </is>
      </c>
      <c r="C138" s="157" t="inlineStr">
        <is>
          <t>通常注文</t>
        </is>
      </c>
      <c r="D138" s="158" t="inlineStr">
        <is>
          <t>東京電力ホールディングス   9501    東証</t>
        </is>
      </c>
      <c r="E138" s="159" t="n"/>
      <c r="F138" s="159" t="n"/>
      <c r="G138" s="159" t="n"/>
      <c r="H138" s="159" t="n"/>
      <c r="I138" s="160" t="n"/>
      <c r="J138" s="161" t="inlineStr">
        <is>
          <t>0ポイント</t>
        </is>
      </c>
      <c r="K138" s="108" t="inlineStr">
        <is>
          <t>取消</t>
        </is>
      </c>
      <c r="L138" s="157" t="inlineStr">
        <is>
          <t>--</t>
        </is>
      </c>
    </row>
    <row r="139" ht="28.5" customHeight="1" s="155">
      <c r="A139" s="162" t="n"/>
      <c r="B139" s="109" t="inlineStr">
        <is>
          <t>(全部約定)</t>
        </is>
      </c>
      <c r="C139" s="162" t="n"/>
      <c r="D139" s="108" t="inlineStr">
        <is>
          <t>信新買 (日計り)</t>
        </is>
      </c>
      <c r="E139" s="163" t="n"/>
      <c r="F139" s="18" t="n">
        <v>45901</v>
      </c>
      <c r="G139" s="164" t="n">
        <v>300</v>
      </c>
      <c r="H139" s="164" t="inlineStr">
        <is>
          <t>指値</t>
        </is>
      </c>
      <c r="I139" s="121" t="n">
        <v>757.3</v>
      </c>
      <c r="J139" s="162" t="n"/>
      <c r="K139" s="109" t="inlineStr">
        <is>
          <t>訂正</t>
        </is>
      </c>
      <c r="L139" s="162" t="n"/>
    </row>
    <row r="140" ht="19.5" customHeight="1" s="155" thickBot="1">
      <c r="A140" s="162" t="n"/>
      <c r="B140" s="109" t="n"/>
      <c r="C140" s="162" t="n"/>
      <c r="D140" s="110" t="inlineStr">
        <is>
          <t>特定 / S</t>
        </is>
      </c>
      <c r="E140" s="165" t="n"/>
      <c r="F140" s="19" t="n">
        <v>45901</v>
      </c>
      <c r="G140" s="166" t="n"/>
      <c r="H140" s="166" t="n"/>
      <c r="I140" s="122" t="n">
        <v>760.7</v>
      </c>
      <c r="J140" s="162" t="n"/>
      <c r="K140" s="109" t="n"/>
      <c r="L140" s="162" t="n"/>
    </row>
    <row r="141" ht="18.75" customHeight="1" s="155">
      <c r="A141" s="162" t="n"/>
      <c r="B141" s="109" t="n"/>
      <c r="C141" s="162" t="n"/>
      <c r="D141" s="167" t="inlineStr">
        <is>
          <t>約定</t>
        </is>
      </c>
      <c r="E141" s="167" t="inlineStr">
        <is>
          <t>東証</t>
        </is>
      </c>
      <c r="F141" s="21" t="n">
        <v>45901</v>
      </c>
      <c r="G141" s="168" t="n">
        <v>300</v>
      </c>
      <c r="H141" s="168" t="n">
        <v>757.3</v>
      </c>
      <c r="I141" s="163" t="n"/>
      <c r="J141" s="162" t="n"/>
      <c r="K141" s="109" t="n"/>
      <c r="L141" s="162" t="n"/>
    </row>
    <row r="142" ht="18.75" customHeight="1" s="155" thickBot="1">
      <c r="A142" s="166" t="n"/>
      <c r="B142" s="110" t="n"/>
      <c r="C142" s="166" t="n"/>
      <c r="D142" s="166" t="n"/>
      <c r="E142" s="166" t="n"/>
      <c r="F142" s="22" t="n">
        <v>0.4536458333333334</v>
      </c>
      <c r="G142" s="166" t="n"/>
      <c r="H142" s="169" t="n"/>
      <c r="I142" s="165" t="n"/>
      <c r="J142" s="166" t="n"/>
      <c r="K142" s="110" t="n"/>
      <c r="L142" s="166" t="n"/>
    </row>
    <row r="143" ht="19.5" customHeight="1" s="155" thickBot="1">
      <c r="A143" s="170" t="n">
        <v>3201</v>
      </c>
      <c r="B143" s="132" t="inlineStr">
        <is>
          <t>完了</t>
        </is>
      </c>
      <c r="C143" s="171" t="inlineStr">
        <is>
          <t>通常注文</t>
        </is>
      </c>
      <c r="D143" s="172" t="inlineStr">
        <is>
          <t>東京電力ホールディングス   9501    東証</t>
        </is>
      </c>
      <c r="E143" s="159" t="n"/>
      <c r="F143" s="159" t="n"/>
      <c r="G143" s="159" t="n"/>
      <c r="H143" s="159" t="n"/>
      <c r="I143" s="160" t="n"/>
      <c r="J143" s="173" t="inlineStr">
        <is>
          <t>0ポイント</t>
        </is>
      </c>
      <c r="K143" s="132" t="inlineStr">
        <is>
          <t>取消</t>
        </is>
      </c>
      <c r="L143" s="171" t="inlineStr">
        <is>
          <t>--</t>
        </is>
      </c>
    </row>
    <row r="144" ht="18.75" customHeight="1" s="155">
      <c r="A144" s="162" t="n"/>
      <c r="B144" s="133" t="inlineStr">
        <is>
          <t>(全部約定)</t>
        </is>
      </c>
      <c r="C144" s="162" t="n"/>
      <c r="D144" s="132" t="inlineStr">
        <is>
          <t>信返売 (日計り)</t>
        </is>
      </c>
      <c r="E144" s="163" t="n"/>
      <c r="F144" s="25" t="n">
        <v>45901</v>
      </c>
      <c r="G144" s="174" t="n">
        <v>300</v>
      </c>
      <c r="H144" s="174" t="inlineStr">
        <is>
          <t>指値</t>
        </is>
      </c>
      <c r="I144" s="145" t="n">
        <v>756.9</v>
      </c>
      <c r="J144" s="162" t="n"/>
      <c r="K144" s="133" t="inlineStr">
        <is>
          <t>訂正</t>
        </is>
      </c>
      <c r="L144" s="162" t="n"/>
    </row>
    <row r="145" ht="18.75" customHeight="1" s="155" thickBot="1">
      <c r="A145" s="162" t="n"/>
      <c r="B145" s="133" t="n"/>
      <c r="C145" s="162" t="n"/>
      <c r="D145" s="134" t="inlineStr">
        <is>
          <t>-- / S</t>
        </is>
      </c>
      <c r="E145" s="165" t="n"/>
      <c r="F145" s="26" t="n">
        <v>45901</v>
      </c>
      <c r="G145" s="166" t="n"/>
      <c r="H145" s="166" t="n"/>
      <c r="I145" s="146" t="n">
        <v>760.7</v>
      </c>
      <c r="J145" s="162" t="n"/>
      <c r="K145" s="133" t="n"/>
      <c r="L145" s="162" t="n"/>
    </row>
    <row r="146" ht="19.5" customHeight="1" s="155">
      <c r="A146" s="162" t="n"/>
      <c r="B146" s="133" t="n"/>
      <c r="C146" s="162" t="n"/>
      <c r="D146" s="167" t="inlineStr">
        <is>
          <t>約定</t>
        </is>
      </c>
      <c r="E146" s="167" t="inlineStr">
        <is>
          <t>東証</t>
        </is>
      </c>
      <c r="F146" s="21" t="n">
        <v>45901</v>
      </c>
      <c r="G146" s="168" t="n">
        <v>300</v>
      </c>
      <c r="H146" s="168" t="n">
        <v>757.1</v>
      </c>
      <c r="I146" s="163" t="n"/>
      <c r="J146" s="162" t="n"/>
      <c r="K146" s="133" t="n"/>
      <c r="L146" s="162" t="n"/>
    </row>
    <row r="147" ht="19.5" customHeight="1" s="155" thickBot="1">
      <c r="A147" s="166" t="n"/>
      <c r="B147" s="134" t="n"/>
      <c r="C147" s="166" t="n"/>
      <c r="D147" s="166" t="n"/>
      <c r="E147" s="166" t="n"/>
      <c r="F147" s="22" t="n">
        <v>0.4539583333333334</v>
      </c>
      <c r="G147" s="166" t="n"/>
      <c r="H147" s="169" t="n"/>
      <c r="I147" s="165" t="n"/>
      <c r="J147" s="166" t="n"/>
      <c r="K147" s="134" t="n"/>
      <c r="L147" s="166" t="n"/>
    </row>
    <row r="148" ht="19.5" customHeight="1" s="155" thickBot="1">
      <c r="A148" s="156" t="n">
        <v>3202</v>
      </c>
      <c r="B148" s="108" t="inlineStr">
        <is>
          <t>完了</t>
        </is>
      </c>
      <c r="C148" s="157" t="inlineStr">
        <is>
          <t>通常注文</t>
        </is>
      </c>
      <c r="D148" s="158" t="inlineStr">
        <is>
          <t>東京電力ホールディングス   9501    東証</t>
        </is>
      </c>
      <c r="E148" s="159" t="n"/>
      <c r="F148" s="159" t="n"/>
      <c r="G148" s="159" t="n"/>
      <c r="H148" s="159" t="n"/>
      <c r="I148" s="160" t="n"/>
      <c r="J148" s="161" t="inlineStr">
        <is>
          <t>0ポイント</t>
        </is>
      </c>
      <c r="K148" s="108" t="inlineStr">
        <is>
          <t>取消</t>
        </is>
      </c>
      <c r="L148" s="157" t="inlineStr">
        <is>
          <t>--</t>
        </is>
      </c>
    </row>
    <row r="149" ht="28.5" customHeight="1" s="155">
      <c r="A149" s="162" t="n"/>
      <c r="B149" s="109" t="inlineStr">
        <is>
          <t>(全部約定)</t>
        </is>
      </c>
      <c r="C149" s="162" t="n"/>
      <c r="D149" s="108" t="inlineStr">
        <is>
          <t>信新買 (日計り)</t>
        </is>
      </c>
      <c r="E149" s="163" t="n"/>
      <c r="F149" s="18" t="n">
        <v>45901</v>
      </c>
      <c r="G149" s="164" t="n">
        <v>300</v>
      </c>
      <c r="H149" s="164" t="inlineStr">
        <is>
          <t>指値</t>
        </is>
      </c>
      <c r="I149" s="121" t="n">
        <v>757.3</v>
      </c>
      <c r="J149" s="162" t="n"/>
      <c r="K149" s="109" t="inlineStr">
        <is>
          <t>訂正</t>
        </is>
      </c>
      <c r="L149" s="162" t="n"/>
    </row>
    <row r="150" ht="19.5" customHeight="1" s="155" thickBot="1">
      <c r="A150" s="162" t="n"/>
      <c r="B150" s="109" t="n"/>
      <c r="C150" s="162" t="n"/>
      <c r="D150" s="110" t="inlineStr">
        <is>
          <t>特定 / S</t>
        </is>
      </c>
      <c r="E150" s="165" t="n"/>
      <c r="F150" s="19" t="n">
        <v>45901</v>
      </c>
      <c r="G150" s="166" t="n"/>
      <c r="H150" s="166" t="n"/>
      <c r="I150" s="122" t="n">
        <v>760.7</v>
      </c>
      <c r="J150" s="162" t="n"/>
      <c r="K150" s="109" t="n"/>
      <c r="L150" s="162" t="n"/>
    </row>
    <row r="151" ht="18.75" customHeight="1" s="155">
      <c r="A151" s="162" t="n"/>
      <c r="B151" s="109" t="n"/>
      <c r="C151" s="162" t="n"/>
      <c r="D151" s="167" t="inlineStr">
        <is>
          <t>約定</t>
        </is>
      </c>
      <c r="E151" s="167" t="inlineStr">
        <is>
          <t>東証</t>
        </is>
      </c>
      <c r="F151" s="21" t="n">
        <v>45901</v>
      </c>
      <c r="G151" s="168" t="n">
        <v>300</v>
      </c>
      <c r="H151" s="168" t="n">
        <v>757.3</v>
      </c>
      <c r="I151" s="163" t="n"/>
      <c r="J151" s="162" t="n"/>
      <c r="K151" s="109" t="n"/>
      <c r="L151" s="162" t="n"/>
    </row>
    <row r="152" ht="18.75" customHeight="1" s="155" thickBot="1">
      <c r="A152" s="166" t="n"/>
      <c r="B152" s="110" t="n"/>
      <c r="C152" s="166" t="n"/>
      <c r="D152" s="166" t="n"/>
      <c r="E152" s="166" t="n"/>
      <c r="F152" s="22" t="n">
        <v>0.4543055555555556</v>
      </c>
      <c r="G152" s="166" t="n"/>
      <c r="H152" s="169" t="n"/>
      <c r="I152" s="165" t="n"/>
      <c r="J152" s="166" t="n"/>
      <c r="K152" s="110" t="n"/>
      <c r="L152" s="166" t="n"/>
    </row>
    <row r="153" ht="19.5" customHeight="1" s="155" thickBot="1">
      <c r="A153" s="170" t="n">
        <v>3203</v>
      </c>
      <c r="B153" s="132" t="inlineStr">
        <is>
          <t>完了</t>
        </is>
      </c>
      <c r="C153" s="171" t="inlineStr">
        <is>
          <t>通常注文</t>
        </is>
      </c>
      <c r="D153" s="172" t="inlineStr">
        <is>
          <t>東京電力ホールディングス   9501    東証</t>
        </is>
      </c>
      <c r="E153" s="159" t="n"/>
      <c r="F153" s="159" t="n"/>
      <c r="G153" s="159" t="n"/>
      <c r="H153" s="159" t="n"/>
      <c r="I153" s="160" t="n"/>
      <c r="J153" s="173" t="inlineStr">
        <is>
          <t>0ポイント</t>
        </is>
      </c>
      <c r="K153" s="132" t="inlineStr">
        <is>
          <t>取消</t>
        </is>
      </c>
      <c r="L153" s="171" t="inlineStr">
        <is>
          <t>--</t>
        </is>
      </c>
    </row>
    <row r="154" ht="18.75" customHeight="1" s="155">
      <c r="A154" s="162" t="n"/>
      <c r="B154" s="133" t="inlineStr">
        <is>
          <t>(全部約定)</t>
        </is>
      </c>
      <c r="C154" s="162" t="n"/>
      <c r="D154" s="132" t="inlineStr">
        <is>
          <t>信返売 (日計り)</t>
        </is>
      </c>
      <c r="E154" s="163" t="n"/>
      <c r="F154" s="25" t="n">
        <v>45901</v>
      </c>
      <c r="G154" s="174" t="n">
        <v>300</v>
      </c>
      <c r="H154" s="174" t="inlineStr">
        <is>
          <t>指値</t>
        </is>
      </c>
      <c r="I154" s="145" t="n">
        <v>757.3</v>
      </c>
      <c r="J154" s="162" t="n"/>
      <c r="K154" s="133" t="inlineStr">
        <is>
          <t>訂正</t>
        </is>
      </c>
      <c r="L154" s="162" t="n"/>
    </row>
    <row r="155" ht="18.75" customHeight="1" s="155" thickBot="1">
      <c r="A155" s="162" t="n"/>
      <c r="B155" s="133" t="n"/>
      <c r="C155" s="162" t="n"/>
      <c r="D155" s="134" t="inlineStr">
        <is>
          <t>-- / S</t>
        </is>
      </c>
      <c r="E155" s="165" t="n"/>
      <c r="F155" s="26" t="n">
        <v>45901</v>
      </c>
      <c r="G155" s="166" t="n"/>
      <c r="H155" s="166" t="n"/>
      <c r="I155" s="146" t="n">
        <v>760.7</v>
      </c>
      <c r="J155" s="162" t="n"/>
      <c r="K155" s="133" t="n"/>
      <c r="L155" s="162" t="n"/>
    </row>
    <row r="156">
      <c r="A156" s="162" t="n"/>
      <c r="B156" s="133" t="n"/>
      <c r="C156" s="162" t="n"/>
      <c r="D156" s="167" t="inlineStr">
        <is>
          <t>約定</t>
        </is>
      </c>
      <c r="E156" s="167" t="inlineStr">
        <is>
          <t>東証</t>
        </is>
      </c>
      <c r="F156" s="21" t="n">
        <v>45901</v>
      </c>
      <c r="G156" s="168" t="n">
        <v>300</v>
      </c>
      <c r="H156" s="168" t="n">
        <v>757.3</v>
      </c>
      <c r="I156" s="163" t="n"/>
      <c r="J156" s="162" t="n"/>
      <c r="K156" s="133" t="n"/>
      <c r="L156" s="162" t="n"/>
    </row>
    <row r="157" ht="19.5" customHeight="1" s="155" thickBot="1">
      <c r="A157" s="166" t="n"/>
      <c r="B157" s="134" t="n"/>
      <c r="C157" s="166" t="n"/>
      <c r="D157" s="166" t="n"/>
      <c r="E157" s="166" t="n"/>
      <c r="F157" s="22" t="n">
        <v>0.4547569444444444</v>
      </c>
      <c r="G157" s="166" t="n"/>
      <c r="H157" s="169" t="n"/>
      <c r="I157" s="165" t="n"/>
      <c r="J157" s="166" t="n"/>
      <c r="K157" s="134" t="n"/>
      <c r="L157" s="166" t="n"/>
    </row>
    <row r="158" ht="19.5" customHeight="1" s="155" thickBot="1">
      <c r="A158" s="156" t="n">
        <v>3204</v>
      </c>
      <c r="B158" s="108" t="inlineStr">
        <is>
          <t>完了</t>
        </is>
      </c>
      <c r="C158" s="157" t="inlineStr">
        <is>
          <t>通常注文</t>
        </is>
      </c>
      <c r="D158" s="158" t="inlineStr">
        <is>
          <t>東京電力ホールディングス   9501    東証</t>
        </is>
      </c>
      <c r="E158" s="159" t="n"/>
      <c r="F158" s="159" t="n"/>
      <c r="G158" s="159" t="n"/>
      <c r="H158" s="159" t="n"/>
      <c r="I158" s="160" t="n"/>
      <c r="J158" s="161" t="inlineStr">
        <is>
          <t>0ポイント</t>
        </is>
      </c>
      <c r="K158" s="108" t="inlineStr">
        <is>
          <t>取消</t>
        </is>
      </c>
      <c r="L158" s="157" t="inlineStr">
        <is>
          <t>--</t>
        </is>
      </c>
    </row>
    <row r="159" ht="28.5" customHeight="1" s="155">
      <c r="A159" s="162" t="n"/>
      <c r="B159" s="109" t="inlineStr">
        <is>
          <t>(全部約定)</t>
        </is>
      </c>
      <c r="C159" s="162" t="n"/>
      <c r="D159" s="108" t="inlineStr">
        <is>
          <t>信新買 (日計り)</t>
        </is>
      </c>
      <c r="E159" s="163" t="n"/>
      <c r="F159" s="18" t="n">
        <v>45901</v>
      </c>
      <c r="G159" s="164" t="n">
        <v>300</v>
      </c>
      <c r="H159" s="164" t="inlineStr">
        <is>
          <t>指値</t>
        </is>
      </c>
      <c r="I159" s="121" t="n">
        <v>758.5</v>
      </c>
      <c r="J159" s="162" t="n"/>
      <c r="K159" s="109" t="inlineStr">
        <is>
          <t>訂正</t>
        </is>
      </c>
      <c r="L159" s="162" t="n"/>
    </row>
    <row r="160" ht="18.75" customHeight="1" s="155" thickBot="1">
      <c r="A160" s="162" t="n"/>
      <c r="B160" s="109" t="n"/>
      <c r="C160" s="162" t="n"/>
      <c r="D160" s="110" t="inlineStr">
        <is>
          <t>特定 / S</t>
        </is>
      </c>
      <c r="E160" s="165" t="n"/>
      <c r="F160" s="19" t="n">
        <v>45901</v>
      </c>
      <c r="G160" s="166" t="n"/>
      <c r="H160" s="166" t="n"/>
      <c r="I160" s="122" t="n">
        <v>760.7</v>
      </c>
      <c r="J160" s="162" t="n"/>
      <c r="K160" s="109" t="n"/>
      <c r="L160" s="162" t="n"/>
    </row>
    <row r="161">
      <c r="A161" s="162" t="n"/>
      <c r="B161" s="109" t="n"/>
      <c r="C161" s="162" t="n"/>
      <c r="D161" s="167" t="inlineStr">
        <is>
          <t>約定</t>
        </is>
      </c>
      <c r="E161" s="167" t="inlineStr">
        <is>
          <t>東証</t>
        </is>
      </c>
      <c r="F161" s="21" t="n">
        <v>45901</v>
      </c>
      <c r="G161" s="168" t="n">
        <v>300</v>
      </c>
      <c r="H161" s="168" t="n">
        <v>758.5</v>
      </c>
      <c r="I161" s="163" t="n"/>
      <c r="J161" s="162" t="n"/>
      <c r="K161" s="109" t="n"/>
      <c r="L161" s="162" t="n"/>
    </row>
    <row r="162" ht="18.75" customHeight="1" s="155" thickBot="1">
      <c r="A162" s="166" t="n"/>
      <c r="B162" s="110" t="n"/>
      <c r="C162" s="166" t="n"/>
      <c r="D162" s="166" t="n"/>
      <c r="E162" s="166" t="n"/>
      <c r="F162" s="22" t="n">
        <v>0.4551736111111111</v>
      </c>
      <c r="G162" s="166" t="n"/>
      <c r="H162" s="169" t="n"/>
      <c r="I162" s="165" t="n"/>
      <c r="J162" s="166" t="n"/>
      <c r="K162" s="110" t="n"/>
      <c r="L162" s="166" t="n"/>
    </row>
    <row r="163" ht="19.5" customHeight="1" s="155" thickBot="1">
      <c r="A163" s="170" t="n">
        <v>3205</v>
      </c>
      <c r="B163" s="132" t="inlineStr">
        <is>
          <t>完了</t>
        </is>
      </c>
      <c r="C163" s="171" t="inlineStr">
        <is>
          <t>通常注文</t>
        </is>
      </c>
      <c r="D163" s="172" t="inlineStr">
        <is>
          <t>東京電力ホールディングス   9501    東証</t>
        </is>
      </c>
      <c r="E163" s="159" t="n"/>
      <c r="F163" s="159" t="n"/>
      <c r="G163" s="159" t="n"/>
      <c r="H163" s="159" t="n"/>
      <c r="I163" s="160" t="n"/>
      <c r="J163" s="173" t="inlineStr">
        <is>
          <t>0ポイント</t>
        </is>
      </c>
      <c r="K163" s="132" t="inlineStr">
        <is>
          <t>取消</t>
        </is>
      </c>
      <c r="L163" s="171" t="inlineStr">
        <is>
          <t>--</t>
        </is>
      </c>
    </row>
    <row r="164" ht="28.5" customHeight="1" s="155">
      <c r="A164" s="162" t="n"/>
      <c r="B164" s="133" t="inlineStr">
        <is>
          <t>(全部約定)</t>
        </is>
      </c>
      <c r="C164" s="162" t="n"/>
      <c r="D164" s="132" t="inlineStr">
        <is>
          <t>信返売 (日計り)</t>
        </is>
      </c>
      <c r="E164" s="163" t="n"/>
      <c r="F164" s="25" t="n">
        <v>45901</v>
      </c>
      <c r="G164" s="174" t="n">
        <v>300</v>
      </c>
      <c r="H164" s="174" t="inlineStr">
        <is>
          <t>指値</t>
        </is>
      </c>
      <c r="I164" s="145" t="n">
        <v>758.7</v>
      </c>
      <c r="J164" s="162" t="n"/>
      <c r="K164" s="133" t="inlineStr">
        <is>
          <t>訂正</t>
        </is>
      </c>
      <c r="L164" s="162" t="n"/>
    </row>
    <row r="165" ht="19.5" customHeight="1" s="155" thickBot="1">
      <c r="A165" s="162" t="n"/>
      <c r="B165" s="133" t="n"/>
      <c r="C165" s="162" t="n"/>
      <c r="D165" s="134" t="inlineStr">
        <is>
          <t>-- / S</t>
        </is>
      </c>
      <c r="E165" s="165" t="n"/>
      <c r="F165" s="26" t="n">
        <v>45901</v>
      </c>
      <c r="G165" s="166" t="n"/>
      <c r="H165" s="166" t="n"/>
      <c r="I165" s="146" t="n">
        <v>760.7</v>
      </c>
      <c r="J165" s="162" t="n"/>
      <c r="K165" s="133" t="n"/>
      <c r="L165" s="162" t="n"/>
    </row>
    <row r="166">
      <c r="A166" s="162" t="n"/>
      <c r="B166" s="133" t="n"/>
      <c r="C166" s="162" t="n"/>
      <c r="D166" s="167" t="inlineStr">
        <is>
          <t>約定</t>
        </is>
      </c>
      <c r="E166" s="167" t="inlineStr">
        <is>
          <t>東証</t>
        </is>
      </c>
      <c r="F166" s="21" t="n">
        <v>45901</v>
      </c>
      <c r="G166" s="168" t="n">
        <v>300</v>
      </c>
      <c r="H166" s="168" t="n">
        <v>758.7</v>
      </c>
      <c r="I166" s="163" t="n"/>
      <c r="J166" s="162" t="n"/>
      <c r="K166" s="133" t="n"/>
      <c r="L166" s="162" t="n"/>
    </row>
    <row r="167" ht="18.75" customHeight="1" s="155" thickBot="1">
      <c r="A167" s="166" t="n"/>
      <c r="B167" s="134" t="n"/>
      <c r="C167" s="166" t="n"/>
      <c r="D167" s="166" t="n"/>
      <c r="E167" s="166" t="n"/>
      <c r="F167" s="22" t="n">
        <v>0.4555439814814815</v>
      </c>
      <c r="G167" s="166" t="n"/>
      <c r="H167" s="169" t="n"/>
      <c r="I167" s="165" t="n"/>
      <c r="J167" s="166" t="n"/>
      <c r="K167" s="134" t="n"/>
      <c r="L167" s="166" t="n"/>
    </row>
    <row r="168">
      <c r="A168" s="67" t="n"/>
      <c r="B168" s="133" t="n"/>
      <c r="C168" s="70" t="n"/>
      <c r="D168" s="72" t="n"/>
      <c r="E168" s="73" t="n"/>
      <c r="F168" s="25" t="n"/>
      <c r="G168" s="69" t="n"/>
      <c r="H168" s="69" t="n"/>
      <c r="I168" s="61" t="n"/>
      <c r="J168" s="79" t="n"/>
      <c r="K168" s="133" t="n"/>
      <c r="L168" s="70" t="n"/>
    </row>
    <row r="169" ht="19.5" customHeight="1" s="155" thickBot="1">
      <c r="A169" s="67" t="n"/>
      <c r="B169" s="133" t="n"/>
      <c r="C169" s="70" t="n"/>
      <c r="D169" s="74" t="n"/>
      <c r="E169" s="75" t="n"/>
      <c r="F169" s="26" t="n"/>
      <c r="G169" s="71" t="n"/>
      <c r="H169" s="71" t="n"/>
      <c r="I169" s="27" t="n"/>
      <c r="J169" s="79" t="n"/>
      <c r="K169" s="133" t="n"/>
      <c r="L169" s="70" t="n"/>
    </row>
    <row r="170" ht="19.5" customHeight="1" s="155">
      <c r="A170" s="67" t="n"/>
      <c r="B170" s="133" t="n"/>
      <c r="C170" s="70" t="n"/>
      <c r="D170" s="76" t="n"/>
      <c r="E170" s="76" t="n"/>
      <c r="F170" s="21" t="n"/>
      <c r="G170" s="76" t="n"/>
      <c r="H170" s="99" t="n"/>
      <c r="I170" s="100" t="n"/>
      <c r="J170" s="79" t="n"/>
      <c r="K170" s="133" t="n"/>
      <c r="L170" s="70" t="n"/>
    </row>
    <row r="171" ht="19.5" customHeight="1" s="155" thickBot="1">
      <c r="A171" s="68" t="n"/>
      <c r="B171" s="134" t="n"/>
      <c r="C171" s="71" t="n"/>
      <c r="D171" s="77" t="n"/>
      <c r="E171" s="77" t="n"/>
      <c r="F171" s="22" t="n"/>
      <c r="G171" s="77" t="n"/>
      <c r="H171" s="101" t="n"/>
      <c r="I171" s="102" t="n"/>
      <c r="J171" s="80" t="n"/>
      <c r="K171" s="134" t="n"/>
      <c r="L171" s="71" t="n"/>
    </row>
    <row r="172" ht="18.75" customHeight="1" s="155" thickBot="1">
      <c r="A172" s="63" t="n"/>
      <c r="B172" s="108" t="n"/>
      <c r="C172" s="89" t="n"/>
      <c r="D172" s="111" t="n"/>
      <c r="E172" s="112" t="n"/>
      <c r="F172" s="112" t="n"/>
      <c r="G172" s="112" t="n"/>
      <c r="H172" s="112" t="n"/>
      <c r="I172" s="113" t="n"/>
      <c r="J172" s="92" t="n"/>
      <c r="K172" s="108" t="n"/>
      <c r="L172" s="89" t="n"/>
    </row>
    <row r="173">
      <c r="A173" s="64" t="n"/>
      <c r="B173" s="109" t="n"/>
      <c r="C173" s="90" t="n"/>
      <c r="D173" s="95" t="n"/>
      <c r="E173" s="96" t="n"/>
      <c r="F173" s="18" t="n"/>
      <c r="G173" s="89" t="n"/>
      <c r="H173" s="89" t="n"/>
      <c r="I173" s="28" t="n"/>
      <c r="J173" s="93" t="n"/>
      <c r="K173" s="109" t="n"/>
      <c r="L173" s="90" t="n"/>
    </row>
    <row r="174" ht="19.5" customHeight="1" s="155" thickBot="1">
      <c r="A174" s="64" t="n"/>
      <c r="B174" s="109" t="n"/>
      <c r="C174" s="90" t="n"/>
      <c r="D174" s="97" t="n"/>
      <c r="E174" s="98" t="n"/>
      <c r="F174" s="19" t="n"/>
      <c r="G174" s="91" t="n"/>
      <c r="H174" s="91" t="n"/>
      <c r="I174" s="20" t="n"/>
      <c r="J174" s="93" t="n"/>
      <c r="K174" s="109" t="n"/>
      <c r="L174" s="90" t="n"/>
    </row>
    <row r="175" ht="19.5" customHeight="1" s="155">
      <c r="A175" s="64" t="n"/>
      <c r="B175" s="109" t="n"/>
      <c r="C175" s="90" t="n"/>
      <c r="D175" s="76" t="n"/>
      <c r="E175" s="76" t="n"/>
      <c r="F175" s="21" t="n"/>
      <c r="G175" s="76" t="n"/>
      <c r="H175" s="85" t="n"/>
      <c r="I175" s="86" t="n"/>
      <c r="J175" s="93" t="n"/>
      <c r="K175" s="109" t="n"/>
      <c r="L175" s="90" t="n"/>
    </row>
    <row r="176" ht="19.5" customHeight="1" s="155" thickBot="1">
      <c r="A176" s="65" t="n"/>
      <c r="B176" s="110" t="n"/>
      <c r="C176" s="91" t="n"/>
      <c r="D176" s="77" t="n"/>
      <c r="E176" s="77" t="n"/>
      <c r="F176" s="22" t="n"/>
      <c r="G176" s="77" t="n"/>
      <c r="H176" s="87" t="n"/>
      <c r="I176" s="88" t="n"/>
      <c r="J176" s="94" t="n"/>
      <c r="K176" s="110" t="n"/>
      <c r="L176" s="91" t="n"/>
    </row>
    <row r="177" ht="19.5" customHeight="1" s="155" thickBot="1">
      <c r="A177" s="63" t="n"/>
      <c r="B177" s="108" t="n"/>
      <c r="C177" s="89" t="n"/>
      <c r="D177" s="111" t="n"/>
      <c r="E177" s="112" t="n"/>
      <c r="F177" s="112" t="n"/>
      <c r="G177" s="112" t="n"/>
      <c r="H177" s="112" t="n"/>
      <c r="I177" s="113" t="n"/>
      <c r="J177" s="92" t="n"/>
      <c r="K177" s="108" t="n"/>
      <c r="L177" s="89" t="n"/>
    </row>
    <row r="178" ht="18.6" customHeight="1" s="155">
      <c r="A178" s="64" t="n"/>
      <c r="B178" s="109" t="n"/>
      <c r="C178" s="90" t="n"/>
      <c r="D178" s="95" t="n"/>
      <c r="E178" s="96" t="n"/>
      <c r="F178" s="18" t="n"/>
      <c r="G178" s="89" t="n"/>
      <c r="H178" s="89" t="n"/>
      <c r="I178" s="28" t="n"/>
      <c r="J178" s="93" t="n"/>
      <c r="K178" s="109" t="n"/>
      <c r="L178" s="90" t="n"/>
    </row>
    <row r="179" ht="19.5" customHeight="1" s="155" thickBot="1">
      <c r="A179" s="64" t="n"/>
      <c r="B179" s="109" t="n"/>
      <c r="C179" s="90" t="n"/>
      <c r="D179" s="97" t="n"/>
      <c r="E179" s="98" t="n"/>
      <c r="F179" s="19" t="n"/>
      <c r="G179" s="91" t="n"/>
      <c r="H179" s="91" t="n"/>
      <c r="I179" s="20" t="n"/>
      <c r="J179" s="93" t="n"/>
      <c r="K179" s="109" t="n"/>
      <c r="L179" s="90" t="n"/>
    </row>
    <row r="180">
      <c r="A180" s="64" t="n"/>
      <c r="B180" s="109" t="n"/>
      <c r="C180" s="90" t="n"/>
      <c r="D180" s="76" t="n"/>
      <c r="E180" s="76" t="n"/>
      <c r="F180" s="21" t="n"/>
      <c r="G180" s="76" t="n"/>
      <c r="H180" s="85" t="n"/>
      <c r="I180" s="86" t="n"/>
      <c r="J180" s="93" t="n"/>
      <c r="K180" s="109" t="n"/>
      <c r="L180" s="90" t="n"/>
    </row>
    <row r="181" ht="19.5" customHeight="1" s="155" thickBot="1">
      <c r="A181" s="65" t="n"/>
      <c r="B181" s="110" t="n"/>
      <c r="C181" s="91" t="n"/>
      <c r="D181" s="77" t="n"/>
      <c r="E181" s="77" t="n"/>
      <c r="F181" s="22" t="n"/>
      <c r="G181" s="77" t="n"/>
      <c r="H181" s="87" t="n"/>
      <c r="I181" s="88" t="n"/>
      <c r="J181" s="94" t="n"/>
      <c r="K181" s="110" t="n"/>
      <c r="L181" s="91" t="n"/>
    </row>
    <row r="182" ht="19.5" customHeight="1" s="155" thickBot="1">
      <c r="A182" s="66" t="n"/>
      <c r="B182" s="132" t="n"/>
      <c r="C182" s="69" t="n"/>
      <c r="D182" s="135" t="n"/>
      <c r="E182" s="136" t="n"/>
      <c r="F182" s="136" t="n"/>
      <c r="G182" s="136" t="n"/>
      <c r="H182" s="136" t="n"/>
      <c r="I182" s="137" t="n"/>
      <c r="J182" s="78" t="n"/>
      <c r="K182" s="132" t="n"/>
      <c r="L182" s="69" t="n"/>
    </row>
    <row r="183">
      <c r="A183" s="67" t="n"/>
      <c r="B183" s="133" t="n"/>
      <c r="C183" s="70" t="n"/>
      <c r="D183" s="72" t="n"/>
      <c r="E183" s="73" t="n"/>
      <c r="F183" s="25" t="n"/>
      <c r="G183" s="69" t="n"/>
      <c r="H183" s="69" t="n"/>
      <c r="I183" s="29" t="n"/>
      <c r="J183" s="79" t="n"/>
      <c r="K183" s="133" t="n"/>
      <c r="L183" s="70" t="n"/>
    </row>
    <row r="184" ht="19.5" customHeight="1" s="155" thickBot="1">
      <c r="A184" s="67" t="n"/>
      <c r="B184" s="133" t="n"/>
      <c r="C184" s="70" t="n"/>
      <c r="D184" s="74" t="n"/>
      <c r="E184" s="75" t="n"/>
      <c r="F184" s="26" t="n"/>
      <c r="G184" s="71" t="n"/>
      <c r="H184" s="71" t="n"/>
      <c r="I184" s="27" t="n"/>
      <c r="J184" s="79" t="n"/>
      <c r="K184" s="133" t="n"/>
      <c r="L184" s="70" t="n"/>
    </row>
    <row r="185">
      <c r="A185" s="67" t="n"/>
      <c r="B185" s="133" t="n"/>
      <c r="C185" s="70" t="n"/>
      <c r="D185" s="76" t="n"/>
      <c r="E185" s="76" t="n"/>
      <c r="F185" s="21" t="n"/>
      <c r="G185" s="76" t="n"/>
      <c r="H185" s="85" t="n"/>
      <c r="I185" s="86" t="n"/>
      <c r="J185" s="79" t="n"/>
      <c r="K185" s="133" t="n"/>
      <c r="L185" s="70" t="n"/>
    </row>
    <row r="186" ht="19.5" customHeight="1" s="155" thickBot="1">
      <c r="A186" s="68" t="n"/>
      <c r="B186" s="134" t="n"/>
      <c r="C186" s="71" t="n"/>
      <c r="D186" s="77" t="n"/>
      <c r="E186" s="77" t="n"/>
      <c r="F186" s="22" t="n"/>
      <c r="G186" s="77" t="n"/>
      <c r="H186" s="87" t="n"/>
      <c r="I186" s="88" t="n"/>
      <c r="J186" s="80" t="n"/>
      <c r="K186" s="134" t="n"/>
      <c r="L186" s="71" t="n"/>
    </row>
    <row r="187" ht="19.5" customHeight="1" s="155" thickBot="1">
      <c r="A187" s="66" t="n"/>
      <c r="B187" s="132" t="n"/>
      <c r="C187" s="69" t="n"/>
      <c r="D187" s="135" t="n"/>
      <c r="E187" s="136" t="n"/>
      <c r="F187" s="136" t="n"/>
      <c r="G187" s="136" t="n"/>
      <c r="H187" s="136" t="n"/>
      <c r="I187" s="137" t="n"/>
      <c r="J187" s="78" t="n"/>
      <c r="K187" s="132" t="n"/>
      <c r="L187" s="69" t="n"/>
    </row>
    <row r="188" ht="18.6" customHeight="1" s="155">
      <c r="A188" s="67" t="n"/>
      <c r="B188" s="133" t="n"/>
      <c r="C188" s="70" t="n"/>
      <c r="D188" s="72" t="n"/>
      <c r="E188" s="73" t="n"/>
      <c r="F188" s="25" t="n"/>
      <c r="G188" s="69" t="n"/>
      <c r="H188" s="69" t="n"/>
      <c r="I188" s="29" t="n"/>
      <c r="J188" s="79" t="n"/>
      <c r="K188" s="133" t="n"/>
      <c r="L188" s="70" t="n"/>
    </row>
    <row r="189" ht="19.5" customHeight="1" s="155" thickBot="1">
      <c r="A189" s="67" t="n"/>
      <c r="B189" s="133" t="n"/>
      <c r="C189" s="70" t="n"/>
      <c r="D189" s="74" t="n"/>
      <c r="E189" s="75" t="n"/>
      <c r="F189" s="26" t="n"/>
      <c r="G189" s="71" t="n"/>
      <c r="H189" s="71" t="n"/>
      <c r="I189" s="27" t="n"/>
      <c r="J189" s="79" t="n"/>
      <c r="K189" s="133" t="n"/>
      <c r="L189" s="70" t="n"/>
    </row>
    <row r="190" ht="18.6" customHeight="1" s="155">
      <c r="A190" s="67" t="n"/>
      <c r="B190" s="133" t="n"/>
      <c r="C190" s="70" t="n"/>
      <c r="D190" s="76" t="n"/>
      <c r="E190" s="76" t="n"/>
      <c r="F190" s="21" t="n"/>
      <c r="G190" s="76" t="n"/>
      <c r="H190" s="85" t="n"/>
      <c r="I190" s="86" t="n"/>
      <c r="J190" s="79" t="n"/>
      <c r="K190" s="133" t="n"/>
      <c r="L190" s="70" t="n"/>
    </row>
    <row r="191" ht="19.5" customHeight="1" s="155" thickBot="1">
      <c r="A191" s="68" t="n"/>
      <c r="B191" s="134" t="n"/>
      <c r="C191" s="71" t="n"/>
      <c r="D191" s="77" t="n"/>
      <c r="E191" s="77" t="n"/>
      <c r="F191" s="22" t="n"/>
      <c r="G191" s="77" t="n"/>
      <c r="H191" s="87" t="n"/>
      <c r="I191" s="88" t="n"/>
      <c r="J191" s="80" t="n"/>
      <c r="K191" s="134" t="n"/>
      <c r="L191" s="71" t="n"/>
    </row>
    <row r="192" ht="19.5" customHeight="1" s="155" thickBot="1">
      <c r="A192" s="63" t="n"/>
      <c r="B192" s="108" t="n"/>
      <c r="C192" s="89" t="n"/>
      <c r="D192" s="111" t="n"/>
      <c r="E192" s="112" t="n"/>
      <c r="F192" s="112" t="n"/>
      <c r="G192" s="112" t="n"/>
      <c r="H192" s="112" t="n"/>
      <c r="I192" s="113" t="n"/>
      <c r="J192" s="92" t="n"/>
      <c r="K192" s="108" t="n"/>
      <c r="L192" s="89" t="n"/>
    </row>
    <row r="193" ht="18.6" customHeight="1" s="155">
      <c r="A193" s="64" t="n"/>
      <c r="B193" s="109" t="n"/>
      <c r="C193" s="90" t="n"/>
      <c r="D193" s="95" t="n"/>
      <c r="E193" s="96" t="n"/>
      <c r="F193" s="18" t="n"/>
      <c r="G193" s="89" t="n"/>
      <c r="H193" s="89" t="n"/>
      <c r="I193" s="28" t="n"/>
      <c r="J193" s="93" t="n"/>
      <c r="K193" s="109" t="n"/>
      <c r="L193" s="90" t="n"/>
    </row>
    <row r="194" ht="19.5" customHeight="1" s="155" thickBot="1">
      <c r="A194" s="64" t="n"/>
      <c r="B194" s="109" t="n"/>
      <c r="C194" s="90" t="n"/>
      <c r="D194" s="97" t="n"/>
      <c r="E194" s="98" t="n"/>
      <c r="F194" s="19" t="n"/>
      <c r="G194" s="91" t="n"/>
      <c r="H194" s="91" t="n"/>
      <c r="I194" s="20" t="n"/>
      <c r="J194" s="93" t="n"/>
      <c r="K194" s="109" t="n"/>
      <c r="L194" s="90" t="n"/>
    </row>
    <row r="195">
      <c r="A195" s="64" t="n"/>
      <c r="B195" s="109" t="n"/>
      <c r="C195" s="90" t="n"/>
      <c r="D195" s="76" t="n"/>
      <c r="E195" s="76" t="n"/>
      <c r="F195" s="21" t="n"/>
      <c r="G195" s="76" t="n"/>
      <c r="H195" s="85" t="n"/>
      <c r="I195" s="86" t="n"/>
      <c r="J195" s="93" t="n"/>
      <c r="K195" s="109" t="n"/>
      <c r="L195" s="90" t="n"/>
    </row>
    <row r="196" ht="18.6" customHeight="1" s="155" thickBot="1">
      <c r="A196" s="65" t="n"/>
      <c r="B196" s="110" t="n"/>
      <c r="C196" s="91" t="n"/>
      <c r="D196" s="77" t="n"/>
      <c r="E196" s="77" t="n"/>
      <c r="F196" s="22" t="n"/>
      <c r="G196" s="77" t="n"/>
      <c r="H196" s="87" t="n"/>
      <c r="I196" s="88" t="n"/>
      <c r="J196" s="94" t="n"/>
      <c r="K196" s="110" t="n"/>
      <c r="L196" s="91" t="n"/>
    </row>
    <row r="197" ht="19.5" customHeight="1" s="155" thickBot="1">
      <c r="A197" s="66" t="n"/>
      <c r="B197" s="132" t="n"/>
      <c r="C197" s="69" t="n"/>
      <c r="D197" s="135" t="n"/>
      <c r="E197" s="136" t="n"/>
      <c r="F197" s="136" t="n"/>
      <c r="G197" s="136" t="n"/>
      <c r="H197" s="136" t="n"/>
      <c r="I197" s="137" t="n"/>
      <c r="J197" s="78" t="n"/>
      <c r="K197" s="132" t="n"/>
      <c r="L197" s="69" t="n"/>
    </row>
    <row r="198" ht="18.6" customHeight="1" s="155">
      <c r="A198" s="67" t="n"/>
      <c r="B198" s="133" t="n"/>
      <c r="C198" s="70" t="n"/>
      <c r="D198" s="72" t="n"/>
      <c r="E198" s="73" t="n"/>
      <c r="F198" s="25" t="n"/>
      <c r="G198" s="69" t="n"/>
      <c r="H198" s="69" t="n"/>
      <c r="I198" s="145" t="n"/>
      <c r="J198" s="79" t="n"/>
      <c r="K198" s="133" t="n"/>
      <c r="L198" s="70" t="n"/>
    </row>
    <row r="199" ht="19.5" customHeight="1" s="155" thickBot="1">
      <c r="A199" s="67" t="n"/>
      <c r="B199" s="133" t="n"/>
      <c r="C199" s="70" t="n"/>
      <c r="D199" s="74" t="n"/>
      <c r="E199" s="75" t="n"/>
      <c r="F199" s="26" t="n"/>
      <c r="G199" s="71" t="n"/>
      <c r="H199" s="71" t="n"/>
      <c r="I199" s="146" t="n"/>
      <c r="J199" s="79" t="n"/>
      <c r="K199" s="133" t="n"/>
      <c r="L199" s="70" t="n"/>
    </row>
    <row r="200">
      <c r="A200" s="67" t="n"/>
      <c r="B200" s="133" t="n"/>
      <c r="C200" s="70" t="n"/>
      <c r="D200" s="76" t="n"/>
      <c r="E200" s="76" t="n"/>
      <c r="F200" s="21" t="n"/>
      <c r="G200" s="76" t="n"/>
      <c r="H200" s="81" t="n"/>
      <c r="I200" s="82" t="n"/>
      <c r="J200" s="79" t="n"/>
      <c r="K200" s="133" t="n"/>
      <c r="L200" s="70" t="n"/>
    </row>
    <row r="201" ht="18.6" customHeight="1" s="155" thickBot="1">
      <c r="A201" s="68" t="n"/>
      <c r="B201" s="134" t="n"/>
      <c r="C201" s="71" t="n"/>
      <c r="D201" s="77" t="n"/>
      <c r="E201" s="77" t="n"/>
      <c r="F201" s="22" t="n"/>
      <c r="G201" s="77" t="n"/>
      <c r="H201" s="83" t="n"/>
      <c r="I201" s="84" t="n"/>
      <c r="J201" s="80" t="n"/>
      <c r="K201" s="134" t="n"/>
      <c r="L201" s="71" t="n"/>
    </row>
    <row r="202" ht="19.5" customHeight="1" s="155" thickBot="1">
      <c r="A202" s="66" t="n"/>
      <c r="B202" s="132" t="n"/>
      <c r="C202" s="69" t="n"/>
      <c r="D202" s="135" t="n"/>
      <c r="E202" s="136" t="n"/>
      <c r="F202" s="136" t="n"/>
      <c r="G202" s="136" t="n"/>
      <c r="H202" s="136" t="n"/>
      <c r="I202" s="137" t="n"/>
      <c r="J202" s="78" t="n"/>
      <c r="K202" s="132" t="n"/>
      <c r="L202" s="69" t="n"/>
    </row>
    <row r="203" ht="18.6" customHeight="1" s="155">
      <c r="A203" s="67" t="n"/>
      <c r="B203" s="133" t="n"/>
      <c r="C203" s="70" t="n"/>
      <c r="D203" s="72" t="n"/>
      <c r="E203" s="73" t="n"/>
      <c r="F203" s="25" t="n"/>
      <c r="G203" s="69" t="n"/>
      <c r="H203" s="69" t="n"/>
      <c r="I203" s="145" t="n"/>
      <c r="J203" s="79" t="n"/>
      <c r="K203" s="133" t="n"/>
      <c r="L203" s="70" t="n"/>
    </row>
    <row r="204" ht="19.5" customHeight="1" s="155" thickBot="1">
      <c r="A204" s="67" t="n"/>
      <c r="B204" s="133" t="n"/>
      <c r="C204" s="70" t="n"/>
      <c r="D204" s="74" t="n"/>
      <c r="E204" s="75" t="n"/>
      <c r="F204" s="26" t="n"/>
      <c r="G204" s="71" t="n"/>
      <c r="H204" s="71" t="n"/>
      <c r="I204" s="146" t="n"/>
      <c r="J204" s="79" t="n"/>
      <c r="K204" s="133" t="n"/>
      <c r="L204" s="70" t="n"/>
    </row>
    <row r="205">
      <c r="A205" s="67" t="n"/>
      <c r="B205" s="133" t="n"/>
      <c r="C205" s="70" t="n"/>
      <c r="D205" s="76" t="n"/>
      <c r="E205" s="76" t="n"/>
      <c r="F205" s="21" t="n"/>
      <c r="G205" s="76" t="n"/>
      <c r="H205" s="81" t="n"/>
      <c r="I205" s="82" t="n"/>
      <c r="J205" s="79" t="n"/>
      <c r="K205" s="133" t="n"/>
      <c r="L205" s="70" t="n"/>
    </row>
    <row r="206" ht="19.5" customHeight="1" s="155" thickBot="1">
      <c r="A206" s="68" t="n"/>
      <c r="B206" s="134" t="n"/>
      <c r="C206" s="71" t="n"/>
      <c r="D206" s="77" t="n"/>
      <c r="E206" s="77" t="n"/>
      <c r="F206" s="22" t="n"/>
      <c r="G206" s="77" t="n"/>
      <c r="H206" s="83" t="n"/>
      <c r="I206" s="84" t="n"/>
      <c r="J206" s="80" t="n"/>
      <c r="K206" s="134" t="n"/>
      <c r="L206" s="71" t="n"/>
    </row>
    <row r="207" ht="19.5" customHeight="1" s="155" thickBot="1">
      <c r="A207" s="63" t="n"/>
      <c r="B207" s="108" t="n"/>
      <c r="C207" s="89" t="n"/>
      <c r="D207" s="111" t="n"/>
      <c r="E207" s="112" t="n"/>
      <c r="F207" s="112" t="n"/>
      <c r="G207" s="112" t="n"/>
      <c r="H207" s="112" t="n"/>
      <c r="I207" s="113" t="n"/>
      <c r="J207" s="92" t="n"/>
      <c r="K207" s="108" t="n"/>
      <c r="L207" s="89" t="n"/>
    </row>
    <row r="208" ht="18.6" customHeight="1" s="155">
      <c r="A208" s="64" t="n"/>
      <c r="B208" s="109" t="n"/>
      <c r="C208" s="90" t="n"/>
      <c r="D208" s="95" t="n"/>
      <c r="E208" s="96" t="n"/>
      <c r="F208" s="18" t="n"/>
      <c r="G208" s="89" t="n"/>
      <c r="H208" s="89" t="n"/>
      <c r="I208" s="121" t="n"/>
      <c r="J208" s="93" t="n"/>
      <c r="K208" s="109" t="n"/>
      <c r="L208" s="90" t="n"/>
    </row>
    <row r="209" ht="19.5" customHeight="1" s="155" thickBot="1">
      <c r="A209" s="64" t="n"/>
      <c r="B209" s="109" t="n"/>
      <c r="C209" s="90" t="n"/>
      <c r="D209" s="97" t="n"/>
      <c r="E209" s="98" t="n"/>
      <c r="F209" s="19" t="n"/>
      <c r="G209" s="91" t="n"/>
      <c r="H209" s="91" t="n"/>
      <c r="I209" s="122" t="n"/>
      <c r="J209" s="93" t="n"/>
      <c r="K209" s="109" t="n"/>
      <c r="L209" s="90" t="n"/>
    </row>
    <row r="210">
      <c r="A210" s="64" t="n"/>
      <c r="B210" s="109" t="n"/>
      <c r="C210" s="90" t="n"/>
      <c r="D210" s="76" t="n"/>
      <c r="E210" s="76" t="n"/>
      <c r="F210" s="21" t="n"/>
      <c r="G210" s="76" t="n"/>
      <c r="H210" s="81" t="n"/>
      <c r="I210" s="82" t="n"/>
      <c r="J210" s="93" t="n"/>
      <c r="K210" s="109" t="n"/>
      <c r="L210" s="90" t="n"/>
    </row>
    <row r="211" ht="19.5" customHeight="1" s="155" thickBot="1">
      <c r="A211" s="65" t="n"/>
      <c r="B211" s="110" t="n"/>
      <c r="C211" s="91" t="n"/>
      <c r="D211" s="77" t="n"/>
      <c r="E211" s="77" t="n"/>
      <c r="F211" s="22" t="n"/>
      <c r="G211" s="77" t="n"/>
      <c r="H211" s="83" t="n"/>
      <c r="I211" s="84" t="n"/>
      <c r="J211" s="94" t="n"/>
      <c r="K211" s="110" t="n"/>
      <c r="L211" s="91" t="n"/>
    </row>
    <row r="212" ht="19.5" customHeight="1" s="155" thickBot="1">
      <c r="A212" s="66" t="n"/>
      <c r="B212" s="132" t="n"/>
      <c r="C212" s="69" t="n"/>
      <c r="D212" s="135" t="n"/>
      <c r="E212" s="136" t="n"/>
      <c r="F212" s="136" t="n"/>
      <c r="G212" s="136" t="n"/>
      <c r="H212" s="136" t="n"/>
      <c r="I212" s="137" t="n"/>
      <c r="J212" s="78" t="n"/>
      <c r="K212" s="132" t="n"/>
      <c r="L212" s="69" t="n"/>
    </row>
    <row r="213" ht="18.6" customHeight="1" s="155">
      <c r="A213" s="67" t="n"/>
      <c r="B213" s="133" t="n"/>
      <c r="C213" s="70" t="n"/>
      <c r="D213" s="72" t="n"/>
      <c r="E213" s="73" t="n"/>
      <c r="F213" s="25" t="n"/>
      <c r="G213" s="69" t="n"/>
      <c r="H213" s="69" t="n"/>
      <c r="I213" s="145" t="n"/>
      <c r="J213" s="79" t="n"/>
      <c r="K213" s="133" t="n"/>
      <c r="L213" s="70" t="n"/>
    </row>
    <row r="214" ht="19.5" customHeight="1" s="155" thickBot="1">
      <c r="A214" s="67" t="n"/>
      <c r="B214" s="133" t="n"/>
      <c r="C214" s="70" t="n"/>
      <c r="D214" s="74" t="n"/>
      <c r="E214" s="75" t="n"/>
      <c r="F214" s="26" t="n"/>
      <c r="G214" s="71" t="n"/>
      <c r="H214" s="71" t="n"/>
      <c r="I214" s="146" t="n"/>
      <c r="J214" s="79" t="n"/>
      <c r="K214" s="133" t="n"/>
      <c r="L214" s="70" t="n"/>
    </row>
    <row r="215">
      <c r="A215" s="67" t="n"/>
      <c r="B215" s="133" t="n"/>
      <c r="C215" s="70" t="n"/>
      <c r="D215" s="76" t="n"/>
      <c r="E215" s="76" t="n"/>
      <c r="F215" s="21" t="n"/>
      <c r="G215" s="76" t="n"/>
      <c r="H215" s="81" t="n"/>
      <c r="I215" s="82" t="n"/>
      <c r="J215" s="79" t="n"/>
      <c r="K215" s="133" t="n"/>
      <c r="L215" s="70" t="n"/>
    </row>
    <row r="216" ht="19.5" customHeight="1" s="155" thickBot="1">
      <c r="A216" s="68" t="n"/>
      <c r="B216" s="134" t="n"/>
      <c r="C216" s="71" t="n"/>
      <c r="D216" s="77" t="n"/>
      <c r="E216" s="77" t="n"/>
      <c r="F216" s="22" t="n"/>
      <c r="G216" s="77" t="n"/>
      <c r="H216" s="83" t="n"/>
      <c r="I216" s="84" t="n"/>
      <c r="J216" s="80" t="n"/>
      <c r="K216" s="134" t="n"/>
      <c r="L216" s="71" t="n"/>
    </row>
    <row r="217" ht="19.5" customHeight="1" s="155" thickBot="1">
      <c r="A217" s="63" t="n"/>
      <c r="B217" s="108" t="n"/>
      <c r="C217" s="89" t="n"/>
      <c r="D217" s="111" t="n"/>
      <c r="E217" s="112" t="n"/>
      <c r="F217" s="112" t="n"/>
      <c r="G217" s="112" t="n"/>
      <c r="H217" s="112" t="n"/>
      <c r="I217" s="113" t="n"/>
      <c r="J217" s="92" t="n"/>
      <c r="K217" s="108" t="n"/>
      <c r="L217" s="89" t="n"/>
    </row>
    <row r="218" ht="18.6" customHeight="1" s="155">
      <c r="A218" s="64" t="n"/>
      <c r="B218" s="109" t="n"/>
      <c r="C218" s="90" t="n"/>
      <c r="D218" s="95" t="n"/>
      <c r="E218" s="96" t="n"/>
      <c r="F218" s="18" t="n"/>
      <c r="G218" s="89" t="n"/>
      <c r="H218" s="89" t="n"/>
      <c r="I218" s="121" t="n"/>
      <c r="J218" s="93" t="n"/>
      <c r="K218" s="109" t="n"/>
      <c r="L218" s="90" t="n"/>
    </row>
    <row r="219" ht="19.5" customHeight="1" s="155" thickBot="1">
      <c r="A219" s="64" t="n"/>
      <c r="B219" s="109" t="n"/>
      <c r="C219" s="90" t="n"/>
      <c r="D219" s="97" t="n"/>
      <c r="E219" s="98" t="n"/>
      <c r="F219" s="19" t="n"/>
      <c r="G219" s="91" t="n"/>
      <c r="H219" s="91" t="n"/>
      <c r="I219" s="122" t="n"/>
      <c r="J219" s="93" t="n"/>
      <c r="K219" s="109" t="n"/>
      <c r="L219" s="90" t="n"/>
    </row>
    <row r="220">
      <c r="A220" s="64" t="n"/>
      <c r="B220" s="109" t="n"/>
      <c r="C220" s="90" t="n"/>
      <c r="D220" s="76" t="n"/>
      <c r="E220" s="76" t="n"/>
      <c r="F220" s="21" t="n"/>
      <c r="G220" s="76" t="n"/>
      <c r="H220" s="81" t="n"/>
      <c r="I220" s="82" t="n"/>
      <c r="J220" s="93" t="n"/>
      <c r="K220" s="109" t="n"/>
      <c r="L220" s="90" t="n"/>
    </row>
    <row r="221" ht="19.5" customHeight="1" s="155" thickBot="1">
      <c r="A221" s="65" t="n"/>
      <c r="B221" s="110" t="n"/>
      <c r="C221" s="91" t="n"/>
      <c r="D221" s="77" t="n"/>
      <c r="E221" s="77" t="n"/>
      <c r="F221" s="22" t="n"/>
      <c r="G221" s="77" t="n"/>
      <c r="H221" s="83" t="n"/>
      <c r="I221" s="84" t="n"/>
      <c r="J221" s="94" t="n"/>
      <c r="K221" s="110" t="n"/>
      <c r="L221" s="91" t="n"/>
    </row>
    <row r="222" ht="19.5" customHeight="1" s="155" thickBot="1">
      <c r="A222" s="63" t="n"/>
      <c r="B222" s="108" t="n"/>
      <c r="C222" s="89" t="n"/>
      <c r="D222" s="111" t="n"/>
      <c r="E222" s="112" t="n"/>
      <c r="F222" s="112" t="n"/>
      <c r="G222" s="112" t="n"/>
      <c r="H222" s="112" t="n"/>
      <c r="I222" s="113" t="n"/>
      <c r="J222" s="92" t="n"/>
      <c r="K222" s="108" t="n"/>
      <c r="L222" s="89" t="n"/>
    </row>
    <row r="223">
      <c r="A223" s="64" t="n"/>
      <c r="B223" s="109" t="n"/>
      <c r="C223" s="90" t="n"/>
      <c r="D223" s="95" t="n"/>
      <c r="E223" s="96" t="n"/>
      <c r="F223" s="18" t="n"/>
      <c r="G223" s="89" t="n"/>
      <c r="H223" s="89" t="n"/>
      <c r="I223" s="121" t="n"/>
      <c r="J223" s="93" t="n"/>
      <c r="K223" s="109" t="n"/>
      <c r="L223" s="90" t="n"/>
    </row>
    <row r="224" ht="18.75" customHeight="1" s="155" thickBot="1">
      <c r="A224" s="64" t="n"/>
      <c r="B224" s="109" t="n"/>
      <c r="C224" s="90" t="n"/>
      <c r="D224" s="97" t="n"/>
      <c r="E224" s="98" t="n"/>
      <c r="F224" s="19" t="n"/>
      <c r="G224" s="91" t="n"/>
      <c r="H224" s="91" t="n"/>
      <c r="I224" s="122" t="n"/>
      <c r="J224" s="93" t="n"/>
      <c r="K224" s="109" t="n"/>
      <c r="L224" s="90" t="n"/>
    </row>
    <row r="225" ht="18.6" customHeight="1" s="155">
      <c r="A225" s="64" t="n"/>
      <c r="B225" s="109" t="n"/>
      <c r="C225" s="90" t="n"/>
      <c r="D225" s="76" t="n"/>
      <c r="E225" s="76" t="n"/>
      <c r="F225" s="21" t="n"/>
      <c r="G225" s="76" t="n"/>
      <c r="H225" s="81" t="n"/>
      <c r="I225" s="82" t="n"/>
      <c r="J225" s="93" t="n"/>
      <c r="K225" s="109" t="n"/>
      <c r="L225" s="90" t="n"/>
    </row>
    <row r="226" ht="19.5" customHeight="1" s="155" thickBot="1">
      <c r="A226" s="65" t="n"/>
      <c r="B226" s="110" t="n"/>
      <c r="C226" s="91" t="n"/>
      <c r="D226" s="77" t="n"/>
      <c r="E226" s="77" t="n"/>
      <c r="F226" s="22" t="n"/>
      <c r="G226" s="77" t="n"/>
      <c r="H226" s="83" t="n"/>
      <c r="I226" s="84" t="n"/>
      <c r="J226" s="94" t="n"/>
      <c r="K226" s="110" t="n"/>
      <c r="L226" s="91" t="n"/>
    </row>
    <row r="227" ht="19.5" customHeight="1" s="155" thickBot="1">
      <c r="A227" s="66" t="n"/>
      <c r="B227" s="132" t="n"/>
      <c r="C227" s="69" t="n"/>
      <c r="D227" s="135" t="n"/>
      <c r="E227" s="136" t="n"/>
      <c r="F227" s="136" t="n"/>
      <c r="G227" s="136" t="n"/>
      <c r="H227" s="136" t="n"/>
      <c r="I227" s="137" t="n"/>
      <c r="J227" s="78" t="n"/>
      <c r="K227" s="132" t="n"/>
      <c r="L227" s="69" t="n"/>
    </row>
    <row r="228" ht="18.6" customHeight="1" s="155">
      <c r="A228" s="67" t="n"/>
      <c r="B228" s="133" t="n"/>
      <c r="C228" s="70" t="n"/>
      <c r="D228" s="72" t="n"/>
      <c r="E228" s="73" t="n"/>
      <c r="F228" s="25" t="n"/>
      <c r="G228" s="69" t="n"/>
      <c r="H228" s="69" t="n"/>
      <c r="I228" s="145" t="n"/>
      <c r="J228" s="79" t="n"/>
      <c r="K228" s="133" t="n"/>
      <c r="L228" s="70" t="n"/>
    </row>
    <row r="229" ht="19.5" customHeight="1" s="155" thickBot="1">
      <c r="A229" s="67" t="n"/>
      <c r="B229" s="133" t="n"/>
      <c r="C229" s="70" t="n"/>
      <c r="D229" s="74" t="n"/>
      <c r="E229" s="75" t="n"/>
      <c r="F229" s="26" t="n"/>
      <c r="G229" s="71" t="n"/>
      <c r="H229" s="71" t="n"/>
      <c r="I229" s="146" t="n"/>
      <c r="J229" s="79" t="n"/>
      <c r="K229" s="133" t="n"/>
      <c r="L229" s="70" t="n"/>
    </row>
    <row r="230">
      <c r="A230" s="67" t="n"/>
      <c r="B230" s="133" t="n"/>
      <c r="C230" s="70" t="n"/>
      <c r="D230" s="76" t="n"/>
      <c r="E230" s="76" t="n"/>
      <c r="F230" s="21" t="n"/>
      <c r="G230" s="76" t="n"/>
      <c r="H230" s="81" t="n"/>
      <c r="I230" s="82" t="n"/>
      <c r="J230" s="79" t="n"/>
      <c r="K230" s="133" t="n"/>
      <c r="L230" s="70" t="n"/>
    </row>
    <row r="231" ht="19.5" customHeight="1" s="155" thickBot="1">
      <c r="A231" s="68" t="n"/>
      <c r="B231" s="134" t="n"/>
      <c r="C231" s="71" t="n"/>
      <c r="D231" s="77" t="n"/>
      <c r="E231" s="77" t="n"/>
      <c r="F231" s="22" t="n"/>
      <c r="G231" s="77" t="n"/>
      <c r="H231" s="83" t="n"/>
      <c r="I231" s="84" t="n"/>
      <c r="J231" s="80" t="n"/>
      <c r="K231" s="134" t="n"/>
      <c r="L231" s="71" t="n"/>
    </row>
    <row r="232" ht="19.5" customHeight="1" s="155" thickBot="1">
      <c r="A232" s="63" t="n"/>
      <c r="B232" s="108" t="n"/>
      <c r="C232" s="89" t="n"/>
      <c r="D232" s="111" t="n"/>
      <c r="E232" s="112" t="n"/>
      <c r="F232" s="112" t="n"/>
      <c r="G232" s="112" t="n"/>
      <c r="H232" s="112" t="n"/>
      <c r="I232" s="113" t="n"/>
      <c r="J232" s="92" t="n"/>
      <c r="K232" s="108" t="n"/>
      <c r="L232" s="89" t="n"/>
    </row>
    <row r="233">
      <c r="A233" s="64" t="n"/>
      <c r="B233" s="109" t="n"/>
      <c r="C233" s="90" t="n"/>
      <c r="D233" s="95" t="n"/>
      <c r="E233" s="96" t="n"/>
      <c r="F233" s="18" t="n"/>
      <c r="G233" s="89" t="n"/>
      <c r="H233" s="89" t="n"/>
      <c r="I233" s="121" t="n"/>
      <c r="J233" s="93" t="n"/>
      <c r="K233" s="109" t="n"/>
      <c r="L233" s="90" t="n"/>
    </row>
    <row r="234" ht="18.75" customHeight="1" s="155" thickBot="1">
      <c r="A234" s="64" t="n"/>
      <c r="B234" s="109" t="n"/>
      <c r="C234" s="90" t="n"/>
      <c r="D234" s="97" t="n"/>
      <c r="E234" s="98" t="n"/>
      <c r="F234" s="19" t="n"/>
      <c r="G234" s="91" t="n"/>
      <c r="H234" s="91" t="n"/>
      <c r="I234" s="122" t="n"/>
      <c r="J234" s="93" t="n"/>
      <c r="K234" s="109" t="n"/>
      <c r="L234" s="90" t="n"/>
    </row>
    <row r="235" ht="18.6" customHeight="1" s="155">
      <c r="A235" s="64" t="n"/>
      <c r="B235" s="109" t="n"/>
      <c r="C235" s="90" t="n"/>
      <c r="D235" s="76" t="n"/>
      <c r="E235" s="76" t="n"/>
      <c r="F235" s="21" t="n"/>
      <c r="G235" s="76" t="n"/>
      <c r="H235" s="81" t="n"/>
      <c r="I235" s="82" t="n"/>
      <c r="J235" s="93" t="n"/>
      <c r="K235" s="109" t="n"/>
      <c r="L235" s="90" t="n"/>
    </row>
    <row r="236" ht="19.5" customHeight="1" s="155" thickBot="1">
      <c r="A236" s="65" t="n"/>
      <c r="B236" s="110" t="n"/>
      <c r="C236" s="91" t="n"/>
      <c r="D236" s="77" t="n"/>
      <c r="E236" s="77" t="n"/>
      <c r="F236" s="22" t="n"/>
      <c r="G236" s="77" t="n"/>
      <c r="H236" s="83" t="n"/>
      <c r="I236" s="84" t="n"/>
      <c r="J236" s="94" t="n"/>
      <c r="K236" s="110" t="n"/>
      <c r="L236" s="91" t="n"/>
    </row>
    <row r="237" ht="18.75" customHeight="1" s="155" thickBot="1">
      <c r="A237" s="63" t="n"/>
      <c r="B237" s="108" t="n"/>
      <c r="C237" s="89" t="n"/>
      <c r="D237" s="111" t="n"/>
      <c r="E237" s="112" t="n"/>
      <c r="F237" s="112" t="n"/>
      <c r="G237" s="112" t="n"/>
      <c r="H237" s="112" t="n"/>
      <c r="I237" s="113" t="n"/>
      <c r="J237" s="92" t="n"/>
      <c r="K237" s="108" t="n"/>
      <c r="L237" s="89" t="n"/>
    </row>
    <row r="238" ht="18.6" customHeight="1" s="155">
      <c r="A238" s="64" t="n"/>
      <c r="B238" s="109" t="n"/>
      <c r="C238" s="90" t="n"/>
      <c r="D238" s="95" t="n"/>
      <c r="E238" s="96" t="n"/>
      <c r="F238" s="18" t="n"/>
      <c r="G238" s="89" t="n"/>
      <c r="H238" s="89" t="n"/>
      <c r="I238" s="121" t="n"/>
      <c r="J238" s="93" t="n"/>
      <c r="K238" s="109" t="n"/>
      <c r="L238" s="90" t="n"/>
    </row>
    <row r="239" ht="19.5" customHeight="1" s="155" thickBot="1">
      <c r="A239" s="64" t="n"/>
      <c r="B239" s="109" t="n"/>
      <c r="C239" s="90" t="n"/>
      <c r="D239" s="97" t="n"/>
      <c r="E239" s="98" t="n"/>
      <c r="F239" s="19" t="n"/>
      <c r="G239" s="91" t="n"/>
      <c r="H239" s="91" t="n"/>
      <c r="I239" s="122" t="n"/>
      <c r="J239" s="93" t="n"/>
      <c r="K239" s="109" t="n"/>
      <c r="L239" s="90" t="n"/>
    </row>
    <row r="240">
      <c r="A240" s="64" t="n"/>
      <c r="B240" s="109" t="n"/>
      <c r="C240" s="90" t="n"/>
      <c r="D240" s="76" t="n"/>
      <c r="E240" s="76" t="n"/>
      <c r="F240" s="21" t="n"/>
      <c r="G240" s="76" t="n"/>
      <c r="H240" s="81" t="n"/>
      <c r="I240" s="82" t="n"/>
      <c r="J240" s="93" t="n"/>
      <c r="K240" s="109" t="n"/>
      <c r="L240" s="90" t="n"/>
    </row>
    <row r="241" ht="19.5" customHeight="1" s="155" thickBot="1">
      <c r="A241" s="65" t="n"/>
      <c r="B241" s="110" t="n"/>
      <c r="C241" s="91" t="n"/>
      <c r="D241" s="77" t="n"/>
      <c r="E241" s="77" t="n"/>
      <c r="F241" s="22" t="n"/>
      <c r="G241" s="77" t="n"/>
      <c r="H241" s="83" t="n"/>
      <c r="I241" s="84" t="n"/>
      <c r="J241" s="94" t="n"/>
      <c r="K241" s="110" t="n"/>
      <c r="L241" s="91" t="n"/>
    </row>
    <row r="242" ht="19.5" customHeight="1" s="155" thickBot="1">
      <c r="A242" s="63" t="n"/>
      <c r="B242" s="108" t="n"/>
      <c r="C242" s="89" t="n"/>
      <c r="D242" s="111" t="n"/>
      <c r="E242" s="112" t="n"/>
      <c r="F242" s="112" t="n"/>
      <c r="G242" s="112" t="n"/>
      <c r="H242" s="112" t="n"/>
      <c r="I242" s="113" t="n"/>
      <c r="J242" s="92" t="n"/>
      <c r="K242" s="108" t="n"/>
      <c r="L242" s="89" t="n"/>
    </row>
    <row r="243">
      <c r="A243" s="64" t="n"/>
      <c r="B243" s="109" t="n"/>
      <c r="C243" s="90" t="n"/>
      <c r="D243" s="95" t="n"/>
      <c r="E243" s="96" t="n"/>
      <c r="F243" s="18" t="n"/>
      <c r="G243" s="89" t="n"/>
      <c r="H243" s="89" t="n"/>
      <c r="I243" s="121" t="n"/>
      <c r="J243" s="93" t="n"/>
      <c r="K243" s="109" t="n"/>
      <c r="L243" s="90" t="n"/>
    </row>
    <row r="244" ht="18.75" customHeight="1" s="155" thickBot="1">
      <c r="A244" s="64" t="n"/>
      <c r="B244" s="109" t="n"/>
      <c r="C244" s="90" t="n"/>
      <c r="D244" s="97" t="n"/>
      <c r="E244" s="98" t="n"/>
      <c r="F244" s="19" t="n"/>
      <c r="G244" s="91" t="n"/>
      <c r="H244" s="91" t="n"/>
      <c r="I244" s="122" t="n"/>
      <c r="J244" s="93" t="n"/>
      <c r="K244" s="109" t="n"/>
      <c r="L244" s="90" t="n"/>
    </row>
    <row r="245" ht="18.6" customHeight="1" s="155">
      <c r="A245" s="64" t="n"/>
      <c r="B245" s="109" t="n"/>
      <c r="C245" s="90" t="n"/>
      <c r="D245" s="76" t="n"/>
      <c r="E245" s="76" t="n"/>
      <c r="F245" s="21" t="n"/>
      <c r="G245" s="76" t="n"/>
      <c r="H245" s="81" t="n"/>
      <c r="I245" s="82" t="n"/>
      <c r="J245" s="93" t="n"/>
      <c r="K245" s="109" t="n"/>
      <c r="L245" s="90" t="n"/>
    </row>
    <row r="246" ht="19.5" customHeight="1" s="155" thickBot="1">
      <c r="A246" s="65" t="n"/>
      <c r="B246" s="110" t="n"/>
      <c r="C246" s="91" t="n"/>
      <c r="D246" s="77" t="n"/>
      <c r="E246" s="77" t="n"/>
      <c r="F246" s="22" t="n"/>
      <c r="G246" s="77" t="n"/>
      <c r="H246" s="83" t="n"/>
      <c r="I246" s="84" t="n"/>
      <c r="J246" s="94" t="n"/>
      <c r="K246" s="110" t="n"/>
      <c r="L246" s="91" t="n"/>
    </row>
    <row r="247" ht="19.5" customHeight="1" s="155" thickBot="1">
      <c r="A247" s="66" t="n"/>
      <c r="B247" s="132" t="n"/>
      <c r="C247" s="69" t="n"/>
      <c r="D247" s="135" t="n"/>
      <c r="E247" s="136" t="n"/>
      <c r="F247" s="136" t="n"/>
      <c r="G247" s="136" t="n"/>
      <c r="H247" s="136" t="n"/>
      <c r="I247" s="137" t="n"/>
      <c r="J247" s="78" t="n"/>
      <c r="K247" s="132" t="n"/>
      <c r="L247" s="69" t="n"/>
    </row>
    <row r="248">
      <c r="A248" s="67" t="n"/>
      <c r="B248" s="133" t="n"/>
      <c r="C248" s="70" t="n"/>
      <c r="D248" s="72" t="n"/>
      <c r="E248" s="73" t="n"/>
      <c r="F248" s="25" t="n"/>
      <c r="G248" s="69" t="n"/>
      <c r="H248" s="69" t="n"/>
      <c r="I248" s="29" t="n"/>
      <c r="J248" s="79" t="n"/>
      <c r="K248" s="133" t="n"/>
      <c r="L248" s="70" t="n"/>
    </row>
    <row r="249" ht="18.75" customHeight="1" s="155" thickBot="1">
      <c r="A249" s="67" t="n"/>
      <c r="B249" s="133" t="n"/>
      <c r="C249" s="70" t="n"/>
      <c r="D249" s="74" t="n"/>
      <c r="E249" s="75" t="n"/>
      <c r="F249" s="26" t="n"/>
      <c r="G249" s="71" t="n"/>
      <c r="H249" s="71" t="n"/>
      <c r="I249" s="27" t="n"/>
      <c r="J249" s="79" t="n"/>
      <c r="K249" s="133" t="n"/>
      <c r="L249" s="70" t="n"/>
    </row>
    <row r="250" ht="18.6" customHeight="1" s="155">
      <c r="A250" s="67" t="n"/>
      <c r="B250" s="133" t="n"/>
      <c r="C250" s="70" t="n"/>
      <c r="D250" s="76" t="n"/>
      <c r="E250" s="76" t="n"/>
      <c r="F250" s="21" t="n"/>
      <c r="G250" s="76" t="n"/>
      <c r="H250" s="85" t="n"/>
      <c r="I250" s="86" t="n"/>
      <c r="J250" s="79" t="n"/>
      <c r="K250" s="133" t="n"/>
      <c r="L250" s="70" t="n"/>
    </row>
    <row r="251" ht="19.5" customHeight="1" s="155" thickBot="1">
      <c r="A251" s="68" t="n"/>
      <c r="B251" s="134" t="n"/>
      <c r="C251" s="71" t="n"/>
      <c r="D251" s="77" t="n"/>
      <c r="E251" s="77" t="n"/>
      <c r="F251" s="22" t="n"/>
      <c r="G251" s="77" t="n"/>
      <c r="H251" s="87" t="n"/>
      <c r="I251" s="88" t="n"/>
      <c r="J251" s="80" t="n"/>
      <c r="K251" s="134" t="n"/>
      <c r="L251" s="71" t="n"/>
    </row>
    <row r="252" ht="19.5" customHeight="1" s="155" thickBot="1">
      <c r="A252" s="63" t="n"/>
      <c r="B252" s="108" t="n"/>
      <c r="C252" s="89" t="n"/>
      <c r="D252" s="111" t="n"/>
      <c r="E252" s="112" t="n"/>
      <c r="F252" s="112" t="n"/>
      <c r="G252" s="112" t="n"/>
      <c r="H252" s="112" t="n"/>
      <c r="I252" s="113" t="n"/>
      <c r="J252" s="92" t="n"/>
      <c r="K252" s="108" t="n"/>
      <c r="L252" s="89" t="n"/>
    </row>
    <row r="253">
      <c r="A253" s="64" t="n"/>
      <c r="B253" s="109" t="n"/>
      <c r="C253" s="90" t="n"/>
      <c r="D253" s="95" t="n"/>
      <c r="E253" s="96" t="n"/>
      <c r="F253" s="18" t="n"/>
      <c r="G253" s="89" t="n"/>
      <c r="H253" s="89" t="n"/>
      <c r="I253" s="28" t="n"/>
      <c r="J253" s="93" t="n"/>
      <c r="K253" s="109" t="n"/>
      <c r="L253" s="90" t="n"/>
    </row>
    <row r="254" ht="18.75" customHeight="1" s="155" thickBot="1">
      <c r="A254" s="64" t="n"/>
      <c r="B254" s="109" t="n"/>
      <c r="C254" s="90" t="n"/>
      <c r="D254" s="97" t="n"/>
      <c r="E254" s="98" t="n"/>
      <c r="F254" s="19" t="n"/>
      <c r="G254" s="91" t="n"/>
      <c r="H254" s="91" t="n"/>
      <c r="I254" s="20" t="n"/>
      <c r="J254" s="93" t="n"/>
      <c r="K254" s="109" t="n"/>
      <c r="L254" s="90" t="n"/>
    </row>
    <row r="255" ht="18.6" customHeight="1" s="155">
      <c r="A255" s="64" t="n"/>
      <c r="B255" s="109" t="n"/>
      <c r="C255" s="90" t="n"/>
      <c r="D255" s="76" t="n"/>
      <c r="E255" s="76" t="n"/>
      <c r="F255" s="21" t="n"/>
      <c r="G255" s="76" t="n"/>
      <c r="H255" s="85" t="n"/>
      <c r="I255" s="86" t="n"/>
      <c r="J255" s="93" t="n"/>
      <c r="K255" s="109" t="n"/>
      <c r="L255" s="90" t="n"/>
    </row>
    <row r="256" ht="19.5" customHeight="1" s="155" thickBot="1">
      <c r="A256" s="65" t="n"/>
      <c r="B256" s="110" t="n"/>
      <c r="C256" s="91" t="n"/>
      <c r="D256" s="77" t="n"/>
      <c r="E256" s="77" t="n"/>
      <c r="F256" s="22" t="n"/>
      <c r="G256" s="77" t="n"/>
      <c r="H256" s="87" t="n"/>
      <c r="I256" s="88" t="n"/>
      <c r="J256" s="94" t="n"/>
      <c r="K256" s="110" t="n"/>
      <c r="L256" s="91" t="n"/>
    </row>
    <row r="257" ht="19.5" customHeight="1" s="155" thickBot="1">
      <c r="A257" s="66" t="n"/>
      <c r="B257" s="132" t="n"/>
      <c r="C257" s="69" t="n"/>
      <c r="D257" s="135" t="n"/>
      <c r="E257" s="136" t="n"/>
      <c r="F257" s="136" t="n"/>
      <c r="G257" s="136" t="n"/>
      <c r="H257" s="136" t="n"/>
      <c r="I257" s="137" t="n"/>
      <c r="J257" s="78" t="n"/>
      <c r="K257" s="132" t="n"/>
      <c r="L257" s="69" t="n"/>
    </row>
    <row r="258">
      <c r="A258" s="67" t="n"/>
      <c r="B258" s="133" t="n"/>
      <c r="C258" s="70" t="n"/>
      <c r="D258" s="72" t="n"/>
      <c r="E258" s="73" t="n"/>
      <c r="F258" s="25" t="n"/>
      <c r="G258" s="69" t="n"/>
      <c r="H258" s="69" t="n"/>
      <c r="I258" s="29" t="n"/>
      <c r="J258" s="79" t="n"/>
      <c r="K258" s="133" t="n"/>
      <c r="L258" s="70" t="n"/>
    </row>
    <row r="259" ht="18.75" customHeight="1" s="155" thickBot="1">
      <c r="A259" s="67" t="n"/>
      <c r="B259" s="133" t="n"/>
      <c r="C259" s="70" t="n"/>
      <c r="D259" s="74" t="n"/>
      <c r="E259" s="75" t="n"/>
      <c r="F259" s="26" t="n"/>
      <c r="G259" s="71" t="n"/>
      <c r="H259" s="71" t="n"/>
      <c r="I259" s="27" t="n"/>
      <c r="J259" s="79" t="n"/>
      <c r="K259" s="133" t="n"/>
      <c r="L259" s="70" t="n"/>
    </row>
    <row r="260" ht="18.6" customHeight="1" s="155">
      <c r="A260" s="67" t="n"/>
      <c r="B260" s="133" t="n"/>
      <c r="C260" s="70" t="n"/>
      <c r="D260" s="76" t="n"/>
      <c r="E260" s="76" t="n"/>
      <c r="F260" s="21" t="n"/>
      <c r="G260" s="76" t="n"/>
      <c r="H260" s="85" t="n"/>
      <c r="I260" s="86" t="n"/>
      <c r="J260" s="79" t="n"/>
      <c r="K260" s="133" t="n"/>
      <c r="L260" s="70" t="n"/>
    </row>
    <row r="261" ht="18.75" customHeight="1" s="155" thickBot="1">
      <c r="A261" s="68" t="n"/>
      <c r="B261" s="134" t="n"/>
      <c r="C261" s="71" t="n"/>
      <c r="D261" s="77" t="n"/>
      <c r="E261" s="77" t="n"/>
      <c r="F261" s="22" t="n"/>
      <c r="G261" s="77" t="n"/>
      <c r="H261" s="87" t="n"/>
      <c r="I261" s="88" t="n"/>
      <c r="J261" s="80" t="n"/>
      <c r="K261" s="134" t="n"/>
      <c r="L261" s="71" t="n"/>
    </row>
    <row r="262" ht="18.75" customHeight="1" s="155" thickBot="1">
      <c r="A262" s="63" t="n"/>
      <c r="B262" s="108" t="n"/>
      <c r="C262" s="89" t="n"/>
      <c r="D262" s="111" t="n"/>
      <c r="E262" s="112" t="n"/>
      <c r="F262" s="112" t="n"/>
      <c r="G262" s="112" t="n"/>
      <c r="H262" s="112" t="n"/>
      <c r="I262" s="113" t="n"/>
      <c r="J262" s="92" t="n"/>
      <c r="K262" s="108" t="n"/>
      <c r="L262" s="89" t="n"/>
    </row>
    <row r="263" ht="19.5" customHeight="1" s="155">
      <c r="A263" s="64" t="n"/>
      <c r="B263" s="109" t="n"/>
      <c r="C263" s="90" t="n"/>
      <c r="D263" s="95" t="n"/>
      <c r="E263" s="96" t="n"/>
      <c r="F263" s="18" t="n"/>
      <c r="G263" s="89" t="n"/>
      <c r="H263" s="89" t="n"/>
      <c r="I263" s="28" t="n"/>
      <c r="J263" s="93" t="n"/>
      <c r="K263" s="109" t="n"/>
      <c r="L263" s="90" t="n"/>
    </row>
    <row r="264" ht="19.5" customHeight="1" s="155" thickBot="1">
      <c r="A264" s="64" t="n"/>
      <c r="B264" s="109" t="n"/>
      <c r="C264" s="90" t="n"/>
      <c r="D264" s="97" t="n"/>
      <c r="E264" s="98" t="n"/>
      <c r="F264" s="19" t="n"/>
      <c r="G264" s="91" t="n"/>
      <c r="H264" s="91" t="n"/>
      <c r="I264" s="20" t="n"/>
      <c r="J264" s="93" t="n"/>
      <c r="K264" s="109" t="n"/>
      <c r="L264" s="90" t="n"/>
    </row>
    <row r="265">
      <c r="A265" s="64" t="n"/>
      <c r="B265" s="109" t="n"/>
      <c r="C265" s="90" t="n"/>
      <c r="D265" s="76" t="n"/>
      <c r="E265" s="76" t="n"/>
      <c r="F265" s="21" t="n"/>
      <c r="G265" s="76" t="n"/>
      <c r="H265" s="85" t="n"/>
      <c r="I265" s="86" t="n"/>
      <c r="J265" s="93" t="n"/>
      <c r="K265" s="109" t="n"/>
      <c r="L265" s="90" t="n"/>
    </row>
    <row r="266" ht="18.75" customHeight="1" s="155" thickBot="1">
      <c r="A266" s="65" t="n"/>
      <c r="B266" s="110" t="n"/>
      <c r="C266" s="91" t="n"/>
      <c r="D266" s="77" t="n"/>
      <c r="E266" s="77" t="n"/>
      <c r="F266" s="22" t="n"/>
      <c r="G266" s="77" t="n"/>
      <c r="H266" s="87" t="n"/>
      <c r="I266" s="88" t="n"/>
      <c r="J266" s="94" t="n"/>
      <c r="K266" s="110" t="n"/>
      <c r="L266" s="91" t="n"/>
    </row>
    <row r="267" ht="18.75" customHeight="1" s="155" thickBot="1">
      <c r="A267" s="66" t="n"/>
      <c r="B267" s="132" t="n"/>
      <c r="C267" s="69" t="n"/>
      <c r="D267" s="135" t="n"/>
      <c r="E267" s="136" t="n"/>
      <c r="F267" s="136" t="n"/>
      <c r="G267" s="136" t="n"/>
      <c r="H267" s="136" t="n"/>
      <c r="I267" s="137" t="n"/>
      <c r="J267" s="78" t="n"/>
      <c r="K267" s="132" t="n"/>
      <c r="L267" s="69" t="n"/>
    </row>
    <row r="268" ht="19.5" customHeight="1" s="155">
      <c r="A268" s="67" t="n"/>
      <c r="B268" s="133" t="n"/>
      <c r="C268" s="70" t="n"/>
      <c r="D268" s="72" t="n"/>
      <c r="E268" s="73" t="n"/>
      <c r="F268" s="25" t="n"/>
      <c r="G268" s="69" t="n"/>
      <c r="H268" s="69" t="n"/>
      <c r="I268" s="29" t="n"/>
      <c r="J268" s="79" t="n"/>
      <c r="K268" s="133" t="n"/>
      <c r="L268" s="70" t="n"/>
    </row>
    <row r="269" ht="18.75" customHeight="1" s="155" thickBot="1">
      <c r="A269" s="67" t="n"/>
      <c r="B269" s="133" t="n"/>
      <c r="C269" s="70" t="n"/>
      <c r="D269" s="74" t="n"/>
      <c r="E269" s="75" t="n"/>
      <c r="F269" s="26" t="n"/>
      <c r="G269" s="71" t="n"/>
      <c r="H269" s="71" t="n"/>
      <c r="I269" s="27" t="n"/>
      <c r="J269" s="79" t="n"/>
      <c r="K269" s="133" t="n"/>
      <c r="L269" s="70" t="n"/>
    </row>
    <row r="270">
      <c r="A270" s="67" t="n"/>
      <c r="B270" s="133" t="n"/>
      <c r="C270" s="70" t="n"/>
      <c r="D270" s="76" t="n"/>
      <c r="E270" s="76" t="n"/>
      <c r="F270" s="21" t="n"/>
      <c r="G270" s="76" t="n"/>
      <c r="H270" s="85" t="n"/>
      <c r="I270" s="86" t="n"/>
      <c r="J270" s="79" t="n"/>
      <c r="K270" s="133" t="n"/>
      <c r="L270" s="70" t="n"/>
    </row>
    <row r="271" ht="18.75" customHeight="1" s="155" thickBot="1">
      <c r="A271" s="68" t="n"/>
      <c r="B271" s="134" t="n"/>
      <c r="C271" s="71" t="n"/>
      <c r="D271" s="77" t="n"/>
      <c r="E271" s="77" t="n"/>
      <c r="F271" s="22" t="n"/>
      <c r="G271" s="77" t="n"/>
      <c r="H271" s="87" t="n"/>
      <c r="I271" s="88" t="n"/>
      <c r="J271" s="80" t="n"/>
      <c r="K271" s="134" t="n"/>
      <c r="L271" s="71" t="n"/>
    </row>
    <row r="272" ht="18.75" customHeight="1" s="155" thickBot="1">
      <c r="A272" s="63" t="n"/>
      <c r="B272" s="108" t="n"/>
      <c r="C272" s="89" t="n"/>
      <c r="D272" s="111" t="n"/>
      <c r="E272" s="112" t="n"/>
      <c r="F272" s="112" t="n"/>
      <c r="G272" s="112" t="n"/>
      <c r="H272" s="112" t="n"/>
      <c r="I272" s="113" t="n"/>
      <c r="J272" s="92" t="n"/>
      <c r="K272" s="108" t="n"/>
      <c r="L272" s="89" t="n"/>
    </row>
    <row r="273" ht="19.5" customHeight="1" s="155">
      <c r="A273" s="64" t="n"/>
      <c r="B273" s="109" t="n"/>
      <c r="C273" s="90" t="n"/>
      <c r="D273" s="95" t="n"/>
      <c r="E273" s="96" t="n"/>
      <c r="F273" s="18" t="n"/>
      <c r="G273" s="89" t="n"/>
      <c r="H273" s="89" t="n"/>
      <c r="I273" s="28" t="n"/>
      <c r="J273" s="93" t="n"/>
      <c r="K273" s="109" t="n"/>
      <c r="L273" s="90" t="n"/>
    </row>
    <row r="274" ht="18.75" customHeight="1" s="155" thickBot="1">
      <c r="A274" s="64" t="n"/>
      <c r="B274" s="109" t="n"/>
      <c r="C274" s="90" t="n"/>
      <c r="D274" s="97" t="n"/>
      <c r="E274" s="98" t="n"/>
      <c r="F274" s="19" t="n"/>
      <c r="G274" s="91" t="n"/>
      <c r="H274" s="91" t="n"/>
      <c r="I274" s="20" t="n"/>
      <c r="J274" s="93" t="n"/>
      <c r="K274" s="109" t="n"/>
      <c r="L274" s="90" t="n"/>
    </row>
    <row r="275">
      <c r="A275" s="64" t="n"/>
      <c r="B275" s="109" t="n"/>
      <c r="C275" s="90" t="n"/>
      <c r="D275" s="76" t="n"/>
      <c r="E275" s="76" t="n"/>
      <c r="F275" s="21" t="n"/>
      <c r="G275" s="76" t="n"/>
      <c r="H275" s="85" t="n"/>
      <c r="I275" s="86" t="n"/>
      <c r="J275" s="93" t="n"/>
      <c r="K275" s="109" t="n"/>
      <c r="L275" s="90" t="n"/>
    </row>
    <row r="276" ht="19.5" customHeight="1" s="155" thickBot="1">
      <c r="A276" s="65" t="n"/>
      <c r="B276" s="110" t="n"/>
      <c r="C276" s="91" t="n"/>
      <c r="D276" s="77" t="n"/>
      <c r="E276" s="77" t="n"/>
      <c r="F276" s="22" t="n"/>
      <c r="G276" s="77" t="n"/>
      <c r="H276" s="87" t="n"/>
      <c r="I276" s="88" t="n"/>
      <c r="J276" s="94" t="n"/>
      <c r="K276" s="110" t="n"/>
      <c r="L276" s="91" t="n"/>
    </row>
    <row r="277" ht="19.5" customHeight="1" s="155" thickBot="1">
      <c r="A277" s="66" t="n"/>
      <c r="B277" s="132" t="n"/>
      <c r="C277" s="69" t="n"/>
      <c r="D277" s="135" t="n"/>
      <c r="E277" s="136" t="n"/>
      <c r="F277" s="136" t="n"/>
      <c r="G277" s="136" t="n"/>
      <c r="H277" s="136" t="n"/>
      <c r="I277" s="137" t="n"/>
      <c r="J277" s="78" t="n"/>
      <c r="K277" s="132" t="n"/>
      <c r="L277" s="69" t="n"/>
    </row>
    <row r="278" ht="19.5" customHeight="1" s="155">
      <c r="A278" s="67" t="n"/>
      <c r="B278" s="133" t="n"/>
      <c r="C278" s="70" t="n"/>
      <c r="D278" s="72" t="n"/>
      <c r="E278" s="73" t="n"/>
      <c r="F278" s="25" t="n"/>
      <c r="G278" s="69" t="n"/>
      <c r="H278" s="69" t="n"/>
      <c r="I278" s="29" t="n"/>
      <c r="J278" s="79" t="n"/>
      <c r="K278" s="133" t="n"/>
      <c r="L278" s="70" t="n"/>
    </row>
    <row r="279" ht="18.75" customHeight="1" s="155" thickBot="1">
      <c r="A279" s="67" t="n"/>
      <c r="B279" s="133" t="n"/>
      <c r="C279" s="70" t="n"/>
      <c r="D279" s="74" t="n"/>
      <c r="E279" s="75" t="n"/>
      <c r="F279" s="26" t="n"/>
      <c r="G279" s="71" t="n"/>
      <c r="H279" s="71" t="n"/>
      <c r="I279" s="27" t="n"/>
      <c r="J279" s="79" t="n"/>
      <c r="K279" s="133" t="n"/>
      <c r="L279" s="70" t="n"/>
    </row>
    <row r="280">
      <c r="A280" s="67" t="n"/>
      <c r="B280" s="133" t="n"/>
      <c r="C280" s="70" t="n"/>
      <c r="D280" s="76" t="n"/>
      <c r="E280" s="76" t="n"/>
      <c r="F280" s="21" t="n"/>
      <c r="G280" s="76" t="n"/>
      <c r="H280" s="85" t="n"/>
      <c r="I280" s="86" t="n"/>
      <c r="J280" s="79" t="n"/>
      <c r="K280" s="133" t="n"/>
      <c r="L280" s="70" t="n"/>
    </row>
    <row r="281" ht="19.5" customHeight="1" s="155" thickBot="1">
      <c r="A281" s="68" t="n"/>
      <c r="B281" s="134" t="n"/>
      <c r="C281" s="71" t="n"/>
      <c r="D281" s="77" t="n"/>
      <c r="E281" s="77" t="n"/>
      <c r="F281" s="22" t="n"/>
      <c r="G281" s="77" t="n"/>
      <c r="H281" s="87" t="n"/>
      <c r="I281" s="88" t="n"/>
      <c r="J281" s="80" t="n"/>
      <c r="K281" s="134" t="n"/>
      <c r="L281" s="71" t="n"/>
    </row>
    <row r="282" ht="19.5" customHeight="1" s="155" thickBot="1">
      <c r="A282" s="63" t="n"/>
      <c r="B282" s="108" t="n"/>
      <c r="C282" s="89" t="n"/>
      <c r="D282" s="111" t="n"/>
      <c r="E282" s="112" t="n"/>
      <c r="F282" s="112" t="n"/>
      <c r="G282" s="112" t="n"/>
      <c r="H282" s="112" t="n"/>
      <c r="I282" s="113" t="n"/>
      <c r="J282" s="92" t="n"/>
      <c r="K282" s="108" t="n"/>
      <c r="L282" s="89" t="n"/>
    </row>
    <row r="283" ht="19.5" customHeight="1" s="155">
      <c r="A283" s="64" t="n"/>
      <c r="B283" s="109" t="n"/>
      <c r="C283" s="90" t="n"/>
      <c r="D283" s="95" t="n"/>
      <c r="E283" s="96" t="n"/>
      <c r="F283" s="18" t="n"/>
      <c r="G283" s="89" t="n"/>
      <c r="H283" s="89" t="n"/>
      <c r="I283" s="28" t="n"/>
      <c r="J283" s="93" t="n"/>
      <c r="K283" s="109" t="n"/>
      <c r="L283" s="90" t="n"/>
    </row>
    <row r="284" ht="19.5" customHeight="1" s="155" thickBot="1">
      <c r="A284" s="64" t="n"/>
      <c r="B284" s="109" t="n"/>
      <c r="C284" s="90" t="n"/>
      <c r="D284" s="97" t="n"/>
      <c r="E284" s="98" t="n"/>
      <c r="F284" s="19" t="n"/>
      <c r="G284" s="91" t="n"/>
      <c r="H284" s="91" t="n"/>
      <c r="I284" s="20" t="n"/>
      <c r="J284" s="93" t="n"/>
      <c r="K284" s="109" t="n"/>
      <c r="L284" s="90" t="n"/>
    </row>
    <row r="285">
      <c r="A285" s="64" t="n"/>
      <c r="B285" s="109" t="n"/>
      <c r="C285" s="90" t="n"/>
      <c r="D285" s="76" t="n"/>
      <c r="E285" s="76" t="n"/>
      <c r="F285" s="21" t="n"/>
      <c r="G285" s="76" t="n"/>
      <c r="H285" s="85" t="n"/>
      <c r="I285" s="86" t="n"/>
      <c r="J285" s="93" t="n"/>
      <c r="K285" s="109" t="n"/>
      <c r="L285" s="90" t="n"/>
    </row>
    <row r="286" ht="18.6" customHeight="1" s="155" thickBot="1">
      <c r="A286" s="65" t="n"/>
      <c r="B286" s="110" t="n"/>
      <c r="C286" s="91" t="n"/>
      <c r="D286" s="77" t="n"/>
      <c r="E286" s="77" t="n"/>
      <c r="F286" s="22" t="n"/>
      <c r="G286" s="77" t="n"/>
      <c r="H286" s="87" t="n"/>
      <c r="I286" s="88" t="n"/>
      <c r="J286" s="94" t="n"/>
      <c r="K286" s="110" t="n"/>
      <c r="L286" s="91" t="n"/>
    </row>
    <row r="287" ht="19.5" customHeight="1" s="155" thickBot="1">
      <c r="A287" s="66" t="n"/>
      <c r="B287" s="132" t="n"/>
      <c r="C287" s="69" t="n"/>
      <c r="D287" s="135" t="n"/>
      <c r="E287" s="136" t="n"/>
      <c r="F287" s="136" t="n"/>
      <c r="G287" s="136" t="n"/>
      <c r="H287" s="136" t="n"/>
      <c r="I287" s="137" t="n"/>
      <c r="J287" s="78" t="n"/>
      <c r="K287" s="132" t="n"/>
      <c r="L287" s="69" t="n"/>
    </row>
    <row r="288">
      <c r="A288" s="67" t="n"/>
      <c r="B288" s="133" t="n"/>
      <c r="C288" s="70" t="n"/>
      <c r="D288" s="72" t="n"/>
      <c r="E288" s="73" t="n"/>
      <c r="F288" s="25" t="n"/>
      <c r="G288" s="69" t="n"/>
      <c r="H288" s="69" t="n"/>
      <c r="I288" s="29" t="n"/>
      <c r="J288" s="79" t="n"/>
      <c r="K288" s="133" t="n"/>
      <c r="L288" s="70" t="n"/>
    </row>
    <row r="289" ht="19.5" customHeight="1" s="155" thickBot="1">
      <c r="A289" s="67" t="n"/>
      <c r="B289" s="133" t="n"/>
      <c r="C289" s="70" t="n"/>
      <c r="D289" s="74" t="n"/>
      <c r="E289" s="75" t="n"/>
      <c r="F289" s="26" t="n"/>
      <c r="G289" s="71" t="n"/>
      <c r="H289" s="71" t="n"/>
      <c r="I289" s="27" t="n"/>
      <c r="J289" s="79" t="n"/>
      <c r="K289" s="133" t="n"/>
      <c r="L289" s="70" t="n"/>
    </row>
    <row r="290" ht="18.6" customHeight="1" s="155">
      <c r="A290" s="67" t="n"/>
      <c r="B290" s="133" t="n"/>
      <c r="C290" s="70" t="n"/>
      <c r="D290" s="76" t="n"/>
      <c r="E290" s="76" t="n"/>
      <c r="F290" s="21" t="n"/>
      <c r="G290" s="76" t="n"/>
      <c r="H290" s="85" t="n"/>
      <c r="I290" s="86" t="n"/>
      <c r="J290" s="79" t="n"/>
      <c r="K290" s="133" t="n"/>
      <c r="L290" s="70" t="n"/>
    </row>
    <row r="291" ht="19.5" customHeight="1" s="155" thickBot="1">
      <c r="A291" s="68" t="n"/>
      <c r="B291" s="134" t="n"/>
      <c r="C291" s="71" t="n"/>
      <c r="D291" s="77" t="n"/>
      <c r="E291" s="77" t="n"/>
      <c r="F291" s="22" t="n"/>
      <c r="G291" s="77" t="n"/>
      <c r="H291" s="87" t="n"/>
      <c r="I291" s="88" t="n"/>
      <c r="J291" s="80" t="n"/>
      <c r="K291" s="134" t="n"/>
      <c r="L291" s="71" t="n"/>
    </row>
    <row r="292" ht="19.5" customHeight="1" s="155" thickBot="1">
      <c r="A292" s="63" t="n"/>
      <c r="B292" s="108" t="n"/>
      <c r="C292" s="89" t="n"/>
      <c r="D292" s="111" t="n"/>
      <c r="E292" s="112" t="n"/>
      <c r="F292" s="112" t="n"/>
      <c r="G292" s="112" t="n"/>
      <c r="H292" s="112" t="n"/>
      <c r="I292" s="113" t="n"/>
      <c r="J292" s="92" t="n"/>
      <c r="K292" s="108" t="n"/>
      <c r="L292" s="89" t="n"/>
    </row>
    <row r="293" ht="19.5" customHeight="1" s="155">
      <c r="A293" s="64" t="n"/>
      <c r="B293" s="109" t="n"/>
      <c r="C293" s="90" t="n"/>
      <c r="D293" s="95" t="n"/>
      <c r="E293" s="96" t="n"/>
      <c r="F293" s="18" t="n"/>
      <c r="G293" s="89" t="n"/>
      <c r="H293" s="89" t="n"/>
      <c r="I293" s="28" t="n"/>
      <c r="J293" s="93" t="n"/>
      <c r="K293" s="109" t="n"/>
      <c r="L293" s="90" t="n"/>
    </row>
    <row r="294" ht="19.5" customHeight="1" s="155" thickBot="1">
      <c r="A294" s="64" t="n"/>
      <c r="B294" s="109" t="n"/>
      <c r="C294" s="90" t="n"/>
      <c r="D294" s="97" t="n"/>
      <c r="E294" s="98" t="n"/>
      <c r="F294" s="19" t="n"/>
      <c r="G294" s="91" t="n"/>
      <c r="H294" s="91" t="n"/>
      <c r="I294" s="20" t="n"/>
      <c r="J294" s="93" t="n"/>
      <c r="K294" s="109" t="n"/>
      <c r="L294" s="90" t="n"/>
    </row>
    <row r="295" ht="18.6" customHeight="1" s="155">
      <c r="A295" s="64" t="n"/>
      <c r="B295" s="109" t="n"/>
      <c r="C295" s="90" t="n"/>
      <c r="D295" s="76" t="n"/>
      <c r="E295" s="76" t="n"/>
      <c r="F295" s="21" t="n"/>
      <c r="G295" s="76" t="n"/>
      <c r="H295" s="85" t="n"/>
      <c r="I295" s="86" t="n"/>
      <c r="J295" s="93" t="n"/>
      <c r="K295" s="109" t="n"/>
      <c r="L295" s="90" t="n"/>
    </row>
    <row r="296" ht="19.5" customHeight="1" s="155" thickBot="1">
      <c r="A296" s="65" t="n"/>
      <c r="B296" s="110" t="n"/>
      <c r="C296" s="91" t="n"/>
      <c r="D296" s="77" t="n"/>
      <c r="E296" s="77" t="n"/>
      <c r="F296" s="22" t="n"/>
      <c r="G296" s="77" t="n"/>
      <c r="H296" s="87" t="n"/>
      <c r="I296" s="88" t="n"/>
      <c r="J296" s="94" t="n"/>
      <c r="K296" s="110" t="n"/>
      <c r="L296" s="91" t="n"/>
    </row>
    <row r="297" ht="19.5" customHeight="1" s="155" thickBot="1">
      <c r="A297" s="66" t="n"/>
      <c r="B297" s="132" t="n"/>
      <c r="C297" s="69" t="n"/>
      <c r="D297" s="135" t="n"/>
      <c r="E297" s="136" t="n"/>
      <c r="F297" s="136" t="n"/>
      <c r="G297" s="136" t="n"/>
      <c r="H297" s="136" t="n"/>
      <c r="I297" s="137" t="n"/>
      <c r="J297" s="78" t="n"/>
      <c r="K297" s="132" t="n"/>
      <c r="L297" s="69" t="n"/>
    </row>
    <row r="298" ht="19.5" customHeight="1" s="155">
      <c r="A298" s="67" t="n"/>
      <c r="B298" s="133" t="n"/>
      <c r="C298" s="70" t="n"/>
      <c r="D298" s="72" t="n"/>
      <c r="E298" s="73" t="n"/>
      <c r="F298" s="25" t="n"/>
      <c r="G298" s="69" t="n"/>
      <c r="H298" s="69" t="n"/>
      <c r="I298" s="29" t="n"/>
      <c r="J298" s="79" t="n"/>
      <c r="K298" s="133" t="n"/>
      <c r="L298" s="70" t="n"/>
    </row>
    <row r="299" ht="19.5" customHeight="1" s="155" thickBot="1">
      <c r="A299" s="67" t="n"/>
      <c r="B299" s="133" t="n"/>
      <c r="C299" s="70" t="n"/>
      <c r="D299" s="74" t="n"/>
      <c r="E299" s="75" t="n"/>
      <c r="F299" s="26" t="n"/>
      <c r="G299" s="71" t="n"/>
      <c r="H299" s="71" t="n"/>
      <c r="I299" s="27" t="n"/>
      <c r="J299" s="79" t="n"/>
      <c r="K299" s="133" t="n"/>
      <c r="L299" s="70" t="n"/>
    </row>
    <row r="300" ht="18.6" customHeight="1" s="155">
      <c r="A300" s="67" t="n"/>
      <c r="B300" s="133" t="n"/>
      <c r="C300" s="70" t="n"/>
      <c r="D300" s="76" t="n"/>
      <c r="E300" s="76" t="n"/>
      <c r="F300" s="21" t="n"/>
      <c r="G300" s="76" t="n"/>
      <c r="H300" s="85" t="n"/>
      <c r="I300" s="86" t="n"/>
      <c r="J300" s="79" t="n"/>
      <c r="K300" s="133" t="n"/>
      <c r="L300" s="70" t="n"/>
    </row>
    <row r="301" ht="19.5" customHeight="1" s="155" thickBot="1">
      <c r="A301" s="68" t="n"/>
      <c r="B301" s="134" t="n"/>
      <c r="C301" s="71" t="n"/>
      <c r="D301" s="77" t="n"/>
      <c r="E301" s="77" t="n"/>
      <c r="F301" s="22" t="n"/>
      <c r="G301" s="77" t="n"/>
      <c r="H301" s="87" t="n"/>
      <c r="I301" s="88" t="n"/>
      <c r="J301" s="80" t="n"/>
      <c r="K301" s="134" t="n"/>
      <c r="L301" s="71" t="n"/>
    </row>
    <row r="302" ht="18.75" customHeight="1" s="155" thickBot="1">
      <c r="A302" s="63" t="n"/>
      <c r="B302" s="108" t="n"/>
      <c r="C302" s="89" t="n"/>
      <c r="D302" s="111" t="n"/>
      <c r="E302" s="112" t="n"/>
      <c r="F302" s="112" t="n"/>
      <c r="G302" s="112" t="n"/>
      <c r="H302" s="112" t="n"/>
      <c r="I302" s="113" t="n"/>
      <c r="J302" s="92" t="n"/>
      <c r="K302" s="108" t="n"/>
      <c r="L302" s="89" t="n"/>
    </row>
    <row r="303" ht="19.5" customHeight="1" s="155">
      <c r="A303" s="64" t="n"/>
      <c r="B303" s="109" t="n"/>
      <c r="C303" s="90" t="n"/>
      <c r="D303" s="95" t="n"/>
      <c r="E303" s="96" t="n"/>
      <c r="F303" s="18" t="n"/>
      <c r="G303" s="89" t="n"/>
      <c r="H303" s="89" t="n"/>
      <c r="I303" s="28" t="n"/>
      <c r="J303" s="93" t="n"/>
      <c r="K303" s="109" t="n"/>
      <c r="L303" s="90" t="n"/>
    </row>
    <row r="304" ht="19.5" customHeight="1" s="155" thickBot="1">
      <c r="A304" s="64" t="n"/>
      <c r="B304" s="109" t="n"/>
      <c r="C304" s="90" t="n"/>
      <c r="D304" s="97" t="n"/>
      <c r="E304" s="98" t="n"/>
      <c r="F304" s="19" t="n"/>
      <c r="G304" s="91" t="n"/>
      <c r="H304" s="91" t="n"/>
      <c r="I304" s="20" t="n"/>
      <c r="J304" s="93" t="n"/>
      <c r="K304" s="109" t="n"/>
      <c r="L304" s="90" t="n"/>
    </row>
    <row r="305" ht="18.6" customHeight="1" s="155">
      <c r="A305" s="64" t="n"/>
      <c r="B305" s="109" t="n"/>
      <c r="C305" s="90" t="n"/>
      <c r="D305" s="76" t="n"/>
      <c r="E305" s="76" t="n"/>
      <c r="F305" s="21" t="n"/>
      <c r="G305" s="76" t="n"/>
      <c r="H305" s="85" t="n"/>
      <c r="I305" s="86" t="n"/>
      <c r="J305" s="93" t="n"/>
      <c r="K305" s="109" t="n"/>
      <c r="L305" s="90" t="n"/>
    </row>
    <row r="306" ht="19.5" customHeight="1" s="155" thickBot="1">
      <c r="A306" s="65" t="n"/>
      <c r="B306" s="110" t="n"/>
      <c r="C306" s="91" t="n"/>
      <c r="D306" s="77" t="n"/>
      <c r="E306" s="77" t="n"/>
      <c r="F306" s="22" t="n"/>
      <c r="G306" s="77" t="n"/>
      <c r="H306" s="87" t="n"/>
      <c r="I306" s="88" t="n"/>
      <c r="J306" s="94" t="n"/>
      <c r="K306" s="110" t="n"/>
      <c r="L306" s="91" t="n"/>
    </row>
    <row r="307" ht="19.5" customHeight="1" s="155" thickBot="1">
      <c r="A307" s="66" t="n"/>
      <c r="B307" s="132" t="n"/>
      <c r="C307" s="69" t="n"/>
      <c r="D307" s="135" t="n"/>
      <c r="E307" s="136" t="n"/>
      <c r="F307" s="136" t="n"/>
      <c r="G307" s="136" t="n"/>
      <c r="H307" s="136" t="n"/>
      <c r="I307" s="137" t="n"/>
      <c r="J307" s="78" t="n"/>
      <c r="K307" s="132" t="n"/>
      <c r="L307" s="69" t="n"/>
    </row>
    <row r="308" ht="19.5" customHeight="1" s="155">
      <c r="A308" s="67" t="n"/>
      <c r="B308" s="133" t="n"/>
      <c r="C308" s="70" t="n"/>
      <c r="D308" s="72" t="n"/>
      <c r="E308" s="73" t="n"/>
      <c r="F308" s="25" t="n"/>
      <c r="G308" s="69" t="n"/>
      <c r="H308" s="69" t="n"/>
      <c r="I308" s="145" t="n"/>
      <c r="J308" s="79" t="n"/>
      <c r="K308" s="133" t="n"/>
      <c r="L308" s="70" t="n"/>
    </row>
    <row r="309" ht="19.5" customHeight="1" s="155" thickBot="1">
      <c r="A309" s="67" t="n"/>
      <c r="B309" s="133" t="n"/>
      <c r="C309" s="70" t="n"/>
      <c r="D309" s="74" t="n"/>
      <c r="E309" s="75" t="n"/>
      <c r="F309" s="26" t="n"/>
      <c r="G309" s="71" t="n"/>
      <c r="H309" s="71" t="n"/>
      <c r="I309" s="146" t="n"/>
      <c r="J309" s="79" t="n"/>
      <c r="K309" s="133" t="n"/>
      <c r="L309" s="70" t="n"/>
    </row>
    <row r="310">
      <c r="A310" s="67" t="n"/>
      <c r="B310" s="133" t="n"/>
      <c r="C310" s="70" t="n"/>
      <c r="D310" s="76" t="n"/>
      <c r="E310" s="76" t="n"/>
      <c r="F310" s="21" t="n"/>
      <c r="G310" s="76" t="n"/>
      <c r="H310" s="81" t="n"/>
      <c r="I310" s="82" t="n"/>
      <c r="J310" s="79" t="n"/>
      <c r="K310" s="133" t="n"/>
      <c r="L310" s="70" t="n"/>
    </row>
    <row r="311" ht="19.5" customHeight="1" s="155" thickBot="1">
      <c r="A311" s="68" t="n"/>
      <c r="B311" s="134" t="n"/>
      <c r="C311" s="71" t="n"/>
      <c r="D311" s="77" t="n"/>
      <c r="E311" s="77" t="n"/>
      <c r="F311" s="22" t="n"/>
      <c r="G311" s="77" t="n"/>
      <c r="H311" s="83" t="n"/>
      <c r="I311" s="84" t="n"/>
      <c r="J311" s="80" t="n"/>
      <c r="K311" s="134" t="n"/>
      <c r="L311" s="71" t="n"/>
    </row>
    <row r="312" ht="19.5" customHeight="1" s="155" thickBot="1">
      <c r="A312" s="66" t="n"/>
      <c r="B312" s="132" t="n"/>
      <c r="C312" s="69" t="n"/>
      <c r="D312" s="135" t="n"/>
      <c r="E312" s="136" t="n"/>
      <c r="F312" s="136" t="n"/>
      <c r="G312" s="136" t="n"/>
      <c r="H312" s="136" t="n"/>
      <c r="I312" s="137" t="n"/>
      <c r="J312" s="78" t="n"/>
      <c r="K312" s="132" t="n"/>
      <c r="L312" s="69" t="n"/>
    </row>
    <row r="313" ht="19.5" customHeight="1" s="155">
      <c r="A313" s="67" t="n"/>
      <c r="B313" s="133" t="n"/>
      <c r="C313" s="70" t="n"/>
      <c r="D313" s="72" t="n"/>
      <c r="E313" s="73" t="n"/>
      <c r="F313" s="25" t="n"/>
      <c r="G313" s="69" t="n"/>
      <c r="H313" s="69" t="n"/>
      <c r="I313" s="145" t="n"/>
      <c r="J313" s="79" t="n"/>
      <c r="K313" s="133" t="n"/>
      <c r="L313" s="70" t="n"/>
    </row>
    <row r="314" ht="19.5" customHeight="1" s="155" thickBot="1">
      <c r="A314" s="67" t="n"/>
      <c r="B314" s="133" t="n"/>
      <c r="C314" s="70" t="n"/>
      <c r="D314" s="74" t="n"/>
      <c r="E314" s="75" t="n"/>
      <c r="F314" s="26" t="n"/>
      <c r="G314" s="71" t="n"/>
      <c r="H314" s="71" t="n"/>
      <c r="I314" s="146" t="n"/>
      <c r="J314" s="79" t="n"/>
      <c r="K314" s="133" t="n"/>
      <c r="L314" s="70" t="n"/>
    </row>
    <row r="315">
      <c r="A315" s="67" t="n"/>
      <c r="B315" s="133" t="n"/>
      <c r="C315" s="70" t="n"/>
      <c r="D315" s="76" t="n"/>
      <c r="E315" s="76" t="n"/>
      <c r="F315" s="21" t="n"/>
      <c r="G315" s="76" t="n"/>
      <c r="H315" s="81" t="n"/>
      <c r="I315" s="82" t="n"/>
      <c r="J315" s="79" t="n"/>
      <c r="K315" s="133" t="n"/>
      <c r="L315" s="70" t="n"/>
    </row>
    <row r="316" ht="19.5" customHeight="1" s="155" thickBot="1">
      <c r="A316" s="68" t="n"/>
      <c r="B316" s="134" t="n"/>
      <c r="C316" s="71" t="n"/>
      <c r="D316" s="77" t="n"/>
      <c r="E316" s="77" t="n"/>
      <c r="F316" s="22" t="n"/>
      <c r="G316" s="77" t="n"/>
      <c r="H316" s="83" t="n"/>
      <c r="I316" s="84" t="n"/>
      <c r="J316" s="80" t="n"/>
      <c r="K316" s="134" t="n"/>
      <c r="L316" s="71" t="n"/>
    </row>
    <row r="317" ht="19.5" customHeight="1" s="155" thickBot="1">
      <c r="A317" s="63" t="n"/>
      <c r="B317" s="108" t="n"/>
      <c r="C317" s="89" t="n"/>
      <c r="D317" s="111" t="n"/>
      <c r="E317" s="112" t="n"/>
      <c r="F317" s="112" t="n"/>
      <c r="G317" s="112" t="n"/>
      <c r="H317" s="112" t="n"/>
      <c r="I317" s="113" t="n"/>
      <c r="J317" s="92" t="n"/>
      <c r="K317" s="108" t="n"/>
      <c r="L317" s="89" t="n"/>
    </row>
    <row r="318">
      <c r="A318" s="64" t="n"/>
      <c r="B318" s="109" t="n"/>
      <c r="C318" s="90" t="n"/>
      <c r="D318" s="95" t="n"/>
      <c r="E318" s="96" t="n"/>
      <c r="F318" s="18" t="n"/>
      <c r="G318" s="89" t="n"/>
      <c r="H318" s="89" t="n"/>
      <c r="I318" s="121" t="n"/>
      <c r="J318" s="93" t="n"/>
      <c r="K318" s="109" t="n"/>
      <c r="L318" s="90" t="n"/>
    </row>
    <row r="319" ht="19.5" customHeight="1" s="155" thickBot="1">
      <c r="A319" s="64" t="n"/>
      <c r="B319" s="109" t="n"/>
      <c r="C319" s="90" t="n"/>
      <c r="D319" s="97" t="n"/>
      <c r="E319" s="98" t="n"/>
      <c r="F319" s="19" t="n"/>
      <c r="G319" s="91" t="n"/>
      <c r="H319" s="91" t="n"/>
      <c r="I319" s="122" t="n"/>
      <c r="J319" s="93" t="n"/>
      <c r="K319" s="109" t="n"/>
      <c r="L319" s="90" t="n"/>
    </row>
    <row r="320">
      <c r="A320" s="64" t="n"/>
      <c r="B320" s="109" t="n"/>
      <c r="C320" s="90" t="n"/>
      <c r="D320" s="76" t="n"/>
      <c r="E320" s="76" t="n"/>
      <c r="F320" s="21" t="n"/>
      <c r="G320" s="76" t="n"/>
      <c r="H320" s="81" t="n"/>
      <c r="I320" s="82" t="n"/>
      <c r="J320" s="93" t="n"/>
      <c r="K320" s="109" t="n"/>
      <c r="L320" s="90" t="n"/>
    </row>
    <row r="321" ht="19.5" customHeight="1" s="155" thickBot="1">
      <c r="A321" s="65" t="n"/>
      <c r="B321" s="110" t="n"/>
      <c r="C321" s="91" t="n"/>
      <c r="D321" s="77" t="n"/>
      <c r="E321" s="77" t="n"/>
      <c r="F321" s="22" t="n"/>
      <c r="G321" s="77" t="n"/>
      <c r="H321" s="83" t="n"/>
      <c r="I321" s="84" t="n"/>
      <c r="J321" s="94" t="n"/>
      <c r="K321" s="110" t="n"/>
      <c r="L321" s="91" t="n"/>
    </row>
    <row r="322" ht="19.5" customHeight="1" s="155" thickBot="1">
      <c r="A322" s="66" t="n"/>
      <c r="B322" s="132" t="n"/>
      <c r="C322" s="69" t="n"/>
      <c r="D322" s="135" t="n"/>
      <c r="E322" s="136" t="n"/>
      <c r="F322" s="136" t="n"/>
      <c r="G322" s="136" t="n"/>
      <c r="H322" s="136" t="n"/>
      <c r="I322" s="137" t="n"/>
      <c r="J322" s="78" t="n"/>
      <c r="K322" s="132" t="n"/>
      <c r="L322" s="69" t="n"/>
    </row>
    <row r="323" ht="19.5" customHeight="1" s="155">
      <c r="A323" s="67" t="n"/>
      <c r="B323" s="133" t="n"/>
      <c r="C323" s="70" t="n"/>
      <c r="D323" s="72" t="n"/>
      <c r="E323" s="73" t="n"/>
      <c r="F323" s="25" t="n"/>
      <c r="G323" s="69" t="n"/>
      <c r="H323" s="69" t="n"/>
      <c r="I323" s="145" t="n"/>
      <c r="J323" s="79" t="n"/>
      <c r="K323" s="133" t="n"/>
      <c r="L323" s="70" t="n"/>
    </row>
    <row r="324" ht="19.5" customHeight="1" s="155" thickBot="1">
      <c r="A324" s="67" t="n"/>
      <c r="B324" s="133" t="n"/>
      <c r="C324" s="70" t="n"/>
      <c r="D324" s="74" t="n"/>
      <c r="E324" s="75" t="n"/>
      <c r="F324" s="26" t="n"/>
      <c r="G324" s="71" t="n"/>
      <c r="H324" s="71" t="n"/>
      <c r="I324" s="146" t="n"/>
      <c r="J324" s="79" t="n"/>
      <c r="K324" s="133" t="n"/>
      <c r="L324" s="70" t="n"/>
    </row>
    <row r="325">
      <c r="A325" s="67" t="n"/>
      <c r="B325" s="133" t="n"/>
      <c r="C325" s="70" t="n"/>
      <c r="D325" s="76" t="n"/>
      <c r="E325" s="76" t="n"/>
      <c r="F325" s="21" t="n"/>
      <c r="G325" s="76" t="n"/>
      <c r="H325" s="81" t="n"/>
      <c r="I325" s="82" t="n"/>
      <c r="J325" s="79" t="n"/>
      <c r="K325" s="133" t="n"/>
      <c r="L325" s="70" t="n"/>
    </row>
    <row r="326" ht="19.5" customHeight="1" s="155" thickBot="1">
      <c r="A326" s="68" t="n"/>
      <c r="B326" s="134" t="n"/>
      <c r="C326" s="71" t="n"/>
      <c r="D326" s="77" t="n"/>
      <c r="E326" s="77" t="n"/>
      <c r="F326" s="22" t="n"/>
      <c r="G326" s="77" t="n"/>
      <c r="H326" s="83" t="n"/>
      <c r="I326" s="84" t="n"/>
      <c r="J326" s="80" t="n"/>
      <c r="K326" s="134" t="n"/>
      <c r="L326" s="71" t="n"/>
    </row>
    <row r="327" ht="19.5" customHeight="1" s="155" thickBot="1">
      <c r="A327" s="63" t="n"/>
      <c r="B327" s="108" t="n"/>
      <c r="C327" s="89" t="n"/>
      <c r="D327" s="111" t="n"/>
      <c r="E327" s="112" t="n"/>
      <c r="F327" s="112" t="n"/>
      <c r="G327" s="112" t="n"/>
      <c r="H327" s="112" t="n"/>
      <c r="I327" s="113" t="n"/>
      <c r="J327" s="92" t="n"/>
      <c r="K327" s="108" t="n"/>
      <c r="L327" s="89" t="n"/>
    </row>
    <row r="328">
      <c r="A328" s="64" t="n"/>
      <c r="B328" s="109" t="n"/>
      <c r="C328" s="90" t="n"/>
      <c r="D328" s="95" t="n"/>
      <c r="E328" s="96" t="n"/>
      <c r="F328" s="18" t="n"/>
      <c r="G328" s="89" t="n"/>
      <c r="H328" s="89" t="n"/>
      <c r="I328" s="28" t="n"/>
      <c r="J328" s="93" t="n"/>
      <c r="K328" s="109" t="n"/>
      <c r="L328" s="90" t="n"/>
    </row>
    <row r="329" ht="19.5" customHeight="1" s="155" thickBot="1">
      <c r="A329" s="64" t="n"/>
      <c r="B329" s="109" t="n"/>
      <c r="C329" s="90" t="n"/>
      <c r="D329" s="97" t="n"/>
      <c r="E329" s="98" t="n"/>
      <c r="F329" s="19" t="n"/>
      <c r="G329" s="91" t="n"/>
      <c r="H329" s="91" t="n"/>
      <c r="I329" s="20" t="n"/>
      <c r="J329" s="93" t="n"/>
      <c r="K329" s="109" t="n"/>
      <c r="L329" s="90" t="n"/>
    </row>
    <row r="330">
      <c r="A330" s="64" t="n"/>
      <c r="B330" s="109" t="n"/>
      <c r="C330" s="90" t="n"/>
      <c r="D330" s="76" t="n"/>
      <c r="E330" s="76" t="n"/>
      <c r="F330" s="21" t="n"/>
      <c r="G330" s="76" t="n"/>
      <c r="H330" s="85" t="n"/>
      <c r="I330" s="86" t="n"/>
      <c r="J330" s="93" t="n"/>
      <c r="K330" s="109" t="n"/>
      <c r="L330" s="90" t="n"/>
    </row>
    <row r="331" ht="19.5" customHeight="1" s="155" thickBot="1">
      <c r="A331" s="65" t="n"/>
      <c r="B331" s="110" t="n"/>
      <c r="C331" s="91" t="n"/>
      <c r="D331" s="77" t="n"/>
      <c r="E331" s="77" t="n"/>
      <c r="F331" s="22" t="n"/>
      <c r="G331" s="77" t="n"/>
      <c r="H331" s="87" t="n"/>
      <c r="I331" s="88" t="n"/>
      <c r="J331" s="94" t="n"/>
      <c r="K331" s="110" t="n"/>
      <c r="L331" s="91" t="n"/>
    </row>
    <row r="332" ht="19.5" customHeight="1" s="155" thickBot="1">
      <c r="A332" s="66" t="n"/>
      <c r="B332" s="132" t="n"/>
      <c r="C332" s="69" t="n"/>
      <c r="D332" s="135" t="n"/>
      <c r="E332" s="136" t="n"/>
      <c r="F332" s="136" t="n"/>
      <c r="G332" s="136" t="n"/>
      <c r="H332" s="136" t="n"/>
      <c r="I332" s="137" t="n"/>
      <c r="J332" s="78" t="n"/>
      <c r="K332" s="132" t="n"/>
      <c r="L332" s="69" t="n"/>
    </row>
    <row r="333" ht="19.5" customHeight="1" s="155">
      <c r="A333" s="67" t="n"/>
      <c r="B333" s="133" t="n"/>
      <c r="C333" s="70" t="n"/>
      <c r="D333" s="72" t="n"/>
      <c r="E333" s="73" t="n"/>
      <c r="F333" s="25" t="n"/>
      <c r="G333" s="69" t="n"/>
      <c r="H333" s="69" t="n"/>
      <c r="I333" s="29" t="n"/>
      <c r="J333" s="79" t="n"/>
      <c r="K333" s="133" t="n"/>
      <c r="L333" s="70" t="n"/>
    </row>
    <row r="334" ht="19.5" customHeight="1" s="155" thickBot="1">
      <c r="A334" s="67" t="n"/>
      <c r="B334" s="133" t="n"/>
      <c r="C334" s="70" t="n"/>
      <c r="D334" s="74" t="n"/>
      <c r="E334" s="75" t="n"/>
      <c r="F334" s="26" t="n"/>
      <c r="G334" s="71" t="n"/>
      <c r="H334" s="71" t="n"/>
      <c r="I334" s="27" t="n"/>
      <c r="J334" s="79" t="n"/>
      <c r="K334" s="133" t="n"/>
      <c r="L334" s="70" t="n"/>
    </row>
    <row r="335">
      <c r="A335" s="67" t="n"/>
      <c r="B335" s="133" t="n"/>
      <c r="C335" s="70" t="n"/>
      <c r="D335" s="76" t="n"/>
      <c r="E335" s="76" t="n"/>
      <c r="F335" s="21" t="n"/>
      <c r="G335" s="76" t="n"/>
      <c r="H335" s="85" t="n"/>
      <c r="I335" s="86" t="n"/>
      <c r="J335" s="79" t="n"/>
      <c r="K335" s="133" t="n"/>
      <c r="L335" s="70" t="n"/>
    </row>
    <row r="336" ht="19.5" customHeight="1" s="155" thickBot="1">
      <c r="A336" s="68" t="n"/>
      <c r="B336" s="134" t="n"/>
      <c r="C336" s="71" t="n"/>
      <c r="D336" s="77" t="n"/>
      <c r="E336" s="77" t="n"/>
      <c r="F336" s="22" t="n"/>
      <c r="G336" s="77" t="n"/>
      <c r="H336" s="87" t="n"/>
      <c r="I336" s="88" t="n"/>
      <c r="J336" s="80" t="n"/>
      <c r="K336" s="134" t="n"/>
      <c r="L336" s="71" t="n"/>
    </row>
    <row r="337" ht="20.25" customHeight="1" s="155" thickBot="1">
      <c r="A337" s="63" t="n"/>
      <c r="B337" s="108" t="n"/>
      <c r="C337" s="89" t="n"/>
      <c r="D337" s="111" t="n"/>
      <c r="E337" s="112" t="n"/>
      <c r="F337" s="112" t="n"/>
      <c r="G337" s="112" t="n"/>
      <c r="H337" s="112" t="n"/>
      <c r="I337" s="113" t="n"/>
      <c r="J337" s="92" t="n"/>
      <c r="K337" s="108" t="n"/>
      <c r="L337" s="89" t="n"/>
    </row>
    <row r="338" ht="19.5" customHeight="1" s="155">
      <c r="A338" s="64" t="n"/>
      <c r="B338" s="109" t="n"/>
      <c r="C338" s="90" t="n"/>
      <c r="D338" s="95" t="n"/>
      <c r="E338" s="96" t="n"/>
      <c r="F338" s="18" t="n"/>
      <c r="G338" s="89" t="n"/>
      <c r="H338" s="89" t="n"/>
      <c r="I338" s="28" t="n"/>
      <c r="J338" s="93" t="n"/>
      <c r="K338" s="109" t="n"/>
      <c r="L338" s="90" t="n"/>
    </row>
    <row r="339" ht="19.5" customHeight="1" s="155" thickBot="1">
      <c r="A339" s="64" t="n"/>
      <c r="B339" s="109" t="n"/>
      <c r="C339" s="90" t="n"/>
      <c r="D339" s="97" t="n"/>
      <c r="E339" s="98" t="n"/>
      <c r="F339" s="19" t="n"/>
      <c r="G339" s="91" t="n"/>
      <c r="H339" s="91" t="n"/>
      <c r="I339" s="20" t="n"/>
      <c r="J339" s="93" t="n"/>
      <c r="K339" s="109" t="n"/>
      <c r="L339" s="90" t="n"/>
    </row>
    <row r="340" ht="28.5" customHeight="1" s="155">
      <c r="A340" s="64" t="n"/>
      <c r="B340" s="109" t="n"/>
      <c r="C340" s="90" t="n"/>
      <c r="D340" s="76" t="n"/>
      <c r="E340" s="76" t="n"/>
      <c r="F340" s="21" t="n"/>
      <c r="G340" s="76" t="n"/>
      <c r="H340" s="85" t="n"/>
      <c r="I340" s="86" t="n"/>
      <c r="J340" s="93" t="n"/>
      <c r="K340" s="109" t="n"/>
      <c r="L340" s="90" t="n"/>
    </row>
    <row r="341" ht="19.5" customHeight="1" s="155" thickBot="1">
      <c r="A341" s="65" t="n"/>
      <c r="B341" s="110" t="n"/>
      <c r="C341" s="91" t="n"/>
      <c r="D341" s="77" t="n"/>
      <c r="E341" s="77" t="n"/>
      <c r="F341" s="22" t="n"/>
      <c r="G341" s="77" t="n"/>
      <c r="H341" s="87" t="n"/>
      <c r="I341" s="88" t="n"/>
      <c r="J341" s="94" t="n"/>
      <c r="K341" s="110" t="n"/>
      <c r="L341" s="91" t="n"/>
    </row>
    <row r="342" ht="19.5" customHeight="1" s="155" thickBot="1">
      <c r="A342" s="63" t="n"/>
      <c r="B342" s="108" t="n"/>
      <c r="C342" s="89" t="n"/>
      <c r="D342" s="111" t="n"/>
      <c r="E342" s="112" t="n"/>
      <c r="F342" s="112" t="n"/>
      <c r="G342" s="112" t="n"/>
      <c r="H342" s="112" t="n"/>
      <c r="I342" s="113" t="n"/>
      <c r="J342" s="92" t="n"/>
      <c r="K342" s="108" t="n"/>
      <c r="L342" s="89" t="n"/>
    </row>
    <row r="343" ht="19.5" customHeight="1" s="155">
      <c r="A343" s="64" t="n"/>
      <c r="B343" s="109" t="n"/>
      <c r="C343" s="90" t="n"/>
      <c r="D343" s="95" t="n"/>
      <c r="E343" s="96" t="n"/>
      <c r="F343" s="18" t="n"/>
      <c r="G343" s="89" t="n"/>
      <c r="H343" s="89" t="n"/>
      <c r="I343" s="28" t="n"/>
      <c r="J343" s="93" t="n"/>
      <c r="K343" s="109" t="n"/>
      <c r="L343" s="90" t="n"/>
    </row>
    <row r="344" ht="19.5" customHeight="1" s="155" thickBot="1">
      <c r="A344" s="64" t="n"/>
      <c r="B344" s="109" t="n"/>
      <c r="C344" s="90" t="n"/>
      <c r="D344" s="97" t="n"/>
      <c r="E344" s="98" t="n"/>
      <c r="F344" s="19" t="n"/>
      <c r="G344" s="91" t="n"/>
      <c r="H344" s="91" t="n"/>
      <c r="I344" s="20" t="n"/>
      <c r="J344" s="93" t="n"/>
      <c r="K344" s="109" t="n"/>
      <c r="L344" s="90" t="n"/>
    </row>
    <row r="345">
      <c r="A345" s="64" t="n"/>
      <c r="B345" s="109" t="n"/>
      <c r="C345" s="90" t="n"/>
      <c r="D345" s="76" t="n"/>
      <c r="E345" s="76" t="n"/>
      <c r="F345" s="21" t="n"/>
      <c r="G345" s="76" t="n"/>
      <c r="H345" s="85" t="n"/>
      <c r="I345" s="86" t="n"/>
      <c r="J345" s="93" t="n"/>
      <c r="K345" s="109" t="n"/>
      <c r="L345" s="90" t="n"/>
    </row>
    <row r="346" ht="19.5" customHeight="1" s="155" thickBot="1">
      <c r="A346" s="65" t="n"/>
      <c r="B346" s="110" t="n"/>
      <c r="C346" s="91" t="n"/>
      <c r="D346" s="77" t="n"/>
      <c r="E346" s="77" t="n"/>
      <c r="F346" s="22" t="n"/>
      <c r="G346" s="77" t="n"/>
      <c r="H346" s="87" t="n"/>
      <c r="I346" s="88" t="n"/>
      <c r="J346" s="94" t="n"/>
      <c r="K346" s="110" t="n"/>
      <c r="L346" s="91" t="n"/>
    </row>
    <row r="347" ht="19.5" customHeight="1" s="155" thickBot="1">
      <c r="A347" s="66" t="n"/>
      <c r="B347" s="132" t="n"/>
      <c r="C347" s="69" t="n"/>
      <c r="D347" s="135" t="n"/>
      <c r="E347" s="136" t="n"/>
      <c r="F347" s="136" t="n"/>
      <c r="G347" s="136" t="n"/>
      <c r="H347" s="136" t="n"/>
      <c r="I347" s="137" t="n"/>
      <c r="J347" s="78" t="n"/>
      <c r="K347" s="132" t="n"/>
      <c r="L347" s="69" t="n"/>
    </row>
    <row r="348" ht="19.5" customHeight="1" s="155">
      <c r="A348" s="67" t="n"/>
      <c r="B348" s="133" t="n"/>
      <c r="C348" s="70" t="n"/>
      <c r="D348" s="72" t="n"/>
      <c r="E348" s="73" t="n"/>
      <c r="F348" s="25" t="n"/>
      <c r="G348" s="69" t="n"/>
      <c r="H348" s="69" t="n"/>
      <c r="I348" s="29" t="n"/>
      <c r="J348" s="79" t="n"/>
      <c r="K348" s="133" t="n"/>
      <c r="L348" s="70" t="n"/>
    </row>
    <row r="349" ht="19.5" customHeight="1" s="155" thickBot="1">
      <c r="A349" s="67" t="n"/>
      <c r="B349" s="133" t="n"/>
      <c r="C349" s="70" t="n"/>
      <c r="D349" s="74" t="n"/>
      <c r="E349" s="75" t="n"/>
      <c r="F349" s="26" t="n"/>
      <c r="G349" s="71" t="n"/>
      <c r="H349" s="71" t="n"/>
      <c r="I349" s="27" t="n"/>
      <c r="J349" s="79" t="n"/>
      <c r="K349" s="133" t="n"/>
      <c r="L349" s="70" t="n"/>
    </row>
    <row r="350" ht="28.5" customHeight="1" s="155">
      <c r="A350" s="67" t="n"/>
      <c r="B350" s="133" t="n"/>
      <c r="C350" s="70" t="n"/>
      <c r="D350" s="76" t="n"/>
      <c r="E350" s="76" t="n"/>
      <c r="F350" s="21" t="n"/>
      <c r="G350" s="76" t="n"/>
      <c r="H350" s="85" t="n"/>
      <c r="I350" s="86" t="n"/>
      <c r="J350" s="79" t="n"/>
      <c r="K350" s="133" t="n"/>
      <c r="L350" s="70" t="n"/>
    </row>
    <row r="351" ht="19.5" customHeight="1" s="155" thickBot="1">
      <c r="A351" s="68" t="n"/>
      <c r="B351" s="134" t="n"/>
      <c r="C351" s="71" t="n"/>
      <c r="D351" s="77" t="n"/>
      <c r="E351" s="77" t="n"/>
      <c r="F351" s="22" t="n"/>
      <c r="G351" s="77" t="n"/>
      <c r="H351" s="87" t="n"/>
      <c r="I351" s="88" t="n"/>
      <c r="J351" s="80" t="n"/>
      <c r="K351" s="134" t="n"/>
      <c r="L351" s="71" t="n"/>
    </row>
    <row r="352" ht="19.5" customHeight="1" s="155" thickBot="1">
      <c r="A352" s="66" t="n"/>
      <c r="B352" s="132" t="n"/>
      <c r="C352" s="69" t="n"/>
      <c r="D352" s="135" t="n"/>
      <c r="E352" s="136" t="n"/>
      <c r="F352" s="136" t="n"/>
      <c r="G352" s="136" t="n"/>
      <c r="H352" s="136" t="n"/>
      <c r="I352" s="137" t="n"/>
      <c r="J352" s="78" t="n"/>
      <c r="K352" s="132" t="n"/>
      <c r="L352" s="69" t="n"/>
    </row>
    <row r="353" ht="29.25" customHeight="1" s="155">
      <c r="A353" s="67" t="n"/>
      <c r="B353" s="133" t="n"/>
      <c r="C353" s="70" t="n"/>
      <c r="D353" s="72" t="n"/>
      <c r="E353" s="73" t="n"/>
      <c r="F353" s="25" t="n"/>
      <c r="G353" s="69" t="n"/>
      <c r="H353" s="69" t="n"/>
      <c r="I353" s="29" t="n"/>
      <c r="J353" s="79" t="n"/>
      <c r="K353" s="133" t="n"/>
      <c r="L353" s="70" t="n"/>
    </row>
    <row r="354" ht="19.5" customHeight="1" s="155" thickBot="1">
      <c r="A354" s="67" t="n"/>
      <c r="B354" s="133" t="n"/>
      <c r="C354" s="70" t="n"/>
      <c r="D354" s="74" t="n"/>
      <c r="E354" s="75" t="n"/>
      <c r="F354" s="26" t="n"/>
      <c r="G354" s="71" t="n"/>
      <c r="H354" s="71" t="n"/>
      <c r="I354" s="27" t="n"/>
      <c r="J354" s="79" t="n"/>
      <c r="K354" s="133" t="n"/>
      <c r="L354" s="70" t="n"/>
    </row>
    <row r="355">
      <c r="A355" s="67" t="n"/>
      <c r="B355" s="133" t="n"/>
      <c r="C355" s="70" t="n"/>
      <c r="D355" s="76" t="n"/>
      <c r="E355" s="76" t="n"/>
      <c r="F355" s="21" t="n"/>
      <c r="G355" s="76" t="n"/>
      <c r="H355" s="85" t="n"/>
      <c r="I355" s="86" t="n"/>
      <c r="J355" s="79" t="n"/>
      <c r="K355" s="133" t="n"/>
      <c r="L355" s="70" t="n"/>
    </row>
    <row r="356" ht="19.5" customHeight="1" s="155" thickBot="1">
      <c r="A356" s="68" t="n"/>
      <c r="B356" s="134" t="n"/>
      <c r="C356" s="71" t="n"/>
      <c r="D356" s="77" t="n"/>
      <c r="E356" s="77" t="n"/>
      <c r="F356" s="22" t="n"/>
      <c r="G356" s="77" t="n"/>
      <c r="H356" s="87" t="n"/>
      <c r="I356" s="88" t="n"/>
      <c r="J356" s="80" t="n"/>
      <c r="K356" s="134" t="n"/>
      <c r="L356" s="71" t="n"/>
    </row>
    <row r="357" ht="19.5" customHeight="1" s="155" thickBot="1">
      <c r="A357" s="63" t="n"/>
      <c r="B357" s="108" t="n"/>
      <c r="C357" s="89" t="n"/>
      <c r="D357" s="111" t="n"/>
      <c r="E357" s="112" t="n"/>
      <c r="F357" s="112" t="n"/>
      <c r="G357" s="112" t="n"/>
      <c r="H357" s="112" t="n"/>
      <c r="I357" s="113" t="n"/>
      <c r="J357" s="92" t="n"/>
      <c r="K357" s="108" t="n"/>
      <c r="L357" s="89" t="n"/>
    </row>
    <row r="358">
      <c r="A358" s="64" t="n"/>
      <c r="B358" s="109" t="n"/>
      <c r="C358" s="90" t="n"/>
      <c r="D358" s="95" t="n"/>
      <c r="E358" s="96" t="n"/>
      <c r="F358" s="18" t="n"/>
      <c r="G358" s="89" t="n"/>
      <c r="H358" s="89" t="n"/>
      <c r="I358" s="28" t="n"/>
      <c r="J358" s="93" t="n"/>
      <c r="K358" s="109" t="n"/>
      <c r="L358" s="90" t="n"/>
    </row>
    <row r="359" ht="19.5" customHeight="1" s="155" thickBot="1">
      <c r="A359" s="64" t="n"/>
      <c r="B359" s="109" t="n"/>
      <c r="C359" s="90" t="n"/>
      <c r="D359" s="97" t="n"/>
      <c r="E359" s="98" t="n"/>
      <c r="F359" s="19" t="n"/>
      <c r="G359" s="91" t="n"/>
      <c r="H359" s="91" t="n"/>
      <c r="I359" s="20" t="n"/>
      <c r="J359" s="93" t="n"/>
      <c r="K359" s="109" t="n"/>
      <c r="L359" s="90" t="n"/>
    </row>
    <row r="360">
      <c r="A360" s="64" t="n"/>
      <c r="B360" s="109" t="n"/>
      <c r="C360" s="90" t="n"/>
      <c r="D360" s="76" t="n"/>
      <c r="E360" s="76" t="n"/>
      <c r="F360" s="21" t="n"/>
      <c r="G360" s="76" t="n"/>
      <c r="H360" s="85" t="n"/>
      <c r="I360" s="86" t="n"/>
      <c r="J360" s="93" t="n"/>
      <c r="K360" s="109" t="n"/>
      <c r="L360" s="90" t="n"/>
    </row>
    <row r="361" ht="18.6" customHeight="1" s="155" thickBot="1">
      <c r="A361" s="65" t="n"/>
      <c r="B361" s="110" t="n"/>
      <c r="C361" s="91" t="n"/>
      <c r="D361" s="77" t="n"/>
      <c r="E361" s="77" t="n"/>
      <c r="F361" s="22" t="n"/>
      <c r="G361" s="77" t="n"/>
      <c r="H361" s="87" t="n"/>
      <c r="I361" s="88" t="n"/>
      <c r="J361" s="94" t="n"/>
      <c r="K361" s="110" t="n"/>
      <c r="L361" s="91" t="n"/>
    </row>
    <row r="362" ht="19.5" customHeight="1" s="155" thickBot="1">
      <c r="A362" s="66" t="n"/>
      <c r="B362" s="132" t="n"/>
      <c r="C362" s="69" t="n"/>
      <c r="D362" s="135" t="n"/>
      <c r="E362" s="136" t="n"/>
      <c r="F362" s="136" t="n"/>
      <c r="G362" s="136" t="n"/>
      <c r="H362" s="136" t="n"/>
      <c r="I362" s="137" t="n"/>
      <c r="J362" s="78" t="n"/>
      <c r="K362" s="132" t="n"/>
      <c r="L362" s="69" t="n"/>
    </row>
    <row r="363" ht="19.5" customHeight="1" s="155">
      <c r="A363" s="67" t="n"/>
      <c r="B363" s="133" t="n"/>
      <c r="C363" s="70" t="n"/>
      <c r="D363" s="72" t="n"/>
      <c r="E363" s="73" t="n"/>
      <c r="F363" s="25" t="n"/>
      <c r="G363" s="69" t="n"/>
      <c r="H363" s="69" t="n"/>
      <c r="I363" s="29" t="n"/>
      <c r="J363" s="79" t="n"/>
      <c r="K363" s="133" t="n"/>
      <c r="L363" s="70" t="n"/>
    </row>
    <row r="364" ht="19.5" customHeight="1" s="155" thickBot="1">
      <c r="A364" s="67" t="n"/>
      <c r="B364" s="133" t="n"/>
      <c r="C364" s="70" t="n"/>
      <c r="D364" s="74" t="n"/>
      <c r="E364" s="75" t="n"/>
      <c r="F364" s="26" t="n"/>
      <c r="G364" s="71" t="n"/>
      <c r="H364" s="71" t="n"/>
      <c r="I364" s="27" t="n"/>
      <c r="J364" s="79" t="n"/>
      <c r="K364" s="133" t="n"/>
      <c r="L364" s="70" t="n"/>
    </row>
    <row r="365">
      <c r="A365" s="67" t="n"/>
      <c r="B365" s="133" t="n"/>
      <c r="C365" s="70" t="n"/>
      <c r="D365" s="76" t="n"/>
      <c r="E365" s="76" t="n"/>
      <c r="F365" s="21" t="n"/>
      <c r="G365" s="76" t="n"/>
      <c r="H365" s="85" t="n"/>
      <c r="I365" s="86" t="n"/>
      <c r="J365" s="79" t="n"/>
      <c r="K365" s="133" t="n"/>
      <c r="L365" s="70" t="n"/>
    </row>
    <row r="366" ht="18.6" customHeight="1" s="155" thickBot="1">
      <c r="A366" s="68" t="n"/>
      <c r="B366" s="134" t="n"/>
      <c r="C366" s="71" t="n"/>
      <c r="D366" s="77" t="n"/>
      <c r="E366" s="77" t="n"/>
      <c r="F366" s="22" t="n"/>
      <c r="G366" s="77" t="n"/>
      <c r="H366" s="87" t="n"/>
      <c r="I366" s="88" t="n"/>
      <c r="J366" s="80" t="n"/>
      <c r="K366" s="134" t="n"/>
      <c r="L366" s="71" t="n"/>
    </row>
    <row r="367" ht="19.5" customHeight="1" s="155" thickBot="1">
      <c r="A367" s="63" t="n"/>
      <c r="B367" s="108" t="n"/>
      <c r="C367" s="89" t="n"/>
      <c r="D367" s="111" t="n"/>
      <c r="E367" s="112" t="n"/>
      <c r="F367" s="112" t="n"/>
      <c r="G367" s="112" t="n"/>
      <c r="H367" s="112" t="n"/>
      <c r="I367" s="113" t="n"/>
      <c r="J367" s="92" t="n"/>
      <c r="K367" s="108" t="n"/>
      <c r="L367" s="89" t="n"/>
    </row>
    <row r="368" ht="19.5" customHeight="1" s="155">
      <c r="A368" s="64" t="n"/>
      <c r="B368" s="109" t="n"/>
      <c r="C368" s="90" t="n"/>
      <c r="D368" s="95" t="n"/>
      <c r="E368" s="96" t="n"/>
      <c r="F368" s="18" t="n"/>
      <c r="G368" s="89" t="n"/>
      <c r="H368" s="89" t="n"/>
      <c r="I368" s="28" t="n"/>
      <c r="J368" s="93" t="n"/>
      <c r="K368" s="109" t="n"/>
      <c r="L368" s="90" t="n"/>
    </row>
    <row r="369" ht="19.5" customHeight="1" s="155" thickBot="1">
      <c r="A369" s="64" t="n"/>
      <c r="B369" s="109" t="n"/>
      <c r="C369" s="90" t="n"/>
      <c r="D369" s="97" t="n"/>
      <c r="E369" s="98" t="n"/>
      <c r="F369" s="19" t="n"/>
      <c r="G369" s="91" t="n"/>
      <c r="H369" s="91" t="n"/>
      <c r="I369" s="20" t="n"/>
      <c r="J369" s="93" t="n"/>
      <c r="K369" s="109" t="n"/>
      <c r="L369" s="90" t="n"/>
    </row>
    <row r="370" ht="28.5" customHeight="1" s="155">
      <c r="A370" s="64" t="n"/>
      <c r="B370" s="109" t="n"/>
      <c r="C370" s="90" t="n"/>
      <c r="D370" s="76" t="n"/>
      <c r="E370" s="76" t="n"/>
      <c r="F370" s="21" t="n"/>
      <c r="G370" s="76" t="n"/>
      <c r="H370" s="85" t="n"/>
      <c r="I370" s="86" t="n"/>
      <c r="J370" s="93" t="n"/>
      <c r="K370" s="109" t="n"/>
      <c r="L370" s="90" t="n"/>
    </row>
    <row r="371" ht="18.6" customHeight="1" s="155" thickBot="1">
      <c r="A371" s="65" t="n"/>
      <c r="B371" s="110" t="n"/>
      <c r="C371" s="91" t="n"/>
      <c r="D371" s="77" t="n"/>
      <c r="E371" s="77" t="n"/>
      <c r="F371" s="22" t="n"/>
      <c r="G371" s="77" t="n"/>
      <c r="H371" s="87" t="n"/>
      <c r="I371" s="88" t="n"/>
      <c r="J371" s="94" t="n"/>
      <c r="K371" s="110" t="n"/>
      <c r="L371" s="91" t="n"/>
    </row>
    <row r="372" ht="19.5" customHeight="1" s="155" thickBot="1">
      <c r="A372" s="66" t="n"/>
      <c r="B372" s="132" t="n"/>
      <c r="C372" s="69" t="n"/>
      <c r="D372" s="135" t="n"/>
      <c r="E372" s="136" t="n"/>
      <c r="F372" s="136" t="n"/>
      <c r="G372" s="136" t="n"/>
      <c r="H372" s="136" t="n"/>
      <c r="I372" s="137" t="n"/>
      <c r="J372" s="78" t="n"/>
      <c r="K372" s="132" t="n"/>
      <c r="L372" s="69" t="n"/>
    </row>
    <row r="373" ht="19.5" customHeight="1" s="155">
      <c r="A373" s="67" t="n"/>
      <c r="B373" s="133" t="n"/>
      <c r="C373" s="70" t="n"/>
      <c r="D373" s="72" t="n"/>
      <c r="E373" s="73" t="n"/>
      <c r="F373" s="25" t="n"/>
      <c r="G373" s="69" t="n"/>
      <c r="H373" s="69" t="n"/>
      <c r="I373" s="29" t="n"/>
      <c r="J373" s="79" t="n"/>
      <c r="K373" s="133" t="n"/>
      <c r="L373" s="70" t="n"/>
    </row>
    <row r="374" ht="19.5" customHeight="1" s="155" thickBot="1">
      <c r="A374" s="67" t="n"/>
      <c r="B374" s="133" t="n"/>
      <c r="C374" s="70" t="n"/>
      <c r="D374" s="74" t="n"/>
      <c r="E374" s="75" t="n"/>
      <c r="F374" s="26" t="n"/>
      <c r="G374" s="71" t="n"/>
      <c r="H374" s="71" t="n"/>
      <c r="I374" s="27" t="n"/>
      <c r="J374" s="79" t="n"/>
      <c r="K374" s="133" t="n"/>
      <c r="L374" s="70" t="n"/>
    </row>
    <row r="375">
      <c r="A375" s="67" t="n"/>
      <c r="B375" s="133" t="n"/>
      <c r="C375" s="70" t="n"/>
      <c r="D375" s="76" t="n"/>
      <c r="E375" s="76" t="n"/>
      <c r="F375" s="21" t="n"/>
      <c r="G375" s="76" t="n"/>
      <c r="H375" s="85" t="n"/>
      <c r="I375" s="86" t="n"/>
      <c r="J375" s="79" t="n"/>
      <c r="K375" s="133" t="n"/>
      <c r="L375" s="70" t="n"/>
    </row>
    <row r="376" ht="19.5" customHeight="1" s="155" thickBot="1">
      <c r="A376" s="68" t="n"/>
      <c r="B376" s="134" t="n"/>
      <c r="C376" s="71" t="n"/>
      <c r="D376" s="77" t="n"/>
      <c r="E376" s="77" t="n"/>
      <c r="F376" s="22" t="n"/>
      <c r="G376" s="77" t="n"/>
      <c r="H376" s="87" t="n"/>
      <c r="I376" s="88" t="n"/>
      <c r="J376" s="80" t="n"/>
      <c r="K376" s="134" t="n"/>
      <c r="L376" s="71" t="n"/>
    </row>
    <row r="377" ht="18.75" customHeight="1" s="155" thickBot="1">
      <c r="A377" s="63" t="n"/>
      <c r="B377" s="108" t="n"/>
      <c r="C377" s="89" t="n"/>
      <c r="D377" s="111" t="n"/>
      <c r="E377" s="112" t="n"/>
      <c r="F377" s="112" t="n"/>
      <c r="G377" s="112" t="n"/>
      <c r="H377" s="112" t="n"/>
      <c r="I377" s="113" t="n"/>
      <c r="J377" s="92" t="n"/>
      <c r="K377" s="108" t="n"/>
      <c r="L377" s="89" t="n"/>
    </row>
    <row r="378" ht="18.6" customHeight="1" s="155">
      <c r="A378" s="64" t="n"/>
      <c r="B378" s="109" t="n"/>
      <c r="C378" s="90" t="n"/>
      <c r="D378" s="95" t="n"/>
      <c r="E378" s="96" t="n"/>
      <c r="F378" s="18" t="n"/>
      <c r="G378" s="89" t="n"/>
      <c r="H378" s="89" t="n"/>
      <c r="I378" s="28" t="n"/>
      <c r="J378" s="93" t="n"/>
      <c r="K378" s="109" t="n"/>
      <c r="L378" s="90" t="n"/>
    </row>
    <row r="379" ht="19.5" customHeight="1" s="155" thickBot="1">
      <c r="A379" s="64" t="n"/>
      <c r="B379" s="109" t="n"/>
      <c r="C379" s="90" t="n"/>
      <c r="D379" s="97" t="n"/>
      <c r="E379" s="98" t="n"/>
      <c r="F379" s="19" t="n"/>
      <c r="G379" s="91" t="n"/>
      <c r="H379" s="91" t="n"/>
      <c r="I379" s="20" t="n"/>
      <c r="J379" s="93" t="n"/>
      <c r="K379" s="109" t="n"/>
      <c r="L379" s="90" t="n"/>
    </row>
    <row r="380">
      <c r="A380" s="64" t="n"/>
      <c r="B380" s="109" t="n"/>
      <c r="C380" s="90" t="n"/>
      <c r="D380" s="76" t="n"/>
      <c r="E380" s="76" t="n"/>
      <c r="F380" s="21" t="n"/>
      <c r="G380" s="76" t="n"/>
      <c r="H380" s="85" t="n"/>
      <c r="I380" s="86" t="n"/>
      <c r="J380" s="93" t="n"/>
      <c r="K380" s="109" t="n"/>
      <c r="L380" s="90" t="n"/>
    </row>
    <row r="381" ht="19.5" customHeight="1" s="155" thickBot="1">
      <c r="A381" s="65" t="n"/>
      <c r="B381" s="110" t="n"/>
      <c r="C381" s="91" t="n"/>
      <c r="D381" s="77" t="n"/>
      <c r="E381" s="77" t="n"/>
      <c r="F381" s="22" t="n"/>
      <c r="G381" s="77" t="n"/>
      <c r="H381" s="87" t="n"/>
      <c r="I381" s="88" t="n"/>
      <c r="J381" s="94" t="n"/>
      <c r="K381" s="110" t="n"/>
      <c r="L381" s="91" t="n"/>
    </row>
    <row r="382" ht="19.5" customHeight="1" s="155" thickBot="1">
      <c r="A382" s="63" t="n"/>
      <c r="B382" s="108" t="n"/>
      <c r="C382" s="89" t="n"/>
      <c r="D382" s="111" t="n"/>
      <c r="E382" s="112" t="n"/>
      <c r="F382" s="112" t="n"/>
      <c r="G382" s="112" t="n"/>
      <c r="H382" s="112" t="n"/>
      <c r="I382" s="113" t="n"/>
      <c r="J382" s="92" t="n"/>
      <c r="K382" s="108" t="n"/>
      <c r="L382" s="89" t="n"/>
    </row>
    <row r="383" ht="18.6" customHeight="1" s="155">
      <c r="A383" s="64" t="n"/>
      <c r="B383" s="109" t="n"/>
      <c r="C383" s="90" t="n"/>
      <c r="D383" s="95" t="n"/>
      <c r="E383" s="96" t="n"/>
      <c r="F383" s="18" t="n"/>
      <c r="G383" s="89" t="n"/>
      <c r="H383" s="89" t="n"/>
      <c r="I383" s="28" t="n"/>
      <c r="J383" s="93" t="n"/>
      <c r="K383" s="109" t="n"/>
      <c r="L383" s="90" t="n"/>
    </row>
    <row r="384" ht="19.5" customHeight="1" s="155" thickBot="1">
      <c r="A384" s="64" t="n"/>
      <c r="B384" s="109" t="n"/>
      <c r="C384" s="90" t="n"/>
      <c r="D384" s="97" t="n"/>
      <c r="E384" s="98" t="n"/>
      <c r="F384" s="19" t="n"/>
      <c r="G384" s="91" t="n"/>
      <c r="H384" s="91" t="n"/>
      <c r="I384" s="20" t="n"/>
      <c r="J384" s="93" t="n"/>
      <c r="K384" s="109" t="n"/>
      <c r="L384" s="90" t="n"/>
    </row>
    <row r="385">
      <c r="A385" s="64" t="n"/>
      <c r="B385" s="109" t="n"/>
      <c r="C385" s="90" t="n"/>
      <c r="D385" s="76" t="n"/>
      <c r="E385" s="76" t="n"/>
      <c r="F385" s="21" t="n"/>
      <c r="G385" s="76" t="n"/>
      <c r="H385" s="85" t="n"/>
      <c r="I385" s="86" t="n"/>
      <c r="J385" s="93" t="n"/>
      <c r="K385" s="109" t="n"/>
      <c r="L385" s="90" t="n"/>
    </row>
    <row r="386" ht="19.5" customHeight="1" s="155" thickBot="1">
      <c r="A386" s="65" t="n"/>
      <c r="B386" s="110" t="n"/>
      <c r="C386" s="91" t="n"/>
      <c r="D386" s="77" t="n"/>
      <c r="E386" s="77" t="n"/>
      <c r="F386" s="22" t="n"/>
      <c r="G386" s="77" t="n"/>
      <c r="H386" s="87" t="n"/>
      <c r="I386" s="88" t="n"/>
      <c r="J386" s="94" t="n"/>
      <c r="K386" s="110" t="n"/>
      <c r="L386" s="91" t="n"/>
    </row>
    <row r="387" ht="19.5" customHeight="1" s="155" thickBot="1">
      <c r="A387" s="66" t="n"/>
      <c r="B387" s="132" t="n"/>
      <c r="C387" s="69" t="n"/>
      <c r="D387" s="135" t="n"/>
      <c r="E387" s="136" t="n"/>
      <c r="F387" s="136" t="n"/>
      <c r="G387" s="136" t="n"/>
      <c r="H387" s="136" t="n"/>
      <c r="I387" s="137" t="n"/>
      <c r="J387" s="78" t="n"/>
      <c r="K387" s="132" t="n"/>
      <c r="L387" s="69" t="n"/>
    </row>
    <row r="388" ht="18.6" customHeight="1" s="155">
      <c r="A388" s="67" t="n"/>
      <c r="B388" s="133" t="n"/>
      <c r="C388" s="70" t="n"/>
      <c r="D388" s="72" t="n"/>
      <c r="E388" s="73" t="n"/>
      <c r="F388" s="25" t="n"/>
      <c r="G388" s="69" t="n"/>
      <c r="H388" s="69" t="n"/>
      <c r="I388" s="29" t="n"/>
      <c r="J388" s="79" t="n"/>
      <c r="K388" s="133" t="n"/>
      <c r="L388" s="70" t="n"/>
    </row>
    <row r="389" ht="19.5" customHeight="1" s="155" thickBot="1">
      <c r="A389" s="67" t="n"/>
      <c r="B389" s="133" t="n"/>
      <c r="C389" s="70" t="n"/>
      <c r="D389" s="74" t="n"/>
      <c r="E389" s="75" t="n"/>
      <c r="F389" s="26" t="n"/>
      <c r="G389" s="71" t="n"/>
      <c r="H389" s="71" t="n"/>
      <c r="I389" s="27" t="n"/>
      <c r="J389" s="79" t="n"/>
      <c r="K389" s="133" t="n"/>
      <c r="L389" s="70" t="n"/>
    </row>
    <row r="390">
      <c r="A390" s="67" t="n"/>
      <c r="B390" s="133" t="n"/>
      <c r="C390" s="70" t="n"/>
      <c r="D390" s="76" t="n"/>
      <c r="E390" s="76" t="n"/>
      <c r="F390" s="21" t="n"/>
      <c r="G390" s="76" t="n"/>
      <c r="H390" s="85" t="n"/>
      <c r="I390" s="86" t="n"/>
      <c r="J390" s="79" t="n"/>
      <c r="K390" s="133" t="n"/>
      <c r="L390" s="70" t="n"/>
    </row>
    <row r="391" ht="19.5" customHeight="1" s="155" thickBot="1">
      <c r="A391" s="68" t="n"/>
      <c r="B391" s="134" t="n"/>
      <c r="C391" s="71" t="n"/>
      <c r="D391" s="77" t="n"/>
      <c r="E391" s="77" t="n"/>
      <c r="F391" s="22" t="n"/>
      <c r="G391" s="77" t="n"/>
      <c r="H391" s="87" t="n"/>
      <c r="I391" s="88" t="n"/>
      <c r="J391" s="80" t="n"/>
      <c r="K391" s="134" t="n"/>
      <c r="L391" s="71" t="n"/>
    </row>
    <row r="392" ht="19.5" customHeight="1" s="155" thickBot="1">
      <c r="A392" s="66" t="n"/>
      <c r="B392" s="132" t="n"/>
      <c r="C392" s="69" t="n"/>
      <c r="D392" s="135" t="n"/>
      <c r="E392" s="136" t="n"/>
      <c r="F392" s="136" t="n"/>
      <c r="G392" s="136" t="n"/>
      <c r="H392" s="136" t="n"/>
      <c r="I392" s="137" t="n"/>
      <c r="J392" s="78" t="n"/>
      <c r="K392" s="132" t="n"/>
      <c r="L392" s="69" t="n"/>
    </row>
    <row r="393" ht="18.6" customHeight="1" s="155">
      <c r="A393" s="67" t="n"/>
      <c r="B393" s="133" t="n"/>
      <c r="C393" s="70" t="n"/>
      <c r="D393" s="72" t="n"/>
      <c r="E393" s="73" t="n"/>
      <c r="F393" s="25" t="n"/>
      <c r="G393" s="69" t="n"/>
      <c r="H393" s="69" t="n"/>
      <c r="I393" s="29" t="n"/>
      <c r="J393" s="79" t="n"/>
      <c r="K393" s="133" t="n"/>
      <c r="L393" s="70" t="n"/>
    </row>
    <row r="394" ht="19.5" customHeight="1" s="155" thickBot="1">
      <c r="A394" s="67" t="n"/>
      <c r="B394" s="133" t="n"/>
      <c r="C394" s="70" t="n"/>
      <c r="D394" s="74" t="n"/>
      <c r="E394" s="75" t="n"/>
      <c r="F394" s="26" t="n"/>
      <c r="G394" s="71" t="n"/>
      <c r="H394" s="71" t="n"/>
      <c r="I394" s="27" t="n"/>
      <c r="J394" s="79" t="n"/>
      <c r="K394" s="133" t="n"/>
      <c r="L394" s="70" t="n"/>
    </row>
    <row r="395">
      <c r="A395" s="67" t="n"/>
      <c r="B395" s="133" t="n"/>
      <c r="C395" s="70" t="n"/>
      <c r="D395" s="76" t="n"/>
      <c r="E395" s="76" t="n"/>
      <c r="F395" s="21" t="n"/>
      <c r="G395" s="76" t="n"/>
      <c r="H395" s="85" t="n"/>
      <c r="I395" s="86" t="n"/>
      <c r="J395" s="79" t="n"/>
      <c r="K395" s="133" t="n"/>
      <c r="L395" s="70" t="n"/>
    </row>
    <row r="396" ht="19.5" customHeight="1" s="155" thickBot="1">
      <c r="A396" s="68" t="n"/>
      <c r="B396" s="134" t="n"/>
      <c r="C396" s="71" t="n"/>
      <c r="D396" s="77" t="n"/>
      <c r="E396" s="77" t="n"/>
      <c r="F396" s="22" t="n"/>
      <c r="G396" s="77" t="n"/>
      <c r="H396" s="87" t="n"/>
      <c r="I396" s="88" t="n"/>
      <c r="J396" s="80" t="n"/>
      <c r="K396" s="134" t="n"/>
      <c r="L396" s="71" t="n"/>
    </row>
    <row r="397" ht="18.75" customHeight="1" s="155" thickBot="1">
      <c r="A397" s="63" t="n"/>
      <c r="B397" s="108" t="n"/>
      <c r="C397" s="89" t="n"/>
      <c r="D397" s="111" t="n"/>
      <c r="E397" s="112" t="n"/>
      <c r="F397" s="112" t="n"/>
      <c r="G397" s="112" t="n"/>
      <c r="H397" s="112" t="n"/>
      <c r="I397" s="113" t="n"/>
      <c r="J397" s="92" t="n"/>
      <c r="K397" s="108" t="n"/>
      <c r="L397" s="89" t="n"/>
    </row>
    <row r="398">
      <c r="A398" s="64" t="n"/>
      <c r="B398" s="109" t="n"/>
      <c r="C398" s="90" t="n"/>
      <c r="D398" s="95" t="n"/>
      <c r="E398" s="96" t="n"/>
      <c r="F398" s="18" t="n"/>
      <c r="G398" s="89" t="n"/>
      <c r="H398" s="89" t="n"/>
      <c r="I398" s="28" t="n"/>
      <c r="J398" s="93" t="n"/>
      <c r="K398" s="109" t="n"/>
      <c r="L398" s="90" t="n"/>
    </row>
    <row r="399" ht="19.5" customHeight="1" s="155" thickBot="1">
      <c r="A399" s="64" t="n"/>
      <c r="B399" s="109" t="n"/>
      <c r="C399" s="90" t="n"/>
      <c r="D399" s="97" t="n"/>
      <c r="E399" s="98" t="n"/>
      <c r="F399" s="19" t="n"/>
      <c r="G399" s="91" t="n"/>
      <c r="H399" s="91" t="n"/>
      <c r="I399" s="20" t="n"/>
      <c r="J399" s="93" t="n"/>
      <c r="K399" s="109" t="n"/>
      <c r="L399" s="90" t="n"/>
    </row>
    <row r="400">
      <c r="A400" s="64" t="n"/>
      <c r="B400" s="109" t="n"/>
      <c r="C400" s="90" t="n"/>
      <c r="D400" s="76" t="n"/>
      <c r="E400" s="76" t="n"/>
      <c r="F400" s="21" t="n"/>
      <c r="G400" s="76" t="n"/>
      <c r="H400" s="85" t="n"/>
      <c r="I400" s="86" t="n"/>
      <c r="J400" s="93" t="n"/>
      <c r="K400" s="109" t="n"/>
      <c r="L400" s="90" t="n"/>
    </row>
    <row r="401" ht="19.5" customHeight="1" s="155" thickBot="1">
      <c r="A401" s="65" t="n"/>
      <c r="B401" s="110" t="n"/>
      <c r="C401" s="91" t="n"/>
      <c r="D401" s="77" t="n"/>
      <c r="E401" s="77" t="n"/>
      <c r="F401" s="22" t="n"/>
      <c r="G401" s="77" t="n"/>
      <c r="H401" s="87" t="n"/>
      <c r="I401" s="88" t="n"/>
      <c r="J401" s="94" t="n"/>
      <c r="K401" s="110" t="n"/>
      <c r="L401" s="91" t="n"/>
    </row>
    <row r="402" ht="19.5" customHeight="1" s="155" thickBot="1">
      <c r="A402" s="66" t="n"/>
      <c r="B402" s="132" t="n"/>
      <c r="C402" s="69" t="n"/>
      <c r="D402" s="135" t="n"/>
      <c r="E402" s="136" t="n"/>
      <c r="F402" s="136" t="n"/>
      <c r="G402" s="136" t="n"/>
      <c r="H402" s="136" t="n"/>
      <c r="I402" s="137" t="n"/>
      <c r="J402" s="78" t="n"/>
      <c r="K402" s="132" t="n"/>
      <c r="L402" s="69" t="n"/>
    </row>
    <row r="403" ht="18.6" customHeight="1" s="155">
      <c r="A403" s="67" t="n"/>
      <c r="B403" s="133" t="n"/>
      <c r="C403" s="70" t="n"/>
      <c r="D403" s="72" t="n"/>
      <c r="E403" s="73" t="n"/>
      <c r="F403" s="25" t="n"/>
      <c r="G403" s="69" t="n"/>
      <c r="H403" s="69" t="n"/>
      <c r="I403" s="29" t="n"/>
      <c r="J403" s="79" t="n"/>
      <c r="K403" s="133" t="n"/>
      <c r="L403" s="70" t="n"/>
    </row>
    <row r="404" ht="19.5" customHeight="1" s="155" thickBot="1">
      <c r="A404" s="67" t="n"/>
      <c r="B404" s="133" t="n"/>
      <c r="C404" s="70" t="n"/>
      <c r="D404" s="74" t="n"/>
      <c r="E404" s="75" t="n"/>
      <c r="F404" s="26" t="n"/>
      <c r="G404" s="71" t="n"/>
      <c r="H404" s="71" t="n"/>
      <c r="I404" s="27" t="n"/>
      <c r="J404" s="79" t="n"/>
      <c r="K404" s="133" t="n"/>
      <c r="L404" s="70" t="n"/>
    </row>
    <row r="405">
      <c r="A405" s="67" t="n"/>
      <c r="B405" s="133" t="n"/>
      <c r="C405" s="70" t="n"/>
      <c r="D405" s="76" t="n"/>
      <c r="E405" s="76" t="n"/>
      <c r="F405" s="21" t="n"/>
      <c r="G405" s="76" t="n"/>
      <c r="H405" s="85" t="n"/>
      <c r="I405" s="86" t="n"/>
      <c r="J405" s="79" t="n"/>
      <c r="K405" s="133" t="n"/>
      <c r="L405" s="70" t="n"/>
    </row>
    <row r="406" ht="19.5" customHeight="1" s="155" thickBot="1">
      <c r="A406" s="68" t="n"/>
      <c r="B406" s="134" t="n"/>
      <c r="C406" s="71" t="n"/>
      <c r="D406" s="77" t="n"/>
      <c r="E406" s="77" t="n"/>
      <c r="F406" s="22" t="n"/>
      <c r="G406" s="77" t="n"/>
      <c r="H406" s="87" t="n"/>
      <c r="I406" s="88" t="n"/>
      <c r="J406" s="80" t="n"/>
      <c r="K406" s="134" t="n"/>
      <c r="L406" s="71" t="n"/>
    </row>
    <row r="407" ht="18.75" customHeight="1" s="155" thickBot="1">
      <c r="A407" s="63" t="n"/>
      <c r="B407" s="108" t="n"/>
      <c r="C407" s="89" t="n"/>
      <c r="D407" s="111" t="n"/>
      <c r="E407" s="112" t="n"/>
      <c r="F407" s="112" t="n"/>
      <c r="G407" s="112" t="n"/>
      <c r="H407" s="112" t="n"/>
      <c r="I407" s="113" t="n"/>
      <c r="J407" s="92" t="n"/>
      <c r="K407" s="108" t="n"/>
      <c r="L407" s="89" t="n"/>
    </row>
    <row r="408">
      <c r="A408" s="64" t="n"/>
      <c r="B408" s="109" t="n"/>
      <c r="C408" s="90" t="n"/>
      <c r="D408" s="95" t="n"/>
      <c r="E408" s="96" t="n"/>
      <c r="F408" s="18" t="n"/>
      <c r="G408" s="89" t="n"/>
      <c r="H408" s="89" t="n"/>
      <c r="I408" s="28" t="n"/>
      <c r="J408" s="93" t="n"/>
      <c r="K408" s="109" t="n"/>
      <c r="L408" s="90" t="n"/>
    </row>
    <row r="409" ht="19.5" customHeight="1" s="155" thickBot="1">
      <c r="A409" s="64" t="n"/>
      <c r="B409" s="109" t="n"/>
      <c r="C409" s="90" t="n"/>
      <c r="D409" s="97" t="n"/>
      <c r="E409" s="98" t="n"/>
      <c r="F409" s="19" t="n"/>
      <c r="G409" s="91" t="n"/>
      <c r="H409" s="91" t="n"/>
      <c r="I409" s="20" t="n"/>
      <c r="J409" s="93" t="n"/>
      <c r="K409" s="109" t="n"/>
      <c r="L409" s="90" t="n"/>
    </row>
    <row r="410">
      <c r="A410" s="64" t="n"/>
      <c r="B410" s="109" t="n"/>
      <c r="C410" s="90" t="n"/>
      <c r="D410" s="76" t="n"/>
      <c r="E410" s="76" t="n"/>
      <c r="F410" s="21" t="n"/>
      <c r="G410" s="76" t="n"/>
      <c r="H410" s="85" t="n"/>
      <c r="I410" s="86" t="n"/>
      <c r="J410" s="93" t="n"/>
      <c r="K410" s="109" t="n"/>
      <c r="L410" s="90" t="n"/>
    </row>
    <row r="411" ht="19.5" customHeight="1" s="155" thickBot="1">
      <c r="A411" s="65" t="n"/>
      <c r="B411" s="110" t="n"/>
      <c r="C411" s="91" t="n"/>
      <c r="D411" s="77" t="n"/>
      <c r="E411" s="77" t="n"/>
      <c r="F411" s="22" t="n"/>
      <c r="G411" s="77" t="n"/>
      <c r="H411" s="87" t="n"/>
      <c r="I411" s="88" t="n"/>
      <c r="J411" s="94" t="n"/>
      <c r="K411" s="110" t="n"/>
      <c r="L411" s="91" t="n"/>
    </row>
    <row r="412" ht="19.5" customHeight="1" s="155" thickBot="1">
      <c r="A412" s="66" t="n"/>
      <c r="B412" s="132" t="n"/>
      <c r="C412" s="69" t="n"/>
      <c r="D412" s="135" t="n"/>
      <c r="E412" s="136" t="n"/>
      <c r="F412" s="136" t="n"/>
      <c r="G412" s="136" t="n"/>
      <c r="H412" s="136" t="n"/>
      <c r="I412" s="137" t="n"/>
      <c r="J412" s="78" t="n"/>
      <c r="K412" s="132" t="n"/>
      <c r="L412" s="69" t="n"/>
    </row>
    <row r="413" ht="19.5" customHeight="1" s="155">
      <c r="A413" s="67" t="n"/>
      <c r="B413" s="133" t="n"/>
      <c r="C413" s="70" t="n"/>
      <c r="D413" s="72" t="n"/>
      <c r="E413" s="73" t="n"/>
      <c r="F413" s="25" t="n"/>
      <c r="G413" s="69" t="n"/>
      <c r="H413" s="69" t="n"/>
      <c r="I413" s="29" t="n"/>
      <c r="J413" s="79" t="n"/>
      <c r="K413" s="133" t="n"/>
      <c r="L413" s="70" t="n"/>
    </row>
    <row r="414" ht="19.5" customHeight="1" s="155" thickBot="1">
      <c r="A414" s="67" t="n"/>
      <c r="B414" s="133" t="n"/>
      <c r="C414" s="70" t="n"/>
      <c r="D414" s="74" t="n"/>
      <c r="E414" s="75" t="n"/>
      <c r="F414" s="26" t="n"/>
      <c r="G414" s="71" t="n"/>
      <c r="H414" s="71" t="n"/>
      <c r="I414" s="27" t="n"/>
      <c r="J414" s="79" t="n"/>
      <c r="K414" s="133" t="n"/>
      <c r="L414" s="70" t="n"/>
    </row>
    <row r="415">
      <c r="A415" s="67" t="n"/>
      <c r="B415" s="133" t="n"/>
      <c r="C415" s="70" t="n"/>
      <c r="D415" s="76" t="n"/>
      <c r="E415" s="76" t="n"/>
      <c r="F415" s="21" t="n"/>
      <c r="G415" s="76" t="n"/>
      <c r="H415" s="85" t="n"/>
      <c r="I415" s="86" t="n"/>
      <c r="J415" s="79" t="n"/>
      <c r="K415" s="133" t="n"/>
      <c r="L415" s="70" t="n"/>
    </row>
    <row r="416" ht="19.5" customHeight="1" s="155" thickBot="1">
      <c r="A416" s="68" t="n"/>
      <c r="B416" s="134" t="n"/>
      <c r="C416" s="71" t="n"/>
      <c r="D416" s="77" t="n"/>
      <c r="E416" s="77" t="n"/>
      <c r="F416" s="22" t="n"/>
      <c r="G416" s="77" t="n"/>
      <c r="H416" s="87" t="n"/>
      <c r="I416" s="88" t="n"/>
      <c r="J416" s="80" t="n"/>
      <c r="K416" s="134" t="n"/>
      <c r="L416" s="71" t="n"/>
    </row>
    <row r="417" ht="18.75" customHeight="1" s="155" thickBot="1">
      <c r="A417" s="63" t="n"/>
      <c r="B417" s="108" t="n"/>
      <c r="C417" s="89" t="n"/>
      <c r="D417" s="111" t="n"/>
      <c r="E417" s="112" t="n"/>
      <c r="F417" s="112" t="n"/>
      <c r="G417" s="112" t="n"/>
      <c r="H417" s="112" t="n"/>
      <c r="I417" s="113" t="n"/>
      <c r="J417" s="92" t="n"/>
      <c r="K417" s="108" t="n"/>
      <c r="L417" s="89" t="n"/>
    </row>
    <row r="418">
      <c r="A418" s="64" t="n"/>
      <c r="B418" s="109" t="n"/>
      <c r="C418" s="90" t="n"/>
      <c r="D418" s="95" t="n"/>
      <c r="E418" s="96" t="n"/>
      <c r="F418" s="18" t="n"/>
      <c r="G418" s="89" t="n"/>
      <c r="H418" s="89" t="n"/>
      <c r="I418" s="28" t="n"/>
      <c r="J418" s="93" t="n"/>
      <c r="K418" s="109" t="n"/>
      <c r="L418" s="90" t="n"/>
    </row>
    <row r="419" ht="19.5" customHeight="1" s="155" thickBot="1">
      <c r="A419" s="64" t="n"/>
      <c r="B419" s="109" t="n"/>
      <c r="C419" s="90" t="n"/>
      <c r="D419" s="97" t="n"/>
      <c r="E419" s="98" t="n"/>
      <c r="F419" s="19" t="n"/>
      <c r="G419" s="91" t="n"/>
      <c r="H419" s="91" t="n"/>
      <c r="I419" s="20" t="n"/>
      <c r="J419" s="93" t="n"/>
      <c r="K419" s="109" t="n"/>
      <c r="L419" s="90" t="n"/>
    </row>
    <row r="420">
      <c r="A420" s="64" t="n"/>
      <c r="B420" s="109" t="n"/>
      <c r="C420" s="90" t="n"/>
      <c r="D420" s="76" t="n"/>
      <c r="E420" s="76" t="n"/>
      <c r="F420" s="21" t="n"/>
      <c r="G420" s="76" t="n"/>
      <c r="H420" s="85" t="n"/>
      <c r="I420" s="86" t="n"/>
      <c r="J420" s="93" t="n"/>
      <c r="K420" s="109" t="n"/>
      <c r="L420" s="90" t="n"/>
    </row>
    <row r="421" ht="19.5" customHeight="1" s="155" thickBot="1">
      <c r="A421" s="65" t="n"/>
      <c r="B421" s="110" t="n"/>
      <c r="C421" s="91" t="n"/>
      <c r="D421" s="77" t="n"/>
      <c r="E421" s="77" t="n"/>
      <c r="F421" s="22" t="n"/>
      <c r="G421" s="77" t="n"/>
      <c r="H421" s="87" t="n"/>
      <c r="I421" s="88" t="n"/>
      <c r="J421" s="94" t="n"/>
      <c r="K421" s="110" t="n"/>
      <c r="L421" s="91" t="n"/>
    </row>
    <row r="422" ht="18.75" customHeight="1" s="155" thickBot="1">
      <c r="A422" s="66" t="n"/>
      <c r="B422" s="132" t="n"/>
      <c r="C422" s="69" t="n"/>
      <c r="D422" s="135" t="n"/>
      <c r="E422" s="136" t="n"/>
      <c r="F422" s="136" t="n"/>
      <c r="G422" s="136" t="n"/>
      <c r="H422" s="136" t="n"/>
      <c r="I422" s="137" t="n"/>
      <c r="J422" s="78" t="n"/>
      <c r="K422" s="132" t="n"/>
      <c r="L422" s="69" t="n"/>
    </row>
    <row r="423">
      <c r="A423" s="67" t="n"/>
      <c r="B423" s="133" t="n"/>
      <c r="C423" s="70" t="n"/>
      <c r="D423" s="72" t="n"/>
      <c r="E423" s="73" t="n"/>
      <c r="F423" s="25" t="n"/>
      <c r="G423" s="69" t="n"/>
      <c r="H423" s="69" t="n"/>
      <c r="I423" s="29" t="n"/>
      <c r="J423" s="79" t="n"/>
      <c r="K423" s="133" t="n"/>
      <c r="L423" s="70" t="n"/>
    </row>
    <row r="424" ht="19.5" customHeight="1" s="155" thickBot="1">
      <c r="A424" s="67" t="n"/>
      <c r="B424" s="133" t="n"/>
      <c r="C424" s="70" t="n"/>
      <c r="D424" s="74" t="n"/>
      <c r="E424" s="75" t="n"/>
      <c r="F424" s="26" t="n"/>
      <c r="G424" s="71" t="n"/>
      <c r="H424" s="71" t="n"/>
      <c r="I424" s="27" t="n"/>
      <c r="J424" s="79" t="n"/>
      <c r="K424" s="133" t="n"/>
      <c r="L424" s="70" t="n"/>
    </row>
    <row r="425">
      <c r="A425" s="67" t="n"/>
      <c r="B425" s="133" t="n"/>
      <c r="C425" s="70" t="n"/>
      <c r="D425" s="76" t="n"/>
      <c r="E425" s="76" t="n"/>
      <c r="F425" s="21" t="n"/>
      <c r="G425" s="76" t="n"/>
      <c r="H425" s="85" t="n"/>
      <c r="I425" s="86" t="n"/>
      <c r="J425" s="79" t="n"/>
      <c r="K425" s="133" t="n"/>
      <c r="L425" s="70" t="n"/>
    </row>
    <row r="426" ht="19.5" customHeight="1" s="155" thickBot="1">
      <c r="A426" s="68" t="n"/>
      <c r="B426" s="134" t="n"/>
      <c r="C426" s="71" t="n"/>
      <c r="D426" s="77" t="n"/>
      <c r="E426" s="77" t="n"/>
      <c r="F426" s="22" t="n"/>
      <c r="G426" s="77" t="n"/>
      <c r="H426" s="87" t="n"/>
      <c r="I426" s="88" t="n"/>
      <c r="J426" s="80" t="n"/>
      <c r="K426" s="134" t="n"/>
      <c r="L426" s="71" t="n"/>
    </row>
    <row r="427" ht="18.75" customHeight="1" s="155" thickBot="1">
      <c r="A427" s="63" t="n"/>
      <c r="B427" s="108" t="n"/>
      <c r="C427" s="89" t="n"/>
      <c r="D427" s="111" t="n"/>
      <c r="E427" s="112" t="n"/>
      <c r="F427" s="112" t="n"/>
      <c r="G427" s="112" t="n"/>
      <c r="H427" s="112" t="n"/>
      <c r="I427" s="113" t="n"/>
      <c r="J427" s="92" t="n"/>
      <c r="K427" s="108" t="n"/>
      <c r="L427" s="89" t="n"/>
    </row>
    <row r="428">
      <c r="A428" s="64" t="n"/>
      <c r="B428" s="109" t="n"/>
      <c r="C428" s="90" t="n"/>
      <c r="D428" s="95" t="n"/>
      <c r="E428" s="96" t="n"/>
      <c r="F428" s="18" t="n"/>
      <c r="G428" s="89" t="n"/>
      <c r="H428" s="89" t="n"/>
      <c r="I428" s="28" t="n"/>
      <c r="J428" s="93" t="n"/>
      <c r="K428" s="109" t="n"/>
      <c r="L428" s="90" t="n"/>
    </row>
    <row r="429" ht="19.5" customHeight="1" s="155" thickBot="1">
      <c r="A429" s="64" t="n"/>
      <c r="B429" s="109" t="n"/>
      <c r="C429" s="90" t="n"/>
      <c r="D429" s="97" t="n"/>
      <c r="E429" s="98" t="n"/>
      <c r="F429" s="19" t="n"/>
      <c r="G429" s="91" t="n"/>
      <c r="H429" s="91" t="n"/>
      <c r="I429" s="20" t="n"/>
      <c r="J429" s="93" t="n"/>
      <c r="K429" s="109" t="n"/>
      <c r="L429" s="90" t="n"/>
    </row>
    <row r="430">
      <c r="A430" s="64" t="n"/>
      <c r="B430" s="109" t="n"/>
      <c r="C430" s="90" t="n"/>
      <c r="D430" s="76" t="n"/>
      <c r="E430" s="76" t="n"/>
      <c r="F430" s="21" t="n"/>
      <c r="G430" s="76" t="n"/>
      <c r="H430" s="85" t="n"/>
      <c r="I430" s="86" t="n"/>
      <c r="J430" s="93" t="n"/>
      <c r="K430" s="109" t="n"/>
      <c r="L430" s="90" t="n"/>
    </row>
    <row r="431" ht="19.5" customHeight="1" s="155" thickBot="1">
      <c r="A431" s="65" t="n"/>
      <c r="B431" s="110" t="n"/>
      <c r="C431" s="91" t="n"/>
      <c r="D431" s="77" t="n"/>
      <c r="E431" s="77" t="n"/>
      <c r="F431" s="22" t="n"/>
      <c r="G431" s="77" t="n"/>
      <c r="H431" s="87" t="n"/>
      <c r="I431" s="88" t="n"/>
      <c r="J431" s="94" t="n"/>
      <c r="K431" s="110" t="n"/>
      <c r="L431" s="91" t="n"/>
    </row>
    <row r="432" ht="18.75" customHeight="1" s="155" thickBot="1">
      <c r="A432" s="66" t="n"/>
      <c r="B432" s="132" t="n"/>
      <c r="C432" s="69" t="n"/>
      <c r="D432" s="135" t="n"/>
      <c r="E432" s="136" t="n"/>
      <c r="F432" s="136" t="n"/>
      <c r="G432" s="136" t="n"/>
      <c r="H432" s="136" t="n"/>
      <c r="I432" s="137" t="n"/>
      <c r="J432" s="78" t="n"/>
      <c r="K432" s="132" t="n"/>
      <c r="L432" s="69" t="n"/>
    </row>
    <row r="433">
      <c r="A433" s="67" t="n"/>
      <c r="B433" s="133" t="n"/>
      <c r="C433" s="70" t="n"/>
      <c r="D433" s="72" t="n"/>
      <c r="E433" s="73" t="n"/>
      <c r="F433" s="25" t="n"/>
      <c r="G433" s="69" t="n"/>
      <c r="H433" s="69" t="n"/>
      <c r="I433" s="29" t="n"/>
      <c r="J433" s="79" t="n"/>
      <c r="K433" s="133" t="n"/>
      <c r="L433" s="70" t="n"/>
    </row>
    <row r="434" ht="19.5" customHeight="1" s="155" thickBot="1">
      <c r="A434" s="67" t="n"/>
      <c r="B434" s="133" t="n"/>
      <c r="C434" s="70" t="n"/>
      <c r="D434" s="74" t="n"/>
      <c r="E434" s="75" t="n"/>
      <c r="F434" s="26" t="n"/>
      <c r="G434" s="71" t="n"/>
      <c r="H434" s="71" t="n"/>
      <c r="I434" s="27" t="n"/>
      <c r="J434" s="79" t="n"/>
      <c r="K434" s="133" t="n"/>
      <c r="L434" s="70" t="n"/>
    </row>
    <row r="435">
      <c r="A435" s="67" t="n"/>
      <c r="B435" s="133" t="n"/>
      <c r="C435" s="70" t="n"/>
      <c r="D435" s="76" t="n"/>
      <c r="E435" s="76" t="n"/>
      <c r="F435" s="21" t="n"/>
      <c r="G435" s="76" t="n"/>
      <c r="H435" s="85" t="n"/>
      <c r="I435" s="86" t="n"/>
      <c r="J435" s="79" t="n"/>
      <c r="K435" s="133" t="n"/>
      <c r="L435" s="70" t="n"/>
    </row>
    <row r="436" ht="19.5" customHeight="1" s="155" thickBot="1">
      <c r="A436" s="68" t="n"/>
      <c r="B436" s="134" t="n"/>
      <c r="C436" s="71" t="n"/>
      <c r="D436" s="77" t="n"/>
      <c r="E436" s="77" t="n"/>
      <c r="F436" s="22" t="n"/>
      <c r="G436" s="77" t="n"/>
      <c r="H436" s="87" t="n"/>
      <c r="I436" s="88" t="n"/>
      <c r="J436" s="80" t="n"/>
      <c r="K436" s="134" t="n"/>
      <c r="L436" s="71" t="n"/>
    </row>
    <row r="437" ht="18.75" customHeight="1" s="155" thickBot="1">
      <c r="A437" s="63" t="n"/>
      <c r="B437" s="108" t="n"/>
      <c r="C437" s="89" t="n"/>
      <c r="D437" s="111" t="n"/>
      <c r="E437" s="112" t="n"/>
      <c r="F437" s="112" t="n"/>
      <c r="G437" s="112" t="n"/>
      <c r="H437" s="112" t="n"/>
      <c r="I437" s="113" t="n"/>
      <c r="J437" s="92" t="n"/>
      <c r="K437" s="108" t="n"/>
      <c r="L437" s="89" t="n"/>
    </row>
    <row r="438">
      <c r="A438" s="64" t="n"/>
      <c r="B438" s="109" t="n"/>
      <c r="C438" s="90" t="n"/>
      <c r="D438" s="95" t="n"/>
      <c r="E438" s="96" t="n"/>
      <c r="F438" s="18" t="n"/>
      <c r="G438" s="89" t="n"/>
      <c r="H438" s="89" t="n"/>
      <c r="I438" s="28" t="n"/>
      <c r="J438" s="93" t="n"/>
      <c r="K438" s="109" t="n"/>
      <c r="L438" s="90" t="n"/>
    </row>
    <row r="439" ht="19.5" customHeight="1" s="155" thickBot="1">
      <c r="A439" s="64" t="n"/>
      <c r="B439" s="109" t="n"/>
      <c r="C439" s="90" t="n"/>
      <c r="D439" s="97" t="n"/>
      <c r="E439" s="98" t="n"/>
      <c r="F439" s="19" t="n"/>
      <c r="G439" s="91" t="n"/>
      <c r="H439" s="91" t="n"/>
      <c r="I439" s="20" t="n"/>
      <c r="J439" s="93" t="n"/>
      <c r="K439" s="109" t="n"/>
      <c r="L439" s="90" t="n"/>
    </row>
    <row r="440">
      <c r="A440" s="64" t="n"/>
      <c r="B440" s="109" t="n"/>
      <c r="C440" s="90" t="n"/>
      <c r="D440" s="76" t="n"/>
      <c r="E440" s="76" t="n"/>
      <c r="F440" s="21" t="n"/>
      <c r="G440" s="76" t="n"/>
      <c r="H440" s="85" t="n"/>
      <c r="I440" s="86" t="n"/>
      <c r="J440" s="93" t="n"/>
      <c r="K440" s="109" t="n"/>
      <c r="L440" s="90" t="n"/>
    </row>
    <row r="441" ht="19.5" customHeight="1" s="155" thickBot="1">
      <c r="A441" s="65" t="n"/>
      <c r="B441" s="110" t="n"/>
      <c r="C441" s="91" t="n"/>
      <c r="D441" s="77" t="n"/>
      <c r="E441" s="77" t="n"/>
      <c r="F441" s="22" t="n"/>
      <c r="G441" s="77" t="n"/>
      <c r="H441" s="87" t="n"/>
      <c r="I441" s="88" t="n"/>
      <c r="J441" s="94" t="n"/>
      <c r="K441" s="110" t="n"/>
      <c r="L441" s="91" t="n"/>
    </row>
    <row r="442" ht="19.5" customHeight="1" s="155" thickBot="1">
      <c r="A442" s="63" t="n"/>
      <c r="B442" s="108" t="n"/>
      <c r="C442" s="89" t="n"/>
      <c r="D442" s="111" t="n"/>
      <c r="E442" s="112" t="n"/>
      <c r="F442" s="112" t="n"/>
      <c r="G442" s="112" t="n"/>
      <c r="H442" s="112" t="n"/>
      <c r="I442" s="113" t="n"/>
      <c r="J442" s="92" t="n"/>
      <c r="K442" s="108" t="n"/>
      <c r="L442" s="89" t="n"/>
    </row>
    <row r="443">
      <c r="A443" s="64" t="n"/>
      <c r="B443" s="109" t="n"/>
      <c r="C443" s="90" t="n"/>
      <c r="D443" s="95" t="n"/>
      <c r="E443" s="96" t="n"/>
      <c r="F443" s="18" t="n"/>
      <c r="G443" s="89" t="n"/>
      <c r="H443" s="89" t="n"/>
      <c r="I443" s="28" t="n"/>
      <c r="J443" s="93" t="n"/>
      <c r="K443" s="109" t="n"/>
      <c r="L443" s="90" t="n"/>
    </row>
    <row r="444" ht="18.6" customHeight="1" s="155" thickBot="1">
      <c r="A444" s="64" t="n"/>
      <c r="B444" s="109" t="n"/>
      <c r="C444" s="90" t="n"/>
      <c r="D444" s="97" t="n"/>
      <c r="E444" s="98" t="n"/>
      <c r="F444" s="19" t="n"/>
      <c r="G444" s="91" t="n"/>
      <c r="H444" s="91" t="n"/>
      <c r="I444" s="20" t="n"/>
      <c r="J444" s="93" t="n"/>
      <c r="K444" s="109" t="n"/>
      <c r="L444" s="90" t="n"/>
    </row>
    <row r="445">
      <c r="A445" s="64" t="n"/>
      <c r="B445" s="109" t="n"/>
      <c r="C445" s="90" t="n"/>
      <c r="D445" s="76" t="n"/>
      <c r="E445" s="76" t="n"/>
      <c r="F445" s="21" t="n"/>
      <c r="G445" s="76" t="n"/>
      <c r="H445" s="85" t="n"/>
      <c r="I445" s="86" t="n"/>
      <c r="J445" s="93" t="n"/>
      <c r="K445" s="109" t="n"/>
      <c r="L445" s="90" t="n"/>
    </row>
    <row r="446" ht="19.5" customHeight="1" s="155" thickBot="1">
      <c r="A446" s="65" t="n"/>
      <c r="B446" s="110" t="n"/>
      <c r="C446" s="91" t="n"/>
      <c r="D446" s="77" t="n"/>
      <c r="E446" s="77" t="n"/>
      <c r="F446" s="22" t="n"/>
      <c r="G446" s="77" t="n"/>
      <c r="H446" s="87" t="n"/>
      <c r="I446" s="88" t="n"/>
      <c r="J446" s="94" t="n"/>
      <c r="K446" s="110" t="n"/>
      <c r="L446" s="91" t="n"/>
    </row>
    <row r="447" ht="19.5" customHeight="1" s="155" thickBot="1">
      <c r="A447" s="66" t="n"/>
      <c r="B447" s="132" t="n"/>
      <c r="C447" s="69" t="n"/>
      <c r="D447" s="135" t="n"/>
      <c r="E447" s="136" t="n"/>
      <c r="F447" s="136" t="n"/>
      <c r="G447" s="136" t="n"/>
      <c r="H447" s="136" t="n"/>
      <c r="I447" s="137" t="n"/>
      <c r="J447" s="78" t="n"/>
      <c r="K447" s="132" t="n"/>
      <c r="L447" s="69" t="n"/>
    </row>
    <row r="448">
      <c r="A448" s="67" t="n"/>
      <c r="B448" s="133" t="n"/>
      <c r="C448" s="70" t="n"/>
      <c r="D448" s="72" t="n"/>
      <c r="E448" s="73" t="n"/>
      <c r="F448" s="25" t="n"/>
      <c r="G448" s="69" t="n"/>
      <c r="H448" s="69" t="n"/>
      <c r="I448" s="29" t="n"/>
      <c r="J448" s="79" t="n"/>
      <c r="K448" s="133" t="n"/>
      <c r="L448" s="70" t="n"/>
    </row>
    <row r="449" ht="18.6" customHeight="1" s="155" thickBot="1">
      <c r="A449" s="67" t="n"/>
      <c r="B449" s="133" t="n"/>
      <c r="C449" s="70" t="n"/>
      <c r="D449" s="74" t="n"/>
      <c r="E449" s="75" t="n"/>
      <c r="F449" s="26" t="n"/>
      <c r="G449" s="71" t="n"/>
      <c r="H449" s="71" t="n"/>
      <c r="I449" s="27" t="n"/>
      <c r="J449" s="79" t="n"/>
      <c r="K449" s="133" t="n"/>
      <c r="L449" s="70" t="n"/>
    </row>
    <row r="450">
      <c r="A450" s="67" t="n"/>
      <c r="B450" s="133" t="n"/>
      <c r="C450" s="70" t="n"/>
      <c r="D450" s="76" t="n"/>
      <c r="E450" s="76" t="n"/>
      <c r="F450" s="21" t="n"/>
      <c r="G450" s="76" t="n"/>
      <c r="H450" s="85" t="n"/>
      <c r="I450" s="86" t="n"/>
      <c r="J450" s="79" t="n"/>
      <c r="K450" s="133" t="n"/>
      <c r="L450" s="70" t="n"/>
    </row>
    <row r="451" ht="19.5" customHeight="1" s="155" thickBot="1">
      <c r="A451" s="68" t="n"/>
      <c r="B451" s="134" t="n"/>
      <c r="C451" s="71" t="n"/>
      <c r="D451" s="77" t="n"/>
      <c r="E451" s="77" t="n"/>
      <c r="F451" s="22" t="n"/>
      <c r="G451" s="77" t="n"/>
      <c r="H451" s="87" t="n"/>
      <c r="I451" s="88" t="n"/>
      <c r="J451" s="80" t="n"/>
      <c r="K451" s="134" t="n"/>
      <c r="L451" s="71" t="n"/>
    </row>
    <row r="452" ht="19.5" customHeight="1" s="155" thickBot="1">
      <c r="A452" s="63" t="n"/>
      <c r="B452" s="108" t="n"/>
      <c r="C452" s="89" t="n"/>
      <c r="D452" s="111" t="n"/>
      <c r="E452" s="112" t="n"/>
      <c r="F452" s="112" t="n"/>
      <c r="G452" s="112" t="n"/>
      <c r="H452" s="112" t="n"/>
      <c r="I452" s="113" t="n"/>
      <c r="J452" s="92" t="n"/>
      <c r="K452" s="108" t="n"/>
      <c r="L452" s="89" t="n"/>
    </row>
    <row r="453">
      <c r="A453" s="64" t="n"/>
      <c r="B453" s="109" t="n"/>
      <c r="C453" s="90" t="n"/>
      <c r="D453" s="95" t="n"/>
      <c r="E453" s="96" t="n"/>
      <c r="F453" s="18" t="n"/>
      <c r="G453" s="89" t="n"/>
      <c r="H453" s="89" t="n"/>
      <c r="I453" s="28" t="n"/>
      <c r="J453" s="93" t="n"/>
      <c r="K453" s="109" t="n"/>
      <c r="L453" s="90" t="n"/>
    </row>
    <row r="454" ht="18.6" customHeight="1" s="155" thickBot="1">
      <c r="A454" s="64" t="n"/>
      <c r="B454" s="109" t="n"/>
      <c r="C454" s="90" t="n"/>
      <c r="D454" s="97" t="n"/>
      <c r="E454" s="98" t="n"/>
      <c r="F454" s="19" t="n"/>
      <c r="G454" s="91" t="n"/>
      <c r="H454" s="91" t="n"/>
      <c r="I454" s="20" t="n"/>
      <c r="J454" s="93" t="n"/>
      <c r="K454" s="109" t="n"/>
      <c r="L454" s="90" t="n"/>
    </row>
    <row r="455">
      <c r="A455" s="64" t="n"/>
      <c r="B455" s="109" t="n"/>
      <c r="C455" s="90" t="n"/>
      <c r="D455" s="76" t="n"/>
      <c r="E455" s="76" t="n"/>
      <c r="F455" s="21" t="n"/>
      <c r="G455" s="76" t="n"/>
      <c r="H455" s="85" t="n"/>
      <c r="I455" s="86" t="n"/>
      <c r="J455" s="93" t="n"/>
      <c r="K455" s="109" t="n"/>
      <c r="L455" s="90" t="n"/>
    </row>
    <row r="456" ht="19.5" customHeight="1" s="155" thickBot="1">
      <c r="A456" s="65" t="n"/>
      <c r="B456" s="110" t="n"/>
      <c r="C456" s="91" t="n"/>
      <c r="D456" s="77" t="n"/>
      <c r="E456" s="77" t="n"/>
      <c r="F456" s="22" t="n"/>
      <c r="G456" s="77" t="n"/>
      <c r="H456" s="87" t="n"/>
      <c r="I456" s="88" t="n"/>
      <c r="J456" s="94" t="n"/>
      <c r="K456" s="110" t="n"/>
      <c r="L456" s="91" t="n"/>
    </row>
    <row r="457" ht="19.5" customHeight="1" s="155" thickBot="1">
      <c r="A457" s="66" t="n"/>
      <c r="B457" s="132" t="n"/>
      <c r="C457" s="69" t="n"/>
      <c r="D457" s="135" t="n"/>
      <c r="E457" s="136" t="n"/>
      <c r="F457" s="136" t="n"/>
      <c r="G457" s="136" t="n"/>
      <c r="H457" s="136" t="n"/>
      <c r="I457" s="137" t="n"/>
      <c r="J457" s="78" t="n"/>
      <c r="K457" s="132" t="n"/>
      <c r="L457" s="69" t="n"/>
    </row>
    <row r="458">
      <c r="A458" s="67" t="n"/>
      <c r="B458" s="133" t="n"/>
      <c r="C458" s="70" t="n"/>
      <c r="D458" s="72" t="n"/>
      <c r="E458" s="73" t="n"/>
      <c r="F458" s="25" t="n"/>
      <c r="G458" s="69" t="n"/>
      <c r="H458" s="69" t="n"/>
      <c r="I458" s="29" t="n"/>
      <c r="J458" s="79" t="n"/>
      <c r="K458" s="133" t="n"/>
      <c r="L458" s="70" t="n"/>
    </row>
    <row r="459" ht="18.6" customHeight="1" s="155" thickBot="1">
      <c r="A459" s="67" t="n"/>
      <c r="B459" s="133" t="n"/>
      <c r="C459" s="70" t="n"/>
      <c r="D459" s="74" t="n"/>
      <c r="E459" s="75" t="n"/>
      <c r="F459" s="26" t="n"/>
      <c r="G459" s="71" t="n"/>
      <c r="H459" s="71" t="n"/>
      <c r="I459" s="27" t="n"/>
      <c r="J459" s="79" t="n"/>
      <c r="K459" s="133" t="n"/>
      <c r="L459" s="70" t="n"/>
    </row>
    <row r="460">
      <c r="A460" s="67" t="n"/>
      <c r="B460" s="133" t="n"/>
      <c r="C460" s="70" t="n"/>
      <c r="D460" s="76" t="n"/>
      <c r="E460" s="76" t="n"/>
      <c r="F460" s="21" t="n"/>
      <c r="G460" s="76" t="n"/>
      <c r="H460" s="85" t="n"/>
      <c r="I460" s="86" t="n"/>
      <c r="J460" s="79" t="n"/>
      <c r="K460" s="133" t="n"/>
      <c r="L460" s="70" t="n"/>
    </row>
    <row r="461" ht="19.5" customHeight="1" s="155" thickBot="1">
      <c r="A461" s="68" t="n"/>
      <c r="B461" s="134" t="n"/>
      <c r="C461" s="71" t="n"/>
      <c r="D461" s="77" t="n"/>
      <c r="E461" s="77" t="n"/>
      <c r="F461" s="22" t="n"/>
      <c r="G461" s="77" t="n"/>
      <c r="H461" s="87" t="n"/>
      <c r="I461" s="88" t="n"/>
      <c r="J461" s="80" t="n"/>
      <c r="K461" s="134" t="n"/>
      <c r="L461" s="71" t="n"/>
    </row>
    <row r="462" ht="19.5" customHeight="1" s="155" thickBot="1">
      <c r="A462" s="63" t="n"/>
      <c r="B462" s="108" t="n"/>
      <c r="C462" s="89" t="n"/>
      <c r="D462" s="111" t="n"/>
      <c r="E462" s="112" t="n"/>
      <c r="F462" s="112" t="n"/>
      <c r="G462" s="112" t="n"/>
      <c r="H462" s="112" t="n"/>
      <c r="I462" s="113" t="n"/>
      <c r="J462" s="92" t="n"/>
      <c r="K462" s="108" t="n"/>
      <c r="L462" s="89" t="n"/>
    </row>
    <row r="463">
      <c r="A463" s="64" t="n"/>
      <c r="B463" s="109" t="n"/>
      <c r="C463" s="90" t="n"/>
      <c r="D463" s="95" t="n"/>
      <c r="E463" s="96" t="n"/>
      <c r="F463" s="18" t="n"/>
      <c r="G463" s="89" t="n"/>
      <c r="H463" s="89" t="n"/>
      <c r="I463" s="28" t="n"/>
      <c r="J463" s="93" t="n"/>
      <c r="K463" s="109" t="n"/>
      <c r="L463" s="90" t="n"/>
    </row>
    <row r="464" ht="18.6" customHeight="1" s="155" thickBot="1">
      <c r="A464" s="64" t="n"/>
      <c r="B464" s="109" t="n"/>
      <c r="C464" s="90" t="n"/>
      <c r="D464" s="97" t="n"/>
      <c r="E464" s="98" t="n"/>
      <c r="F464" s="19" t="n"/>
      <c r="G464" s="91" t="n"/>
      <c r="H464" s="91" t="n"/>
      <c r="I464" s="20" t="n"/>
      <c r="J464" s="93" t="n"/>
      <c r="K464" s="109" t="n"/>
      <c r="L464" s="90" t="n"/>
    </row>
    <row r="465">
      <c r="A465" s="64" t="n"/>
      <c r="B465" s="109" t="n"/>
      <c r="C465" s="90" t="n"/>
      <c r="D465" s="76" t="n"/>
      <c r="E465" s="76" t="n"/>
      <c r="F465" s="21" t="n"/>
      <c r="G465" s="76" t="n"/>
      <c r="H465" s="85" t="n"/>
      <c r="I465" s="86" t="n"/>
      <c r="J465" s="93" t="n"/>
      <c r="K465" s="109" t="n"/>
      <c r="L465" s="90" t="n"/>
    </row>
    <row r="466" ht="19.5" customHeight="1" s="155" thickBot="1">
      <c r="A466" s="65" t="n"/>
      <c r="B466" s="110" t="n"/>
      <c r="C466" s="91" t="n"/>
      <c r="D466" s="77" t="n"/>
      <c r="E466" s="77" t="n"/>
      <c r="F466" s="22" t="n"/>
      <c r="G466" s="77" t="n"/>
      <c r="H466" s="87" t="n"/>
      <c r="I466" s="88" t="n"/>
      <c r="J466" s="94" t="n"/>
      <c r="K466" s="110" t="n"/>
      <c r="L466" s="91" t="n"/>
    </row>
    <row r="467" ht="19.5" customHeight="1" s="155" thickBot="1">
      <c r="A467" s="66" t="n"/>
      <c r="B467" s="132" t="n"/>
      <c r="C467" s="69" t="n"/>
      <c r="D467" s="135" t="n"/>
      <c r="E467" s="136" t="n"/>
      <c r="F467" s="136" t="n"/>
      <c r="G467" s="136" t="n"/>
      <c r="H467" s="136" t="n"/>
      <c r="I467" s="137" t="n"/>
      <c r="J467" s="78" t="n"/>
      <c r="K467" s="132" t="n"/>
      <c r="L467" s="69" t="n"/>
    </row>
    <row r="468">
      <c r="A468" s="67" t="n"/>
      <c r="B468" s="133" t="n"/>
      <c r="C468" s="70" t="n"/>
      <c r="D468" s="72" t="n"/>
      <c r="E468" s="73" t="n"/>
      <c r="F468" s="25" t="n"/>
      <c r="G468" s="69" t="n"/>
      <c r="H468" s="69" t="n"/>
      <c r="I468" s="29" t="n"/>
      <c r="J468" s="79" t="n"/>
      <c r="K468" s="133" t="n"/>
      <c r="L468" s="70" t="n"/>
    </row>
    <row r="469" ht="18.6" customHeight="1" s="155" thickBot="1">
      <c r="A469" s="67" t="n"/>
      <c r="B469" s="133" t="n"/>
      <c r="C469" s="70" t="n"/>
      <c r="D469" s="74" t="n"/>
      <c r="E469" s="75" t="n"/>
      <c r="F469" s="26" t="n"/>
      <c r="G469" s="71" t="n"/>
      <c r="H469" s="71" t="n"/>
      <c r="I469" s="27" t="n"/>
      <c r="J469" s="79" t="n"/>
      <c r="K469" s="133" t="n"/>
      <c r="L469" s="70" t="n"/>
    </row>
    <row r="470">
      <c r="A470" s="67" t="n"/>
      <c r="B470" s="133" t="n"/>
      <c r="C470" s="70" t="n"/>
      <c r="D470" s="76" t="n"/>
      <c r="E470" s="76" t="n"/>
      <c r="F470" s="21" t="n"/>
      <c r="G470" s="76" t="n"/>
      <c r="H470" s="85" t="n"/>
      <c r="I470" s="86" t="n"/>
      <c r="J470" s="79" t="n"/>
      <c r="K470" s="133" t="n"/>
      <c r="L470" s="70" t="n"/>
    </row>
    <row r="471" ht="19.5" customHeight="1" s="155" thickBot="1">
      <c r="A471" s="68" t="n"/>
      <c r="B471" s="134" t="n"/>
      <c r="C471" s="71" t="n"/>
      <c r="D471" s="77" t="n"/>
      <c r="E471" s="77" t="n"/>
      <c r="F471" s="22" t="n"/>
      <c r="G471" s="77" t="n"/>
      <c r="H471" s="87" t="n"/>
      <c r="I471" s="88" t="n"/>
      <c r="J471" s="80" t="n"/>
      <c r="K471" s="134" t="n"/>
      <c r="L471" s="71" t="n"/>
    </row>
    <row r="472" ht="19.5" customHeight="1" s="155" thickBot="1">
      <c r="A472" s="63" t="n"/>
      <c r="B472" s="108" t="n"/>
      <c r="C472" s="89" t="n"/>
      <c r="D472" s="111" t="n"/>
      <c r="E472" s="112" t="n"/>
      <c r="F472" s="112" t="n"/>
      <c r="G472" s="112" t="n"/>
      <c r="H472" s="112" t="n"/>
      <c r="I472" s="113" t="n"/>
      <c r="J472" s="92" t="n"/>
      <c r="K472" s="108" t="n"/>
      <c r="L472" s="89" t="n"/>
    </row>
    <row r="473">
      <c r="A473" s="64" t="n"/>
      <c r="B473" s="109" t="n"/>
      <c r="C473" s="90" t="n"/>
      <c r="D473" s="95" t="n"/>
      <c r="E473" s="96" t="n"/>
      <c r="F473" s="18" t="n"/>
      <c r="G473" s="89" t="n"/>
      <c r="H473" s="89" t="n"/>
      <c r="I473" s="28" t="n"/>
      <c r="J473" s="93" t="n"/>
      <c r="K473" s="109" t="n"/>
      <c r="L473" s="90" t="n"/>
    </row>
    <row r="474" ht="19.5" customHeight="1" s="155" thickBot="1">
      <c r="A474" s="64" t="n"/>
      <c r="B474" s="109" t="n"/>
      <c r="C474" s="90" t="n"/>
      <c r="D474" s="97" t="n"/>
      <c r="E474" s="98" t="n"/>
      <c r="F474" s="19" t="n"/>
      <c r="G474" s="91" t="n"/>
      <c r="H474" s="91" t="n"/>
      <c r="I474" s="20" t="n"/>
      <c r="J474" s="93" t="n"/>
      <c r="K474" s="109" t="n"/>
      <c r="L474" s="90" t="n"/>
    </row>
    <row r="475">
      <c r="A475" s="64" t="n"/>
      <c r="B475" s="109" t="n"/>
      <c r="C475" s="90" t="n"/>
      <c r="D475" s="76" t="n"/>
      <c r="E475" s="76" t="n"/>
      <c r="F475" s="21" t="n"/>
      <c r="G475" s="76" t="n"/>
      <c r="H475" s="85" t="n"/>
      <c r="I475" s="86" t="n"/>
      <c r="J475" s="93" t="n"/>
      <c r="K475" s="109" t="n"/>
      <c r="L475" s="90" t="n"/>
    </row>
    <row r="476" ht="18.6" customHeight="1" s="155" thickBot="1">
      <c r="A476" s="65" t="n"/>
      <c r="B476" s="110" t="n"/>
      <c r="C476" s="91" t="n"/>
      <c r="D476" s="77" t="n"/>
      <c r="E476" s="77" t="n"/>
      <c r="F476" s="22" t="n"/>
      <c r="G476" s="77" t="n"/>
      <c r="H476" s="87" t="n"/>
      <c r="I476" s="88" t="n"/>
      <c r="J476" s="94" t="n"/>
      <c r="K476" s="110" t="n"/>
      <c r="L476" s="91" t="n"/>
    </row>
    <row r="477" ht="19.5" customHeight="1" s="155" thickBot="1">
      <c r="A477" s="66" t="n"/>
      <c r="B477" s="132" t="n"/>
      <c r="C477" s="69" t="n"/>
      <c r="D477" s="135" t="n"/>
      <c r="E477" s="136" t="n"/>
      <c r="F477" s="136" t="n"/>
      <c r="G477" s="136" t="n"/>
      <c r="H477" s="136" t="n"/>
      <c r="I477" s="137" t="n"/>
      <c r="J477" s="78" t="n"/>
      <c r="K477" s="132" t="n"/>
      <c r="L477" s="69" t="n"/>
    </row>
    <row r="478" ht="29.25" customHeight="1" s="155">
      <c r="A478" s="67" t="n"/>
      <c r="B478" s="133" t="n"/>
      <c r="C478" s="70" t="n"/>
      <c r="D478" s="72" t="n"/>
      <c r="E478" s="73" t="n"/>
      <c r="F478" s="25" t="n"/>
      <c r="G478" s="69" t="n"/>
      <c r="H478" s="69" t="n"/>
      <c r="I478" s="29" t="n"/>
      <c r="J478" s="79" t="n"/>
      <c r="K478" s="133" t="n"/>
      <c r="L478" s="70" t="n"/>
    </row>
    <row r="479" ht="19.5" customHeight="1" s="155" thickBot="1">
      <c r="A479" s="67" t="n"/>
      <c r="B479" s="133" t="n"/>
      <c r="C479" s="70" t="n"/>
      <c r="D479" s="74" t="n"/>
      <c r="E479" s="75" t="n"/>
      <c r="F479" s="26" t="n"/>
      <c r="G479" s="71" t="n"/>
      <c r="H479" s="71" t="n"/>
      <c r="I479" s="27" t="n"/>
      <c r="J479" s="79" t="n"/>
      <c r="K479" s="133" t="n"/>
      <c r="L479" s="70" t="n"/>
    </row>
    <row r="480">
      <c r="A480" s="67" t="n"/>
      <c r="B480" s="133" t="n"/>
      <c r="C480" s="70" t="n"/>
      <c r="D480" s="76" t="n"/>
      <c r="E480" s="76" t="n"/>
      <c r="F480" s="21" t="n"/>
      <c r="G480" s="76" t="n"/>
      <c r="H480" s="85" t="n"/>
      <c r="I480" s="86" t="n"/>
      <c r="J480" s="79" t="n"/>
      <c r="K480" s="133" t="n"/>
      <c r="L480" s="70" t="n"/>
    </row>
    <row r="481" ht="18.6" customHeight="1" s="155" thickBot="1">
      <c r="A481" s="68" t="n"/>
      <c r="B481" s="134" t="n"/>
      <c r="C481" s="71" t="n"/>
      <c r="D481" s="77" t="n"/>
      <c r="E481" s="77" t="n"/>
      <c r="F481" s="22" t="n"/>
      <c r="G481" s="77" t="n"/>
      <c r="H481" s="87" t="n"/>
      <c r="I481" s="88" t="n"/>
      <c r="J481" s="80" t="n"/>
      <c r="K481" s="134" t="n"/>
      <c r="L481" s="71" t="n"/>
    </row>
    <row r="482" ht="19.5" customHeight="1" s="155" thickBot="1">
      <c r="A482" s="63" t="n"/>
      <c r="B482" s="108" t="n"/>
      <c r="C482" s="89" t="n"/>
      <c r="D482" s="111" t="n"/>
      <c r="E482" s="112" t="n"/>
      <c r="F482" s="112" t="n"/>
      <c r="G482" s="112" t="n"/>
      <c r="H482" s="112" t="n"/>
      <c r="I482" s="113" t="n"/>
      <c r="J482" s="92" t="n"/>
      <c r="K482" s="108" t="n"/>
      <c r="L482" s="89" t="n"/>
    </row>
    <row r="483" ht="18.6" customHeight="1" s="155">
      <c r="A483" s="64" t="n"/>
      <c r="B483" s="109" t="n"/>
      <c r="C483" s="90" t="n"/>
      <c r="D483" s="95" t="n"/>
      <c r="E483" s="96" t="n"/>
      <c r="F483" s="18" t="n"/>
      <c r="G483" s="89" t="n"/>
      <c r="H483" s="89" t="n"/>
      <c r="I483" s="28" t="n"/>
      <c r="J483" s="93" t="n"/>
      <c r="K483" s="109" t="n"/>
      <c r="L483" s="90" t="n"/>
    </row>
    <row r="484" ht="19.5" customHeight="1" s="155" thickBot="1">
      <c r="A484" s="64" t="n"/>
      <c r="B484" s="109" t="n"/>
      <c r="C484" s="90" t="n"/>
      <c r="D484" s="97" t="n"/>
      <c r="E484" s="98" t="n"/>
      <c r="F484" s="19" t="n"/>
      <c r="G484" s="91" t="n"/>
      <c r="H484" s="91" t="n"/>
      <c r="I484" s="20" t="n"/>
      <c r="J484" s="93" t="n"/>
      <c r="K484" s="109" t="n"/>
      <c r="L484" s="90" t="n"/>
    </row>
    <row r="485">
      <c r="A485" s="64" t="n"/>
      <c r="B485" s="109" t="n"/>
      <c r="C485" s="90" t="n"/>
      <c r="D485" s="76" t="n"/>
      <c r="E485" s="76" t="n"/>
      <c r="F485" s="21" t="n"/>
      <c r="G485" s="76" t="n"/>
      <c r="H485" s="85" t="n"/>
      <c r="I485" s="86" t="n"/>
      <c r="J485" s="93" t="n"/>
      <c r="K485" s="109" t="n"/>
      <c r="L485" s="90" t="n"/>
    </row>
    <row r="486" ht="19.5" customHeight="1" s="155" thickBot="1">
      <c r="A486" s="65" t="n"/>
      <c r="B486" s="110" t="n"/>
      <c r="C486" s="91" t="n"/>
      <c r="D486" s="77" t="n"/>
      <c r="E486" s="77" t="n"/>
      <c r="F486" s="22" t="n"/>
      <c r="G486" s="77" t="n"/>
      <c r="H486" s="87" t="n"/>
      <c r="I486" s="88" t="n"/>
      <c r="J486" s="94" t="n"/>
      <c r="K486" s="110" t="n"/>
      <c r="L486" s="91" t="n"/>
    </row>
    <row r="487" ht="19.5" customHeight="1" s="155" thickBot="1">
      <c r="A487" s="63" t="n"/>
      <c r="B487" s="108" t="n"/>
      <c r="C487" s="89" t="n"/>
      <c r="D487" s="111" t="n"/>
      <c r="E487" s="112" t="n"/>
      <c r="F487" s="112" t="n"/>
      <c r="G487" s="112" t="n"/>
      <c r="H487" s="112" t="n"/>
      <c r="I487" s="113" t="n"/>
      <c r="J487" s="92" t="n"/>
      <c r="K487" s="108" t="n"/>
      <c r="L487" s="89" t="n"/>
    </row>
    <row r="488" ht="29.25" customHeight="1" s="155">
      <c r="A488" s="64" t="n"/>
      <c r="B488" s="109" t="n"/>
      <c r="C488" s="90" t="n"/>
      <c r="D488" s="95" t="n"/>
      <c r="E488" s="96" t="n"/>
      <c r="F488" s="18" t="n"/>
      <c r="G488" s="89" t="n"/>
      <c r="H488" s="89" t="n"/>
      <c r="I488" s="62" t="n"/>
      <c r="J488" s="93" t="n"/>
      <c r="K488" s="109" t="n"/>
      <c r="L488" s="90" t="n"/>
    </row>
    <row r="489" ht="19.5" customHeight="1" s="155" thickBot="1">
      <c r="A489" s="64" t="n"/>
      <c r="B489" s="109" t="n"/>
      <c r="C489" s="90" t="n"/>
      <c r="D489" s="97" t="n"/>
      <c r="E489" s="98" t="n"/>
      <c r="F489" s="19" t="n"/>
      <c r="G489" s="91" t="n"/>
      <c r="H489" s="91" t="n"/>
      <c r="I489" s="20" t="n"/>
      <c r="J489" s="93" t="n"/>
      <c r="K489" s="109" t="n"/>
      <c r="L489" s="90" t="n"/>
    </row>
    <row r="490">
      <c r="A490" s="64" t="n"/>
      <c r="B490" s="109" t="n"/>
      <c r="C490" s="90" t="n"/>
      <c r="D490" s="76" t="n"/>
      <c r="E490" s="76" t="n"/>
      <c r="F490" s="21" t="n"/>
      <c r="G490" s="76" t="n"/>
      <c r="H490" s="99" t="n"/>
      <c r="I490" s="100" t="n"/>
      <c r="J490" s="93" t="n"/>
      <c r="K490" s="109" t="n"/>
      <c r="L490" s="90" t="n"/>
    </row>
    <row r="491" ht="19.5" customHeight="1" s="155" thickBot="1">
      <c r="A491" s="65" t="n"/>
      <c r="B491" s="110" t="n"/>
      <c r="C491" s="91" t="n"/>
      <c r="D491" s="77" t="n"/>
      <c r="E491" s="77" t="n"/>
      <c r="F491" s="22" t="n"/>
      <c r="G491" s="77" t="n"/>
      <c r="H491" s="101" t="n"/>
      <c r="I491" s="102" t="n"/>
      <c r="J491" s="94" t="n"/>
      <c r="K491" s="110" t="n"/>
      <c r="L491" s="91" t="n"/>
    </row>
    <row r="492" ht="19.5" customHeight="1" s="155" thickBot="1">
      <c r="A492" s="66" t="n"/>
      <c r="B492" s="132" t="n"/>
      <c r="C492" s="69" t="n"/>
      <c r="D492" s="135" t="n"/>
      <c r="E492" s="136" t="n"/>
      <c r="F492" s="136" t="n"/>
      <c r="G492" s="136" t="n"/>
      <c r="H492" s="136" t="n"/>
      <c r="I492" s="137" t="n"/>
      <c r="J492" s="78" t="n"/>
      <c r="K492" s="132" t="n"/>
      <c r="L492" s="69" t="n"/>
    </row>
    <row r="493" ht="18.6" customHeight="1" s="155">
      <c r="A493" s="67" t="n"/>
      <c r="B493" s="133" t="n"/>
      <c r="C493" s="70" t="n"/>
      <c r="D493" s="72" t="n"/>
      <c r="E493" s="73" t="n"/>
      <c r="F493" s="25" t="n"/>
      <c r="G493" s="69" t="n"/>
      <c r="H493" s="69" t="n"/>
      <c r="I493" s="61" t="n"/>
      <c r="J493" s="79" t="n"/>
      <c r="K493" s="133" t="n"/>
      <c r="L493" s="70" t="n"/>
    </row>
    <row r="494" ht="19.5" customHeight="1" s="155" thickBot="1">
      <c r="A494" s="67" t="n"/>
      <c r="B494" s="133" t="n"/>
      <c r="C494" s="70" t="n"/>
      <c r="D494" s="74" t="n"/>
      <c r="E494" s="75" t="n"/>
      <c r="F494" s="26" t="n"/>
      <c r="G494" s="71" t="n"/>
      <c r="H494" s="71" t="n"/>
      <c r="I494" s="27" t="n"/>
      <c r="J494" s="79" t="n"/>
      <c r="K494" s="133" t="n"/>
      <c r="L494" s="70" t="n"/>
    </row>
    <row r="495">
      <c r="A495" s="67" t="n"/>
      <c r="B495" s="133" t="n"/>
      <c r="C495" s="70" t="n"/>
      <c r="D495" s="76" t="n"/>
      <c r="E495" s="76" t="n"/>
      <c r="F495" s="21" t="n"/>
      <c r="G495" s="76" t="n"/>
      <c r="H495" s="99" t="n"/>
      <c r="I495" s="100" t="n"/>
      <c r="J495" s="79" t="n"/>
      <c r="K495" s="133" t="n"/>
      <c r="L495" s="70" t="n"/>
    </row>
    <row r="496" ht="19.5" customHeight="1" s="155" thickBot="1">
      <c r="A496" s="68" t="n"/>
      <c r="B496" s="134" t="n"/>
      <c r="C496" s="71" t="n"/>
      <c r="D496" s="77" t="n"/>
      <c r="E496" s="77" t="n"/>
      <c r="F496" s="22" t="n"/>
      <c r="G496" s="77" t="n"/>
      <c r="H496" s="101" t="n"/>
      <c r="I496" s="102" t="n"/>
      <c r="J496" s="80" t="n"/>
      <c r="K496" s="134" t="n"/>
      <c r="L496" s="71" t="n"/>
    </row>
    <row r="497" ht="19.5" customHeight="1" s="155" thickBot="1">
      <c r="A497" s="66" t="n"/>
      <c r="B497" s="132" t="n"/>
      <c r="C497" s="69" t="n"/>
      <c r="D497" s="135" t="n"/>
      <c r="E497" s="136" t="n"/>
      <c r="F497" s="136" t="n"/>
      <c r="G497" s="136" t="n"/>
      <c r="H497" s="136" t="n"/>
      <c r="I497" s="137" t="n"/>
      <c r="J497" s="78" t="n"/>
      <c r="K497" s="132" t="n"/>
      <c r="L497" s="69" t="n"/>
    </row>
    <row r="498" ht="18.6" customHeight="1" s="155">
      <c r="A498" s="67" t="n"/>
      <c r="B498" s="133" t="n"/>
      <c r="C498" s="70" t="n"/>
      <c r="D498" s="72" t="n"/>
      <c r="E498" s="73" t="n"/>
      <c r="F498" s="25" t="n"/>
      <c r="G498" s="69" t="n"/>
      <c r="H498" s="69" t="n"/>
      <c r="I498" s="61" t="n"/>
      <c r="J498" s="79" t="n"/>
      <c r="K498" s="133" t="n"/>
      <c r="L498" s="70" t="n"/>
    </row>
    <row r="499" ht="19.5" customHeight="1" s="155" thickBot="1">
      <c r="A499" s="67" t="n"/>
      <c r="B499" s="133" t="n"/>
      <c r="C499" s="70" t="n"/>
      <c r="D499" s="74" t="n"/>
      <c r="E499" s="75" t="n"/>
      <c r="F499" s="26" t="n"/>
      <c r="G499" s="71" t="n"/>
      <c r="H499" s="71" t="n"/>
      <c r="I499" s="27" t="n"/>
      <c r="J499" s="79" t="n"/>
      <c r="K499" s="133" t="n"/>
      <c r="L499" s="70" t="n"/>
    </row>
    <row r="500">
      <c r="A500" s="67" t="n"/>
      <c r="B500" s="133" t="n"/>
      <c r="C500" s="70" t="n"/>
      <c r="D500" s="76" t="n"/>
      <c r="E500" s="76" t="n"/>
      <c r="F500" s="21" t="n"/>
      <c r="G500" s="76" t="n"/>
      <c r="H500" s="99" t="n"/>
      <c r="I500" s="100" t="n"/>
      <c r="J500" s="79" t="n"/>
      <c r="K500" s="133" t="n"/>
      <c r="L500" s="70" t="n"/>
    </row>
    <row r="501" ht="19.5" customHeight="1" s="155" thickBot="1">
      <c r="A501" s="68" t="n"/>
      <c r="B501" s="134" t="n"/>
      <c r="C501" s="71" t="n"/>
      <c r="D501" s="77" t="n"/>
      <c r="E501" s="77" t="n"/>
      <c r="F501" s="22" t="n"/>
      <c r="G501" s="77" t="n"/>
      <c r="H501" s="101" t="n"/>
      <c r="I501" s="102" t="n"/>
      <c r="J501" s="80" t="n"/>
      <c r="K501" s="134" t="n"/>
      <c r="L501" s="71" t="n"/>
    </row>
    <row r="502" ht="19.5" customHeight="1" s="155" thickBot="1">
      <c r="A502" s="63" t="n"/>
      <c r="B502" s="108" t="n"/>
      <c r="C502" s="89" t="n"/>
      <c r="D502" s="111" t="n"/>
      <c r="E502" s="112" t="n"/>
      <c r="F502" s="112" t="n"/>
      <c r="G502" s="112" t="n"/>
      <c r="H502" s="112" t="n"/>
      <c r="I502" s="113" t="n"/>
      <c r="J502" s="92" t="n"/>
      <c r="K502" s="108" t="n"/>
      <c r="L502" s="89" t="n"/>
    </row>
    <row r="503" ht="18.6" customHeight="1" s="155">
      <c r="A503" s="64" t="n"/>
      <c r="B503" s="109" t="n"/>
      <c r="C503" s="90" t="n"/>
      <c r="D503" s="95" t="n"/>
      <c r="E503" s="96" t="n"/>
      <c r="F503" s="18" t="n"/>
      <c r="G503" s="89" t="n"/>
      <c r="H503" s="89" t="n"/>
      <c r="I503" s="62" t="n"/>
      <c r="J503" s="93" t="n"/>
      <c r="K503" s="109" t="n"/>
      <c r="L503" s="90" t="n"/>
    </row>
    <row r="504" ht="19.5" customHeight="1" s="155" thickBot="1">
      <c r="A504" s="64" t="n"/>
      <c r="B504" s="109" t="n"/>
      <c r="C504" s="90" t="n"/>
      <c r="D504" s="97" t="n"/>
      <c r="E504" s="98" t="n"/>
      <c r="F504" s="19" t="n"/>
      <c r="G504" s="91" t="n"/>
      <c r="H504" s="91" t="n"/>
      <c r="I504" s="20" t="n"/>
      <c r="J504" s="93" t="n"/>
      <c r="K504" s="109" t="n"/>
      <c r="L504" s="90" t="n"/>
    </row>
    <row r="505">
      <c r="A505" s="64" t="n"/>
      <c r="B505" s="109" t="n"/>
      <c r="C505" s="90" t="n"/>
      <c r="D505" s="76" t="n"/>
      <c r="E505" s="76" t="n"/>
      <c r="F505" s="21" t="n"/>
      <c r="G505" s="76" t="n"/>
      <c r="H505" s="99" t="n"/>
      <c r="I505" s="100" t="n"/>
      <c r="J505" s="93" t="n"/>
      <c r="K505" s="109" t="n"/>
      <c r="L505" s="90" t="n"/>
    </row>
    <row r="506" ht="19.5" customHeight="1" s="155" thickBot="1">
      <c r="A506" s="65" t="n"/>
      <c r="B506" s="110" t="n"/>
      <c r="C506" s="91" t="n"/>
      <c r="D506" s="77" t="n"/>
      <c r="E506" s="77" t="n"/>
      <c r="F506" s="22" t="n"/>
      <c r="G506" s="77" t="n"/>
      <c r="H506" s="101" t="n"/>
      <c r="I506" s="102" t="n"/>
      <c r="J506" s="94" t="n"/>
      <c r="K506" s="110" t="n"/>
      <c r="L506" s="91" t="n"/>
    </row>
    <row r="507" ht="19.5" customHeight="1" s="155" thickBot="1">
      <c r="A507" s="66" t="n"/>
      <c r="B507" s="132" t="n"/>
      <c r="C507" s="69" t="n"/>
      <c r="D507" s="135" t="n"/>
      <c r="E507" s="136" t="n"/>
      <c r="F507" s="136" t="n"/>
      <c r="G507" s="136" t="n"/>
      <c r="H507" s="136" t="n"/>
      <c r="I507" s="137" t="n"/>
      <c r="J507" s="78" t="n"/>
      <c r="K507" s="132" t="n"/>
      <c r="L507" s="69" t="n"/>
    </row>
    <row r="508" ht="18.6" customHeight="1" s="155">
      <c r="A508" s="67" t="n"/>
      <c r="B508" s="133" t="n"/>
      <c r="C508" s="70" t="n"/>
      <c r="D508" s="72" t="n"/>
      <c r="E508" s="73" t="n"/>
      <c r="F508" s="25" t="n"/>
      <c r="G508" s="69" t="n"/>
      <c r="H508" s="69" t="n"/>
      <c r="I508" s="29" t="n"/>
      <c r="J508" s="79" t="n"/>
      <c r="K508" s="133" t="n"/>
      <c r="L508" s="70" t="n"/>
    </row>
    <row r="509" ht="19.5" customHeight="1" s="155" thickBot="1">
      <c r="A509" s="67" t="n"/>
      <c r="B509" s="133" t="n"/>
      <c r="C509" s="70" t="n"/>
      <c r="D509" s="74" t="n"/>
      <c r="E509" s="75" t="n"/>
      <c r="F509" s="26" t="n"/>
      <c r="G509" s="71" t="n"/>
      <c r="H509" s="71" t="n"/>
      <c r="I509" s="27" t="n"/>
      <c r="J509" s="79" t="n"/>
      <c r="K509" s="133" t="n"/>
      <c r="L509" s="70" t="n"/>
    </row>
    <row r="510">
      <c r="A510" s="67" t="n"/>
      <c r="B510" s="133" t="n"/>
      <c r="C510" s="70" t="n"/>
      <c r="D510" s="76" t="n"/>
      <c r="E510" s="76" t="n"/>
      <c r="F510" s="21" t="n"/>
      <c r="G510" s="76" t="n"/>
      <c r="H510" s="85" t="n"/>
      <c r="I510" s="86" t="n"/>
      <c r="J510" s="79" t="n"/>
      <c r="K510" s="133" t="n"/>
      <c r="L510" s="70" t="n"/>
    </row>
    <row r="511" ht="19.5" customHeight="1" s="155" thickBot="1">
      <c r="A511" s="68" t="n"/>
      <c r="B511" s="134" t="n"/>
      <c r="C511" s="71" t="n"/>
      <c r="D511" s="77" t="n"/>
      <c r="E511" s="77" t="n"/>
      <c r="F511" s="22" t="n"/>
      <c r="G511" s="77" t="n"/>
      <c r="H511" s="87" t="n"/>
      <c r="I511" s="88" t="n"/>
      <c r="J511" s="80" t="n"/>
      <c r="K511" s="134" t="n"/>
      <c r="L511" s="71" t="n"/>
    </row>
    <row r="512" ht="19.5" customHeight="1" s="155" thickBot="1">
      <c r="A512" s="63" t="n"/>
      <c r="B512" s="108" t="n"/>
      <c r="C512" s="89" t="n"/>
      <c r="D512" s="111" t="n"/>
      <c r="E512" s="112" t="n"/>
      <c r="F512" s="112" t="n"/>
      <c r="G512" s="112" t="n"/>
      <c r="H512" s="112" t="n"/>
      <c r="I512" s="113" t="n"/>
      <c r="J512" s="92" t="n"/>
      <c r="K512" s="108" t="n"/>
      <c r="L512" s="89" t="n"/>
    </row>
    <row r="513" ht="18.6" customHeight="1" s="155">
      <c r="A513" s="64" t="n"/>
      <c r="B513" s="109" t="n"/>
      <c r="C513" s="90" t="n"/>
      <c r="D513" s="95" t="n"/>
      <c r="E513" s="96" t="n"/>
      <c r="F513" s="18" t="n"/>
      <c r="G513" s="89" t="n"/>
      <c r="H513" s="89" t="n"/>
      <c r="I513" s="62" t="n"/>
      <c r="J513" s="93" t="n"/>
      <c r="K513" s="109" t="n"/>
      <c r="L513" s="90" t="n"/>
    </row>
    <row r="514" ht="19.5" customHeight="1" s="155" thickBot="1">
      <c r="A514" s="64" t="n"/>
      <c r="B514" s="109" t="n"/>
      <c r="C514" s="90" t="n"/>
      <c r="D514" s="97" t="n"/>
      <c r="E514" s="98" t="n"/>
      <c r="F514" s="19" t="n"/>
      <c r="G514" s="91" t="n"/>
      <c r="H514" s="91" t="n"/>
      <c r="I514" s="20" t="n"/>
      <c r="J514" s="93" t="n"/>
      <c r="K514" s="109" t="n"/>
      <c r="L514" s="90" t="n"/>
    </row>
    <row r="515">
      <c r="A515" s="64" t="n"/>
      <c r="B515" s="109" t="n"/>
      <c r="C515" s="90" t="n"/>
      <c r="D515" s="76" t="n"/>
      <c r="E515" s="76" t="n"/>
      <c r="F515" s="21" t="n"/>
      <c r="G515" s="76" t="n"/>
      <c r="H515" s="99" t="n"/>
      <c r="I515" s="100" t="n"/>
      <c r="J515" s="93" t="n"/>
      <c r="K515" s="109" t="n"/>
      <c r="L515" s="90" t="n"/>
    </row>
    <row r="516" ht="19.5" customHeight="1" s="155" thickBot="1">
      <c r="A516" s="65" t="n"/>
      <c r="B516" s="110" t="n"/>
      <c r="C516" s="91" t="n"/>
      <c r="D516" s="77" t="n"/>
      <c r="E516" s="77" t="n"/>
      <c r="F516" s="22" t="n"/>
      <c r="G516" s="77" t="n"/>
      <c r="H516" s="101" t="n"/>
      <c r="I516" s="102" t="n"/>
      <c r="J516" s="94" t="n"/>
      <c r="K516" s="110" t="n"/>
      <c r="L516" s="91" t="n"/>
    </row>
    <row r="517" ht="19.5" customHeight="1" s="155" thickBot="1">
      <c r="A517" s="66" t="n"/>
      <c r="B517" s="132" t="n"/>
      <c r="C517" s="69" t="n"/>
      <c r="D517" s="135" t="n"/>
      <c r="E517" s="136" t="n"/>
      <c r="F517" s="136" t="n"/>
      <c r="G517" s="136" t="n"/>
      <c r="H517" s="136" t="n"/>
      <c r="I517" s="137" t="n"/>
      <c r="J517" s="78" t="n"/>
      <c r="K517" s="132" t="n"/>
      <c r="L517" s="69" t="n"/>
    </row>
    <row r="518" ht="18.6" customHeight="1" s="155">
      <c r="A518" s="67" t="n"/>
      <c r="B518" s="133" t="n"/>
      <c r="C518" s="70" t="n"/>
      <c r="D518" s="72" t="n"/>
      <c r="E518" s="73" t="n"/>
      <c r="F518" s="25" t="n"/>
      <c r="G518" s="69" t="n"/>
      <c r="H518" s="69" t="n"/>
      <c r="I518" s="61" t="n"/>
      <c r="J518" s="79" t="n"/>
      <c r="K518" s="133" t="n"/>
      <c r="L518" s="70" t="n"/>
    </row>
    <row r="519" ht="19.5" customHeight="1" s="155" thickBot="1">
      <c r="A519" s="67" t="n"/>
      <c r="B519" s="133" t="n"/>
      <c r="C519" s="70" t="n"/>
      <c r="D519" s="74" t="n"/>
      <c r="E519" s="75" t="n"/>
      <c r="F519" s="26" t="n"/>
      <c r="G519" s="71" t="n"/>
      <c r="H519" s="71" t="n"/>
      <c r="I519" s="27" t="n"/>
      <c r="J519" s="79" t="n"/>
      <c r="K519" s="133" t="n"/>
      <c r="L519" s="70" t="n"/>
    </row>
    <row r="520">
      <c r="A520" s="67" t="n"/>
      <c r="B520" s="133" t="n"/>
      <c r="C520" s="70" t="n"/>
      <c r="D520" s="76" t="n"/>
      <c r="E520" s="76" t="n"/>
      <c r="F520" s="21" t="n"/>
      <c r="G520" s="76" t="n"/>
      <c r="H520" s="99" t="n"/>
      <c r="I520" s="100" t="n"/>
      <c r="J520" s="79" t="n"/>
      <c r="K520" s="133" t="n"/>
      <c r="L520" s="70" t="n"/>
    </row>
    <row r="521" ht="19.5" customHeight="1" s="155" thickBot="1">
      <c r="A521" s="68" t="n"/>
      <c r="B521" s="134" t="n"/>
      <c r="C521" s="71" t="n"/>
      <c r="D521" s="77" t="n"/>
      <c r="E521" s="77" t="n"/>
      <c r="F521" s="22" t="n"/>
      <c r="G521" s="77" t="n"/>
      <c r="H521" s="101" t="n"/>
      <c r="I521" s="102" t="n"/>
      <c r="J521" s="80" t="n"/>
      <c r="K521" s="134" t="n"/>
      <c r="L521" s="71" t="n"/>
    </row>
    <row r="522" ht="19.5" customHeight="1" s="155" thickBot="1">
      <c r="A522" s="63" t="n"/>
      <c r="B522" s="108" t="n"/>
      <c r="C522" s="89" t="n"/>
      <c r="D522" s="111" t="n"/>
      <c r="E522" s="112" t="n"/>
      <c r="F522" s="112" t="n"/>
      <c r="G522" s="112" t="n"/>
      <c r="H522" s="112" t="n"/>
      <c r="I522" s="113" t="n"/>
      <c r="J522" s="92" t="n"/>
      <c r="K522" s="108" t="n"/>
      <c r="L522" s="89" t="n"/>
    </row>
    <row r="523" ht="18.6" customHeight="1" s="155">
      <c r="A523" s="64" t="n"/>
      <c r="B523" s="109" t="n"/>
      <c r="C523" s="90" t="n"/>
      <c r="D523" s="95" t="n"/>
      <c r="E523" s="96" t="n"/>
      <c r="F523" s="18" t="n"/>
      <c r="G523" s="89" t="n"/>
      <c r="H523" s="89" t="n"/>
      <c r="I523" s="62" t="n"/>
      <c r="J523" s="93" t="n"/>
      <c r="K523" s="109" t="n"/>
      <c r="L523" s="90" t="n"/>
    </row>
    <row r="524" ht="19.5" customHeight="1" s="155" thickBot="1">
      <c r="A524" s="64" t="n"/>
      <c r="B524" s="109" t="n"/>
      <c r="C524" s="90" t="n"/>
      <c r="D524" s="97" t="n"/>
      <c r="E524" s="98" t="n"/>
      <c r="F524" s="19" t="n"/>
      <c r="G524" s="91" t="n"/>
      <c r="H524" s="91" t="n"/>
      <c r="I524" s="20" t="n"/>
      <c r="J524" s="93" t="n"/>
      <c r="K524" s="109" t="n"/>
      <c r="L524" s="90" t="n"/>
    </row>
    <row r="525">
      <c r="A525" s="64" t="n"/>
      <c r="B525" s="109" t="n"/>
      <c r="C525" s="90" t="n"/>
      <c r="D525" s="76" t="n"/>
      <c r="E525" s="76" t="n"/>
      <c r="F525" s="21" t="n"/>
      <c r="G525" s="76" t="n"/>
      <c r="H525" s="99" t="n"/>
      <c r="I525" s="100" t="n"/>
      <c r="J525" s="93" t="n"/>
      <c r="K525" s="109" t="n"/>
      <c r="L525" s="90" t="n"/>
    </row>
    <row r="526" ht="19.5" customHeight="1" s="155" thickBot="1">
      <c r="A526" s="65" t="n"/>
      <c r="B526" s="110" t="n"/>
      <c r="C526" s="91" t="n"/>
      <c r="D526" s="77" t="n"/>
      <c r="E526" s="77" t="n"/>
      <c r="F526" s="22" t="n"/>
      <c r="G526" s="77" t="n"/>
      <c r="H526" s="101" t="n"/>
      <c r="I526" s="102" t="n"/>
      <c r="J526" s="94" t="n"/>
      <c r="K526" s="110" t="n"/>
      <c r="L526" s="91" t="n"/>
    </row>
    <row r="527" ht="19.5" customHeight="1" s="155" thickBot="1">
      <c r="A527" s="63" t="n"/>
      <c r="B527" s="108" t="n"/>
      <c r="C527" s="89" t="n"/>
      <c r="D527" s="111" t="n"/>
      <c r="E527" s="112" t="n"/>
      <c r="F527" s="112" t="n"/>
      <c r="G527" s="112" t="n"/>
      <c r="H527" s="112" t="n"/>
      <c r="I527" s="113" t="n"/>
      <c r="J527" s="92" t="n"/>
      <c r="K527" s="108" t="n"/>
      <c r="L527" s="89" t="n"/>
    </row>
    <row r="528" ht="18.6" customHeight="1" s="155">
      <c r="A528" s="64" t="n"/>
      <c r="B528" s="109" t="n"/>
      <c r="C528" s="90" t="n"/>
      <c r="D528" s="95" t="n"/>
      <c r="E528" s="96" t="n"/>
      <c r="F528" s="18" t="n"/>
      <c r="G528" s="89" t="n"/>
      <c r="H528" s="89" t="n"/>
      <c r="I528" s="28" t="n"/>
      <c r="J528" s="93" t="n"/>
      <c r="K528" s="109" t="n"/>
      <c r="L528" s="90" t="n"/>
    </row>
    <row r="529" ht="19.5" customHeight="1" s="155" thickBot="1">
      <c r="A529" s="64" t="n"/>
      <c r="B529" s="109" t="n"/>
      <c r="C529" s="90" t="n"/>
      <c r="D529" s="97" t="n"/>
      <c r="E529" s="98" t="n"/>
      <c r="F529" s="19" t="n"/>
      <c r="G529" s="91" t="n"/>
      <c r="H529" s="91" t="n"/>
      <c r="I529" s="20" t="n"/>
      <c r="J529" s="93" t="n"/>
      <c r="K529" s="109" t="n"/>
      <c r="L529" s="90" t="n"/>
    </row>
    <row r="530">
      <c r="A530" s="64" t="n"/>
      <c r="B530" s="109" t="n"/>
      <c r="C530" s="90" t="n"/>
      <c r="D530" s="76" t="n"/>
      <c r="E530" s="76" t="n"/>
      <c r="F530" s="21" t="n"/>
      <c r="G530" s="76" t="n"/>
      <c r="H530" s="85" t="n"/>
      <c r="I530" s="86" t="n"/>
      <c r="J530" s="93" t="n"/>
      <c r="K530" s="109" t="n"/>
      <c r="L530" s="90" t="n"/>
    </row>
    <row r="531" ht="19.5" customHeight="1" s="155" thickBot="1">
      <c r="A531" s="65" t="n"/>
      <c r="B531" s="110" t="n"/>
      <c r="C531" s="91" t="n"/>
      <c r="D531" s="77" t="n"/>
      <c r="E531" s="77" t="n"/>
      <c r="F531" s="22" t="n"/>
      <c r="G531" s="77" t="n"/>
      <c r="H531" s="87" t="n"/>
      <c r="I531" s="88" t="n"/>
      <c r="J531" s="94" t="n"/>
      <c r="K531" s="110" t="n"/>
      <c r="L531" s="91" t="n"/>
    </row>
    <row r="532" ht="19.5" customHeight="1" s="155" thickBot="1">
      <c r="A532" s="63" t="n"/>
      <c r="B532" s="108" t="n"/>
      <c r="C532" s="89" t="n"/>
      <c r="D532" s="111" t="n"/>
      <c r="E532" s="112" t="n"/>
      <c r="F532" s="112" t="n"/>
      <c r="G532" s="112" t="n"/>
      <c r="H532" s="112" t="n"/>
      <c r="I532" s="113" t="n"/>
      <c r="J532" s="92" t="n"/>
      <c r="K532" s="108" t="n"/>
      <c r="L532" s="89" t="n"/>
    </row>
    <row r="533" ht="28.5" customHeight="1" s="155">
      <c r="A533" s="64" t="n"/>
      <c r="B533" s="109" t="n"/>
      <c r="C533" s="90" t="n"/>
      <c r="D533" s="95" t="n"/>
      <c r="E533" s="96" t="n"/>
      <c r="F533" s="18" t="n"/>
      <c r="G533" s="89" t="n"/>
      <c r="H533" s="89" t="n"/>
      <c r="I533" s="28" t="n"/>
      <c r="J533" s="93" t="n"/>
      <c r="K533" s="109" t="n"/>
      <c r="L533" s="90" t="n"/>
    </row>
    <row r="534" ht="19.5" customHeight="1" s="155" thickBot="1">
      <c r="A534" s="64" t="n"/>
      <c r="B534" s="109" t="n"/>
      <c r="C534" s="90" t="n"/>
      <c r="D534" s="97" t="n"/>
      <c r="E534" s="98" t="n"/>
      <c r="F534" s="19" t="n"/>
      <c r="G534" s="91" t="n"/>
      <c r="H534" s="91" t="n"/>
      <c r="I534" s="20" t="n"/>
      <c r="J534" s="93" t="n"/>
      <c r="K534" s="109" t="n"/>
      <c r="L534" s="90" t="n"/>
    </row>
    <row r="535" ht="18.6" customHeight="1" s="155">
      <c r="A535" s="64" t="n"/>
      <c r="B535" s="109" t="n"/>
      <c r="C535" s="90" t="n"/>
      <c r="D535" s="76" t="n"/>
      <c r="E535" s="76" t="n"/>
      <c r="F535" s="21" t="n"/>
      <c r="G535" s="76" t="n"/>
      <c r="H535" s="85" t="n"/>
      <c r="I535" s="86" t="n"/>
      <c r="J535" s="93" t="n"/>
      <c r="K535" s="109" t="n"/>
      <c r="L535" s="90" t="n"/>
    </row>
    <row r="536" ht="19.5" customHeight="1" s="155" thickBot="1">
      <c r="A536" s="65" t="n"/>
      <c r="B536" s="110" t="n"/>
      <c r="C536" s="91" t="n"/>
      <c r="D536" s="77" t="n"/>
      <c r="E536" s="77" t="n"/>
      <c r="F536" s="22" t="n"/>
      <c r="G536" s="77" t="n"/>
      <c r="H536" s="87" t="n"/>
      <c r="I536" s="88" t="n"/>
      <c r="J536" s="94" t="n"/>
      <c r="K536" s="110" t="n"/>
      <c r="L536" s="91" t="n"/>
    </row>
    <row r="537" ht="19.5" customHeight="1" s="155" thickBot="1">
      <c r="A537" s="66" t="n"/>
      <c r="B537" s="132" t="n"/>
      <c r="C537" s="69" t="n"/>
      <c r="D537" s="135" t="n"/>
      <c r="E537" s="136" t="n"/>
      <c r="F537" s="136" t="n"/>
      <c r="G537" s="136" t="n"/>
      <c r="H537" s="136" t="n"/>
      <c r="I537" s="137" t="n"/>
      <c r="J537" s="78" t="n"/>
      <c r="K537" s="132" t="n"/>
      <c r="L537" s="69" t="n"/>
    </row>
    <row r="538" ht="18.6" customHeight="1" s="155">
      <c r="A538" s="67" t="n"/>
      <c r="B538" s="133" t="n"/>
      <c r="C538" s="70" t="n"/>
      <c r="D538" s="72" t="n"/>
      <c r="E538" s="73" t="n"/>
      <c r="F538" s="25" t="n"/>
      <c r="G538" s="69" t="n"/>
      <c r="H538" s="69" t="n"/>
      <c r="I538" s="61" t="n"/>
      <c r="J538" s="79" t="n"/>
      <c r="K538" s="133" t="n"/>
      <c r="L538" s="70" t="n"/>
    </row>
    <row r="539" ht="19.5" customHeight="1" s="155" thickBot="1">
      <c r="A539" s="67" t="n"/>
      <c r="B539" s="133" t="n"/>
      <c r="C539" s="70" t="n"/>
      <c r="D539" s="74" t="n"/>
      <c r="E539" s="75" t="n"/>
      <c r="F539" s="26" t="n"/>
      <c r="G539" s="71" t="n"/>
      <c r="H539" s="71" t="n"/>
      <c r="I539" s="27" t="n"/>
      <c r="J539" s="79" t="n"/>
      <c r="K539" s="133" t="n"/>
      <c r="L539" s="70" t="n"/>
    </row>
    <row r="540">
      <c r="A540" s="67" t="n"/>
      <c r="B540" s="133" t="n"/>
      <c r="C540" s="70" t="n"/>
      <c r="D540" s="76" t="n"/>
      <c r="E540" s="76" t="n"/>
      <c r="F540" s="21" t="n"/>
      <c r="G540" s="76" t="n"/>
      <c r="H540" s="99" t="n"/>
      <c r="I540" s="100" t="n"/>
      <c r="J540" s="79" t="n"/>
      <c r="K540" s="133" t="n"/>
      <c r="L540" s="70" t="n"/>
    </row>
    <row r="541" ht="19.5" customHeight="1" s="155" thickBot="1">
      <c r="A541" s="68" t="n"/>
      <c r="B541" s="134" t="n"/>
      <c r="C541" s="71" t="n"/>
      <c r="D541" s="77" t="n"/>
      <c r="E541" s="77" t="n"/>
      <c r="F541" s="22" t="n"/>
      <c r="G541" s="77" t="n"/>
      <c r="H541" s="101" t="n"/>
      <c r="I541" s="102" t="n"/>
      <c r="J541" s="80" t="n"/>
      <c r="K541" s="134" t="n"/>
      <c r="L541" s="71" t="n"/>
    </row>
    <row r="542" ht="19.5" customHeight="1" s="155" thickBot="1">
      <c r="A542" s="63" t="n"/>
      <c r="B542" s="108" t="n"/>
      <c r="C542" s="89" t="n"/>
      <c r="D542" s="111" t="n"/>
      <c r="E542" s="112" t="n"/>
      <c r="F542" s="112" t="n"/>
      <c r="G542" s="112" t="n"/>
      <c r="H542" s="112" t="n"/>
      <c r="I542" s="113" t="n"/>
      <c r="J542" s="92" t="n"/>
      <c r="K542" s="108" t="n"/>
      <c r="L542" s="89" t="n"/>
    </row>
    <row r="543" ht="18.6" customHeight="1" s="155">
      <c r="A543" s="64" t="n"/>
      <c r="B543" s="109" t="n"/>
      <c r="C543" s="90" t="n"/>
      <c r="D543" s="95" t="n"/>
      <c r="E543" s="96" t="n"/>
      <c r="F543" s="18" t="n"/>
      <c r="G543" s="89" t="n"/>
      <c r="H543" s="89" t="n"/>
      <c r="I543" s="62" t="n"/>
      <c r="J543" s="93" t="n"/>
      <c r="K543" s="109" t="n"/>
      <c r="L543" s="90" t="n"/>
    </row>
    <row r="544" ht="19.5" customHeight="1" s="155" thickBot="1">
      <c r="A544" s="64" t="n"/>
      <c r="B544" s="109" t="n"/>
      <c r="C544" s="90" t="n"/>
      <c r="D544" s="97" t="n"/>
      <c r="E544" s="98" t="n"/>
      <c r="F544" s="19" t="n"/>
      <c r="G544" s="91" t="n"/>
      <c r="H544" s="91" t="n"/>
      <c r="I544" s="20" t="n"/>
      <c r="J544" s="93" t="n"/>
      <c r="K544" s="109" t="n"/>
      <c r="L544" s="90" t="n"/>
    </row>
    <row r="545">
      <c r="A545" s="64" t="n"/>
      <c r="B545" s="109" t="n"/>
      <c r="C545" s="90" t="n"/>
      <c r="D545" s="76" t="n"/>
      <c r="E545" s="76" t="n"/>
      <c r="F545" s="21" t="n"/>
      <c r="G545" s="76" t="n"/>
      <c r="H545" s="99" t="n"/>
      <c r="I545" s="100" t="n"/>
      <c r="J545" s="93" t="n"/>
      <c r="K545" s="109" t="n"/>
      <c r="L545" s="90" t="n"/>
    </row>
    <row r="546" ht="19.5" customHeight="1" s="155" thickBot="1">
      <c r="A546" s="65" t="n"/>
      <c r="B546" s="110" t="n"/>
      <c r="C546" s="91" t="n"/>
      <c r="D546" s="77" t="n"/>
      <c r="E546" s="77" t="n"/>
      <c r="F546" s="22" t="n"/>
      <c r="G546" s="77" t="n"/>
      <c r="H546" s="101" t="n"/>
      <c r="I546" s="102" t="n"/>
      <c r="J546" s="94" t="n"/>
      <c r="K546" s="110" t="n"/>
      <c r="L546" s="91" t="n"/>
    </row>
    <row r="547" ht="19.5" customHeight="1" s="155" thickBot="1">
      <c r="A547" s="66" t="n"/>
      <c r="B547" s="132" t="n"/>
      <c r="C547" s="69" t="n"/>
      <c r="D547" s="135" t="n"/>
      <c r="E547" s="136" t="n"/>
      <c r="F547" s="136" t="n"/>
      <c r="G547" s="136" t="n"/>
      <c r="H547" s="136" t="n"/>
      <c r="I547" s="137" t="n"/>
      <c r="J547" s="78" t="n"/>
      <c r="K547" s="132" t="n"/>
      <c r="L547" s="69" t="n"/>
    </row>
    <row r="548" ht="18.6" customHeight="1" s="155">
      <c r="A548" s="67" t="n"/>
      <c r="B548" s="133" t="n"/>
      <c r="C548" s="70" t="n"/>
      <c r="D548" s="72" t="n"/>
      <c r="E548" s="73" t="n"/>
      <c r="F548" s="25" t="n"/>
      <c r="G548" s="69" t="n"/>
      <c r="H548" s="69" t="n"/>
      <c r="I548" s="61" t="n"/>
      <c r="J548" s="79" t="n"/>
      <c r="K548" s="133" t="n"/>
      <c r="L548" s="70" t="n"/>
    </row>
    <row r="549" ht="19.5" customHeight="1" s="155" thickBot="1">
      <c r="A549" s="67" t="n"/>
      <c r="B549" s="133" t="n"/>
      <c r="C549" s="70" t="n"/>
      <c r="D549" s="74" t="n"/>
      <c r="E549" s="75" t="n"/>
      <c r="F549" s="26" t="n"/>
      <c r="G549" s="71" t="n"/>
      <c r="H549" s="71" t="n"/>
      <c r="I549" s="27" t="n"/>
      <c r="J549" s="79" t="n"/>
      <c r="K549" s="133" t="n"/>
      <c r="L549" s="70" t="n"/>
    </row>
    <row r="550">
      <c r="A550" s="67" t="n"/>
      <c r="B550" s="133" t="n"/>
      <c r="C550" s="70" t="n"/>
      <c r="D550" s="76" t="n"/>
      <c r="E550" s="76" t="n"/>
      <c r="F550" s="21" t="n"/>
      <c r="G550" s="76" t="n"/>
      <c r="H550" s="99" t="n"/>
      <c r="I550" s="100" t="n"/>
      <c r="J550" s="79" t="n"/>
      <c r="K550" s="133" t="n"/>
      <c r="L550" s="70" t="n"/>
    </row>
    <row r="551" ht="19.5" customHeight="1" s="155" thickBot="1">
      <c r="A551" s="68" t="n"/>
      <c r="B551" s="134" t="n"/>
      <c r="C551" s="71" t="n"/>
      <c r="D551" s="77" t="n"/>
      <c r="E551" s="77" t="n"/>
      <c r="F551" s="22" t="n"/>
      <c r="G551" s="77" t="n"/>
      <c r="H551" s="101" t="n"/>
      <c r="I551" s="102" t="n"/>
      <c r="J551" s="80" t="n"/>
      <c r="K551" s="134" t="n"/>
      <c r="L551" s="71" t="n"/>
    </row>
    <row r="552" ht="19.5" customHeight="1" s="155" thickBot="1">
      <c r="A552" s="63" t="n"/>
      <c r="B552" s="108" t="n"/>
      <c r="C552" s="89" t="n"/>
      <c r="D552" s="111" t="n"/>
      <c r="E552" s="112" t="n"/>
      <c r="F552" s="112" t="n"/>
      <c r="G552" s="112" t="n"/>
      <c r="H552" s="112" t="n"/>
      <c r="I552" s="113" t="n"/>
      <c r="J552" s="92" t="n"/>
      <c r="K552" s="108" t="n"/>
      <c r="L552" s="89" t="n"/>
    </row>
    <row r="553" ht="18.6" customHeight="1" s="155">
      <c r="A553" s="64" t="n"/>
      <c r="B553" s="109" t="n"/>
      <c r="C553" s="90" t="n"/>
      <c r="D553" s="95" t="n"/>
      <c r="E553" s="96" t="n"/>
      <c r="F553" s="18" t="n"/>
      <c r="G553" s="89" t="n"/>
      <c r="H553" s="89" t="n"/>
      <c r="I553" s="28" t="n"/>
      <c r="J553" s="93" t="n"/>
      <c r="K553" s="109" t="n"/>
      <c r="L553" s="90" t="n"/>
    </row>
    <row r="554" ht="19.5" customHeight="1" s="155" thickBot="1">
      <c r="A554" s="64" t="n"/>
      <c r="B554" s="109" t="n"/>
      <c r="C554" s="90" t="n"/>
      <c r="D554" s="97" t="n"/>
      <c r="E554" s="98" t="n"/>
      <c r="F554" s="19" t="n"/>
      <c r="G554" s="91" t="n"/>
      <c r="H554" s="91" t="n"/>
      <c r="I554" s="20" t="n"/>
      <c r="J554" s="93" t="n"/>
      <c r="K554" s="109" t="n"/>
      <c r="L554" s="90" t="n"/>
    </row>
    <row r="555">
      <c r="A555" s="64" t="n"/>
      <c r="B555" s="109" t="n"/>
      <c r="C555" s="90" t="n"/>
      <c r="D555" s="76" t="n"/>
      <c r="E555" s="76" t="n"/>
      <c r="F555" s="21" t="n"/>
      <c r="G555" s="76" t="n"/>
      <c r="H555" s="85" t="n"/>
      <c r="I555" s="86" t="n"/>
      <c r="J555" s="93" t="n"/>
      <c r="K555" s="109" t="n"/>
      <c r="L555" s="90" t="n"/>
    </row>
    <row r="556" ht="19.5" customHeight="1" s="155" thickBot="1">
      <c r="A556" s="65" t="n"/>
      <c r="B556" s="110" t="n"/>
      <c r="C556" s="91" t="n"/>
      <c r="D556" s="77" t="n"/>
      <c r="E556" s="77" t="n"/>
      <c r="F556" s="22" t="n"/>
      <c r="G556" s="77" t="n"/>
      <c r="H556" s="87" t="n"/>
      <c r="I556" s="88" t="n"/>
      <c r="J556" s="94" t="n"/>
      <c r="K556" s="110" t="n"/>
      <c r="L556" s="91" t="n"/>
    </row>
    <row r="557" ht="19.5" customHeight="1" s="155" thickBot="1">
      <c r="A557" s="63" t="n"/>
      <c r="B557" s="108" t="n"/>
      <c r="C557" s="89" t="n"/>
      <c r="D557" s="111" t="n"/>
      <c r="E557" s="112" t="n"/>
      <c r="F557" s="112" t="n"/>
      <c r="G557" s="112" t="n"/>
      <c r="H557" s="112" t="n"/>
      <c r="I557" s="113" t="n"/>
      <c r="J557" s="92" t="n"/>
      <c r="K557" s="108" t="n"/>
      <c r="L557" s="89" t="n"/>
    </row>
    <row r="558" ht="28.5" customHeight="1" s="155">
      <c r="A558" s="64" t="n"/>
      <c r="B558" s="109" t="n"/>
      <c r="C558" s="90" t="n"/>
      <c r="D558" s="95" t="n"/>
      <c r="E558" s="96" t="n"/>
      <c r="F558" s="18" t="n"/>
      <c r="G558" s="89" t="n"/>
      <c r="H558" s="89" t="n"/>
      <c r="I558" s="28" t="n"/>
      <c r="J558" s="93" t="n"/>
      <c r="K558" s="109" t="n"/>
      <c r="L558" s="90" t="n"/>
    </row>
    <row r="559" ht="19.5" customHeight="1" s="155" thickBot="1">
      <c r="A559" s="64" t="n"/>
      <c r="B559" s="109" t="n"/>
      <c r="C559" s="90" t="n"/>
      <c r="D559" s="97" t="n"/>
      <c r="E559" s="98" t="n"/>
      <c r="F559" s="19" t="n"/>
      <c r="G559" s="91" t="n"/>
      <c r="H559" s="91" t="n"/>
      <c r="I559" s="20" t="n"/>
      <c r="J559" s="93" t="n"/>
      <c r="K559" s="109" t="n"/>
      <c r="L559" s="90" t="n"/>
    </row>
    <row r="560" ht="18.6" customHeight="1" s="155">
      <c r="A560" s="64" t="n"/>
      <c r="B560" s="109" t="n"/>
      <c r="C560" s="90" t="n"/>
      <c r="D560" s="76" t="n"/>
      <c r="E560" s="76" t="n"/>
      <c r="F560" s="21" t="n"/>
      <c r="G560" s="76" t="n"/>
      <c r="H560" s="85" t="n"/>
      <c r="I560" s="86" t="n"/>
      <c r="J560" s="93" t="n"/>
      <c r="K560" s="109" t="n"/>
      <c r="L560" s="90" t="n"/>
    </row>
    <row r="561" ht="19.5" customHeight="1" s="155" thickBot="1">
      <c r="A561" s="65" t="n"/>
      <c r="B561" s="110" t="n"/>
      <c r="C561" s="91" t="n"/>
      <c r="D561" s="77" t="n"/>
      <c r="E561" s="77" t="n"/>
      <c r="F561" s="22" t="n"/>
      <c r="G561" s="77" t="n"/>
      <c r="H561" s="87" t="n"/>
      <c r="I561" s="88" t="n"/>
      <c r="J561" s="94" t="n"/>
      <c r="K561" s="110" t="n"/>
      <c r="L561" s="91" t="n"/>
    </row>
    <row r="562" ht="19.5" customHeight="1" s="155" thickBot="1">
      <c r="A562" s="66" t="n"/>
      <c r="B562" s="132" t="n"/>
      <c r="C562" s="69" t="n"/>
      <c r="D562" s="135" t="n"/>
      <c r="E562" s="136" t="n"/>
      <c r="F562" s="136" t="n"/>
      <c r="G562" s="136" t="n"/>
      <c r="H562" s="136" t="n"/>
      <c r="I562" s="137" t="n"/>
      <c r="J562" s="78" t="n"/>
      <c r="K562" s="132" t="n"/>
      <c r="L562" s="69" t="n"/>
    </row>
    <row r="563" ht="28.5" customHeight="1" s="155">
      <c r="A563" s="67" t="n"/>
      <c r="B563" s="133" t="n"/>
      <c r="C563" s="70" t="n"/>
      <c r="D563" s="72" t="n"/>
      <c r="E563" s="73" t="n"/>
      <c r="F563" s="25" t="n"/>
      <c r="G563" s="69" t="n"/>
      <c r="H563" s="69" t="n"/>
      <c r="I563" s="61" t="n"/>
      <c r="J563" s="79" t="n"/>
      <c r="K563" s="133" t="n"/>
      <c r="L563" s="70" t="n"/>
    </row>
    <row r="564" ht="19.5" customHeight="1" s="155" thickBot="1">
      <c r="A564" s="67" t="n"/>
      <c r="B564" s="133" t="n"/>
      <c r="C564" s="70" t="n"/>
      <c r="D564" s="74" t="n"/>
      <c r="E564" s="75" t="n"/>
      <c r="F564" s="26" t="n"/>
      <c r="G564" s="71" t="n"/>
      <c r="H564" s="71" t="n"/>
      <c r="I564" s="27" t="n"/>
      <c r="J564" s="79" t="n"/>
      <c r="K564" s="133" t="n"/>
      <c r="L564" s="70" t="n"/>
    </row>
    <row r="565" ht="18.6" customHeight="1" s="155">
      <c r="A565" s="67" t="n"/>
      <c r="B565" s="133" t="n"/>
      <c r="C565" s="70" t="n"/>
      <c r="D565" s="76" t="n"/>
      <c r="E565" s="76" t="n"/>
      <c r="F565" s="21" t="n"/>
      <c r="G565" s="76" t="n"/>
      <c r="H565" s="99" t="n"/>
      <c r="I565" s="100" t="n"/>
      <c r="J565" s="79" t="n"/>
      <c r="K565" s="133" t="n"/>
      <c r="L565" s="70" t="n"/>
    </row>
    <row r="566" ht="19.5" customHeight="1" s="155" thickBot="1">
      <c r="A566" s="68" t="n"/>
      <c r="B566" s="134" t="n"/>
      <c r="C566" s="71" t="n"/>
      <c r="D566" s="77" t="n"/>
      <c r="E566" s="77" t="n"/>
      <c r="F566" s="22" t="n"/>
      <c r="G566" s="77" t="n"/>
      <c r="H566" s="101" t="n"/>
      <c r="I566" s="102" t="n"/>
      <c r="J566" s="80" t="n"/>
      <c r="K566" s="134" t="n"/>
      <c r="L566" s="71" t="n"/>
    </row>
    <row r="567" ht="19.5" customHeight="1" s="155" thickBot="1">
      <c r="A567" s="66" t="n"/>
      <c r="B567" s="132" t="n"/>
      <c r="C567" s="69" t="n"/>
      <c r="D567" s="135" t="n"/>
      <c r="E567" s="136" t="n"/>
      <c r="F567" s="136" t="n"/>
      <c r="G567" s="136" t="n"/>
      <c r="H567" s="136" t="n"/>
      <c r="I567" s="137" t="n"/>
      <c r="J567" s="78" t="n"/>
      <c r="K567" s="132" t="n"/>
      <c r="L567" s="69" t="n"/>
    </row>
    <row r="568">
      <c r="A568" s="67" t="n"/>
      <c r="B568" s="133" t="n"/>
      <c r="C568" s="70" t="n"/>
      <c r="D568" s="72" t="n"/>
      <c r="E568" s="73" t="n"/>
      <c r="F568" s="25" t="n"/>
      <c r="G568" s="69" t="n"/>
      <c r="H568" s="69" t="n"/>
      <c r="I568" s="145" t="n"/>
      <c r="J568" s="79" t="n"/>
      <c r="K568" s="133" t="n"/>
      <c r="L568" s="70" t="n"/>
    </row>
    <row r="569" ht="19.5" customHeight="1" s="155" thickBot="1">
      <c r="A569" s="67" t="n"/>
      <c r="B569" s="133" t="n"/>
      <c r="C569" s="70" t="n"/>
      <c r="D569" s="74" t="n"/>
      <c r="E569" s="75" t="n"/>
      <c r="F569" s="26" t="n"/>
      <c r="G569" s="71" t="n"/>
      <c r="H569" s="71" t="n"/>
      <c r="I569" s="146" t="n"/>
      <c r="J569" s="79" t="n"/>
      <c r="K569" s="133" t="n"/>
      <c r="L569" s="70" t="n"/>
    </row>
    <row r="570" ht="18.6" customHeight="1" s="155">
      <c r="A570" s="67" t="n"/>
      <c r="B570" s="133" t="n"/>
      <c r="C570" s="70" t="n"/>
      <c r="D570" s="76" t="n"/>
      <c r="E570" s="76" t="n"/>
      <c r="F570" s="21" t="n"/>
      <c r="G570" s="76" t="n"/>
      <c r="H570" s="81" t="n"/>
      <c r="I570" s="82" t="n"/>
      <c r="J570" s="79" t="n"/>
      <c r="K570" s="133" t="n"/>
      <c r="L570" s="70" t="n"/>
    </row>
    <row r="571" ht="19.5" customHeight="1" s="155" thickBot="1">
      <c r="A571" s="68" t="n"/>
      <c r="B571" s="134" t="n"/>
      <c r="C571" s="71" t="n"/>
      <c r="D571" s="77" t="n"/>
      <c r="E571" s="77" t="n"/>
      <c r="F571" s="22" t="n"/>
      <c r="G571" s="77" t="n"/>
      <c r="H571" s="83" t="n"/>
      <c r="I571" s="84" t="n"/>
      <c r="J571" s="80" t="n"/>
      <c r="K571" s="134" t="n"/>
      <c r="L571" s="71" t="n"/>
    </row>
    <row r="572" ht="19.5" customHeight="1" s="155" thickBot="1">
      <c r="A572" s="66" t="n"/>
      <c r="B572" s="132" t="n"/>
      <c r="C572" s="69" t="n"/>
      <c r="D572" s="135" t="n"/>
      <c r="E572" s="136" t="n"/>
      <c r="F572" s="136" t="n"/>
      <c r="G572" s="136" t="n"/>
      <c r="H572" s="136" t="n"/>
      <c r="I572" s="137" t="n"/>
      <c r="J572" s="78" t="n"/>
      <c r="K572" s="132" t="n"/>
      <c r="L572" s="69" t="n"/>
    </row>
    <row r="573">
      <c r="A573" s="67" t="n"/>
      <c r="B573" s="133" t="n"/>
      <c r="C573" s="70" t="n"/>
      <c r="D573" s="72" t="n"/>
      <c r="E573" s="73" t="n"/>
      <c r="F573" s="25" t="n"/>
      <c r="G573" s="69" t="n"/>
      <c r="H573" s="69" t="n"/>
      <c r="I573" s="145" t="n"/>
      <c r="J573" s="79" t="n"/>
      <c r="K573" s="133" t="n"/>
      <c r="L573" s="70" t="n"/>
    </row>
    <row r="574" ht="19.5" customHeight="1" s="155" thickBot="1">
      <c r="A574" s="67" t="n"/>
      <c r="B574" s="133" t="n"/>
      <c r="C574" s="70" t="n"/>
      <c r="D574" s="74" t="n"/>
      <c r="E574" s="75" t="n"/>
      <c r="F574" s="26" t="n"/>
      <c r="G574" s="71" t="n"/>
      <c r="H574" s="71" t="n"/>
      <c r="I574" s="146" t="n"/>
      <c r="J574" s="79" t="n"/>
      <c r="K574" s="133" t="n"/>
      <c r="L574" s="70" t="n"/>
    </row>
    <row r="575" ht="18.6" customHeight="1" s="155">
      <c r="A575" s="67" t="n"/>
      <c r="B575" s="133" t="n"/>
      <c r="C575" s="70" t="n"/>
      <c r="D575" s="76" t="n"/>
      <c r="E575" s="76" t="n"/>
      <c r="F575" s="21" t="n"/>
      <c r="G575" s="76" t="n"/>
      <c r="H575" s="81" t="n"/>
      <c r="I575" s="82" t="n"/>
      <c r="J575" s="79" t="n"/>
      <c r="K575" s="133" t="n"/>
      <c r="L575" s="70" t="n"/>
    </row>
    <row r="576" ht="19.5" customHeight="1" s="155" thickBot="1">
      <c r="A576" s="68" t="n"/>
      <c r="B576" s="134" t="n"/>
      <c r="C576" s="71" t="n"/>
      <c r="D576" s="77" t="n"/>
      <c r="E576" s="77" t="n"/>
      <c r="F576" s="22" t="n"/>
      <c r="G576" s="77" t="n"/>
      <c r="H576" s="83" t="n"/>
      <c r="I576" s="84" t="n"/>
      <c r="J576" s="80" t="n"/>
      <c r="K576" s="134" t="n"/>
      <c r="L576" s="71" t="n"/>
    </row>
    <row r="577" ht="19.5" customHeight="1" s="155" thickBot="1">
      <c r="A577" s="63" t="n"/>
      <c r="B577" s="108" t="n"/>
      <c r="C577" s="89" t="n"/>
      <c r="D577" s="111" t="n"/>
      <c r="E577" s="112" t="n"/>
      <c r="F577" s="112" t="n"/>
      <c r="G577" s="112" t="n"/>
      <c r="H577" s="112" t="n"/>
      <c r="I577" s="113" t="n"/>
      <c r="J577" s="92" t="n"/>
      <c r="K577" s="108" t="n"/>
      <c r="L577" s="89" t="n"/>
    </row>
    <row r="578">
      <c r="A578" s="64" t="n"/>
      <c r="B578" s="109" t="n"/>
      <c r="C578" s="90" t="n"/>
      <c r="D578" s="95" t="n"/>
      <c r="E578" s="96" t="n"/>
      <c r="F578" s="18" t="n"/>
      <c r="G578" s="89" t="n"/>
      <c r="H578" s="89" t="n"/>
      <c r="I578" s="121" t="n"/>
      <c r="J578" s="93" t="n"/>
      <c r="K578" s="109" t="n"/>
      <c r="L578" s="90" t="n"/>
    </row>
    <row r="579" ht="19.5" customHeight="1" s="155" thickBot="1">
      <c r="A579" s="64" t="n"/>
      <c r="B579" s="109" t="n"/>
      <c r="C579" s="90" t="n"/>
      <c r="D579" s="97" t="n"/>
      <c r="E579" s="98" t="n"/>
      <c r="F579" s="19" t="n"/>
      <c r="G579" s="91" t="n"/>
      <c r="H579" s="91" t="n"/>
      <c r="I579" s="122" t="n"/>
      <c r="J579" s="93" t="n"/>
      <c r="K579" s="109" t="n"/>
      <c r="L579" s="90" t="n"/>
    </row>
    <row r="580" ht="18.6" customHeight="1" s="155">
      <c r="A580" s="64" t="n"/>
      <c r="B580" s="109" t="n"/>
      <c r="C580" s="90" t="n"/>
      <c r="D580" s="76" t="n"/>
      <c r="E580" s="76" t="n"/>
      <c r="F580" s="21" t="n"/>
      <c r="G580" s="76" t="n"/>
      <c r="H580" s="81" t="n"/>
      <c r="I580" s="82" t="n"/>
      <c r="J580" s="93" t="n"/>
      <c r="K580" s="109" t="n"/>
      <c r="L580" s="90" t="n"/>
    </row>
    <row r="581" ht="19.5" customHeight="1" s="155" thickBot="1">
      <c r="A581" s="65" t="n"/>
      <c r="B581" s="110" t="n"/>
      <c r="C581" s="91" t="n"/>
      <c r="D581" s="77" t="n"/>
      <c r="E581" s="77" t="n"/>
      <c r="F581" s="22" t="n"/>
      <c r="G581" s="77" t="n"/>
      <c r="H581" s="83" t="n"/>
      <c r="I581" s="84" t="n"/>
      <c r="J581" s="94" t="n"/>
      <c r="K581" s="110" t="n"/>
      <c r="L581" s="91" t="n"/>
    </row>
    <row r="582" ht="19.5" customHeight="1" s="155" thickBot="1">
      <c r="A582" s="66" t="n"/>
      <c r="B582" s="132" t="n"/>
      <c r="C582" s="69" t="n"/>
      <c r="D582" s="135" t="n"/>
      <c r="E582" s="136" t="n"/>
      <c r="F582" s="136" t="n"/>
      <c r="G582" s="136" t="n"/>
      <c r="H582" s="136" t="n"/>
      <c r="I582" s="137" t="n"/>
      <c r="J582" s="78" t="n"/>
      <c r="K582" s="132" t="n"/>
      <c r="L582" s="69" t="n"/>
    </row>
    <row r="583">
      <c r="A583" s="67" t="n"/>
      <c r="B583" s="133" t="n"/>
      <c r="C583" s="70" t="n"/>
      <c r="D583" s="72" t="n"/>
      <c r="E583" s="73" t="n"/>
      <c r="F583" s="25" t="n"/>
      <c r="G583" s="69" t="n"/>
      <c r="H583" s="69" t="n"/>
      <c r="I583" s="145" t="n"/>
      <c r="J583" s="79" t="n"/>
      <c r="K583" s="133" t="n"/>
      <c r="L583" s="70" t="n"/>
    </row>
    <row r="584" ht="19.5" customHeight="1" s="155" thickBot="1">
      <c r="A584" s="67" t="n"/>
      <c r="B584" s="133" t="n"/>
      <c r="C584" s="70" t="n"/>
      <c r="D584" s="74" t="n"/>
      <c r="E584" s="75" t="n"/>
      <c r="F584" s="26" t="n"/>
      <c r="G584" s="71" t="n"/>
      <c r="H584" s="71" t="n"/>
      <c r="I584" s="146" t="n"/>
      <c r="J584" s="79" t="n"/>
      <c r="K584" s="133" t="n"/>
      <c r="L584" s="70" t="n"/>
    </row>
    <row r="585" ht="18.6" customHeight="1" s="155">
      <c r="A585" s="67" t="n"/>
      <c r="B585" s="133" t="n"/>
      <c r="C585" s="70" t="n"/>
      <c r="D585" s="76" t="n"/>
      <c r="E585" s="76" t="n"/>
      <c r="F585" s="21" t="n"/>
      <c r="G585" s="76" t="n"/>
      <c r="H585" s="81" t="n"/>
      <c r="I585" s="82" t="n"/>
      <c r="J585" s="79" t="n"/>
      <c r="K585" s="133" t="n"/>
      <c r="L585" s="70" t="n"/>
    </row>
    <row r="586" ht="19.5" customHeight="1" s="155" thickBot="1">
      <c r="A586" s="68" t="n"/>
      <c r="B586" s="134" t="n"/>
      <c r="C586" s="71" t="n"/>
      <c r="D586" s="77" t="n"/>
      <c r="E586" s="77" t="n"/>
      <c r="F586" s="22" t="n"/>
      <c r="G586" s="77" t="n"/>
      <c r="H586" s="83" t="n"/>
      <c r="I586" s="84" t="n"/>
      <c r="J586" s="80" t="n"/>
      <c r="K586" s="134" t="n"/>
      <c r="L586" s="71" t="n"/>
    </row>
    <row r="587" ht="19.5" customHeight="1" s="155" thickBot="1">
      <c r="A587" s="63" t="n"/>
      <c r="B587" s="108" t="n"/>
      <c r="C587" s="89" t="n"/>
      <c r="D587" s="111" t="n"/>
      <c r="E587" s="112" t="n"/>
      <c r="F587" s="112" t="n"/>
      <c r="G587" s="112" t="n"/>
      <c r="H587" s="112" t="n"/>
      <c r="I587" s="113" t="n"/>
      <c r="J587" s="92" t="n"/>
      <c r="K587" s="108" t="n"/>
      <c r="L587" s="89" t="n"/>
    </row>
    <row r="588" ht="28.5" customHeight="1" s="155">
      <c r="A588" s="64" t="n"/>
      <c r="B588" s="109" t="n"/>
      <c r="C588" s="90" t="n"/>
      <c r="D588" s="95" t="n"/>
      <c r="E588" s="96" t="n"/>
      <c r="F588" s="18" t="n"/>
      <c r="G588" s="89" t="n"/>
      <c r="H588" s="89" t="n"/>
      <c r="I588" s="121" t="n"/>
      <c r="J588" s="93" t="n"/>
      <c r="K588" s="109" t="n"/>
      <c r="L588" s="90" t="n"/>
    </row>
    <row r="589" ht="19.5" customHeight="1" s="155" thickBot="1">
      <c r="A589" s="64" t="n"/>
      <c r="B589" s="109" t="n"/>
      <c r="C589" s="90" t="n"/>
      <c r="D589" s="97" t="n"/>
      <c r="E589" s="98" t="n"/>
      <c r="F589" s="19" t="n"/>
      <c r="G589" s="91" t="n"/>
      <c r="H589" s="91" t="n"/>
      <c r="I589" s="122" t="n"/>
      <c r="J589" s="93" t="n"/>
      <c r="K589" s="109" t="n"/>
      <c r="L589" s="90" t="n"/>
    </row>
    <row r="590" ht="18.6" customHeight="1" s="155">
      <c r="A590" s="64" t="n"/>
      <c r="B590" s="109" t="n"/>
      <c r="C590" s="90" t="n"/>
      <c r="D590" s="76" t="n"/>
      <c r="E590" s="76" t="n"/>
      <c r="F590" s="21" t="n"/>
      <c r="G590" s="76" t="n"/>
      <c r="H590" s="81" t="n"/>
      <c r="I590" s="82" t="n"/>
      <c r="J590" s="93" t="n"/>
      <c r="K590" s="109" t="n"/>
      <c r="L590" s="90" t="n"/>
    </row>
    <row r="591" ht="19.5" customHeight="1" s="155" thickBot="1">
      <c r="A591" s="65" t="n"/>
      <c r="B591" s="110" t="n"/>
      <c r="C591" s="91" t="n"/>
      <c r="D591" s="77" t="n"/>
      <c r="E591" s="77" t="n"/>
      <c r="F591" s="22" t="n"/>
      <c r="G591" s="77" t="n"/>
      <c r="H591" s="83" t="n"/>
      <c r="I591" s="84" t="n"/>
      <c r="J591" s="94" t="n"/>
      <c r="K591" s="110" t="n"/>
      <c r="L591" s="91" t="n"/>
    </row>
    <row r="592" ht="19.5" customHeight="1" s="155" thickBot="1">
      <c r="A592" s="63" t="n"/>
      <c r="B592" s="108" t="n"/>
      <c r="C592" s="89" t="n"/>
      <c r="D592" s="111" t="n"/>
      <c r="E592" s="112" t="n"/>
      <c r="F592" s="112" t="n"/>
      <c r="G592" s="112" t="n"/>
      <c r="H592" s="112" t="n"/>
      <c r="I592" s="113" t="n"/>
      <c r="J592" s="92" t="n"/>
      <c r="K592" s="108" t="n"/>
      <c r="L592" s="89" t="n"/>
    </row>
    <row r="593" ht="28.5" customHeight="1" s="155">
      <c r="A593" s="64" t="n"/>
      <c r="B593" s="109" t="n"/>
      <c r="C593" s="90" t="n"/>
      <c r="D593" s="95" t="n"/>
      <c r="E593" s="96" t="n"/>
      <c r="F593" s="18" t="n"/>
      <c r="G593" s="89" t="n"/>
      <c r="H593" s="89" t="n"/>
      <c r="I593" s="121" t="n"/>
      <c r="J593" s="93" t="n"/>
      <c r="K593" s="109" t="n"/>
      <c r="L593" s="90" t="n"/>
    </row>
    <row r="594" ht="19.5" customHeight="1" s="155" thickBot="1">
      <c r="A594" s="64" t="n"/>
      <c r="B594" s="109" t="n"/>
      <c r="C594" s="90" t="n"/>
      <c r="D594" s="97" t="n"/>
      <c r="E594" s="98" t="n"/>
      <c r="F594" s="19" t="n"/>
      <c r="G594" s="91" t="n"/>
      <c r="H594" s="91" t="n"/>
      <c r="I594" s="122" t="n"/>
      <c r="J594" s="93" t="n"/>
      <c r="K594" s="109" t="n"/>
      <c r="L594" s="90" t="n"/>
    </row>
    <row r="595" ht="18.6" customHeight="1" s="155">
      <c r="A595" s="64" t="n"/>
      <c r="B595" s="109" t="n"/>
      <c r="C595" s="90" t="n"/>
      <c r="D595" s="76" t="n"/>
      <c r="E595" s="76" t="n"/>
      <c r="F595" s="21" t="n"/>
      <c r="G595" s="76" t="n"/>
      <c r="H595" s="81" t="n"/>
      <c r="I595" s="82" t="n"/>
      <c r="J595" s="93" t="n"/>
      <c r="K595" s="109" t="n"/>
      <c r="L595" s="90" t="n"/>
    </row>
    <row r="596" ht="19.5" customHeight="1" s="155" thickBot="1">
      <c r="A596" s="65" t="n"/>
      <c r="B596" s="110" t="n"/>
      <c r="C596" s="91" t="n"/>
      <c r="D596" s="77" t="n"/>
      <c r="E596" s="77" t="n"/>
      <c r="F596" s="22" t="n"/>
      <c r="G596" s="77" t="n"/>
      <c r="H596" s="83" t="n"/>
      <c r="I596" s="84" t="n"/>
      <c r="J596" s="94" t="n"/>
      <c r="K596" s="110" t="n"/>
      <c r="L596" s="91" t="n"/>
    </row>
    <row r="597" ht="18.75" customHeight="1" s="155" thickBot="1">
      <c r="A597" s="66" t="n"/>
      <c r="B597" s="132" t="n"/>
      <c r="C597" s="69" t="n"/>
      <c r="D597" s="135" t="n"/>
      <c r="E597" s="136" t="n"/>
      <c r="F597" s="136" t="n"/>
      <c r="G597" s="136" t="n"/>
      <c r="H597" s="136" t="n"/>
      <c r="I597" s="137" t="n"/>
      <c r="J597" s="78" t="n"/>
      <c r="K597" s="132" t="n"/>
      <c r="L597" s="69" t="n"/>
    </row>
    <row r="598" ht="28.5" customHeight="1" s="155">
      <c r="A598" s="67" t="n"/>
      <c r="B598" s="133" t="n"/>
      <c r="C598" s="70" t="n"/>
      <c r="D598" s="72" t="n"/>
      <c r="E598" s="73" t="n"/>
      <c r="F598" s="25" t="n"/>
      <c r="G598" s="69" t="n"/>
      <c r="H598" s="69" t="n"/>
      <c r="I598" s="145" t="n"/>
      <c r="J598" s="79" t="n"/>
      <c r="K598" s="133" t="n"/>
      <c r="L598" s="70" t="n"/>
    </row>
    <row r="599" ht="19.5" customHeight="1" s="155" thickBot="1">
      <c r="A599" s="67" t="n"/>
      <c r="B599" s="133" t="n"/>
      <c r="C599" s="70" t="n"/>
      <c r="D599" s="74" t="n"/>
      <c r="E599" s="75" t="n"/>
      <c r="F599" s="26" t="n"/>
      <c r="G599" s="71" t="n"/>
      <c r="H599" s="71" t="n"/>
      <c r="I599" s="146" t="n"/>
      <c r="J599" s="79" t="n"/>
      <c r="K599" s="133" t="n"/>
      <c r="L599" s="70" t="n"/>
    </row>
    <row r="600" ht="18.6" customHeight="1" s="155">
      <c r="A600" s="67" t="n"/>
      <c r="B600" s="133" t="n"/>
      <c r="C600" s="70" t="n"/>
      <c r="D600" s="76" t="n"/>
      <c r="E600" s="76" t="n"/>
      <c r="F600" s="21" t="n"/>
      <c r="G600" s="76" t="n"/>
      <c r="H600" s="81" t="n"/>
      <c r="I600" s="82" t="n"/>
      <c r="J600" s="79" t="n"/>
      <c r="K600" s="133" t="n"/>
      <c r="L600" s="70" t="n"/>
    </row>
    <row r="601" ht="19.5" customHeight="1" s="155" thickBot="1">
      <c r="A601" s="68" t="n"/>
      <c r="B601" s="134" t="n"/>
      <c r="C601" s="71" t="n"/>
      <c r="D601" s="77" t="n"/>
      <c r="E601" s="77" t="n"/>
      <c r="F601" s="22" t="n"/>
      <c r="G601" s="77" t="n"/>
      <c r="H601" s="83" t="n"/>
      <c r="I601" s="84" t="n"/>
      <c r="J601" s="80" t="n"/>
      <c r="K601" s="134" t="n"/>
      <c r="L601" s="71" t="n"/>
    </row>
    <row r="602" ht="19.5" customHeight="1" s="155" thickBot="1">
      <c r="A602" s="63" t="n"/>
      <c r="B602" s="108" t="n"/>
      <c r="C602" s="89" t="n"/>
      <c r="D602" s="111" t="n"/>
      <c r="E602" s="112" t="n"/>
      <c r="F602" s="112" t="n"/>
      <c r="G602" s="112" t="n"/>
      <c r="H602" s="112" t="n"/>
      <c r="I602" s="113" t="n"/>
      <c r="J602" s="92" t="n"/>
      <c r="K602" s="108" t="n"/>
      <c r="L602" s="89" t="n"/>
    </row>
    <row r="603" ht="28.5" customHeight="1" s="155">
      <c r="A603" s="64" t="n"/>
      <c r="B603" s="109" t="n"/>
      <c r="C603" s="90" t="n"/>
      <c r="D603" s="95" t="n"/>
      <c r="E603" s="96" t="n"/>
      <c r="F603" s="18" t="n"/>
      <c r="G603" s="89" t="n"/>
      <c r="H603" s="89" t="n"/>
      <c r="I603" s="121" t="n"/>
      <c r="J603" s="93" t="n"/>
      <c r="K603" s="109" t="n"/>
      <c r="L603" s="90" t="n"/>
    </row>
    <row r="604" ht="19.5" customHeight="1" s="155" thickBot="1">
      <c r="A604" s="64" t="n"/>
      <c r="B604" s="109" t="n"/>
      <c r="C604" s="90" t="n"/>
      <c r="D604" s="97" t="n"/>
      <c r="E604" s="98" t="n"/>
      <c r="F604" s="19" t="n"/>
      <c r="G604" s="91" t="n"/>
      <c r="H604" s="91" t="n"/>
      <c r="I604" s="122" t="n"/>
      <c r="J604" s="93" t="n"/>
      <c r="K604" s="109" t="n"/>
      <c r="L604" s="90" t="n"/>
    </row>
    <row r="605" ht="18.6" customHeight="1" s="155">
      <c r="A605" s="64" t="n"/>
      <c r="B605" s="109" t="n"/>
      <c r="C605" s="90" t="n"/>
      <c r="D605" s="76" t="n"/>
      <c r="E605" s="76" t="n"/>
      <c r="F605" s="21" t="n"/>
      <c r="G605" s="76" t="n"/>
      <c r="H605" s="81" t="n"/>
      <c r="I605" s="82" t="n"/>
      <c r="J605" s="93" t="n"/>
      <c r="K605" s="109" t="n"/>
      <c r="L605" s="90" t="n"/>
    </row>
    <row r="606" ht="19.5" customHeight="1" s="155" thickBot="1">
      <c r="A606" s="65" t="n"/>
      <c r="B606" s="110" t="n"/>
      <c r="C606" s="91" t="n"/>
      <c r="D606" s="77" t="n"/>
      <c r="E606" s="77" t="n"/>
      <c r="F606" s="22" t="n"/>
      <c r="G606" s="77" t="n"/>
      <c r="H606" s="83" t="n"/>
      <c r="I606" s="84" t="n"/>
      <c r="J606" s="94" t="n"/>
      <c r="K606" s="110" t="n"/>
      <c r="L606" s="91" t="n"/>
    </row>
    <row r="607" ht="18.75" customHeight="1" s="155" thickBot="1">
      <c r="A607" s="63" t="n"/>
      <c r="B607" s="108" t="n"/>
      <c r="C607" s="89" t="n"/>
      <c r="D607" s="111" t="n"/>
      <c r="E607" s="112" t="n"/>
      <c r="F607" s="112" t="n"/>
      <c r="G607" s="112" t="n"/>
      <c r="H607" s="112" t="n"/>
      <c r="I607" s="113" t="n"/>
      <c r="J607" s="92" t="n"/>
      <c r="K607" s="108" t="n"/>
      <c r="L607" s="89" t="n"/>
    </row>
    <row r="608" ht="28.5" customHeight="1" s="155">
      <c r="A608" s="64" t="n"/>
      <c r="B608" s="109" t="n"/>
      <c r="C608" s="90" t="n"/>
      <c r="D608" s="95" t="n"/>
      <c r="E608" s="96" t="n"/>
      <c r="F608" s="18" t="n"/>
      <c r="G608" s="89" t="n"/>
      <c r="H608" s="89" t="n"/>
      <c r="I608" s="121" t="n"/>
      <c r="J608" s="93" t="n"/>
      <c r="K608" s="109" t="n"/>
      <c r="L608" s="90" t="n"/>
    </row>
    <row r="609" ht="19.5" customHeight="1" s="155" thickBot="1">
      <c r="A609" s="64" t="n"/>
      <c r="B609" s="109" t="n"/>
      <c r="C609" s="90" t="n"/>
      <c r="D609" s="97" t="n"/>
      <c r="E609" s="98" t="n"/>
      <c r="F609" s="19" t="n"/>
      <c r="G609" s="91" t="n"/>
      <c r="H609" s="91" t="n"/>
      <c r="I609" s="122" t="n"/>
      <c r="J609" s="93" t="n"/>
      <c r="K609" s="109" t="n"/>
      <c r="L609" s="90" t="n"/>
    </row>
    <row r="610">
      <c r="A610" s="64" t="n"/>
      <c r="B610" s="109" t="n"/>
      <c r="C610" s="90" t="n"/>
      <c r="D610" s="76" t="n"/>
      <c r="E610" s="76" t="n"/>
      <c r="F610" s="21" t="n"/>
      <c r="G610" s="76" t="n"/>
      <c r="H610" s="81" t="n"/>
      <c r="I610" s="82" t="n"/>
      <c r="J610" s="93" t="n"/>
      <c r="K610" s="109" t="n"/>
      <c r="L610" s="90" t="n"/>
    </row>
    <row r="611" ht="19.5" customHeight="1" s="155" thickBot="1">
      <c r="A611" s="65" t="n"/>
      <c r="B611" s="110" t="n"/>
      <c r="C611" s="91" t="n"/>
      <c r="D611" s="77" t="n"/>
      <c r="E611" s="77" t="n"/>
      <c r="F611" s="22" t="n"/>
      <c r="G611" s="77" t="n"/>
      <c r="H611" s="83" t="n"/>
      <c r="I611" s="84" t="n"/>
      <c r="J611" s="94" t="n"/>
      <c r="K611" s="110" t="n"/>
      <c r="L611" s="91" t="n"/>
    </row>
    <row r="612" ht="18.75" customHeight="1" s="155" thickBot="1">
      <c r="A612" s="66" t="n"/>
      <c r="B612" s="132" t="n"/>
      <c r="C612" s="69" t="n"/>
      <c r="D612" s="135" t="n"/>
      <c r="E612" s="136" t="n"/>
      <c r="F612" s="136" t="n"/>
      <c r="G612" s="136" t="n"/>
      <c r="H612" s="136" t="n"/>
      <c r="I612" s="137" t="n"/>
      <c r="J612" s="78" t="n"/>
      <c r="K612" s="132" t="n"/>
      <c r="L612" s="69" t="n"/>
    </row>
    <row r="613" ht="28.5" customHeight="1" s="155">
      <c r="A613" s="67" t="n"/>
      <c r="B613" s="133" t="n"/>
      <c r="C613" s="70" t="n"/>
      <c r="D613" s="72" t="n"/>
      <c r="E613" s="73" t="n"/>
      <c r="F613" s="25" t="n"/>
      <c r="G613" s="69" t="n"/>
      <c r="H613" s="69" t="n"/>
      <c r="I613" s="145" t="n"/>
      <c r="J613" s="79" t="n"/>
      <c r="K613" s="133" t="n"/>
      <c r="L613" s="70" t="n"/>
    </row>
    <row r="614" ht="19.5" customHeight="1" s="155" thickBot="1">
      <c r="A614" s="67" t="n"/>
      <c r="B614" s="133" t="n"/>
      <c r="C614" s="70" t="n"/>
      <c r="D614" s="74" t="n"/>
      <c r="E614" s="75" t="n"/>
      <c r="F614" s="26" t="n"/>
      <c r="G614" s="71" t="n"/>
      <c r="H614" s="71" t="n"/>
      <c r="I614" s="146" t="n"/>
      <c r="J614" s="79" t="n"/>
      <c r="K614" s="133" t="n"/>
      <c r="L614" s="70" t="n"/>
    </row>
    <row r="615">
      <c r="A615" s="67" t="n"/>
      <c r="B615" s="133" t="n"/>
      <c r="C615" s="70" t="n"/>
      <c r="D615" s="76" t="n"/>
      <c r="E615" s="76" t="n"/>
      <c r="F615" s="21" t="n"/>
      <c r="G615" s="76" t="n"/>
      <c r="H615" s="81" t="n"/>
      <c r="I615" s="82" t="n"/>
      <c r="J615" s="79" t="n"/>
      <c r="K615" s="133" t="n"/>
      <c r="L615" s="70" t="n"/>
    </row>
    <row r="616" ht="19.5" customHeight="1" s="155" thickBot="1">
      <c r="A616" s="68" t="n"/>
      <c r="B616" s="134" t="n"/>
      <c r="C616" s="71" t="n"/>
      <c r="D616" s="77" t="n"/>
      <c r="E616" s="77" t="n"/>
      <c r="F616" s="22" t="n"/>
      <c r="G616" s="77" t="n"/>
      <c r="H616" s="83" t="n"/>
      <c r="I616" s="84" t="n"/>
      <c r="J616" s="80" t="n"/>
      <c r="K616" s="134" t="n"/>
      <c r="L616" s="71" t="n"/>
    </row>
    <row r="617" ht="18.75" customHeight="1" s="155" thickBot="1">
      <c r="A617" s="63" t="n"/>
      <c r="B617" s="108" t="n"/>
      <c r="C617" s="89" t="n"/>
      <c r="D617" s="111" t="n"/>
      <c r="E617" s="112" t="n"/>
      <c r="F617" s="112" t="n"/>
      <c r="G617" s="112" t="n"/>
      <c r="H617" s="112" t="n"/>
      <c r="I617" s="113" t="n"/>
      <c r="J617" s="92" t="n"/>
      <c r="K617" s="108" t="n"/>
      <c r="L617" s="89" t="n"/>
    </row>
    <row r="618">
      <c r="A618" s="64" t="n"/>
      <c r="B618" s="109" t="n"/>
      <c r="C618" s="90" t="n"/>
      <c r="D618" s="95" t="n"/>
      <c r="E618" s="96" t="n"/>
      <c r="F618" s="18" t="n"/>
      <c r="G618" s="89" t="n"/>
      <c r="H618" s="89" t="n"/>
      <c r="I618" s="28" t="n"/>
      <c r="J618" s="93" t="n"/>
      <c r="K618" s="109" t="n"/>
      <c r="L618" s="90" t="n"/>
    </row>
    <row r="619" ht="19.5" customHeight="1" s="155" thickBot="1">
      <c r="A619" s="64" t="n"/>
      <c r="B619" s="109" t="n"/>
      <c r="C619" s="90" t="n"/>
      <c r="D619" s="97" t="n"/>
      <c r="E619" s="98" t="n"/>
      <c r="F619" s="19" t="n"/>
      <c r="G619" s="91" t="n"/>
      <c r="H619" s="91" t="n"/>
      <c r="I619" s="20" t="n"/>
      <c r="J619" s="93" t="n"/>
      <c r="K619" s="109" t="n"/>
      <c r="L619" s="90" t="n"/>
    </row>
    <row r="620">
      <c r="A620" s="64" t="n"/>
      <c r="B620" s="109" t="n"/>
      <c r="C620" s="90" t="n"/>
      <c r="D620" s="76" t="n"/>
      <c r="E620" s="76" t="n"/>
      <c r="F620" s="21" t="n"/>
      <c r="G620" s="76" t="n"/>
      <c r="H620" s="85" t="n"/>
      <c r="I620" s="86" t="n"/>
      <c r="J620" s="93" t="n"/>
      <c r="K620" s="109" t="n"/>
      <c r="L620" s="90" t="n"/>
    </row>
    <row r="621" ht="19.5" customHeight="1" s="155" thickBot="1">
      <c r="A621" s="65" t="n"/>
      <c r="B621" s="110" t="n"/>
      <c r="C621" s="91" t="n"/>
      <c r="D621" s="77" t="n"/>
      <c r="E621" s="77" t="n"/>
      <c r="F621" s="22" t="n"/>
      <c r="G621" s="77" t="n"/>
      <c r="H621" s="87" t="n"/>
      <c r="I621" s="88" t="n"/>
      <c r="J621" s="94" t="n"/>
      <c r="K621" s="110" t="n"/>
      <c r="L621" s="91" t="n"/>
    </row>
    <row r="622" ht="18.75" customHeight="1" s="155" thickBot="1">
      <c r="A622" s="66" t="n"/>
      <c r="B622" s="132" t="n"/>
      <c r="C622" s="69" t="n"/>
      <c r="D622" s="135" t="n"/>
      <c r="E622" s="136" t="n"/>
      <c r="F622" s="136" t="n"/>
      <c r="G622" s="136" t="n"/>
      <c r="H622" s="136" t="n"/>
      <c r="I622" s="137" t="n"/>
      <c r="J622" s="78" t="n"/>
      <c r="K622" s="132" t="n"/>
      <c r="L622" s="69" t="n"/>
    </row>
    <row r="623">
      <c r="A623" s="67" t="n"/>
      <c r="B623" s="133" t="n"/>
      <c r="C623" s="70" t="n"/>
      <c r="D623" s="72" t="n"/>
      <c r="E623" s="73" t="n"/>
      <c r="F623" s="25" t="n"/>
      <c r="G623" s="69" t="n"/>
      <c r="H623" s="69" t="n"/>
      <c r="I623" s="29" t="n"/>
      <c r="J623" s="79" t="n"/>
      <c r="K623" s="133" t="n"/>
      <c r="L623" s="70" t="n"/>
    </row>
    <row r="624" ht="19.5" customHeight="1" s="155" thickBot="1">
      <c r="A624" s="67" t="n"/>
      <c r="B624" s="133" t="n"/>
      <c r="C624" s="70" t="n"/>
      <c r="D624" s="74" t="n"/>
      <c r="E624" s="75" t="n"/>
      <c r="F624" s="26" t="n"/>
      <c r="G624" s="71" t="n"/>
      <c r="H624" s="71" t="n"/>
      <c r="I624" s="27" t="n"/>
      <c r="J624" s="79" t="n"/>
      <c r="K624" s="133" t="n"/>
      <c r="L624" s="70" t="n"/>
    </row>
    <row r="625">
      <c r="A625" s="67" t="n"/>
      <c r="B625" s="133" t="n"/>
      <c r="C625" s="70" t="n"/>
      <c r="D625" s="76" t="n"/>
      <c r="E625" s="76" t="n"/>
      <c r="F625" s="21" t="n"/>
      <c r="G625" s="76" t="n"/>
      <c r="H625" s="85" t="n"/>
      <c r="I625" s="86" t="n"/>
      <c r="J625" s="79" t="n"/>
      <c r="K625" s="133" t="n"/>
      <c r="L625" s="70" t="n"/>
    </row>
    <row r="626" ht="19.5" customHeight="1" s="155" thickBot="1">
      <c r="A626" s="68" t="n"/>
      <c r="B626" s="134" t="n"/>
      <c r="C626" s="71" t="n"/>
      <c r="D626" s="77" t="n"/>
      <c r="E626" s="77" t="n"/>
      <c r="F626" s="22" t="n"/>
      <c r="G626" s="77" t="n"/>
      <c r="H626" s="87" t="n"/>
      <c r="I626" s="88" t="n"/>
      <c r="J626" s="80" t="n"/>
      <c r="K626" s="134" t="n"/>
      <c r="L626" s="71" t="n"/>
    </row>
    <row r="627" ht="18.75" customHeight="1" s="155" thickBot="1">
      <c r="A627" s="63" t="n"/>
      <c r="B627" s="108" t="n"/>
      <c r="C627" s="89" t="n"/>
      <c r="D627" s="111" t="n"/>
      <c r="E627" s="112" t="n"/>
      <c r="F627" s="112" t="n"/>
      <c r="G627" s="112" t="n"/>
      <c r="H627" s="112" t="n"/>
      <c r="I627" s="113" t="n"/>
      <c r="J627" s="92" t="n"/>
      <c r="K627" s="108" t="n"/>
      <c r="L627" s="89" t="n"/>
    </row>
    <row r="628">
      <c r="A628" s="64" t="n"/>
      <c r="B628" s="109" t="n"/>
      <c r="C628" s="90" t="n"/>
      <c r="D628" s="95" t="n"/>
      <c r="E628" s="96" t="n"/>
      <c r="F628" s="18" t="n"/>
      <c r="G628" s="89" t="n"/>
      <c r="H628" s="89" t="n"/>
      <c r="I628" s="28" t="n"/>
      <c r="J628" s="93" t="n"/>
      <c r="K628" s="109" t="n"/>
      <c r="L628" s="90" t="n"/>
    </row>
    <row r="629" ht="19.5" customHeight="1" s="155" thickBot="1">
      <c r="A629" s="64" t="n"/>
      <c r="B629" s="109" t="n"/>
      <c r="C629" s="90" t="n"/>
      <c r="D629" s="97" t="n"/>
      <c r="E629" s="98" t="n"/>
      <c r="F629" s="19" t="n"/>
      <c r="G629" s="91" t="n"/>
      <c r="H629" s="91" t="n"/>
      <c r="I629" s="20" t="n"/>
      <c r="J629" s="93" t="n"/>
      <c r="K629" s="109" t="n"/>
      <c r="L629" s="90" t="n"/>
    </row>
    <row r="630">
      <c r="A630" s="64" t="n"/>
      <c r="B630" s="109" t="n"/>
      <c r="C630" s="90" t="n"/>
      <c r="D630" s="76" t="n"/>
      <c r="E630" s="76" t="n"/>
      <c r="F630" s="21" t="n"/>
      <c r="G630" s="76" t="n"/>
      <c r="H630" s="85" t="n"/>
      <c r="I630" s="86" t="n"/>
      <c r="J630" s="93" t="n"/>
      <c r="K630" s="109" t="n"/>
      <c r="L630" s="90" t="n"/>
    </row>
    <row r="631" ht="19.5" customHeight="1" s="155" thickBot="1">
      <c r="A631" s="65" t="n"/>
      <c r="B631" s="110" t="n"/>
      <c r="C631" s="91" t="n"/>
      <c r="D631" s="77" t="n"/>
      <c r="E631" s="77" t="n"/>
      <c r="F631" s="22" t="n"/>
      <c r="G631" s="77" t="n"/>
      <c r="H631" s="87" t="n"/>
      <c r="I631" s="88" t="n"/>
      <c r="J631" s="94" t="n"/>
      <c r="K631" s="110" t="n"/>
      <c r="L631" s="91" t="n"/>
    </row>
    <row r="632" ht="18.75" customHeight="1" s="155" thickBot="1">
      <c r="A632" s="66" t="n"/>
      <c r="B632" s="132" t="n"/>
      <c r="C632" s="69" t="n"/>
      <c r="D632" s="135" t="n"/>
      <c r="E632" s="136" t="n"/>
      <c r="F632" s="136" t="n"/>
      <c r="G632" s="136" t="n"/>
      <c r="H632" s="136" t="n"/>
      <c r="I632" s="137" t="n"/>
      <c r="J632" s="78" t="n"/>
      <c r="K632" s="132" t="n"/>
      <c r="L632" s="69" t="n"/>
    </row>
    <row r="633">
      <c r="A633" s="67" t="n"/>
      <c r="B633" s="133" t="n"/>
      <c r="C633" s="70" t="n"/>
      <c r="D633" s="72" t="n"/>
      <c r="E633" s="73" t="n"/>
      <c r="F633" s="25" t="n"/>
      <c r="G633" s="69" t="n"/>
      <c r="H633" s="69" t="n"/>
      <c r="I633" s="29" t="n"/>
      <c r="J633" s="79" t="n"/>
      <c r="K633" s="133" t="n"/>
      <c r="L633" s="70" t="n"/>
    </row>
    <row r="634" ht="19.5" customHeight="1" s="155" thickBot="1">
      <c r="A634" s="67" t="n"/>
      <c r="B634" s="133" t="n"/>
      <c r="C634" s="70" t="n"/>
      <c r="D634" s="74" t="n"/>
      <c r="E634" s="75" t="n"/>
      <c r="F634" s="26" t="n"/>
      <c r="G634" s="71" t="n"/>
      <c r="H634" s="71" t="n"/>
      <c r="I634" s="27" t="n"/>
      <c r="J634" s="79" t="n"/>
      <c r="K634" s="133" t="n"/>
      <c r="L634" s="70" t="n"/>
    </row>
    <row r="635">
      <c r="A635" s="67" t="n"/>
      <c r="B635" s="133" t="n"/>
      <c r="C635" s="70" t="n"/>
      <c r="D635" s="76" t="n"/>
      <c r="E635" s="76" t="n"/>
      <c r="F635" s="21" t="n"/>
      <c r="G635" s="76" t="n"/>
      <c r="H635" s="85" t="n"/>
      <c r="I635" s="86" t="n"/>
      <c r="J635" s="79" t="n"/>
      <c r="K635" s="133" t="n"/>
      <c r="L635" s="70" t="n"/>
    </row>
    <row r="636" ht="19.5" customHeight="1" s="155" thickBot="1">
      <c r="A636" s="68" t="n"/>
      <c r="B636" s="134" t="n"/>
      <c r="C636" s="71" t="n"/>
      <c r="D636" s="77" t="n"/>
      <c r="E636" s="77" t="n"/>
      <c r="F636" s="22" t="n"/>
      <c r="G636" s="77" t="n"/>
      <c r="H636" s="87" t="n"/>
      <c r="I636" s="88" t="n"/>
      <c r="J636" s="80" t="n"/>
      <c r="K636" s="134" t="n"/>
      <c r="L636" s="71" t="n"/>
    </row>
    <row r="637" ht="18.75" customHeight="1" s="155" thickBot="1">
      <c r="A637" s="63" t="n"/>
      <c r="B637" s="108" t="n"/>
      <c r="C637" s="89" t="n"/>
      <c r="D637" s="111" t="n"/>
      <c r="E637" s="112" t="n"/>
      <c r="F637" s="112" t="n"/>
      <c r="G637" s="112" t="n"/>
      <c r="H637" s="112" t="n"/>
      <c r="I637" s="113" t="n"/>
      <c r="J637" s="92" t="n"/>
      <c r="K637" s="108" t="n"/>
      <c r="L637" s="89" t="n"/>
    </row>
    <row r="638">
      <c r="A638" s="64" t="n"/>
      <c r="B638" s="109" t="n"/>
      <c r="C638" s="90" t="n"/>
      <c r="D638" s="95" t="n"/>
      <c r="E638" s="96" t="n"/>
      <c r="F638" s="18" t="n"/>
      <c r="G638" s="89" t="n"/>
      <c r="H638" s="89" t="n"/>
      <c r="I638" s="28" t="n"/>
      <c r="J638" s="93" t="n"/>
      <c r="K638" s="109" t="n"/>
      <c r="L638" s="90" t="n"/>
    </row>
    <row r="639" ht="19.5" customHeight="1" s="155" thickBot="1">
      <c r="A639" s="64" t="n"/>
      <c r="B639" s="109" t="n"/>
      <c r="C639" s="90" t="n"/>
      <c r="D639" s="97" t="n"/>
      <c r="E639" s="98" t="n"/>
      <c r="F639" s="19" t="n"/>
      <c r="G639" s="91" t="n"/>
      <c r="H639" s="91" t="n"/>
      <c r="I639" s="20" t="n"/>
      <c r="J639" s="93" t="n"/>
      <c r="K639" s="109" t="n"/>
      <c r="L639" s="90" t="n"/>
    </row>
    <row r="640">
      <c r="A640" s="64" t="n"/>
      <c r="B640" s="109" t="n"/>
      <c r="C640" s="90" t="n"/>
      <c r="D640" s="76" t="n"/>
      <c r="E640" s="76" t="n"/>
      <c r="F640" s="21" t="n"/>
      <c r="G640" s="76" t="n"/>
      <c r="H640" s="85" t="n"/>
      <c r="I640" s="86" t="n"/>
      <c r="J640" s="93" t="n"/>
      <c r="K640" s="109" t="n"/>
      <c r="L640" s="90" t="n"/>
    </row>
    <row r="641" ht="19.5" customHeight="1" s="155" thickBot="1">
      <c r="A641" s="65" t="n"/>
      <c r="B641" s="110" t="n"/>
      <c r="C641" s="91" t="n"/>
      <c r="D641" s="77" t="n"/>
      <c r="E641" s="77" t="n"/>
      <c r="F641" s="22" t="n"/>
      <c r="G641" s="77" t="n"/>
      <c r="H641" s="87" t="n"/>
      <c r="I641" s="88" t="n"/>
      <c r="J641" s="94" t="n"/>
      <c r="K641" s="110" t="n"/>
      <c r="L641" s="91" t="n"/>
    </row>
    <row r="642" ht="18.75" customHeight="1" s="155" thickBot="1">
      <c r="A642" s="66" t="n"/>
      <c r="B642" s="132" t="n"/>
      <c r="C642" s="69" t="n"/>
      <c r="D642" s="135" t="n"/>
      <c r="E642" s="136" t="n"/>
      <c r="F642" s="136" t="n"/>
      <c r="G642" s="136" t="n"/>
      <c r="H642" s="136" t="n"/>
      <c r="I642" s="137" t="n"/>
      <c r="J642" s="78" t="n"/>
      <c r="K642" s="132" t="n"/>
      <c r="L642" s="69" t="n"/>
    </row>
    <row r="643">
      <c r="A643" s="67" t="n"/>
      <c r="B643" s="133" t="n"/>
      <c r="C643" s="70" t="n"/>
      <c r="D643" s="72" t="n"/>
      <c r="E643" s="73" t="n"/>
      <c r="F643" s="25" t="n"/>
      <c r="G643" s="69" t="n"/>
      <c r="H643" s="69" t="n"/>
      <c r="I643" s="29" t="n"/>
      <c r="J643" s="79" t="n"/>
      <c r="K643" s="133" t="n"/>
      <c r="L643" s="70" t="n"/>
    </row>
    <row r="644" ht="19.5" customHeight="1" s="155" thickBot="1">
      <c r="A644" s="67" t="n"/>
      <c r="B644" s="133" t="n"/>
      <c r="C644" s="70" t="n"/>
      <c r="D644" s="74" t="n"/>
      <c r="E644" s="75" t="n"/>
      <c r="F644" s="26" t="n"/>
      <c r="G644" s="71" t="n"/>
      <c r="H644" s="71" t="n"/>
      <c r="I644" s="27" t="n"/>
      <c r="J644" s="79" t="n"/>
      <c r="K644" s="133" t="n"/>
      <c r="L644" s="70" t="n"/>
    </row>
    <row r="645">
      <c r="A645" s="67" t="n"/>
      <c r="B645" s="133" t="n"/>
      <c r="C645" s="70" t="n"/>
      <c r="D645" s="76" t="n"/>
      <c r="E645" s="76" t="n"/>
      <c r="F645" s="21" t="n"/>
      <c r="G645" s="76" t="n"/>
      <c r="H645" s="85" t="n"/>
      <c r="I645" s="86" t="n"/>
      <c r="J645" s="79" t="n"/>
      <c r="K645" s="133" t="n"/>
      <c r="L645" s="70" t="n"/>
    </row>
    <row r="646" ht="19.5" customHeight="1" s="155" thickBot="1">
      <c r="A646" s="68" t="n"/>
      <c r="B646" s="134" t="n"/>
      <c r="C646" s="71" t="n"/>
      <c r="D646" s="77" t="n"/>
      <c r="E646" s="77" t="n"/>
      <c r="F646" s="22" t="n"/>
      <c r="G646" s="77" t="n"/>
      <c r="H646" s="87" t="n"/>
      <c r="I646" s="88" t="n"/>
      <c r="J646" s="80" t="n"/>
      <c r="K646" s="134" t="n"/>
      <c r="L646" s="71" t="n"/>
    </row>
    <row r="647" ht="19.5" customHeight="1" s="155" thickBot="1">
      <c r="A647" s="63" t="n"/>
      <c r="B647" s="108" t="n"/>
      <c r="C647" s="89" t="n"/>
      <c r="D647" s="111" t="n"/>
      <c r="E647" s="112" t="n"/>
      <c r="F647" s="112" t="n"/>
      <c r="G647" s="112" t="n"/>
      <c r="H647" s="112" t="n"/>
      <c r="I647" s="113" t="n"/>
      <c r="J647" s="92" t="n"/>
      <c r="K647" s="108" t="n"/>
      <c r="L647" s="89" t="n"/>
    </row>
    <row r="648">
      <c r="A648" s="64" t="n"/>
      <c r="B648" s="109" t="n"/>
      <c r="C648" s="90" t="n"/>
      <c r="D648" s="95" t="n"/>
      <c r="E648" s="96" t="n"/>
      <c r="F648" s="18" t="n"/>
      <c r="G648" s="89" t="n"/>
      <c r="H648" s="89" t="n"/>
      <c r="I648" s="28" t="n"/>
      <c r="J648" s="93" t="n"/>
      <c r="K648" s="109" t="n"/>
      <c r="L648" s="90" t="n"/>
    </row>
    <row r="649" ht="19.5" customHeight="1" s="155" thickBot="1">
      <c r="A649" s="64" t="n"/>
      <c r="B649" s="109" t="n"/>
      <c r="C649" s="90" t="n"/>
      <c r="D649" s="97" t="n"/>
      <c r="E649" s="98" t="n"/>
      <c r="F649" s="19" t="n"/>
      <c r="G649" s="91" t="n"/>
      <c r="H649" s="91" t="n"/>
      <c r="I649" s="20" t="n"/>
      <c r="J649" s="93" t="n"/>
      <c r="K649" s="109" t="n"/>
      <c r="L649" s="90" t="n"/>
    </row>
    <row r="650">
      <c r="A650" s="64" t="n"/>
      <c r="B650" s="109" t="n"/>
      <c r="C650" s="90" t="n"/>
      <c r="D650" s="76" t="n"/>
      <c r="E650" s="76" t="n"/>
      <c r="F650" s="21" t="n"/>
      <c r="G650" s="76" t="n"/>
      <c r="H650" s="85" t="n"/>
      <c r="I650" s="86" t="n"/>
      <c r="J650" s="93" t="n"/>
      <c r="K650" s="109" t="n"/>
      <c r="L650" s="90" t="n"/>
    </row>
    <row r="651" ht="19.5" customHeight="1" s="155" thickBot="1">
      <c r="A651" s="65" t="n"/>
      <c r="B651" s="110" t="n"/>
      <c r="C651" s="91" t="n"/>
      <c r="D651" s="77" t="n"/>
      <c r="E651" s="77" t="n"/>
      <c r="F651" s="22" t="n"/>
      <c r="G651" s="77" t="n"/>
      <c r="H651" s="87" t="n"/>
      <c r="I651" s="88" t="n"/>
      <c r="J651" s="94" t="n"/>
      <c r="K651" s="110" t="n"/>
      <c r="L651" s="91" t="n"/>
    </row>
    <row r="652" ht="19.5" customHeight="1" s="155" thickBot="1">
      <c r="A652" s="66" t="n"/>
      <c r="B652" s="132" t="n"/>
      <c r="C652" s="69" t="n"/>
      <c r="D652" s="135" t="n"/>
      <c r="E652" s="136" t="n"/>
      <c r="F652" s="136" t="n"/>
      <c r="G652" s="136" t="n"/>
      <c r="H652" s="136" t="n"/>
      <c r="I652" s="137" t="n"/>
      <c r="J652" s="78" t="n"/>
      <c r="K652" s="132" t="n"/>
      <c r="L652" s="69" t="n"/>
    </row>
    <row r="653">
      <c r="A653" s="67" t="n"/>
      <c r="B653" s="133" t="n"/>
      <c r="C653" s="70" t="n"/>
      <c r="D653" s="72" t="n"/>
      <c r="E653" s="73" t="n"/>
      <c r="F653" s="25" t="n"/>
      <c r="G653" s="69" t="n"/>
      <c r="H653" s="69" t="n"/>
      <c r="I653" s="29" t="n"/>
      <c r="J653" s="79" t="n"/>
      <c r="K653" s="133" t="n"/>
      <c r="L653" s="70" t="n"/>
    </row>
    <row r="654" ht="19.5" customHeight="1" s="155" thickBot="1">
      <c r="A654" s="67" t="n"/>
      <c r="B654" s="133" t="n"/>
      <c r="C654" s="70" t="n"/>
      <c r="D654" s="74" t="n"/>
      <c r="E654" s="75" t="n"/>
      <c r="F654" s="26" t="n"/>
      <c r="G654" s="71" t="n"/>
      <c r="H654" s="71" t="n"/>
      <c r="I654" s="27" t="n"/>
      <c r="J654" s="79" t="n"/>
      <c r="K654" s="133" t="n"/>
      <c r="L654" s="70" t="n"/>
    </row>
    <row r="655">
      <c r="A655" s="67" t="n"/>
      <c r="B655" s="133" t="n"/>
      <c r="C655" s="70" t="n"/>
      <c r="D655" s="76" t="n"/>
      <c r="E655" s="76" t="n"/>
      <c r="F655" s="21" t="n"/>
      <c r="G655" s="76" t="n"/>
      <c r="H655" s="85" t="n"/>
      <c r="I655" s="86" t="n"/>
      <c r="J655" s="79" t="n"/>
      <c r="K655" s="133" t="n"/>
      <c r="L655" s="70" t="n"/>
    </row>
    <row r="656" ht="19.5" customHeight="1" s="155" thickBot="1">
      <c r="A656" s="68" t="n"/>
      <c r="B656" s="134" t="n"/>
      <c r="C656" s="71" t="n"/>
      <c r="D656" s="77" t="n"/>
      <c r="E656" s="77" t="n"/>
      <c r="F656" s="22" t="n"/>
      <c r="G656" s="77" t="n"/>
      <c r="H656" s="87" t="n"/>
      <c r="I656" s="88" t="n"/>
      <c r="J656" s="80" t="n"/>
      <c r="K656" s="134" t="n"/>
      <c r="L656" s="71" t="n"/>
    </row>
  </sheetData>
  <mergeCells count="421">
    <mergeCell ref="D60:E60"/>
    <mergeCell ref="G82:G83"/>
    <mergeCell ref="H102:H103"/>
    <mergeCell ref="D45:E45"/>
    <mergeCell ref="B36:B38"/>
    <mergeCell ref="G65:G66"/>
    <mergeCell ref="G121:G122"/>
    <mergeCell ref="L108:L112"/>
    <mergeCell ref="J135:J137"/>
    <mergeCell ref="H67:I68"/>
    <mergeCell ref="D87:D88"/>
    <mergeCell ref="D70:E70"/>
    <mergeCell ref="A31:A35"/>
    <mergeCell ref="D62:D63"/>
    <mergeCell ref="G123:G124"/>
    <mergeCell ref="H13:H14"/>
    <mergeCell ref="C74:C78"/>
    <mergeCell ref="G60:G61"/>
    <mergeCell ref="C89:C93"/>
    <mergeCell ref="D71:E71"/>
    <mergeCell ref="H29:I30"/>
    <mergeCell ref="C44:C46"/>
    <mergeCell ref="C26:C30"/>
    <mergeCell ref="H8:H9"/>
    <mergeCell ref="H123:I124"/>
    <mergeCell ref="H121:H122"/>
    <mergeCell ref="G149:G150"/>
    <mergeCell ref="G136:G137"/>
    <mergeCell ref="G70:G71"/>
    <mergeCell ref="G13:G14"/>
    <mergeCell ref="G151:G152"/>
    <mergeCell ref="D77:D78"/>
    <mergeCell ref="D131:E131"/>
    <mergeCell ref="D7:I7"/>
    <mergeCell ref="J138:J142"/>
    <mergeCell ref="D141:D142"/>
    <mergeCell ref="A12:A15"/>
    <mergeCell ref="L148:L152"/>
    <mergeCell ref="A47:A53"/>
    <mergeCell ref="C12:C15"/>
    <mergeCell ref="D66:E66"/>
    <mergeCell ref="D126:E126"/>
    <mergeCell ref="J163:J167"/>
    <mergeCell ref="H42:I43"/>
    <mergeCell ref="G154:G155"/>
    <mergeCell ref="E104:E105"/>
    <mergeCell ref="G104:G105"/>
    <mergeCell ref="E106:E107"/>
    <mergeCell ref="G131:G132"/>
    <mergeCell ref="G106:G107"/>
    <mergeCell ref="L130:L134"/>
    <mergeCell ref="J84:J88"/>
    <mergeCell ref="D144:E144"/>
    <mergeCell ref="G126:G127"/>
    <mergeCell ref="D81:E81"/>
    <mergeCell ref="J7:J11"/>
    <mergeCell ref="D139:E139"/>
    <mergeCell ref="J47:J53"/>
    <mergeCell ref="J21:J25"/>
    <mergeCell ref="E99:E100"/>
    <mergeCell ref="H24:I25"/>
    <mergeCell ref="L21:L25"/>
    <mergeCell ref="H60:H61"/>
    <mergeCell ref="G80:G81"/>
    <mergeCell ref="D15:I15"/>
    <mergeCell ref="G92:G93"/>
    <mergeCell ref="D156:D157"/>
    <mergeCell ref="A79:A83"/>
    <mergeCell ref="C108:C112"/>
    <mergeCell ref="D79:I79"/>
    <mergeCell ref="D28:E28"/>
    <mergeCell ref="D55:E55"/>
    <mergeCell ref="H50:I51"/>
    <mergeCell ref="A74:A78"/>
    <mergeCell ref="C84:C88"/>
    <mergeCell ref="J36:J38"/>
    <mergeCell ref="J74:J78"/>
    <mergeCell ref="A89:A93"/>
    <mergeCell ref="H52:I53"/>
    <mergeCell ref="C138:C142"/>
    <mergeCell ref="E141:E142"/>
    <mergeCell ref="B12:B15"/>
    <mergeCell ref="L138:L142"/>
    <mergeCell ref="E156:E157"/>
    <mergeCell ref="E34:E35"/>
    <mergeCell ref="L59:L63"/>
    <mergeCell ref="D111:D112"/>
    <mergeCell ref="G34:G35"/>
    <mergeCell ref="L69:L73"/>
    <mergeCell ref="D104:D105"/>
    <mergeCell ref="D145:E145"/>
    <mergeCell ref="D106:D107"/>
    <mergeCell ref="G29:G30"/>
    <mergeCell ref="H131:H132"/>
    <mergeCell ref="L101:L107"/>
    <mergeCell ref="A148:A152"/>
    <mergeCell ref="H32:H33"/>
    <mergeCell ref="D94:I94"/>
    <mergeCell ref="D122:E122"/>
    <mergeCell ref="D18:E18"/>
    <mergeCell ref="C101:C107"/>
    <mergeCell ref="H126:H127"/>
    <mergeCell ref="L74:L78"/>
    <mergeCell ref="C143:C147"/>
    <mergeCell ref="G102:G103"/>
    <mergeCell ref="J89:J93"/>
    <mergeCell ref="L89:L93"/>
    <mergeCell ref="A158:A162"/>
    <mergeCell ref="L44:L46"/>
    <mergeCell ref="J26:J30"/>
    <mergeCell ref="D99:D100"/>
    <mergeCell ref="L26:L30"/>
    <mergeCell ref="L153:L157"/>
    <mergeCell ref="L143:L147"/>
    <mergeCell ref="D16:I16"/>
    <mergeCell ref="G97:G98"/>
    <mergeCell ref="A26:A30"/>
    <mergeCell ref="C153:C157"/>
    <mergeCell ref="H144:H145"/>
    <mergeCell ref="C125:C129"/>
    <mergeCell ref="D160:E160"/>
    <mergeCell ref="H45:H46"/>
    <mergeCell ref="H166:I167"/>
    <mergeCell ref="H139:H140"/>
    <mergeCell ref="H97:I98"/>
    <mergeCell ref="E50:E51"/>
    <mergeCell ref="G50:G51"/>
    <mergeCell ref="A16:A20"/>
    <mergeCell ref="D31:I31"/>
    <mergeCell ref="C16:C20"/>
    <mergeCell ref="D158:I158"/>
    <mergeCell ref="L64:L68"/>
    <mergeCell ref="D34:D35"/>
    <mergeCell ref="A108:A112"/>
    <mergeCell ref="C59:C63"/>
    <mergeCell ref="C130:C134"/>
    <mergeCell ref="D108:I108"/>
    <mergeCell ref="D115:E115"/>
    <mergeCell ref="D90:E90"/>
    <mergeCell ref="E128:E129"/>
    <mergeCell ref="G128:G129"/>
    <mergeCell ref="H77:I78"/>
    <mergeCell ref="H141:I142"/>
    <mergeCell ref="D113:I113"/>
    <mergeCell ref="D103:E103"/>
    <mergeCell ref="D37:E37"/>
    <mergeCell ref="D148:I148"/>
    <mergeCell ref="D44:I44"/>
    <mergeCell ref="D9:E9"/>
    <mergeCell ref="E57:E58"/>
    <mergeCell ref="C64:C68"/>
    <mergeCell ref="E146:E147"/>
    <mergeCell ref="G75:G76"/>
    <mergeCell ref="G27:G28"/>
    <mergeCell ref="H95:H96"/>
    <mergeCell ref="J12:J15"/>
    <mergeCell ref="D38:E38"/>
    <mergeCell ref="J108:J112"/>
    <mergeCell ref="C94:C100"/>
    <mergeCell ref="C120:C124"/>
    <mergeCell ref="E52:E53"/>
    <mergeCell ref="E123:E124"/>
    <mergeCell ref="G52:G53"/>
    <mergeCell ref="G116:G117"/>
    <mergeCell ref="D96:E96"/>
    <mergeCell ref="L84:L88"/>
    <mergeCell ref="A44:A46"/>
    <mergeCell ref="E118:E119"/>
    <mergeCell ref="D57:D58"/>
    <mergeCell ref="G118:G119"/>
    <mergeCell ref="D27:E27"/>
    <mergeCell ref="C69:C73"/>
    <mergeCell ref="G55:G56"/>
    <mergeCell ref="H87:I88"/>
    <mergeCell ref="D91:E91"/>
    <mergeCell ref="H116:I117"/>
    <mergeCell ref="D133:D134"/>
    <mergeCell ref="H82:I83"/>
    <mergeCell ref="H118:I119"/>
    <mergeCell ref="G144:G145"/>
    <mergeCell ref="B44:B46"/>
    <mergeCell ref="D128:D129"/>
    <mergeCell ref="D109:E109"/>
    <mergeCell ref="D46:E46"/>
    <mergeCell ref="D40:E40"/>
    <mergeCell ref="D47:I47"/>
    <mergeCell ref="J158:J162"/>
    <mergeCell ref="C7:C11"/>
    <mergeCell ref="H111:I112"/>
    <mergeCell ref="H62:I63"/>
    <mergeCell ref="J130:J134"/>
    <mergeCell ref="D41:E41"/>
    <mergeCell ref="H104:I105"/>
    <mergeCell ref="D146:D147"/>
    <mergeCell ref="E166:E167"/>
    <mergeCell ref="H27:H28"/>
    <mergeCell ref="J153:J157"/>
    <mergeCell ref="H106:I107"/>
    <mergeCell ref="D137:E137"/>
    <mergeCell ref="L125:L129"/>
    <mergeCell ref="D123:D124"/>
    <mergeCell ref="C113:C119"/>
    <mergeCell ref="D132:E132"/>
    <mergeCell ref="E92:E93"/>
    <mergeCell ref="G8:G9"/>
    <mergeCell ref="J16:J20"/>
    <mergeCell ref="H19:I20"/>
    <mergeCell ref="H55:H56"/>
    <mergeCell ref="E10:E11"/>
    <mergeCell ref="G10:G11"/>
    <mergeCell ref="J143:J147"/>
    <mergeCell ref="E87:E88"/>
    <mergeCell ref="G87:G88"/>
    <mergeCell ref="D151:D152"/>
    <mergeCell ref="D61:E61"/>
    <mergeCell ref="A130:A134"/>
    <mergeCell ref="G139:G140"/>
    <mergeCell ref="D48:E48"/>
    <mergeCell ref="D74:I74"/>
    <mergeCell ref="D130:I130"/>
    <mergeCell ref="A138:A142"/>
    <mergeCell ref="D59:I59"/>
    <mergeCell ref="H37:H38"/>
    <mergeCell ref="D56:E56"/>
    <mergeCell ref="A69:A73"/>
    <mergeCell ref="D127:E127"/>
    <mergeCell ref="D69:I69"/>
    <mergeCell ref="C79:C83"/>
    <mergeCell ref="D114:E114"/>
    <mergeCell ref="H48:H49"/>
    <mergeCell ref="D10:D11"/>
    <mergeCell ref="J148:J152"/>
    <mergeCell ref="D21:I21"/>
    <mergeCell ref="J54:J58"/>
    <mergeCell ref="C36:C38"/>
    <mergeCell ref="L54:L58"/>
    <mergeCell ref="J94:J100"/>
    <mergeCell ref="L94:L100"/>
    <mergeCell ref="D140:E140"/>
    <mergeCell ref="G62:G63"/>
    <mergeCell ref="H17:H18"/>
    <mergeCell ref="A64:A68"/>
    <mergeCell ref="D75:E75"/>
    <mergeCell ref="D64:I64"/>
    <mergeCell ref="J44:J46"/>
    <mergeCell ref="J69:J73"/>
    <mergeCell ref="E97:E98"/>
    <mergeCell ref="D138:I138"/>
    <mergeCell ref="A153:A157"/>
    <mergeCell ref="G90:G91"/>
    <mergeCell ref="G77:G78"/>
    <mergeCell ref="L39:L43"/>
    <mergeCell ref="G141:G142"/>
    <mergeCell ref="E42:E43"/>
    <mergeCell ref="G42:G43"/>
    <mergeCell ref="A113:A119"/>
    <mergeCell ref="E29:E30"/>
    <mergeCell ref="D135:I135"/>
    <mergeCell ref="D65:E65"/>
    <mergeCell ref="H40:H41"/>
    <mergeCell ref="G166:G167"/>
    <mergeCell ref="G37:G38"/>
    <mergeCell ref="J64:J68"/>
    <mergeCell ref="L120:L124"/>
    <mergeCell ref="G24:G25"/>
    <mergeCell ref="D17:E17"/>
    <mergeCell ref="A59:A63"/>
    <mergeCell ref="G95:G96"/>
    <mergeCell ref="D89:I89"/>
    <mergeCell ref="H10:I11"/>
    <mergeCell ref="D92:D93"/>
    <mergeCell ref="E72:E73"/>
    <mergeCell ref="D42:D43"/>
    <mergeCell ref="D26:I26"/>
    <mergeCell ref="G72:G73"/>
    <mergeCell ref="D153:I153"/>
    <mergeCell ref="D29:D30"/>
    <mergeCell ref="A54:A58"/>
    <mergeCell ref="C54:C58"/>
    <mergeCell ref="H133:I134"/>
    <mergeCell ref="G159:G160"/>
    <mergeCell ref="D14:E14"/>
    <mergeCell ref="D85:E85"/>
    <mergeCell ref="H34:I35"/>
    <mergeCell ref="C31:C35"/>
    <mergeCell ref="E151:E152"/>
    <mergeCell ref="G161:G162"/>
    <mergeCell ref="G17:G18"/>
    <mergeCell ref="J113:J119"/>
    <mergeCell ref="H72:I73"/>
    <mergeCell ref="L113:L119"/>
    <mergeCell ref="H128:I129"/>
    <mergeCell ref="D159:E159"/>
    <mergeCell ref="E19:E20"/>
    <mergeCell ref="D80:E80"/>
    <mergeCell ref="G19:G20"/>
    <mergeCell ref="G156:G157"/>
    <mergeCell ref="D166:D167"/>
    <mergeCell ref="D136:E136"/>
    <mergeCell ref="A143:A147"/>
    <mergeCell ref="D12:I12"/>
    <mergeCell ref="D154:E154"/>
    <mergeCell ref="D143:I143"/>
    <mergeCell ref="D97:D98"/>
    <mergeCell ref="D24:D25"/>
    <mergeCell ref="L7:L11"/>
    <mergeCell ref="D161:D162"/>
    <mergeCell ref="E116:E117"/>
    <mergeCell ref="H146:I147"/>
    <mergeCell ref="G45:G46"/>
    <mergeCell ref="G32:G33"/>
    <mergeCell ref="D8:E8"/>
    <mergeCell ref="H156:I157"/>
    <mergeCell ref="D19:D20"/>
    <mergeCell ref="H154:H155"/>
    <mergeCell ref="G109:G110"/>
    <mergeCell ref="E111:E112"/>
    <mergeCell ref="G40:G41"/>
    <mergeCell ref="D50:D51"/>
    <mergeCell ref="G111:G112"/>
    <mergeCell ref="G48:G49"/>
    <mergeCell ref="D52:D53"/>
    <mergeCell ref="D22:E22"/>
    <mergeCell ref="D155:E155"/>
    <mergeCell ref="D149:E149"/>
    <mergeCell ref="L135:L137"/>
    <mergeCell ref="C39:C43"/>
    <mergeCell ref="L36:L38"/>
    <mergeCell ref="D86:E86"/>
    <mergeCell ref="D13:E13"/>
    <mergeCell ref="H159:H160"/>
    <mergeCell ref="D72:D73"/>
    <mergeCell ref="D150:E150"/>
    <mergeCell ref="B135:B137"/>
    <mergeCell ref="H90:H91"/>
    <mergeCell ref="H151:I152"/>
    <mergeCell ref="H65:H66"/>
    <mergeCell ref="H136:H137"/>
    <mergeCell ref="G22:G23"/>
    <mergeCell ref="A84:A88"/>
    <mergeCell ref="D84:I84"/>
    <mergeCell ref="L47:L53"/>
    <mergeCell ref="D33:E33"/>
    <mergeCell ref="G99:G100"/>
    <mergeCell ref="D164:E164"/>
    <mergeCell ref="A163:A167"/>
    <mergeCell ref="C163:C167"/>
    <mergeCell ref="A135:A137"/>
    <mergeCell ref="C135:C137"/>
    <mergeCell ref="J79:J83"/>
    <mergeCell ref="H57:I58"/>
    <mergeCell ref="L79:L83"/>
    <mergeCell ref="H164:H165"/>
    <mergeCell ref="H85:H86"/>
    <mergeCell ref="H99:I100"/>
    <mergeCell ref="C158:C162"/>
    <mergeCell ref="E161:E162"/>
    <mergeCell ref="D76:E76"/>
    <mergeCell ref="H22:H23"/>
    <mergeCell ref="H149:H150"/>
    <mergeCell ref="D116:D117"/>
    <mergeCell ref="G114:G115"/>
    <mergeCell ref="H80:H81"/>
    <mergeCell ref="D118:D119"/>
    <mergeCell ref="H109:H110"/>
    <mergeCell ref="L16:L20"/>
    <mergeCell ref="H75:H76"/>
    <mergeCell ref="A7:A11"/>
    <mergeCell ref="D165:E165"/>
    <mergeCell ref="J59:J63"/>
    <mergeCell ref="E24:E25"/>
    <mergeCell ref="D23:E23"/>
    <mergeCell ref="D36:I36"/>
    <mergeCell ref="D101:I101"/>
    <mergeCell ref="E67:E68"/>
    <mergeCell ref="L163:L167"/>
    <mergeCell ref="G67:G68"/>
    <mergeCell ref="C148:C152"/>
    <mergeCell ref="E82:E83"/>
    <mergeCell ref="A125:A129"/>
    <mergeCell ref="J31:J35"/>
    <mergeCell ref="D125:I125"/>
    <mergeCell ref="L31:L35"/>
    <mergeCell ref="A101:A107"/>
    <mergeCell ref="L158:L162"/>
    <mergeCell ref="D49:E49"/>
    <mergeCell ref="A36:A38"/>
    <mergeCell ref="A39:A43"/>
    <mergeCell ref="J120:J124"/>
    <mergeCell ref="D102:E102"/>
    <mergeCell ref="E62:E63"/>
    <mergeCell ref="A94:A100"/>
    <mergeCell ref="G164:G165"/>
    <mergeCell ref="A120:A124"/>
    <mergeCell ref="D120:I120"/>
    <mergeCell ref="A21:A25"/>
    <mergeCell ref="C47:C53"/>
    <mergeCell ref="G57:G58"/>
    <mergeCell ref="C21:C25"/>
    <mergeCell ref="D163:I163"/>
    <mergeCell ref="L12:L15"/>
    <mergeCell ref="J125:J129"/>
    <mergeCell ref="J101:J107"/>
    <mergeCell ref="H114:H115"/>
    <mergeCell ref="D95:E95"/>
    <mergeCell ref="H70:H71"/>
    <mergeCell ref="D32:E32"/>
    <mergeCell ref="G146:G147"/>
    <mergeCell ref="E77:E78"/>
    <mergeCell ref="E133:E134"/>
    <mergeCell ref="G133:G134"/>
    <mergeCell ref="D39:I39"/>
    <mergeCell ref="H92:I93"/>
    <mergeCell ref="J39:J43"/>
    <mergeCell ref="D54:I54"/>
    <mergeCell ref="G85:G86"/>
    <mergeCell ref="D67:D68"/>
    <mergeCell ref="H161:I162"/>
    <mergeCell ref="D121:E121"/>
    <mergeCell ref="D82:D83"/>
    <mergeCell ref="D110:E110"/>
  </mergeCells>
  <hyperlinks>
    <hyperlink xmlns:r="http://schemas.openxmlformats.org/officeDocument/2006/relationships" ref="A7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4&amp;ec_order_no=712009&amp;page_from=2&amp;account_get_kbn=" r:id="rId1"/>
    <hyperlink xmlns:r="http://schemas.openxmlformats.org/officeDocument/2006/relationships" ref="D7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2"/>
    <hyperlink xmlns:r="http://schemas.openxmlformats.org/officeDocument/2006/relationships" ref="A12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5&amp;ec_order_no=712173&amp;page_from=2&amp;account_get_kbn=" r:id="rId3"/>
    <hyperlink xmlns:r="http://schemas.openxmlformats.org/officeDocument/2006/relationships" ref="D12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"/>
    <hyperlink xmlns:r="http://schemas.openxmlformats.org/officeDocument/2006/relationships" ref="A16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6&amp;ec_order_no=713492&amp;page_from=2&amp;account_get_kbn=" r:id="rId5"/>
    <hyperlink xmlns:r="http://schemas.openxmlformats.org/officeDocument/2006/relationships" ref="D16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6"/>
    <hyperlink xmlns:r="http://schemas.openxmlformats.org/officeDocument/2006/relationships" ref="A21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7&amp;ec_order_no=713550&amp;page_from=2&amp;account_get_kbn=" r:id="rId7"/>
    <hyperlink xmlns:r="http://schemas.openxmlformats.org/officeDocument/2006/relationships" ref="D21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8"/>
    <hyperlink xmlns:r="http://schemas.openxmlformats.org/officeDocument/2006/relationships" ref="A26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8&amp;ec_order_no=714121&amp;page_from=2&amp;account_get_kbn=" r:id="rId9"/>
    <hyperlink xmlns:r="http://schemas.openxmlformats.org/officeDocument/2006/relationships" ref="D26" display="https://site1.sbisec.co.jp/ETGate/?_ControlID=WPLETstT012Control&amp;_PageID=WPLETstT012Rlst10&amp;_DataStoreID=DSWPLETstT012Control&amp;_SeqNo=1756711057264_default_task_327513_DefaultPID_DefaultAID&amp;getFlg=on&amp;_ActionID=openSubStock&amp;stock_sec_code_mul=2378+&amp;exchange_code=TKY&amp;i_stock_sec=2378+&amp;i_dom_flg=1&amp;i_exchange_code=TKY&amp;i_output_type=0&amp;PER=1" r:id="rId10"/>
    <hyperlink xmlns:r="http://schemas.openxmlformats.org/officeDocument/2006/relationships" ref="A31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9&amp;ec_order_no=714654&amp;page_from=2&amp;account_get_kbn=" r:id="rId11"/>
    <hyperlink xmlns:r="http://schemas.openxmlformats.org/officeDocument/2006/relationships" ref="D31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12"/>
    <hyperlink xmlns:r="http://schemas.openxmlformats.org/officeDocument/2006/relationships" ref="A36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0&amp;ec_order_no=714696&amp;page_from=2&amp;account_get_kbn=" r:id="rId13"/>
    <hyperlink xmlns:r="http://schemas.openxmlformats.org/officeDocument/2006/relationships" ref="D36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14"/>
    <hyperlink xmlns:r="http://schemas.openxmlformats.org/officeDocument/2006/relationships" ref="A39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1&amp;ec_order_no=714711&amp;page_from=2&amp;account_get_kbn=" r:id="rId15"/>
    <hyperlink xmlns:r="http://schemas.openxmlformats.org/officeDocument/2006/relationships" ref="D39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16"/>
    <hyperlink xmlns:r="http://schemas.openxmlformats.org/officeDocument/2006/relationships" ref="A4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2&amp;ec_order_no=714800&amp;page_from=2&amp;account_get_kbn=" r:id="rId17"/>
    <hyperlink xmlns:r="http://schemas.openxmlformats.org/officeDocument/2006/relationships" ref="D44" display="https://site1.sbisec.co.jp/ETGate/?_ControlID=WPLETstT012Control&amp;_PageID=WPLETstT012Rlst10&amp;_DataStoreID=DSWPLETstT012Control&amp;_SeqNo=1756711057264_default_task_327513_DefaultPID_DefaultAID&amp;getFlg=on&amp;_ActionID=openSubStock&amp;stock_sec_code_mul=3543+&amp;exchange_code=TKY&amp;i_stock_sec=3543+&amp;i_dom_flg=1&amp;i_exchange_code=TKY&amp;i_output_type=0&amp;PER=1" r:id="rId18"/>
    <hyperlink xmlns:r="http://schemas.openxmlformats.org/officeDocument/2006/relationships" ref="A47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3&amp;ec_order_no=715162&amp;page_from=2&amp;account_get_kbn=" r:id="rId19"/>
    <hyperlink xmlns:r="http://schemas.openxmlformats.org/officeDocument/2006/relationships" ref="D47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20"/>
    <hyperlink xmlns:r="http://schemas.openxmlformats.org/officeDocument/2006/relationships" ref="A5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4&amp;ec_order_no=715226&amp;page_from=2&amp;account_get_kbn=" r:id="rId21"/>
    <hyperlink xmlns:r="http://schemas.openxmlformats.org/officeDocument/2006/relationships" ref="D54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22"/>
    <hyperlink xmlns:r="http://schemas.openxmlformats.org/officeDocument/2006/relationships" ref="A59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5&amp;ec_order_no=715246&amp;page_from=2&amp;account_get_kbn=" r:id="rId23"/>
    <hyperlink xmlns:r="http://schemas.openxmlformats.org/officeDocument/2006/relationships" ref="D59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24"/>
    <hyperlink xmlns:r="http://schemas.openxmlformats.org/officeDocument/2006/relationships" ref="A64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6&amp;ec_order_no=715382&amp;page_from=2&amp;account_get_kbn=" r:id="rId25"/>
    <hyperlink xmlns:r="http://schemas.openxmlformats.org/officeDocument/2006/relationships" ref="D6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26"/>
    <hyperlink xmlns:r="http://schemas.openxmlformats.org/officeDocument/2006/relationships" ref="A69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7&amp;ec_order_no=715605&amp;page_from=2&amp;account_get_kbn=" r:id="rId27"/>
    <hyperlink xmlns:r="http://schemas.openxmlformats.org/officeDocument/2006/relationships" ref="D69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28"/>
    <hyperlink xmlns:r="http://schemas.openxmlformats.org/officeDocument/2006/relationships" ref="A7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8&amp;ec_order_no=715979&amp;page_from=2&amp;account_get_kbn=" r:id="rId29"/>
    <hyperlink xmlns:r="http://schemas.openxmlformats.org/officeDocument/2006/relationships" ref="D7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0"/>
    <hyperlink xmlns:r="http://schemas.openxmlformats.org/officeDocument/2006/relationships" ref="A79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9&amp;ec_order_no=715991&amp;page_from=2&amp;account_get_kbn=" r:id="rId31"/>
    <hyperlink xmlns:r="http://schemas.openxmlformats.org/officeDocument/2006/relationships" ref="D79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2"/>
    <hyperlink xmlns:r="http://schemas.openxmlformats.org/officeDocument/2006/relationships" ref="A8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0&amp;ec_order_no=716068&amp;page_from=2&amp;account_get_kbn=" r:id="rId33"/>
    <hyperlink xmlns:r="http://schemas.openxmlformats.org/officeDocument/2006/relationships" ref="D8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4"/>
    <hyperlink xmlns:r="http://schemas.openxmlformats.org/officeDocument/2006/relationships" ref="A89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1&amp;ec_order_no=716082&amp;page_from=2&amp;account_get_kbn=" r:id="rId35"/>
    <hyperlink xmlns:r="http://schemas.openxmlformats.org/officeDocument/2006/relationships" ref="D89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6"/>
    <hyperlink xmlns:r="http://schemas.openxmlformats.org/officeDocument/2006/relationships" ref="A9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2&amp;ec_order_no=716143&amp;page_from=2&amp;account_get_kbn=" r:id="rId37"/>
    <hyperlink xmlns:r="http://schemas.openxmlformats.org/officeDocument/2006/relationships" ref="D9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8"/>
    <hyperlink xmlns:r="http://schemas.openxmlformats.org/officeDocument/2006/relationships" ref="A101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3&amp;ec_order_no=716152&amp;page_from=2&amp;account_get_kbn=" r:id="rId39"/>
    <hyperlink xmlns:r="http://schemas.openxmlformats.org/officeDocument/2006/relationships" ref="D101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0"/>
    <hyperlink xmlns:r="http://schemas.openxmlformats.org/officeDocument/2006/relationships" ref="A10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4&amp;ec_order_no=716171&amp;page_from=2&amp;account_get_kbn=" r:id="rId41"/>
    <hyperlink xmlns:r="http://schemas.openxmlformats.org/officeDocument/2006/relationships" ref="D10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2"/>
    <hyperlink xmlns:r="http://schemas.openxmlformats.org/officeDocument/2006/relationships" ref="A11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5&amp;ec_order_no=716175&amp;page_from=2&amp;account_get_kbn=" r:id="rId43"/>
    <hyperlink xmlns:r="http://schemas.openxmlformats.org/officeDocument/2006/relationships" ref="D11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4"/>
    <hyperlink xmlns:r="http://schemas.openxmlformats.org/officeDocument/2006/relationships" ref="A120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6&amp;ec_order_no=716368&amp;page_from=2&amp;account_get_kbn=" r:id="rId45"/>
    <hyperlink xmlns:r="http://schemas.openxmlformats.org/officeDocument/2006/relationships" ref="D120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6"/>
    <hyperlink xmlns:r="http://schemas.openxmlformats.org/officeDocument/2006/relationships" ref="A125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7&amp;ec_order_no=716385&amp;page_from=2&amp;account_get_kbn=" r:id="rId47"/>
    <hyperlink xmlns:r="http://schemas.openxmlformats.org/officeDocument/2006/relationships" ref="D125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8"/>
    <hyperlink xmlns:r="http://schemas.openxmlformats.org/officeDocument/2006/relationships" ref="A130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98&amp;ec_order_no=716810&amp;page_from=2&amp;account_get_kbn=" r:id="rId49"/>
    <hyperlink xmlns:r="http://schemas.openxmlformats.org/officeDocument/2006/relationships" ref="D130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0"/>
    <hyperlink xmlns:r="http://schemas.openxmlformats.org/officeDocument/2006/relationships" ref="A135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9&amp;ec_order_no=717002&amp;page_from=2&amp;account_get_kbn=" r:id="rId51"/>
    <hyperlink xmlns:r="http://schemas.openxmlformats.org/officeDocument/2006/relationships" ref="D135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2"/>
    <hyperlink xmlns:r="http://schemas.openxmlformats.org/officeDocument/2006/relationships" ref="A13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0&amp;ec_order_no=717007&amp;page_from=2&amp;account_get_kbn=" r:id="rId53"/>
    <hyperlink xmlns:r="http://schemas.openxmlformats.org/officeDocument/2006/relationships" ref="D13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4"/>
    <hyperlink xmlns:r="http://schemas.openxmlformats.org/officeDocument/2006/relationships" ref="A14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1&amp;ec_order_no=717016&amp;page_from=2&amp;account_get_kbn=" r:id="rId55"/>
    <hyperlink xmlns:r="http://schemas.openxmlformats.org/officeDocument/2006/relationships" ref="D14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6"/>
    <hyperlink xmlns:r="http://schemas.openxmlformats.org/officeDocument/2006/relationships" ref="A14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2&amp;ec_order_no=717023&amp;page_from=2&amp;account_get_kbn=" r:id="rId57"/>
    <hyperlink xmlns:r="http://schemas.openxmlformats.org/officeDocument/2006/relationships" ref="D14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8"/>
    <hyperlink xmlns:r="http://schemas.openxmlformats.org/officeDocument/2006/relationships" ref="A15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3&amp;ec_order_no=717034&amp;page_from=2&amp;account_get_kbn=" r:id="rId59"/>
    <hyperlink xmlns:r="http://schemas.openxmlformats.org/officeDocument/2006/relationships" ref="D15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60"/>
    <hyperlink xmlns:r="http://schemas.openxmlformats.org/officeDocument/2006/relationships" ref="A15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4&amp;ec_order_no=717053&amp;page_from=2&amp;account_get_kbn=" r:id="rId61"/>
    <hyperlink xmlns:r="http://schemas.openxmlformats.org/officeDocument/2006/relationships" ref="D15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62"/>
    <hyperlink xmlns:r="http://schemas.openxmlformats.org/officeDocument/2006/relationships" ref="A16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5&amp;ec_order_no=717073&amp;page_from=2&amp;account_get_kbn=" r:id="rId63"/>
    <hyperlink xmlns:r="http://schemas.openxmlformats.org/officeDocument/2006/relationships" ref="D16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64"/>
  </hyperlinks>
  <pageMargins left="0.7" right="0.7" top="0.75" bottom="0.75" header="0.3" footer="0.3"/>
  <pageSetup orientation="portrait" paperSize="9"/>
  <drawing xmlns:r="http://schemas.openxmlformats.org/officeDocument/2006/relationships" r:id="rId6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56"/>
  <sheetViews>
    <sheetView workbookViewId="0">
      <selection activeCell="A7" sqref="A7:A20"/>
    </sheetView>
  </sheetViews>
  <sheetFormatPr baseColWidth="8" defaultRowHeight="18.75"/>
  <sheetData>
    <row r="1" ht="45.75" customHeight="1" s="155" thickBot="1">
      <c r="A1" s="5" t="inlineStr">
        <is>
          <t>注文番号</t>
        </is>
      </c>
      <c r="B1" s="33" t="inlineStr">
        <is>
          <t>注文状況</t>
        </is>
      </c>
      <c r="C1" s="33" t="inlineStr">
        <is>
          <t>注文種別</t>
        </is>
      </c>
      <c r="D1" s="36" t="inlineStr">
        <is>
          <t>銘柄 コード 市場</t>
        </is>
      </c>
      <c r="E1" s="37" t="n"/>
      <c r="F1" s="37" t="n"/>
      <c r="G1" s="37" t="n"/>
      <c r="H1" s="37" t="n"/>
      <c r="I1" s="38" t="n"/>
      <c r="J1" s="33" t="inlineStr">
        <is>
          <t>利用ポイント</t>
        </is>
      </c>
      <c r="K1" s="33" t="inlineStr">
        <is>
          <t>取引</t>
        </is>
      </c>
      <c r="L1" s="5" t="inlineStr">
        <is>
          <t>関連番号</t>
        </is>
      </c>
    </row>
    <row r="2" ht="30" customHeight="1" s="155">
      <c r="A2" s="6" t="n"/>
      <c r="B2" s="34" t="n"/>
      <c r="C2" s="34" t="n"/>
      <c r="D2" s="39" t="inlineStr">
        <is>
          <t>取引</t>
        </is>
      </c>
      <c r="E2" s="40" t="n"/>
      <c r="F2" s="8" t="inlineStr">
        <is>
          <t>注文日</t>
        </is>
      </c>
      <c r="G2" s="7" t="inlineStr">
        <is>
          <t>注文株数</t>
        </is>
      </c>
      <c r="H2" s="7" t="inlineStr">
        <is>
          <t>執行条件</t>
        </is>
      </c>
      <c r="I2" s="8" t="inlineStr">
        <is>
          <t>注文単価</t>
        </is>
      </c>
      <c r="J2" s="34" t="n"/>
      <c r="K2" s="34" t="n"/>
      <c r="L2" s="6" t="n"/>
    </row>
    <row r="3" ht="19.5" customHeight="1" s="155" thickBot="1">
      <c r="A3" s="6" t="n"/>
      <c r="B3" s="34" t="n"/>
      <c r="C3" s="34" t="n"/>
      <c r="D3" s="41" t="inlineStr">
        <is>
          <t>条件</t>
        </is>
      </c>
      <c r="E3" s="42" t="n"/>
      <c r="F3" s="9" t="n"/>
      <c r="G3" s="10" t="n"/>
      <c r="H3" s="10" t="n"/>
      <c r="I3" s="9" t="n"/>
      <c r="J3" s="34" t="n"/>
      <c r="K3" s="34" t="n"/>
      <c r="L3" s="6" t="n"/>
    </row>
    <row r="4" ht="30" customHeight="1" s="155">
      <c r="A4" s="1" t="n"/>
      <c r="B4" s="34" t="n"/>
      <c r="C4" s="34" t="n"/>
      <c r="D4" s="43" t="inlineStr">
        <is>
          <t>約定</t>
        </is>
      </c>
      <c r="E4" s="44" t="inlineStr">
        <is>
          <t>市場</t>
        </is>
      </c>
      <c r="F4" s="44" t="inlineStr">
        <is>
          <t>約定日時</t>
        </is>
      </c>
      <c r="G4" s="44" t="inlineStr">
        <is>
          <t>約定株数</t>
        </is>
      </c>
      <c r="H4" s="44" t="inlineStr">
        <is>
          <t>約定単価</t>
        </is>
      </c>
      <c r="I4" s="45" t="n"/>
      <c r="J4" s="34" t="n"/>
      <c r="K4" s="34" t="n"/>
      <c r="L4" s="1" t="n"/>
    </row>
    <row r="5" ht="19.5" customHeight="1" s="155" thickBot="1">
      <c r="A5" s="1" t="n"/>
      <c r="B5" s="34" t="n"/>
      <c r="C5" s="34" t="n"/>
      <c r="D5" s="46" t="n"/>
      <c r="E5" s="47" t="n"/>
      <c r="F5" s="47" t="n"/>
      <c r="G5" s="47" t="n"/>
      <c r="H5" s="47" t="n"/>
      <c r="I5" s="48" t="n"/>
      <c r="J5" s="34" t="n"/>
      <c r="K5" s="34" t="n"/>
      <c r="L5" s="1" t="n"/>
    </row>
    <row r="6" ht="19.5" customHeight="1" s="155" thickBot="1">
      <c r="A6" s="2" t="n"/>
      <c r="B6" s="35" t="n"/>
      <c r="C6" s="35" t="n"/>
      <c r="D6" s="11" t="n"/>
      <c r="E6" s="11" t="n"/>
      <c r="F6" s="11" t="n"/>
      <c r="G6" s="11" t="n"/>
      <c r="H6" s="36" t="n"/>
      <c r="I6" s="38" t="n"/>
      <c r="J6" s="35" t="n"/>
      <c r="K6" s="35" t="n"/>
      <c r="L6" s="2" t="n"/>
    </row>
    <row r="7" ht="19.5" customHeight="1" s="155" thickBot="1">
      <c r="A7" s="156" t="n">
        <v>3174</v>
      </c>
      <c r="B7" s="108" t="inlineStr">
        <is>
          <t>完了</t>
        </is>
      </c>
      <c r="C7" s="157" t="inlineStr">
        <is>
          <t>通常注文</t>
        </is>
      </c>
      <c r="D7" s="158" t="inlineStr">
        <is>
          <t>東京電力ホールディングス   9501    SOR</t>
        </is>
      </c>
      <c r="E7" s="159" t="n"/>
      <c r="F7" s="159" t="n"/>
      <c r="G7" s="159" t="n"/>
      <c r="H7" s="159" t="n"/>
      <c r="I7" s="160" t="n"/>
      <c r="J7" s="161" t="inlineStr">
        <is>
          <t>0ポイント</t>
        </is>
      </c>
      <c r="K7" s="108" t="inlineStr">
        <is>
          <t>取消</t>
        </is>
      </c>
      <c r="L7" s="157" t="inlineStr">
        <is>
          <t>--</t>
        </is>
      </c>
    </row>
    <row r="8" ht="18.75" customHeight="1" s="155">
      <c r="A8" s="162" t="n"/>
      <c r="B8" s="109" t="inlineStr">
        <is>
          <t>(全部約定)</t>
        </is>
      </c>
      <c r="C8" s="162" t="n"/>
      <c r="D8" s="108" t="inlineStr">
        <is>
          <t>現物買</t>
        </is>
      </c>
      <c r="E8" s="163" t="n"/>
      <c r="F8" s="18" t="n">
        <v>45901</v>
      </c>
      <c r="G8" s="164" t="n">
        <v>100</v>
      </c>
      <c r="H8" s="164" t="inlineStr">
        <is>
          <t>指値</t>
        </is>
      </c>
      <c r="I8" s="121" t="n">
        <v>767</v>
      </c>
      <c r="J8" s="162" t="n"/>
      <c r="K8" s="109" t="inlineStr">
        <is>
          <t>訂正</t>
        </is>
      </c>
      <c r="L8" s="162" t="n"/>
    </row>
    <row r="9" ht="19.5" customHeight="1" s="155" thickBot="1">
      <c r="A9" s="162" t="n"/>
      <c r="B9" s="109" t="n"/>
      <c r="C9" s="162" t="n"/>
      <c r="D9" s="110" t="inlineStr">
        <is>
          <t>特定 / S</t>
        </is>
      </c>
      <c r="E9" s="165" t="n"/>
      <c r="F9" s="19" t="n">
        <v>45922</v>
      </c>
      <c r="G9" s="166" t="n"/>
      <c r="H9" s="166" t="n"/>
      <c r="I9" s="122" t="n">
        <v>760.7</v>
      </c>
      <c r="J9" s="162" t="n"/>
      <c r="K9" s="109" t="n"/>
      <c r="L9" s="162" t="n"/>
    </row>
    <row r="10">
      <c r="A10" s="162" t="n"/>
      <c r="B10" s="109" t="n"/>
      <c r="C10" s="162" t="n"/>
      <c r="D10" s="167" t="inlineStr">
        <is>
          <t>約定</t>
        </is>
      </c>
      <c r="E10" s="167" t="inlineStr">
        <is>
          <t>東証</t>
        </is>
      </c>
      <c r="F10" s="21" t="n">
        <v>45901</v>
      </c>
      <c r="G10" s="168" t="n">
        <v>100</v>
      </c>
      <c r="H10" s="168" t="n">
        <v>767</v>
      </c>
      <c r="I10" s="163" t="n"/>
      <c r="J10" s="162" t="n"/>
      <c r="K10" s="109" t="n"/>
      <c r="L10" s="162" t="n"/>
    </row>
    <row r="11" ht="19.5" customHeight="1" s="155" thickBot="1">
      <c r="A11" s="166" t="n"/>
      <c r="B11" s="110" t="n"/>
      <c r="C11" s="166" t="n"/>
      <c r="D11" s="166" t="n"/>
      <c r="E11" s="166" t="n"/>
      <c r="F11" s="22" t="n">
        <v>0.3758680555555556</v>
      </c>
      <c r="G11" s="166" t="n"/>
      <c r="H11" s="169" t="n"/>
      <c r="I11" s="165" t="n"/>
      <c r="J11" s="166" t="n"/>
      <c r="K11" s="110" t="n"/>
      <c r="L11" s="166" t="n"/>
    </row>
    <row r="12" ht="19.5" customHeight="1" s="155" thickBot="1">
      <c r="A12" s="170" t="n">
        <v>3175</v>
      </c>
      <c r="B12" s="171" t="inlineStr">
        <is>
          <t>取消完了</t>
        </is>
      </c>
      <c r="C12" s="171" t="inlineStr">
        <is>
          <t>逆指値注文</t>
        </is>
      </c>
      <c r="D12" s="172" t="inlineStr">
        <is>
          <t>東京電力ホールディングス   9501    東証</t>
        </is>
      </c>
      <c r="E12" s="159" t="n"/>
      <c r="F12" s="159" t="n"/>
      <c r="G12" s="159" t="n"/>
      <c r="H12" s="159" t="n"/>
      <c r="I12" s="160" t="n"/>
      <c r="J12" s="173" t="inlineStr">
        <is>
          <t>0ポイント</t>
        </is>
      </c>
      <c r="K12" s="132" t="inlineStr">
        <is>
          <t>取消</t>
        </is>
      </c>
      <c r="L12" s="171" t="inlineStr">
        <is>
          <t>--</t>
        </is>
      </c>
    </row>
    <row r="13" ht="18.75" customHeight="1" s="155">
      <c r="A13" s="162" t="n"/>
      <c r="B13" s="162" t="n"/>
      <c r="C13" s="162" t="n"/>
      <c r="D13" s="132" t="inlineStr">
        <is>
          <t>現物売</t>
        </is>
      </c>
      <c r="E13" s="163" t="n"/>
      <c r="F13" s="25" t="n">
        <v>45901</v>
      </c>
      <c r="G13" s="174" t="n">
        <v>100</v>
      </c>
      <c r="H13" s="174" t="inlineStr">
        <is>
          <t>--</t>
        </is>
      </c>
      <c r="I13" s="145" t="inlineStr">
        <is>
          <t>--</t>
        </is>
      </c>
      <c r="J13" s="162" t="n"/>
      <c r="K13" s="133" t="inlineStr">
        <is>
          <t>訂正</t>
        </is>
      </c>
      <c r="L13" s="162" t="n"/>
    </row>
    <row r="14" ht="19.5" customHeight="1" s="155" thickBot="1">
      <c r="A14" s="162" t="n"/>
      <c r="B14" s="162" t="n"/>
      <c r="C14" s="162" t="n"/>
      <c r="D14" s="134" t="inlineStr">
        <is>
          <t>特定 / S</t>
        </is>
      </c>
      <c r="E14" s="165" t="n"/>
      <c r="F14" s="26" t="n">
        <v>45922</v>
      </c>
      <c r="G14" s="166" t="n"/>
      <c r="H14" s="166" t="n"/>
      <c r="I14" s="146" t="n">
        <v>760.7</v>
      </c>
      <c r="J14" s="162" t="n"/>
      <c r="K14" s="133" t="n"/>
      <c r="L14" s="162" t="n"/>
    </row>
    <row r="15" ht="19.5" customHeight="1" s="155" thickBot="1">
      <c r="A15" s="166" t="n"/>
      <c r="B15" s="166" t="n"/>
      <c r="C15" s="166" t="n"/>
      <c r="D15" s="175" t="inlineStr">
        <is>
          <t>逆指値：現在値が744.8円以下になった時点で成行で執行</t>
        </is>
      </c>
      <c r="E15" s="159" t="n"/>
      <c r="F15" s="159" t="n"/>
      <c r="G15" s="159" t="n"/>
      <c r="H15" s="159" t="n"/>
      <c r="I15" s="160" t="n"/>
      <c r="J15" s="166" t="n"/>
      <c r="K15" s="134" t="n"/>
      <c r="L15" s="166" t="n"/>
    </row>
    <row r="16" ht="21.75" customHeight="1" s="155" thickBot="1">
      <c r="A16" s="156" t="n">
        <v>3176</v>
      </c>
      <c r="B16" s="108" t="inlineStr">
        <is>
          <t>完了</t>
        </is>
      </c>
      <c r="C16" s="157" t="inlineStr">
        <is>
          <t>通常注文</t>
        </is>
      </c>
      <c r="D16" s="158" t="inlineStr">
        <is>
          <t>六甲バター   2266    東証</t>
        </is>
      </c>
      <c r="E16" s="159" t="n"/>
      <c r="F16" s="159" t="n"/>
      <c r="G16" s="159" t="n"/>
      <c r="H16" s="159" t="n"/>
      <c r="I16" s="160" t="n"/>
      <c r="J16" s="161" t="inlineStr">
        <is>
          <t>0ポイント</t>
        </is>
      </c>
      <c r="K16" s="108" t="inlineStr">
        <is>
          <t>取消</t>
        </is>
      </c>
      <c r="L16" s="157" t="inlineStr">
        <is>
          <t>--</t>
        </is>
      </c>
    </row>
    <row r="17" ht="28.5" customHeight="1" s="155">
      <c r="A17" s="162" t="n"/>
      <c r="B17" s="109" t="inlineStr">
        <is>
          <t>(全部約定)</t>
        </is>
      </c>
      <c r="C17" s="162" t="n"/>
      <c r="D17" s="108" t="inlineStr">
        <is>
          <t>信新買 (日計り)</t>
        </is>
      </c>
      <c r="E17" s="163" t="n"/>
      <c r="F17" s="18" t="n">
        <v>45901</v>
      </c>
      <c r="G17" s="164" t="n">
        <v>100</v>
      </c>
      <c r="H17" s="164" t="inlineStr">
        <is>
          <t>指値</t>
        </is>
      </c>
      <c r="I17" s="28" t="n">
        <v>1307</v>
      </c>
      <c r="J17" s="162" t="n"/>
      <c r="K17" s="109" t="inlineStr">
        <is>
          <t>訂正</t>
        </is>
      </c>
      <c r="L17" s="162" t="n"/>
    </row>
    <row r="18" ht="19.5" customHeight="1" s="155" thickBot="1">
      <c r="A18" s="162" t="n"/>
      <c r="B18" s="109" t="n"/>
      <c r="C18" s="162" t="n"/>
      <c r="D18" s="110" t="inlineStr">
        <is>
          <t>特定 / S</t>
        </is>
      </c>
      <c r="E18" s="165" t="n"/>
      <c r="F18" s="19" t="n">
        <v>45901</v>
      </c>
      <c r="G18" s="166" t="n"/>
      <c r="H18" s="166" t="n"/>
      <c r="I18" s="20" t="n">
        <v>1308</v>
      </c>
      <c r="J18" s="162" t="n"/>
      <c r="K18" s="109" t="n"/>
      <c r="L18" s="162" t="n"/>
    </row>
    <row r="19">
      <c r="A19" s="162" t="n"/>
      <c r="B19" s="109" t="n"/>
      <c r="C19" s="162" t="n"/>
      <c r="D19" s="167" t="inlineStr">
        <is>
          <t>約定</t>
        </is>
      </c>
      <c r="E19" s="167" t="inlineStr">
        <is>
          <t>東証</t>
        </is>
      </c>
      <c r="F19" s="21" t="n">
        <v>45901</v>
      </c>
      <c r="G19" s="168" t="n">
        <v>100</v>
      </c>
      <c r="H19" s="176" t="n">
        <v>1307</v>
      </c>
      <c r="I19" s="163" t="n"/>
      <c r="J19" s="162" t="n"/>
      <c r="K19" s="109" t="n"/>
      <c r="L19" s="162" t="n"/>
    </row>
    <row r="20" ht="19.5" customHeight="1" s="155" thickBot="1">
      <c r="A20" s="166" t="n"/>
      <c r="B20" s="110" t="n"/>
      <c r="C20" s="166" t="n"/>
      <c r="D20" s="166" t="n"/>
      <c r="E20" s="166" t="n"/>
      <c r="F20" s="22" t="n">
        <v>0.3891435185185185</v>
      </c>
      <c r="G20" s="166" t="n"/>
      <c r="H20" s="169" t="n"/>
      <c r="I20" s="165" t="n"/>
      <c r="J20" s="166" t="n"/>
      <c r="K20" s="110" t="n"/>
      <c r="L20" s="166" t="n"/>
    </row>
    <row r="21" ht="18.75" customHeight="1" s="155" thickBot="1">
      <c r="A21" s="170" t="n">
        <v>3177</v>
      </c>
      <c r="B21" s="132" t="inlineStr">
        <is>
          <t>完了</t>
        </is>
      </c>
      <c r="C21" s="171" t="inlineStr">
        <is>
          <t>通常注文</t>
        </is>
      </c>
      <c r="D21" s="172" t="inlineStr">
        <is>
          <t>六甲バター   2266    東証</t>
        </is>
      </c>
      <c r="E21" s="159" t="n"/>
      <c r="F21" s="159" t="n"/>
      <c r="G21" s="159" t="n"/>
      <c r="H21" s="159" t="n"/>
      <c r="I21" s="160" t="n"/>
      <c r="J21" s="173" t="inlineStr">
        <is>
          <t>0ポイント</t>
        </is>
      </c>
      <c r="K21" s="132" t="inlineStr">
        <is>
          <t>取消</t>
        </is>
      </c>
      <c r="L21" s="171" t="inlineStr">
        <is>
          <t>--</t>
        </is>
      </c>
    </row>
    <row r="22" ht="28.5" customHeight="1" s="155">
      <c r="A22" s="162" t="n"/>
      <c r="B22" s="133" t="inlineStr">
        <is>
          <t>(全部約定)</t>
        </is>
      </c>
      <c r="C22" s="162" t="n"/>
      <c r="D22" s="132" t="inlineStr">
        <is>
          <t>信新買 (日計り)</t>
        </is>
      </c>
      <c r="E22" s="163" t="n"/>
      <c r="F22" s="25" t="n">
        <v>45901</v>
      </c>
      <c r="G22" s="174" t="n">
        <v>100</v>
      </c>
      <c r="H22" s="174" t="inlineStr">
        <is>
          <t>指値</t>
        </is>
      </c>
      <c r="I22" s="29" t="n">
        <v>1307</v>
      </c>
      <c r="J22" s="162" t="n"/>
      <c r="K22" s="133" t="inlineStr">
        <is>
          <t>訂正</t>
        </is>
      </c>
      <c r="L22" s="162" t="n"/>
    </row>
    <row r="23" ht="19.5" customHeight="1" s="155" thickBot="1">
      <c r="A23" s="162" t="n"/>
      <c r="B23" s="133" t="n"/>
      <c r="C23" s="162" t="n"/>
      <c r="D23" s="134" t="inlineStr">
        <is>
          <t>特定 / S</t>
        </is>
      </c>
      <c r="E23" s="165" t="n"/>
      <c r="F23" s="26" t="n">
        <v>45901</v>
      </c>
      <c r="G23" s="166" t="n"/>
      <c r="H23" s="166" t="n"/>
      <c r="I23" s="27" t="n">
        <v>1308</v>
      </c>
      <c r="J23" s="162" t="n"/>
      <c r="K23" s="133" t="n"/>
      <c r="L23" s="162" t="n"/>
    </row>
    <row r="24">
      <c r="A24" s="162" t="n"/>
      <c r="B24" s="133" t="n"/>
      <c r="C24" s="162" t="n"/>
      <c r="D24" s="167" t="inlineStr">
        <is>
          <t>約定</t>
        </is>
      </c>
      <c r="E24" s="167" t="inlineStr">
        <is>
          <t>東証</t>
        </is>
      </c>
      <c r="F24" s="21" t="n">
        <v>45901</v>
      </c>
      <c r="G24" s="168" t="n">
        <v>100</v>
      </c>
      <c r="H24" s="176" t="n">
        <v>1307</v>
      </c>
      <c r="I24" s="163" t="n"/>
      <c r="J24" s="162" t="n"/>
      <c r="K24" s="133" t="n"/>
      <c r="L24" s="162" t="n"/>
    </row>
    <row r="25" ht="19.5" customHeight="1" s="155" thickBot="1">
      <c r="A25" s="166" t="n"/>
      <c r="B25" s="134" t="n"/>
      <c r="C25" s="166" t="n"/>
      <c r="D25" s="166" t="n"/>
      <c r="E25" s="166" t="n"/>
      <c r="F25" s="22" t="n">
        <v>0.3896643518518518</v>
      </c>
      <c r="G25" s="166" t="n"/>
      <c r="H25" s="169" t="n"/>
      <c r="I25" s="165" t="n"/>
      <c r="J25" s="166" t="n"/>
      <c r="K25" s="134" t="n"/>
      <c r="L25" s="166" t="n"/>
    </row>
    <row r="26" ht="19.5" customHeight="1" s="155" thickBot="1">
      <c r="A26" s="156" t="n">
        <v>3178</v>
      </c>
      <c r="B26" s="108" t="inlineStr">
        <is>
          <t>完了</t>
        </is>
      </c>
      <c r="C26" s="157" t="inlineStr">
        <is>
          <t>通常注文</t>
        </is>
      </c>
      <c r="D26" s="158" t="inlineStr">
        <is>
          <t>ルネサンス   2378    SOR</t>
        </is>
      </c>
      <c r="E26" s="159" t="n"/>
      <c r="F26" s="159" t="n"/>
      <c r="G26" s="159" t="n"/>
      <c r="H26" s="159" t="n"/>
      <c r="I26" s="160" t="n"/>
      <c r="J26" s="161" t="inlineStr">
        <is>
          <t>0ポイント</t>
        </is>
      </c>
      <c r="K26" s="108" t="inlineStr">
        <is>
          <t>取消</t>
        </is>
      </c>
      <c r="L26" s="157" t="inlineStr">
        <is>
          <t>--</t>
        </is>
      </c>
    </row>
    <row r="27" ht="28.5" customHeight="1" s="155">
      <c r="A27" s="162" t="n"/>
      <c r="B27" s="109" t="inlineStr">
        <is>
          <t>(全部約定)</t>
        </is>
      </c>
      <c r="C27" s="162" t="n"/>
      <c r="D27" s="108" t="inlineStr">
        <is>
          <t>現物売</t>
        </is>
      </c>
      <c r="E27" s="163" t="n"/>
      <c r="F27" s="18" t="n">
        <v>45901</v>
      </c>
      <c r="G27" s="164" t="n">
        <v>100</v>
      </c>
      <c r="H27" s="164" t="inlineStr">
        <is>
          <t>指値</t>
        </is>
      </c>
      <c r="I27" s="28" t="n">
        <v>1220</v>
      </c>
      <c r="J27" s="162" t="n"/>
      <c r="K27" s="109" t="inlineStr">
        <is>
          <t>訂正</t>
        </is>
      </c>
      <c r="L27" s="162" t="n"/>
    </row>
    <row r="28" ht="19.5" customHeight="1" s="155" thickBot="1">
      <c r="A28" s="162" t="n"/>
      <c r="B28" s="109" t="n"/>
      <c r="C28" s="162" t="n"/>
      <c r="D28" s="110" t="inlineStr">
        <is>
          <t>特定 / S</t>
        </is>
      </c>
      <c r="E28" s="165" t="n"/>
      <c r="F28" s="19" t="n">
        <v>45922</v>
      </c>
      <c r="G28" s="166" t="n"/>
      <c r="H28" s="166" t="n"/>
      <c r="I28" s="20" t="n">
        <v>1193</v>
      </c>
      <c r="J28" s="162" t="n"/>
      <c r="K28" s="109" t="n"/>
      <c r="L28" s="162" t="n"/>
    </row>
    <row r="29">
      <c r="A29" s="162" t="n"/>
      <c r="B29" s="109" t="n"/>
      <c r="C29" s="162" t="n"/>
      <c r="D29" s="167" t="inlineStr">
        <is>
          <t>約定</t>
        </is>
      </c>
      <c r="E29" s="167" t="inlineStr">
        <is>
          <t>東証</t>
        </is>
      </c>
      <c r="F29" s="21" t="n">
        <v>45901</v>
      </c>
      <c r="G29" s="168" t="n">
        <v>100</v>
      </c>
      <c r="H29" s="176" t="n">
        <v>1220</v>
      </c>
      <c r="I29" s="163" t="n"/>
      <c r="J29" s="162" t="n"/>
      <c r="K29" s="109" t="n"/>
      <c r="L29" s="162" t="n"/>
    </row>
    <row r="30" ht="19.5" customHeight="1" s="155" thickBot="1">
      <c r="A30" s="166" t="n"/>
      <c r="B30" s="110" t="n"/>
      <c r="C30" s="166" t="n"/>
      <c r="D30" s="166" t="n"/>
      <c r="E30" s="166" t="n"/>
      <c r="F30" s="22" t="n">
        <v>0.3971296296296296</v>
      </c>
      <c r="G30" s="166" t="n"/>
      <c r="H30" s="169" t="n"/>
      <c r="I30" s="165" t="n"/>
      <c r="J30" s="166" t="n"/>
      <c r="K30" s="110" t="n"/>
      <c r="L30" s="166" t="n"/>
    </row>
    <row r="31" ht="18.75" customHeight="1" s="155" thickBot="1">
      <c r="A31" s="170" t="n">
        <v>3179</v>
      </c>
      <c r="B31" s="132" t="inlineStr">
        <is>
          <t>完了</t>
        </is>
      </c>
      <c r="C31" s="171" t="inlineStr">
        <is>
          <t>通常注文</t>
        </is>
      </c>
      <c r="D31" s="172" t="inlineStr">
        <is>
          <t>六甲バター   2266    SOR</t>
        </is>
      </c>
      <c r="E31" s="159" t="n"/>
      <c r="F31" s="159" t="n"/>
      <c r="G31" s="159" t="n"/>
      <c r="H31" s="159" t="n"/>
      <c r="I31" s="160" t="n"/>
      <c r="J31" s="173" t="inlineStr">
        <is>
          <t>0ポイント</t>
        </is>
      </c>
      <c r="K31" s="132" t="inlineStr">
        <is>
          <t>取消</t>
        </is>
      </c>
      <c r="L31" s="171" t="inlineStr">
        <is>
          <t>--</t>
        </is>
      </c>
    </row>
    <row r="32" ht="28.5" customHeight="1" s="155">
      <c r="A32" s="162" t="n"/>
      <c r="B32" s="133" t="inlineStr">
        <is>
          <t>(全部約定)</t>
        </is>
      </c>
      <c r="C32" s="162" t="n"/>
      <c r="D32" s="132" t="inlineStr">
        <is>
          <t>現物買</t>
        </is>
      </c>
      <c r="E32" s="163" t="n"/>
      <c r="F32" s="25" t="n">
        <v>45901</v>
      </c>
      <c r="G32" s="174" t="n">
        <v>100</v>
      </c>
      <c r="H32" s="174" t="inlineStr">
        <is>
          <t>指値</t>
        </is>
      </c>
      <c r="I32" s="29" t="n">
        <v>1311</v>
      </c>
      <c r="J32" s="162" t="n"/>
      <c r="K32" s="133" t="inlineStr">
        <is>
          <t>訂正</t>
        </is>
      </c>
      <c r="L32" s="162" t="n"/>
    </row>
    <row r="33" ht="19.5" customHeight="1" s="155" thickBot="1">
      <c r="A33" s="162" t="n"/>
      <c r="B33" s="133" t="n"/>
      <c r="C33" s="162" t="n"/>
      <c r="D33" s="134" t="inlineStr">
        <is>
          <t>特定 / S</t>
        </is>
      </c>
      <c r="E33" s="165" t="n"/>
      <c r="F33" s="26" t="n">
        <v>45922</v>
      </c>
      <c r="G33" s="166" t="n"/>
      <c r="H33" s="166" t="n"/>
      <c r="I33" s="27" t="n">
        <v>1308</v>
      </c>
      <c r="J33" s="162" t="n"/>
      <c r="K33" s="133" t="n"/>
      <c r="L33" s="162" t="n"/>
    </row>
    <row r="34">
      <c r="A34" s="162" t="n"/>
      <c r="B34" s="133" t="n"/>
      <c r="C34" s="162" t="n"/>
      <c r="D34" s="167" t="inlineStr">
        <is>
          <t>約定</t>
        </is>
      </c>
      <c r="E34" s="167" t="inlineStr">
        <is>
          <t>東証</t>
        </is>
      </c>
      <c r="F34" s="21" t="n">
        <v>45901</v>
      </c>
      <c r="G34" s="168" t="n">
        <v>100</v>
      </c>
      <c r="H34" s="176" t="n">
        <v>1311</v>
      </c>
      <c r="I34" s="163" t="n"/>
      <c r="J34" s="162" t="n"/>
      <c r="K34" s="133" t="n"/>
      <c r="L34" s="162" t="n"/>
    </row>
    <row r="35" ht="18.75" customHeight="1" s="155" thickBot="1">
      <c r="A35" s="166" t="n"/>
      <c r="B35" s="134" t="n"/>
      <c r="C35" s="166" t="n"/>
      <c r="D35" s="166" t="n"/>
      <c r="E35" s="166" t="n"/>
      <c r="F35" s="22" t="n">
        <v>0.4052893518518518</v>
      </c>
      <c r="G35" s="166" t="n"/>
      <c r="H35" s="169" t="n"/>
      <c r="I35" s="165" t="n"/>
      <c r="J35" s="166" t="n"/>
      <c r="K35" s="134" t="n"/>
      <c r="L35" s="166" t="n"/>
    </row>
    <row r="36" ht="19.5" customHeight="1" s="155" thickBot="1">
      <c r="A36" s="156" t="n">
        <v>3180</v>
      </c>
      <c r="B36" s="157" t="inlineStr">
        <is>
          <t>取消完了</t>
        </is>
      </c>
      <c r="C36" s="157" t="inlineStr">
        <is>
          <t>通常注文</t>
        </is>
      </c>
      <c r="D36" s="158" t="inlineStr">
        <is>
          <t>六甲バター   2266    東証</t>
        </is>
      </c>
      <c r="E36" s="159" t="n"/>
      <c r="F36" s="159" t="n"/>
      <c r="G36" s="159" t="n"/>
      <c r="H36" s="159" t="n"/>
      <c r="I36" s="160" t="n"/>
      <c r="J36" s="161" t="inlineStr">
        <is>
          <t>0ポイント</t>
        </is>
      </c>
      <c r="K36" s="108" t="inlineStr">
        <is>
          <t>取消</t>
        </is>
      </c>
      <c r="L36" s="157" t="inlineStr">
        <is>
          <t>--</t>
        </is>
      </c>
    </row>
    <row r="37" ht="18.75" customHeight="1" s="155">
      <c r="A37" s="162" t="n"/>
      <c r="B37" s="162" t="n"/>
      <c r="C37" s="162" t="n"/>
      <c r="D37" s="108" t="inlineStr">
        <is>
          <t>現物売</t>
        </is>
      </c>
      <c r="E37" s="163" t="n"/>
      <c r="F37" s="18" t="n">
        <v>45901</v>
      </c>
      <c r="G37" s="164" t="n">
        <v>100</v>
      </c>
      <c r="H37" s="164" t="inlineStr">
        <is>
          <t>指値</t>
        </is>
      </c>
      <c r="I37" s="28" t="n">
        <v>1311</v>
      </c>
      <c r="J37" s="162" t="n"/>
      <c r="K37" s="109" t="inlineStr">
        <is>
          <t>訂正</t>
        </is>
      </c>
      <c r="L37" s="162" t="n"/>
    </row>
    <row r="38" ht="19.5" customHeight="1" s="155" thickBot="1">
      <c r="A38" s="166" t="n"/>
      <c r="B38" s="166" t="n"/>
      <c r="C38" s="166" t="n"/>
      <c r="D38" s="110" t="inlineStr">
        <is>
          <t>特定 / S</t>
        </is>
      </c>
      <c r="E38" s="165" t="n"/>
      <c r="F38" s="19" t="n">
        <v>45922</v>
      </c>
      <c r="G38" s="166" t="n"/>
      <c r="H38" s="166" t="n"/>
      <c r="I38" s="20" t="n">
        <v>1308</v>
      </c>
      <c r="J38" s="166" t="n"/>
      <c r="K38" s="110" t="n"/>
      <c r="L38" s="166" t="n"/>
    </row>
    <row r="39" ht="19.5" customHeight="1" s="155" thickBot="1">
      <c r="A39" s="170" t="n">
        <v>3181</v>
      </c>
      <c r="B39" s="132" t="inlineStr">
        <is>
          <t>完了</t>
        </is>
      </c>
      <c r="C39" s="171" t="inlineStr">
        <is>
          <t>通常注文</t>
        </is>
      </c>
      <c r="D39" s="172" t="inlineStr">
        <is>
          <t>六甲バター   2266    東証</t>
        </is>
      </c>
      <c r="E39" s="159" t="n"/>
      <c r="F39" s="159" t="n"/>
      <c r="G39" s="159" t="n"/>
      <c r="H39" s="159" t="n"/>
      <c r="I39" s="160" t="n"/>
      <c r="J39" s="173" t="inlineStr">
        <is>
          <t>0ポイント</t>
        </is>
      </c>
      <c r="K39" s="132" t="inlineStr">
        <is>
          <t>取消</t>
        </is>
      </c>
      <c r="L39" s="171" t="inlineStr">
        <is>
          <t>--</t>
        </is>
      </c>
    </row>
    <row r="40" ht="19.5" customHeight="1" s="155">
      <c r="A40" s="162" t="n"/>
      <c r="B40" s="133" t="inlineStr">
        <is>
          <t>(全部約定)</t>
        </is>
      </c>
      <c r="C40" s="162" t="n"/>
      <c r="D40" s="132" t="inlineStr">
        <is>
          <t>現物売</t>
        </is>
      </c>
      <c r="E40" s="163" t="n"/>
      <c r="F40" s="25" t="n">
        <v>45901</v>
      </c>
      <c r="G40" s="174" t="n">
        <v>100</v>
      </c>
      <c r="H40" s="174" t="inlineStr">
        <is>
          <t>指値</t>
        </is>
      </c>
      <c r="I40" s="29" t="n">
        <v>1309</v>
      </c>
      <c r="J40" s="162" t="n"/>
      <c r="K40" s="133" t="inlineStr">
        <is>
          <t>訂正</t>
        </is>
      </c>
      <c r="L40" s="162" t="n"/>
    </row>
    <row r="41" ht="18.75" customHeight="1" s="155" thickBot="1">
      <c r="A41" s="162" t="n"/>
      <c r="B41" s="133" t="n"/>
      <c r="C41" s="162" t="n"/>
      <c r="D41" s="134" t="inlineStr">
        <is>
          <t>特定 / S</t>
        </is>
      </c>
      <c r="E41" s="165" t="n"/>
      <c r="F41" s="26" t="n">
        <v>45922</v>
      </c>
      <c r="G41" s="166" t="n"/>
      <c r="H41" s="166" t="n"/>
      <c r="I41" s="27" t="n">
        <v>1308</v>
      </c>
      <c r="J41" s="162" t="n"/>
      <c r="K41" s="133" t="n"/>
      <c r="L41" s="162" t="n"/>
    </row>
    <row r="42">
      <c r="A42" s="162" t="n"/>
      <c r="B42" s="133" t="n"/>
      <c r="C42" s="162" t="n"/>
      <c r="D42" s="167" t="inlineStr">
        <is>
          <t>約定</t>
        </is>
      </c>
      <c r="E42" s="167" t="inlineStr">
        <is>
          <t>東証</t>
        </is>
      </c>
      <c r="F42" s="21" t="n">
        <v>45901</v>
      </c>
      <c r="G42" s="168" t="n">
        <v>100</v>
      </c>
      <c r="H42" s="176" t="n">
        <v>1309</v>
      </c>
      <c r="I42" s="163" t="n"/>
      <c r="J42" s="162" t="n"/>
      <c r="K42" s="133" t="n"/>
      <c r="L42" s="162" t="n"/>
    </row>
    <row r="43" ht="19.5" customHeight="1" s="155" thickBot="1">
      <c r="A43" s="166" t="n"/>
      <c r="B43" s="134" t="n"/>
      <c r="C43" s="166" t="n"/>
      <c r="D43" s="166" t="n"/>
      <c r="E43" s="166" t="n"/>
      <c r="F43" s="22" t="n">
        <v>0.4065856481481481</v>
      </c>
      <c r="G43" s="166" t="n"/>
      <c r="H43" s="169" t="n"/>
      <c r="I43" s="165" t="n"/>
      <c r="J43" s="166" t="n"/>
      <c r="K43" s="134" t="n"/>
      <c r="L43" s="166" t="n"/>
    </row>
    <row r="44" ht="19.5" customHeight="1" s="155" thickBot="1">
      <c r="A44" s="156" t="n">
        <v>3182</v>
      </c>
      <c r="B44" s="157" t="inlineStr">
        <is>
          <t>取消完了</t>
        </is>
      </c>
      <c r="C44" s="157" t="inlineStr">
        <is>
          <t>通常注文</t>
        </is>
      </c>
      <c r="D44" s="158" t="inlineStr">
        <is>
          <t>コメダホールディングス   3543    東証</t>
        </is>
      </c>
      <c r="E44" s="159" t="n"/>
      <c r="F44" s="159" t="n"/>
      <c r="G44" s="159" t="n"/>
      <c r="H44" s="159" t="n"/>
      <c r="I44" s="160" t="n"/>
      <c r="J44" s="161" t="inlineStr">
        <is>
          <t>0ポイント</t>
        </is>
      </c>
      <c r="K44" s="108" t="inlineStr">
        <is>
          <t>取消</t>
        </is>
      </c>
      <c r="L44" s="157" t="inlineStr">
        <is>
          <t>--</t>
        </is>
      </c>
    </row>
    <row r="45" ht="19.5" customHeight="1" s="155">
      <c r="A45" s="162" t="n"/>
      <c r="B45" s="162" t="n"/>
      <c r="C45" s="162" t="n"/>
      <c r="D45" s="108" t="inlineStr">
        <is>
          <t>信新買 (日計り)</t>
        </is>
      </c>
      <c r="E45" s="163" t="n"/>
      <c r="F45" s="18" t="n">
        <v>45901</v>
      </c>
      <c r="G45" s="164" t="n">
        <v>100</v>
      </c>
      <c r="H45" s="164" t="inlineStr">
        <is>
          <t>指値</t>
        </is>
      </c>
      <c r="I45" s="28" t="n">
        <v>3055</v>
      </c>
      <c r="J45" s="162" t="n"/>
      <c r="K45" s="109" t="inlineStr">
        <is>
          <t>訂正</t>
        </is>
      </c>
      <c r="L45" s="162" t="n"/>
    </row>
    <row r="46" ht="19.5" customHeight="1" s="155" thickBot="1">
      <c r="A46" s="166" t="n"/>
      <c r="B46" s="166" t="n"/>
      <c r="C46" s="166" t="n"/>
      <c r="D46" s="110" t="inlineStr">
        <is>
          <t>特定 / S</t>
        </is>
      </c>
      <c r="E46" s="165" t="n"/>
      <c r="F46" s="19" t="n">
        <v>45901</v>
      </c>
      <c r="G46" s="166" t="n"/>
      <c r="H46" s="166" t="n"/>
      <c r="I46" s="20" t="n">
        <v>3040</v>
      </c>
      <c r="J46" s="166" t="n"/>
      <c r="K46" s="110" t="n"/>
      <c r="L46" s="166" t="n"/>
    </row>
    <row r="47" ht="19.5" customHeight="1" s="155" thickBot="1">
      <c r="A47" s="170" t="n">
        <v>3183</v>
      </c>
      <c r="B47" s="132" t="inlineStr">
        <is>
          <t>完了</t>
        </is>
      </c>
      <c r="C47" s="171" t="inlineStr">
        <is>
          <t>通常注文</t>
        </is>
      </c>
      <c r="D47" s="172" t="inlineStr">
        <is>
          <t>六甲バター   2266    東証</t>
        </is>
      </c>
      <c r="E47" s="159" t="n"/>
      <c r="F47" s="159" t="n"/>
      <c r="G47" s="159" t="n"/>
      <c r="H47" s="159" t="n"/>
      <c r="I47" s="160" t="n"/>
      <c r="J47" s="173" t="inlineStr">
        <is>
          <t>0ポイント</t>
        </is>
      </c>
      <c r="K47" s="132" t="inlineStr">
        <is>
          <t>取消</t>
        </is>
      </c>
      <c r="L47" s="171" t="inlineStr">
        <is>
          <t>--</t>
        </is>
      </c>
    </row>
    <row r="48" ht="18.75" customHeight="1" s="155">
      <c r="A48" s="162" t="n"/>
      <c r="B48" s="133" t="inlineStr">
        <is>
          <t>(全部約定)</t>
        </is>
      </c>
      <c r="C48" s="162" t="n"/>
      <c r="D48" s="132" t="inlineStr">
        <is>
          <t>信返売 (日計り)</t>
        </is>
      </c>
      <c r="E48" s="163" t="n"/>
      <c r="F48" s="25" t="n">
        <v>45901</v>
      </c>
      <c r="G48" s="174" t="n">
        <v>200</v>
      </c>
      <c r="H48" s="174" t="inlineStr">
        <is>
          <t>指値</t>
        </is>
      </c>
      <c r="I48" s="29" t="n">
        <v>1309</v>
      </c>
      <c r="J48" s="162" t="n"/>
      <c r="K48" s="133" t="inlineStr">
        <is>
          <t>訂正</t>
        </is>
      </c>
      <c r="L48" s="162" t="n"/>
    </row>
    <row r="49" ht="19.5" customHeight="1" s="155" thickBot="1">
      <c r="A49" s="162" t="n"/>
      <c r="B49" s="133" t="n"/>
      <c r="C49" s="162" t="n"/>
      <c r="D49" s="134" t="inlineStr">
        <is>
          <t>-- / S</t>
        </is>
      </c>
      <c r="E49" s="165" t="n"/>
      <c r="F49" s="26" t="n">
        <v>45901</v>
      </c>
      <c r="G49" s="166" t="n"/>
      <c r="H49" s="166" t="n"/>
      <c r="I49" s="27" t="n">
        <v>1308</v>
      </c>
      <c r="J49" s="162" t="n"/>
      <c r="K49" s="133" t="n"/>
      <c r="L49" s="162" t="n"/>
    </row>
    <row r="50" ht="19.5" customHeight="1" s="155">
      <c r="A50" s="162" t="n"/>
      <c r="B50" s="133" t="n"/>
      <c r="C50" s="162" t="n"/>
      <c r="D50" s="167" t="inlineStr">
        <is>
          <t>約定</t>
        </is>
      </c>
      <c r="E50" s="167" t="inlineStr">
        <is>
          <t>東証</t>
        </is>
      </c>
      <c r="F50" s="21" t="n">
        <v>45901</v>
      </c>
      <c r="G50" s="168" t="n">
        <v>100</v>
      </c>
      <c r="H50" s="176" t="n">
        <v>1309</v>
      </c>
      <c r="I50" s="163" t="n"/>
      <c r="J50" s="162" t="n"/>
      <c r="K50" s="133" t="n"/>
      <c r="L50" s="162" t="n"/>
    </row>
    <row r="51" ht="18.75" customHeight="1" s="155" thickBot="1">
      <c r="A51" s="162" t="n"/>
      <c r="B51" s="133" t="n"/>
      <c r="C51" s="162" t="n"/>
      <c r="D51" s="166" t="n"/>
      <c r="E51" s="166" t="n"/>
      <c r="F51" s="22" t="n">
        <v>0.4140625</v>
      </c>
      <c r="G51" s="166" t="n"/>
      <c r="H51" s="169" t="n"/>
      <c r="I51" s="165" t="n"/>
      <c r="J51" s="162" t="n"/>
      <c r="K51" s="133" t="n"/>
      <c r="L51" s="162" t="n"/>
    </row>
    <row r="52">
      <c r="A52" s="162" t="n"/>
      <c r="B52" s="133" t="n"/>
      <c r="C52" s="162" t="n"/>
      <c r="D52" s="167" t="inlineStr">
        <is>
          <t>約定</t>
        </is>
      </c>
      <c r="E52" s="167" t="inlineStr">
        <is>
          <t>東証</t>
        </is>
      </c>
      <c r="F52" s="21" t="n">
        <v>45901</v>
      </c>
      <c r="G52" s="168" t="n">
        <v>100</v>
      </c>
      <c r="H52" s="176" t="n">
        <v>1309</v>
      </c>
      <c r="I52" s="163" t="n"/>
      <c r="J52" s="162" t="n"/>
      <c r="K52" s="133" t="n"/>
      <c r="L52" s="162" t="n"/>
    </row>
    <row r="53" ht="19.5" customHeight="1" s="155" thickBot="1">
      <c r="A53" s="166" t="n"/>
      <c r="B53" s="134" t="n"/>
      <c r="C53" s="166" t="n"/>
      <c r="D53" s="166" t="n"/>
      <c r="E53" s="166" t="n"/>
      <c r="F53" s="22" t="n">
        <v>0.4140625</v>
      </c>
      <c r="G53" s="166" t="n"/>
      <c r="H53" s="169" t="n"/>
      <c r="I53" s="165" t="n"/>
      <c r="J53" s="166" t="n"/>
      <c r="K53" s="134" t="n"/>
      <c r="L53" s="166" t="n"/>
    </row>
    <row r="54" ht="19.5" customHeight="1" s="155" thickBot="1">
      <c r="A54" s="156" t="n">
        <v>3184</v>
      </c>
      <c r="B54" s="108" t="inlineStr">
        <is>
          <t>完了</t>
        </is>
      </c>
      <c r="C54" s="157" t="inlineStr">
        <is>
          <t>通常注文</t>
        </is>
      </c>
      <c r="D54" s="158" t="inlineStr">
        <is>
          <t>六甲バター   2266    東証</t>
        </is>
      </c>
      <c r="E54" s="159" t="n"/>
      <c r="F54" s="159" t="n"/>
      <c r="G54" s="159" t="n"/>
      <c r="H54" s="159" t="n"/>
      <c r="I54" s="160" t="n"/>
      <c r="J54" s="161" t="inlineStr">
        <is>
          <t>0ポイント</t>
        </is>
      </c>
      <c r="K54" s="108" t="inlineStr">
        <is>
          <t>取消</t>
        </is>
      </c>
      <c r="L54" s="157" t="inlineStr">
        <is>
          <t>--</t>
        </is>
      </c>
    </row>
    <row r="55" ht="19.5" customHeight="1" s="155">
      <c r="A55" s="162" t="n"/>
      <c r="B55" s="109" t="inlineStr">
        <is>
          <t>(全部約定)</t>
        </is>
      </c>
      <c r="C55" s="162" t="n"/>
      <c r="D55" s="108" t="inlineStr">
        <is>
          <t>信新買 (日計り)</t>
        </is>
      </c>
      <c r="E55" s="163" t="n"/>
      <c r="F55" s="18" t="n">
        <v>45901</v>
      </c>
      <c r="G55" s="164" t="n">
        <v>100</v>
      </c>
      <c r="H55" s="164" t="inlineStr">
        <is>
          <t>指値</t>
        </is>
      </c>
      <c r="I55" s="28" t="n">
        <v>1315</v>
      </c>
      <c r="J55" s="162" t="n"/>
      <c r="K55" s="109" t="inlineStr">
        <is>
          <t>訂正</t>
        </is>
      </c>
      <c r="L55" s="162" t="n"/>
    </row>
    <row r="56" ht="19.5" customHeight="1" s="155" thickBot="1">
      <c r="A56" s="162" t="n"/>
      <c r="B56" s="109" t="n"/>
      <c r="C56" s="162" t="n"/>
      <c r="D56" s="110" t="inlineStr">
        <is>
          <t>特定 / S</t>
        </is>
      </c>
      <c r="E56" s="165" t="n"/>
      <c r="F56" s="19" t="n">
        <v>45901</v>
      </c>
      <c r="G56" s="166" t="n"/>
      <c r="H56" s="166" t="n"/>
      <c r="I56" s="20" t="n">
        <v>1308</v>
      </c>
      <c r="J56" s="162" t="n"/>
      <c r="K56" s="109" t="n"/>
      <c r="L56" s="162" t="n"/>
    </row>
    <row r="57">
      <c r="A57" s="162" t="n"/>
      <c r="B57" s="109" t="n"/>
      <c r="C57" s="162" t="n"/>
      <c r="D57" s="167" t="inlineStr">
        <is>
          <t>約定</t>
        </is>
      </c>
      <c r="E57" s="167" t="inlineStr">
        <is>
          <t>東証</t>
        </is>
      </c>
      <c r="F57" s="21" t="n">
        <v>45901</v>
      </c>
      <c r="G57" s="168" t="n">
        <v>100</v>
      </c>
      <c r="H57" s="176" t="n">
        <v>1315</v>
      </c>
      <c r="I57" s="163" t="n"/>
      <c r="J57" s="162" t="n"/>
      <c r="K57" s="109" t="n"/>
      <c r="L57" s="162" t="n"/>
    </row>
    <row r="58" ht="18.75" customHeight="1" s="155" thickBot="1">
      <c r="A58" s="166" t="n"/>
      <c r="B58" s="110" t="n"/>
      <c r="C58" s="166" t="n"/>
      <c r="D58" s="166" t="n"/>
      <c r="E58" s="166" t="n"/>
      <c r="F58" s="22" t="n">
        <v>0.4153125</v>
      </c>
      <c r="G58" s="166" t="n"/>
      <c r="H58" s="169" t="n"/>
      <c r="I58" s="165" t="n"/>
      <c r="J58" s="166" t="n"/>
      <c r="K58" s="110" t="n"/>
      <c r="L58" s="166" t="n"/>
    </row>
    <row r="59" ht="19.5" customHeight="1" s="155" thickBot="1">
      <c r="A59" s="170" t="n">
        <v>3185</v>
      </c>
      <c r="B59" s="132" t="inlineStr">
        <is>
          <t>完了</t>
        </is>
      </c>
      <c r="C59" s="171" t="inlineStr">
        <is>
          <t>通常注文</t>
        </is>
      </c>
      <c r="D59" s="172" t="inlineStr">
        <is>
          <t>六甲バター   2266    東証</t>
        </is>
      </c>
      <c r="E59" s="159" t="n"/>
      <c r="F59" s="159" t="n"/>
      <c r="G59" s="159" t="n"/>
      <c r="H59" s="159" t="n"/>
      <c r="I59" s="160" t="n"/>
      <c r="J59" s="173" t="inlineStr">
        <is>
          <t>0ポイント</t>
        </is>
      </c>
      <c r="K59" s="132" t="inlineStr">
        <is>
          <t>取消</t>
        </is>
      </c>
      <c r="L59" s="171" t="inlineStr">
        <is>
          <t>--</t>
        </is>
      </c>
    </row>
    <row r="60" ht="19.5" customHeight="1" s="155">
      <c r="A60" s="162" t="n"/>
      <c r="B60" s="133" t="inlineStr">
        <is>
          <t>(全部約定)</t>
        </is>
      </c>
      <c r="C60" s="162" t="n"/>
      <c r="D60" s="132" t="inlineStr">
        <is>
          <t>信返売 (日計り)</t>
        </is>
      </c>
      <c r="E60" s="163" t="n"/>
      <c r="F60" s="25" t="n">
        <v>45901</v>
      </c>
      <c r="G60" s="174" t="n">
        <v>100</v>
      </c>
      <c r="H60" s="174" t="inlineStr">
        <is>
          <t>指値</t>
        </is>
      </c>
      <c r="I60" s="29" t="n">
        <v>1313</v>
      </c>
      <c r="J60" s="162" t="n"/>
      <c r="K60" s="133" t="inlineStr">
        <is>
          <t>訂正</t>
        </is>
      </c>
      <c r="L60" s="162" t="n"/>
    </row>
    <row r="61" ht="19.5" customHeight="1" s="155" thickBot="1">
      <c r="A61" s="162" t="n"/>
      <c r="B61" s="133" t="n"/>
      <c r="C61" s="162" t="n"/>
      <c r="D61" s="134" t="inlineStr">
        <is>
          <t>-- / S</t>
        </is>
      </c>
      <c r="E61" s="165" t="n"/>
      <c r="F61" s="26" t="n">
        <v>45901</v>
      </c>
      <c r="G61" s="166" t="n"/>
      <c r="H61" s="166" t="n"/>
      <c r="I61" s="27" t="n">
        <v>1308</v>
      </c>
      <c r="J61" s="162" t="n"/>
      <c r="K61" s="133" t="n"/>
      <c r="L61" s="162" t="n"/>
    </row>
    <row r="62">
      <c r="A62" s="162" t="n"/>
      <c r="B62" s="133" t="n"/>
      <c r="C62" s="162" t="n"/>
      <c r="D62" s="167" t="inlineStr">
        <is>
          <t>約定</t>
        </is>
      </c>
      <c r="E62" s="167" t="inlineStr">
        <is>
          <t>東証</t>
        </is>
      </c>
      <c r="F62" s="21" t="n">
        <v>45901</v>
      </c>
      <c r="G62" s="168" t="n">
        <v>100</v>
      </c>
      <c r="H62" s="176" t="n">
        <v>1313</v>
      </c>
      <c r="I62" s="163" t="n"/>
      <c r="J62" s="162" t="n"/>
      <c r="K62" s="133" t="n"/>
      <c r="L62" s="162" t="n"/>
    </row>
    <row r="63" ht="19.5" customHeight="1" s="155" thickBot="1">
      <c r="A63" s="166" t="n"/>
      <c r="B63" s="134" t="n"/>
      <c r="C63" s="166" t="n"/>
      <c r="D63" s="166" t="n"/>
      <c r="E63" s="166" t="n"/>
      <c r="F63" s="22" t="n">
        <v>0.4164351851851852</v>
      </c>
      <c r="G63" s="166" t="n"/>
      <c r="H63" s="169" t="n"/>
      <c r="I63" s="165" t="n"/>
      <c r="J63" s="166" t="n"/>
      <c r="K63" s="134" t="n"/>
      <c r="L63" s="166" t="n"/>
    </row>
    <row r="64" ht="19.5" customHeight="1" s="155" thickBot="1">
      <c r="A64" s="156" t="n">
        <v>3186</v>
      </c>
      <c r="B64" s="108" t="inlineStr">
        <is>
          <t>完了</t>
        </is>
      </c>
      <c r="C64" s="157" t="inlineStr">
        <is>
          <t>通常注文</t>
        </is>
      </c>
      <c r="D64" s="158" t="inlineStr">
        <is>
          <t>東京電力ホールディングス   9501    SOR</t>
        </is>
      </c>
      <c r="E64" s="159" t="n"/>
      <c r="F64" s="159" t="n"/>
      <c r="G64" s="159" t="n"/>
      <c r="H64" s="159" t="n"/>
      <c r="I64" s="160" t="n"/>
      <c r="J64" s="161" t="inlineStr">
        <is>
          <t>0ポイント</t>
        </is>
      </c>
      <c r="K64" s="108" t="inlineStr">
        <is>
          <t>取消</t>
        </is>
      </c>
      <c r="L64" s="157" t="inlineStr">
        <is>
          <t>--</t>
        </is>
      </c>
    </row>
    <row r="65" ht="18.75" customHeight="1" s="155">
      <c r="A65" s="162" t="n"/>
      <c r="B65" s="109" t="inlineStr">
        <is>
          <t>(全部約定)</t>
        </is>
      </c>
      <c r="C65" s="162" t="n"/>
      <c r="D65" s="108" t="inlineStr">
        <is>
          <t>現物買</t>
        </is>
      </c>
      <c r="E65" s="163" t="n"/>
      <c r="F65" s="18" t="n">
        <v>45901</v>
      </c>
      <c r="G65" s="164" t="n">
        <v>100</v>
      </c>
      <c r="H65" s="164" t="inlineStr">
        <is>
          <t>指値</t>
        </is>
      </c>
      <c r="I65" s="121" t="n">
        <v>771.1</v>
      </c>
      <c r="J65" s="162" t="n"/>
      <c r="K65" s="109" t="inlineStr">
        <is>
          <t>訂正</t>
        </is>
      </c>
      <c r="L65" s="162" t="n"/>
    </row>
    <row r="66" ht="19.5" customHeight="1" s="155" thickBot="1">
      <c r="A66" s="162" t="n"/>
      <c r="B66" s="109" t="n"/>
      <c r="C66" s="162" t="n"/>
      <c r="D66" s="110" t="inlineStr">
        <is>
          <t>特定 / P</t>
        </is>
      </c>
      <c r="E66" s="165" t="n"/>
      <c r="F66" s="19" t="n">
        <v>45922</v>
      </c>
      <c r="G66" s="166" t="n"/>
      <c r="H66" s="166" t="n"/>
      <c r="I66" s="122" t="n">
        <v>762.1</v>
      </c>
      <c r="J66" s="162" t="n"/>
      <c r="K66" s="109" t="n"/>
      <c r="L66" s="162" t="n"/>
    </row>
    <row r="67">
      <c r="A67" s="162" t="n"/>
      <c r="B67" s="109" t="n"/>
      <c r="C67" s="162" t="n"/>
      <c r="D67" s="167" t="inlineStr">
        <is>
          <t>約定</t>
        </is>
      </c>
      <c r="E67" s="167" t="inlineStr">
        <is>
          <t>PTS（X）</t>
        </is>
      </c>
      <c r="F67" s="21" t="n">
        <v>45901</v>
      </c>
      <c r="G67" s="168" t="n">
        <v>100</v>
      </c>
      <c r="H67" s="168" t="n">
        <v>771.1</v>
      </c>
      <c r="I67" s="163" t="n"/>
      <c r="J67" s="162" t="n"/>
      <c r="K67" s="109" t="n"/>
      <c r="L67" s="162" t="n"/>
    </row>
    <row r="68" ht="19.5" customHeight="1" s="155" thickBot="1">
      <c r="A68" s="166" t="n"/>
      <c r="B68" s="110" t="n"/>
      <c r="C68" s="166" t="n"/>
      <c r="D68" s="166" t="n"/>
      <c r="E68" s="166" t="n"/>
      <c r="F68" s="22" t="n">
        <v>0.4180439814814815</v>
      </c>
      <c r="G68" s="166" t="n"/>
      <c r="H68" s="169" t="n"/>
      <c r="I68" s="165" t="n"/>
      <c r="J68" s="166" t="n"/>
      <c r="K68" s="110" t="n"/>
      <c r="L68" s="166" t="n"/>
    </row>
    <row r="69" ht="19.5" customHeight="1" s="155" thickBot="1">
      <c r="A69" s="170" t="n">
        <v>3187</v>
      </c>
      <c r="B69" s="132" t="inlineStr">
        <is>
          <t>完了</t>
        </is>
      </c>
      <c r="C69" s="171" t="inlineStr">
        <is>
          <t>通常注文</t>
        </is>
      </c>
      <c r="D69" s="172" t="inlineStr">
        <is>
          <t>東京電力ホールディングス   9501    SOR</t>
        </is>
      </c>
      <c r="E69" s="159" t="n"/>
      <c r="F69" s="159" t="n"/>
      <c r="G69" s="159" t="n"/>
      <c r="H69" s="159" t="n"/>
      <c r="I69" s="160" t="n"/>
      <c r="J69" s="173" t="inlineStr">
        <is>
          <t>0ポイント</t>
        </is>
      </c>
      <c r="K69" s="132" t="inlineStr">
        <is>
          <t>取消</t>
        </is>
      </c>
      <c r="L69" s="171" t="inlineStr">
        <is>
          <t>--</t>
        </is>
      </c>
    </row>
    <row r="70" ht="18.75" customHeight="1" s="155">
      <c r="A70" s="162" t="n"/>
      <c r="B70" s="133" t="inlineStr">
        <is>
          <t>(全部約定)</t>
        </is>
      </c>
      <c r="C70" s="162" t="n"/>
      <c r="D70" s="132" t="inlineStr">
        <is>
          <t>現物買</t>
        </is>
      </c>
      <c r="E70" s="163" t="n"/>
      <c r="F70" s="25" t="n">
        <v>45901</v>
      </c>
      <c r="G70" s="174" t="n">
        <v>100</v>
      </c>
      <c r="H70" s="174" t="inlineStr">
        <is>
          <t>指値</t>
        </is>
      </c>
      <c r="I70" s="145" t="n">
        <v>773.7</v>
      </c>
      <c r="J70" s="162" t="n"/>
      <c r="K70" s="133" t="inlineStr">
        <is>
          <t>訂正</t>
        </is>
      </c>
      <c r="L70" s="162" t="n"/>
    </row>
    <row r="71" ht="19.5" customHeight="1" s="155" thickBot="1">
      <c r="A71" s="162" t="n"/>
      <c r="B71" s="133" t="n"/>
      <c r="C71" s="162" t="n"/>
      <c r="D71" s="134" t="inlineStr">
        <is>
          <t>特定 / P</t>
        </is>
      </c>
      <c r="E71" s="165" t="n"/>
      <c r="F71" s="26" t="n">
        <v>45922</v>
      </c>
      <c r="G71" s="166" t="n"/>
      <c r="H71" s="166" t="n"/>
      <c r="I71" s="146" t="n">
        <v>762.1</v>
      </c>
      <c r="J71" s="162" t="n"/>
      <c r="K71" s="133" t="n"/>
      <c r="L71" s="162" t="n"/>
    </row>
    <row r="72">
      <c r="A72" s="162" t="n"/>
      <c r="B72" s="133" t="n"/>
      <c r="C72" s="162" t="n"/>
      <c r="D72" s="167" t="inlineStr">
        <is>
          <t>約定</t>
        </is>
      </c>
      <c r="E72" s="167" t="inlineStr">
        <is>
          <t>PTS（O）</t>
        </is>
      </c>
      <c r="F72" s="21" t="n">
        <v>45901</v>
      </c>
      <c r="G72" s="168" t="n">
        <v>100</v>
      </c>
      <c r="H72" s="168" t="n">
        <v>773.6</v>
      </c>
      <c r="I72" s="163" t="n"/>
      <c r="J72" s="162" t="n"/>
      <c r="K72" s="133" t="n"/>
      <c r="L72" s="162" t="n"/>
    </row>
    <row r="73" ht="19.5" customHeight="1" s="155" thickBot="1">
      <c r="A73" s="166" t="n"/>
      <c r="B73" s="134" t="n"/>
      <c r="C73" s="166" t="n"/>
      <c r="D73" s="166" t="n"/>
      <c r="E73" s="166" t="n"/>
      <c r="F73" s="22" t="n">
        <v>0.4221527777777778</v>
      </c>
      <c r="G73" s="166" t="n"/>
      <c r="H73" s="169" t="n"/>
      <c r="I73" s="165" t="n"/>
      <c r="J73" s="166" t="n"/>
      <c r="K73" s="134" t="n"/>
      <c r="L73" s="166" t="n"/>
    </row>
    <row r="74" ht="19.5" customHeight="1" s="155" thickBot="1">
      <c r="A74" s="156" t="n">
        <v>3188</v>
      </c>
      <c r="B74" s="108" t="inlineStr">
        <is>
          <t>完了</t>
        </is>
      </c>
      <c r="C74" s="157" t="inlineStr">
        <is>
          <t>通常注文</t>
        </is>
      </c>
      <c r="D74" s="158" t="inlineStr">
        <is>
          <t>東京電力ホールディングス   9501    東証</t>
        </is>
      </c>
      <c r="E74" s="159" t="n"/>
      <c r="F74" s="159" t="n"/>
      <c r="G74" s="159" t="n"/>
      <c r="H74" s="159" t="n"/>
      <c r="I74" s="160" t="n"/>
      <c r="J74" s="161" t="inlineStr">
        <is>
          <t>0ポイント</t>
        </is>
      </c>
      <c r="K74" s="108" t="inlineStr">
        <is>
          <t>取消</t>
        </is>
      </c>
      <c r="L74" s="157" t="inlineStr">
        <is>
          <t>--</t>
        </is>
      </c>
    </row>
    <row r="75" ht="18.75" customHeight="1" s="155">
      <c r="A75" s="162" t="n"/>
      <c r="B75" s="109" t="inlineStr">
        <is>
          <t>(全部約定)</t>
        </is>
      </c>
      <c r="C75" s="162" t="n"/>
      <c r="D75" s="108" t="inlineStr">
        <is>
          <t>信新売 (日計り)</t>
        </is>
      </c>
      <c r="E75" s="163" t="n"/>
      <c r="F75" s="18" t="n">
        <v>45901</v>
      </c>
      <c r="G75" s="164" t="n">
        <v>300</v>
      </c>
      <c r="H75" s="164" t="inlineStr">
        <is>
          <t>指値</t>
        </is>
      </c>
      <c r="I75" s="121" t="n">
        <v>767.8</v>
      </c>
      <c r="J75" s="162" t="n"/>
      <c r="K75" s="109" t="inlineStr">
        <is>
          <t>訂正</t>
        </is>
      </c>
      <c r="L75" s="162" t="n"/>
    </row>
    <row r="76" ht="19.5" customHeight="1" s="155" thickBot="1">
      <c r="A76" s="162" t="n"/>
      <c r="B76" s="109" t="n"/>
      <c r="C76" s="162" t="n"/>
      <c r="D76" s="110" t="inlineStr">
        <is>
          <t>特定 / S</t>
        </is>
      </c>
      <c r="E76" s="165" t="n"/>
      <c r="F76" s="19" t="n">
        <v>45901</v>
      </c>
      <c r="G76" s="166" t="n"/>
      <c r="H76" s="166" t="n"/>
      <c r="I76" s="122" t="n">
        <v>760.7</v>
      </c>
      <c r="J76" s="162" t="n"/>
      <c r="K76" s="109" t="n"/>
      <c r="L76" s="162" t="n"/>
    </row>
    <row r="77">
      <c r="A77" s="162" t="n"/>
      <c r="B77" s="109" t="n"/>
      <c r="C77" s="162" t="n"/>
      <c r="D77" s="167" t="inlineStr">
        <is>
          <t>約定</t>
        </is>
      </c>
      <c r="E77" s="167" t="inlineStr">
        <is>
          <t>東証</t>
        </is>
      </c>
      <c r="F77" s="21" t="n">
        <v>45901</v>
      </c>
      <c r="G77" s="168" t="n">
        <v>300</v>
      </c>
      <c r="H77" s="168" t="n">
        <v>767.8</v>
      </c>
      <c r="I77" s="163" t="n"/>
      <c r="J77" s="162" t="n"/>
      <c r="K77" s="109" t="n"/>
      <c r="L77" s="162" t="n"/>
    </row>
    <row r="78" ht="19.5" customHeight="1" s="155" thickBot="1">
      <c r="A78" s="166" t="n"/>
      <c r="B78" s="110" t="n"/>
      <c r="C78" s="166" t="n"/>
      <c r="D78" s="166" t="n"/>
      <c r="E78" s="166" t="n"/>
      <c r="F78" s="22" t="n">
        <v>0.4315625</v>
      </c>
      <c r="G78" s="166" t="n"/>
      <c r="H78" s="169" t="n"/>
      <c r="I78" s="165" t="n"/>
      <c r="J78" s="166" t="n"/>
      <c r="K78" s="110" t="n"/>
      <c r="L78" s="166" t="n"/>
    </row>
    <row r="79" ht="19.5" customHeight="1" s="155" thickBot="1">
      <c r="A79" s="170" t="n">
        <v>3189</v>
      </c>
      <c r="B79" s="132" t="inlineStr">
        <is>
          <t>完了</t>
        </is>
      </c>
      <c r="C79" s="171" t="inlineStr">
        <is>
          <t>通常注文</t>
        </is>
      </c>
      <c r="D79" s="172" t="inlineStr">
        <is>
          <t>東京電力ホールディングス   9501    東証</t>
        </is>
      </c>
      <c r="E79" s="159" t="n"/>
      <c r="F79" s="159" t="n"/>
      <c r="G79" s="159" t="n"/>
      <c r="H79" s="159" t="n"/>
      <c r="I79" s="160" t="n"/>
      <c r="J79" s="173" t="inlineStr">
        <is>
          <t>0ポイント</t>
        </is>
      </c>
      <c r="K79" s="132" t="inlineStr">
        <is>
          <t>取消</t>
        </is>
      </c>
      <c r="L79" s="171" t="inlineStr">
        <is>
          <t>--</t>
        </is>
      </c>
    </row>
    <row r="80" ht="18.75" customHeight="1" s="155">
      <c r="A80" s="162" t="n"/>
      <c r="B80" s="133" t="inlineStr">
        <is>
          <t>(全部約定)</t>
        </is>
      </c>
      <c r="C80" s="162" t="n"/>
      <c r="D80" s="132" t="inlineStr">
        <is>
          <t>信返買 (日計り)</t>
        </is>
      </c>
      <c r="E80" s="163" t="n"/>
      <c r="F80" s="25" t="n">
        <v>45901</v>
      </c>
      <c r="G80" s="174" t="n">
        <v>300</v>
      </c>
      <c r="H80" s="174" t="inlineStr">
        <is>
          <t>指値</t>
        </is>
      </c>
      <c r="I80" s="145" t="n">
        <v>767.2</v>
      </c>
      <c r="J80" s="162" t="n"/>
      <c r="K80" s="133" t="inlineStr">
        <is>
          <t>訂正</t>
        </is>
      </c>
      <c r="L80" s="162" t="n"/>
    </row>
    <row r="81" ht="19.5" customHeight="1" s="155" thickBot="1">
      <c r="A81" s="162" t="n"/>
      <c r="B81" s="133" t="n"/>
      <c r="C81" s="162" t="n"/>
      <c r="D81" s="134" t="inlineStr">
        <is>
          <t>-- / S</t>
        </is>
      </c>
      <c r="E81" s="165" t="n"/>
      <c r="F81" s="26" t="n">
        <v>45901</v>
      </c>
      <c r="G81" s="166" t="n"/>
      <c r="H81" s="166" t="n"/>
      <c r="I81" s="146" t="n">
        <v>760.7</v>
      </c>
      <c r="J81" s="162" t="n"/>
      <c r="K81" s="133" t="n"/>
      <c r="L81" s="162" t="n"/>
    </row>
    <row r="82">
      <c r="A82" s="162" t="n"/>
      <c r="B82" s="133" t="n"/>
      <c r="C82" s="162" t="n"/>
      <c r="D82" s="167" t="inlineStr">
        <is>
          <t>約定</t>
        </is>
      </c>
      <c r="E82" s="167" t="inlineStr">
        <is>
          <t>東証</t>
        </is>
      </c>
      <c r="F82" s="21" t="n">
        <v>45901</v>
      </c>
      <c r="G82" s="168" t="n">
        <v>300</v>
      </c>
      <c r="H82" s="168" t="n">
        <v>767.2</v>
      </c>
      <c r="I82" s="163" t="n"/>
      <c r="J82" s="162" t="n"/>
      <c r="K82" s="133" t="n"/>
      <c r="L82" s="162" t="n"/>
    </row>
    <row r="83" ht="19.5" customHeight="1" s="155" thickBot="1">
      <c r="A83" s="166" t="n"/>
      <c r="B83" s="134" t="n"/>
      <c r="C83" s="166" t="n"/>
      <c r="D83" s="166" t="n"/>
      <c r="E83" s="166" t="n"/>
      <c r="F83" s="22" t="n">
        <v>0.4318171296296296</v>
      </c>
      <c r="G83" s="166" t="n"/>
      <c r="H83" s="169" t="n"/>
      <c r="I83" s="165" t="n"/>
      <c r="J83" s="166" t="n"/>
      <c r="K83" s="134" t="n"/>
      <c r="L83" s="166" t="n"/>
    </row>
    <row r="84" ht="19.5" customHeight="1" s="155" thickBot="1">
      <c r="A84" s="156" t="n">
        <v>3190</v>
      </c>
      <c r="B84" s="108" t="inlineStr">
        <is>
          <t>完了</t>
        </is>
      </c>
      <c r="C84" s="157" t="inlineStr">
        <is>
          <t>通常注文</t>
        </is>
      </c>
      <c r="D84" s="158" t="inlineStr">
        <is>
          <t>東京電力ホールディングス   9501    東証</t>
        </is>
      </c>
      <c r="E84" s="159" t="n"/>
      <c r="F84" s="159" t="n"/>
      <c r="G84" s="159" t="n"/>
      <c r="H84" s="159" t="n"/>
      <c r="I84" s="160" t="n"/>
      <c r="J84" s="161" t="inlineStr">
        <is>
          <t>0ポイント</t>
        </is>
      </c>
      <c r="K84" s="108" t="inlineStr">
        <is>
          <t>取消</t>
        </is>
      </c>
      <c r="L84" s="157" t="inlineStr">
        <is>
          <t>--</t>
        </is>
      </c>
    </row>
    <row r="85" ht="18.75" customHeight="1" s="155">
      <c r="A85" s="162" t="n"/>
      <c r="B85" s="109" t="inlineStr">
        <is>
          <t>(全部約定)</t>
        </is>
      </c>
      <c r="C85" s="162" t="n"/>
      <c r="D85" s="108" t="inlineStr">
        <is>
          <t>信新買 (日計り)</t>
        </is>
      </c>
      <c r="E85" s="163" t="n"/>
      <c r="F85" s="18" t="n">
        <v>45901</v>
      </c>
      <c r="G85" s="164" t="n">
        <v>300</v>
      </c>
      <c r="H85" s="164" t="inlineStr">
        <is>
          <t>指値</t>
        </is>
      </c>
      <c r="I85" s="121" t="n">
        <v>766.2</v>
      </c>
      <c r="J85" s="162" t="n"/>
      <c r="K85" s="109" t="inlineStr">
        <is>
          <t>訂正</t>
        </is>
      </c>
      <c r="L85" s="162" t="n"/>
    </row>
    <row r="86" ht="19.5" customHeight="1" s="155" thickBot="1">
      <c r="A86" s="162" t="n"/>
      <c r="B86" s="109" t="n"/>
      <c r="C86" s="162" t="n"/>
      <c r="D86" s="110" t="inlineStr">
        <is>
          <t>特定 / S</t>
        </is>
      </c>
      <c r="E86" s="165" t="n"/>
      <c r="F86" s="19" t="n">
        <v>45901</v>
      </c>
      <c r="G86" s="166" t="n"/>
      <c r="H86" s="166" t="n"/>
      <c r="I86" s="122" t="n">
        <v>760.7</v>
      </c>
      <c r="J86" s="162" t="n"/>
      <c r="K86" s="109" t="n"/>
      <c r="L86" s="162" t="n"/>
    </row>
    <row r="87">
      <c r="A87" s="162" t="n"/>
      <c r="B87" s="109" t="n"/>
      <c r="C87" s="162" t="n"/>
      <c r="D87" s="167" t="inlineStr">
        <is>
          <t>約定</t>
        </is>
      </c>
      <c r="E87" s="167" t="inlineStr">
        <is>
          <t>東証</t>
        </is>
      </c>
      <c r="F87" s="21" t="n">
        <v>45901</v>
      </c>
      <c r="G87" s="168" t="n">
        <v>300</v>
      </c>
      <c r="H87" s="168" t="n">
        <v>766.2</v>
      </c>
      <c r="I87" s="163" t="n"/>
      <c r="J87" s="162" t="n"/>
      <c r="K87" s="109" t="n"/>
      <c r="L87" s="162" t="n"/>
    </row>
    <row r="88" ht="19.5" customHeight="1" s="155" thickBot="1">
      <c r="A88" s="166" t="n"/>
      <c r="B88" s="110" t="n"/>
      <c r="C88" s="166" t="n"/>
      <c r="D88" s="166" t="n"/>
      <c r="E88" s="166" t="n"/>
      <c r="F88" s="22" t="n">
        <v>0.4333217592592593</v>
      </c>
      <c r="G88" s="166" t="n"/>
      <c r="H88" s="169" t="n"/>
      <c r="I88" s="165" t="n"/>
      <c r="J88" s="166" t="n"/>
      <c r="K88" s="110" t="n"/>
      <c r="L88" s="166" t="n"/>
    </row>
    <row r="89" ht="18.75" customHeight="1" s="155" thickBot="1">
      <c r="A89" s="170" t="n">
        <v>3191</v>
      </c>
      <c r="B89" s="132" t="inlineStr">
        <is>
          <t>完了</t>
        </is>
      </c>
      <c r="C89" s="171" t="inlineStr">
        <is>
          <t>通常注文</t>
        </is>
      </c>
      <c r="D89" s="172" t="inlineStr">
        <is>
          <t>東京電力ホールディングス   9501    東証</t>
        </is>
      </c>
      <c r="E89" s="159" t="n"/>
      <c r="F89" s="159" t="n"/>
      <c r="G89" s="159" t="n"/>
      <c r="H89" s="159" t="n"/>
      <c r="I89" s="160" t="n"/>
      <c r="J89" s="173" t="inlineStr">
        <is>
          <t>0ポイント</t>
        </is>
      </c>
      <c r="K89" s="132" t="inlineStr">
        <is>
          <t>取消</t>
        </is>
      </c>
      <c r="L89" s="171" t="inlineStr">
        <is>
          <t>--</t>
        </is>
      </c>
    </row>
    <row r="90" ht="19.5" customHeight="1" s="155">
      <c r="A90" s="162" t="n"/>
      <c r="B90" s="133" t="inlineStr">
        <is>
          <t>(全部約定)</t>
        </is>
      </c>
      <c r="C90" s="162" t="n"/>
      <c r="D90" s="132" t="inlineStr">
        <is>
          <t>信返売 (日計り)</t>
        </is>
      </c>
      <c r="E90" s="163" t="n"/>
      <c r="F90" s="25" t="n">
        <v>45901</v>
      </c>
      <c r="G90" s="174" t="n">
        <v>300</v>
      </c>
      <c r="H90" s="174" t="inlineStr">
        <is>
          <t>指値</t>
        </is>
      </c>
      <c r="I90" s="145" t="n">
        <v>766.6</v>
      </c>
      <c r="J90" s="162" t="n"/>
      <c r="K90" s="133" t="inlineStr">
        <is>
          <t>訂正</t>
        </is>
      </c>
      <c r="L90" s="162" t="n"/>
    </row>
    <row r="91" ht="19.5" customHeight="1" s="155" thickBot="1">
      <c r="A91" s="162" t="n"/>
      <c r="B91" s="133" t="n"/>
      <c r="C91" s="162" t="n"/>
      <c r="D91" s="134" t="inlineStr">
        <is>
          <t>-- / S</t>
        </is>
      </c>
      <c r="E91" s="165" t="n"/>
      <c r="F91" s="26" t="n">
        <v>45901</v>
      </c>
      <c r="G91" s="166" t="n"/>
      <c r="H91" s="166" t="n"/>
      <c r="I91" s="146" t="n">
        <v>760.7</v>
      </c>
      <c r="J91" s="162" t="n"/>
      <c r="K91" s="133" t="n"/>
      <c r="L91" s="162" t="n"/>
    </row>
    <row r="92">
      <c r="A92" s="162" t="n"/>
      <c r="B92" s="133" t="n"/>
      <c r="C92" s="162" t="n"/>
      <c r="D92" s="167" t="inlineStr">
        <is>
          <t>約定</t>
        </is>
      </c>
      <c r="E92" s="167" t="inlineStr">
        <is>
          <t>東証</t>
        </is>
      </c>
      <c r="F92" s="21" t="n">
        <v>45901</v>
      </c>
      <c r="G92" s="168" t="n">
        <v>300</v>
      </c>
      <c r="H92" s="168" t="n">
        <v>766.6</v>
      </c>
      <c r="I92" s="163" t="n"/>
      <c r="J92" s="162" t="n"/>
      <c r="K92" s="133" t="n"/>
      <c r="L92" s="162" t="n"/>
    </row>
    <row r="93" ht="19.5" customHeight="1" s="155" thickBot="1">
      <c r="A93" s="166" t="n"/>
      <c r="B93" s="134" t="n"/>
      <c r="C93" s="166" t="n"/>
      <c r="D93" s="166" t="n"/>
      <c r="E93" s="166" t="n"/>
      <c r="F93" s="22" t="n">
        <v>0.433587962962963</v>
      </c>
      <c r="G93" s="166" t="n"/>
      <c r="H93" s="169" t="n"/>
      <c r="I93" s="165" t="n"/>
      <c r="J93" s="166" t="n"/>
      <c r="K93" s="134" t="n"/>
      <c r="L93" s="166" t="n"/>
    </row>
    <row r="94" ht="19.5" customHeight="1" s="155" thickBot="1">
      <c r="A94" s="156" t="n">
        <v>3192</v>
      </c>
      <c r="B94" s="108" t="inlineStr">
        <is>
          <t>完了</t>
        </is>
      </c>
      <c r="C94" s="157" t="inlineStr">
        <is>
          <t>通常注文</t>
        </is>
      </c>
      <c r="D94" s="158" t="inlineStr">
        <is>
          <t>東京電力ホールディングス   9501    東証</t>
        </is>
      </c>
      <c r="E94" s="159" t="n"/>
      <c r="F94" s="159" t="n"/>
      <c r="G94" s="159" t="n"/>
      <c r="H94" s="159" t="n"/>
      <c r="I94" s="160" t="n"/>
      <c r="J94" s="161" t="inlineStr">
        <is>
          <t>0ポイント</t>
        </is>
      </c>
      <c r="K94" s="108" t="inlineStr">
        <is>
          <t>取消</t>
        </is>
      </c>
      <c r="L94" s="157" t="inlineStr">
        <is>
          <t>--</t>
        </is>
      </c>
    </row>
    <row r="95" ht="18.75" customHeight="1" s="155">
      <c r="A95" s="162" t="n"/>
      <c r="B95" s="109" t="inlineStr">
        <is>
          <t>(全部約定)</t>
        </is>
      </c>
      <c r="C95" s="162" t="n"/>
      <c r="D95" s="108" t="inlineStr">
        <is>
          <t>信新買 (日計り)</t>
        </is>
      </c>
      <c r="E95" s="163" t="n"/>
      <c r="F95" s="18" t="n">
        <v>45901</v>
      </c>
      <c r="G95" s="164" t="n">
        <v>300</v>
      </c>
      <c r="H95" s="164" t="inlineStr">
        <is>
          <t>指値</t>
        </is>
      </c>
      <c r="I95" s="121" t="n">
        <v>766.4</v>
      </c>
      <c r="J95" s="162" t="n"/>
      <c r="K95" s="109" t="inlineStr">
        <is>
          <t>訂正</t>
        </is>
      </c>
      <c r="L95" s="162" t="n"/>
    </row>
    <row r="96" ht="19.5" customHeight="1" s="155" thickBot="1">
      <c r="A96" s="162" t="n"/>
      <c r="B96" s="109" t="n"/>
      <c r="C96" s="162" t="n"/>
      <c r="D96" s="110" t="inlineStr">
        <is>
          <t>特定 / S</t>
        </is>
      </c>
      <c r="E96" s="165" t="n"/>
      <c r="F96" s="19" t="n">
        <v>45901</v>
      </c>
      <c r="G96" s="166" t="n"/>
      <c r="H96" s="166" t="n"/>
      <c r="I96" s="122" t="n">
        <v>760.7</v>
      </c>
      <c r="J96" s="162" t="n"/>
      <c r="K96" s="109" t="n"/>
      <c r="L96" s="162" t="n"/>
    </row>
    <row r="97">
      <c r="A97" s="162" t="n"/>
      <c r="B97" s="109" t="n"/>
      <c r="C97" s="162" t="n"/>
      <c r="D97" s="167" t="inlineStr">
        <is>
          <t>約定</t>
        </is>
      </c>
      <c r="E97" s="167" t="inlineStr">
        <is>
          <t>東証</t>
        </is>
      </c>
      <c r="F97" s="21" t="n">
        <v>45901</v>
      </c>
      <c r="G97" s="168" t="n">
        <v>200</v>
      </c>
      <c r="H97" s="168" t="n">
        <v>766.4</v>
      </c>
      <c r="I97" s="163" t="n"/>
      <c r="J97" s="162" t="n"/>
      <c r="K97" s="109" t="n"/>
      <c r="L97" s="162" t="n"/>
    </row>
    <row r="98" ht="19.5" customHeight="1" s="155" thickBot="1">
      <c r="A98" s="162" t="n"/>
      <c r="B98" s="109" t="n"/>
      <c r="C98" s="162" t="n"/>
      <c r="D98" s="166" t="n"/>
      <c r="E98" s="166" t="n"/>
      <c r="F98" s="22" t="n">
        <v>0.4346296296296296</v>
      </c>
      <c r="G98" s="166" t="n"/>
      <c r="H98" s="169" t="n"/>
      <c r="I98" s="165" t="n"/>
      <c r="J98" s="162" t="n"/>
      <c r="K98" s="109" t="n"/>
      <c r="L98" s="162" t="n"/>
    </row>
    <row r="99" ht="18.75" customHeight="1" s="155">
      <c r="A99" s="162" t="n"/>
      <c r="B99" s="109" t="n"/>
      <c r="C99" s="162" t="n"/>
      <c r="D99" s="167" t="inlineStr">
        <is>
          <t>約定</t>
        </is>
      </c>
      <c r="E99" s="167" t="inlineStr">
        <is>
          <t>東証</t>
        </is>
      </c>
      <c r="F99" s="21" t="n">
        <v>45901</v>
      </c>
      <c r="G99" s="168" t="n">
        <v>100</v>
      </c>
      <c r="H99" s="168" t="n">
        <v>766.4</v>
      </c>
      <c r="I99" s="163" t="n"/>
      <c r="J99" s="162" t="n"/>
      <c r="K99" s="109" t="n"/>
      <c r="L99" s="162" t="n"/>
    </row>
    <row r="100" ht="19.5" customHeight="1" s="155" thickBot="1">
      <c r="A100" s="166" t="n"/>
      <c r="B100" s="110" t="n"/>
      <c r="C100" s="166" t="n"/>
      <c r="D100" s="166" t="n"/>
      <c r="E100" s="166" t="n"/>
      <c r="F100" s="22" t="n">
        <v>0.4346412037037037</v>
      </c>
      <c r="G100" s="166" t="n"/>
      <c r="H100" s="169" t="n"/>
      <c r="I100" s="165" t="n"/>
      <c r="J100" s="166" t="n"/>
      <c r="K100" s="110" t="n"/>
      <c r="L100" s="166" t="n"/>
    </row>
    <row r="101" ht="18.75" customHeight="1" s="155" thickBot="1">
      <c r="A101" s="170" t="n">
        <v>3193</v>
      </c>
      <c r="B101" s="132" t="inlineStr">
        <is>
          <t>完了</t>
        </is>
      </c>
      <c r="C101" s="171" t="inlineStr">
        <is>
          <t>通常注文</t>
        </is>
      </c>
      <c r="D101" s="172" t="inlineStr">
        <is>
          <t>東京電力ホールディングス   9501    東証</t>
        </is>
      </c>
      <c r="E101" s="159" t="n"/>
      <c r="F101" s="159" t="n"/>
      <c r="G101" s="159" t="n"/>
      <c r="H101" s="159" t="n"/>
      <c r="I101" s="160" t="n"/>
      <c r="J101" s="173" t="inlineStr">
        <is>
          <t>0ポイント</t>
        </is>
      </c>
      <c r="K101" s="132" t="inlineStr">
        <is>
          <t>取消</t>
        </is>
      </c>
      <c r="L101" s="171" t="inlineStr">
        <is>
          <t>--</t>
        </is>
      </c>
    </row>
    <row r="102" ht="18.75" customHeight="1" s="155">
      <c r="A102" s="162" t="n"/>
      <c r="B102" s="133" t="inlineStr">
        <is>
          <t>(全部約定)</t>
        </is>
      </c>
      <c r="C102" s="162" t="n"/>
      <c r="D102" s="132" t="inlineStr">
        <is>
          <t>信返売 (日計り)</t>
        </is>
      </c>
      <c r="E102" s="163" t="n"/>
      <c r="F102" s="25" t="n">
        <v>45901</v>
      </c>
      <c r="G102" s="174" t="n">
        <v>300</v>
      </c>
      <c r="H102" s="174" t="inlineStr">
        <is>
          <t>指値</t>
        </is>
      </c>
      <c r="I102" s="145" t="n">
        <v>767.6</v>
      </c>
      <c r="J102" s="162" t="n"/>
      <c r="K102" s="133" t="inlineStr">
        <is>
          <t>訂正</t>
        </is>
      </c>
      <c r="L102" s="162" t="n"/>
    </row>
    <row r="103" ht="19.5" customHeight="1" s="155" thickBot="1">
      <c r="A103" s="162" t="n"/>
      <c r="B103" s="133" t="n"/>
      <c r="C103" s="162" t="n"/>
      <c r="D103" s="134" t="inlineStr">
        <is>
          <t>-- / S</t>
        </is>
      </c>
      <c r="E103" s="165" t="n"/>
      <c r="F103" s="26" t="n">
        <v>45901</v>
      </c>
      <c r="G103" s="166" t="n"/>
      <c r="H103" s="166" t="n"/>
      <c r="I103" s="146" t="n">
        <v>760.7</v>
      </c>
      <c r="J103" s="162" t="n"/>
      <c r="K103" s="133" t="n"/>
      <c r="L103" s="162" t="n"/>
    </row>
    <row r="104">
      <c r="A104" s="162" t="n"/>
      <c r="B104" s="133" t="n"/>
      <c r="C104" s="162" t="n"/>
      <c r="D104" s="167" t="inlineStr">
        <is>
          <t>約定</t>
        </is>
      </c>
      <c r="E104" s="167" t="inlineStr">
        <is>
          <t>東証</t>
        </is>
      </c>
      <c r="F104" s="21" t="n">
        <v>45901</v>
      </c>
      <c r="G104" s="168" t="n">
        <v>200</v>
      </c>
      <c r="H104" s="168" t="n">
        <v>767.8</v>
      </c>
      <c r="I104" s="163" t="n"/>
      <c r="J104" s="162" t="n"/>
      <c r="K104" s="133" t="n"/>
      <c r="L104" s="162" t="n"/>
    </row>
    <row r="105" ht="19.5" customHeight="1" s="155" thickBot="1">
      <c r="A105" s="162" t="n"/>
      <c r="B105" s="133" t="n"/>
      <c r="C105" s="162" t="n"/>
      <c r="D105" s="166" t="n"/>
      <c r="E105" s="166" t="n"/>
      <c r="F105" s="22" t="n">
        <v>0.4348148148148148</v>
      </c>
      <c r="G105" s="166" t="n"/>
      <c r="H105" s="169" t="n"/>
      <c r="I105" s="165" t="n"/>
      <c r="J105" s="162" t="n"/>
      <c r="K105" s="133" t="n"/>
      <c r="L105" s="162" t="n"/>
    </row>
    <row r="106" ht="18.75" customHeight="1" s="155">
      <c r="A106" s="162" t="n"/>
      <c r="B106" s="133" t="n"/>
      <c r="C106" s="162" t="n"/>
      <c r="D106" s="167" t="inlineStr">
        <is>
          <t>約定</t>
        </is>
      </c>
      <c r="E106" s="167" t="inlineStr">
        <is>
          <t>東証</t>
        </is>
      </c>
      <c r="F106" s="21" t="n">
        <v>45901</v>
      </c>
      <c r="G106" s="168" t="n">
        <v>100</v>
      </c>
      <c r="H106" s="168" t="n">
        <v>767.7</v>
      </c>
      <c r="I106" s="163" t="n"/>
      <c r="J106" s="162" t="n"/>
      <c r="K106" s="133" t="n"/>
      <c r="L106" s="162" t="n"/>
    </row>
    <row r="107" ht="18.75" customHeight="1" s="155" thickBot="1">
      <c r="A107" s="166" t="n"/>
      <c r="B107" s="134" t="n"/>
      <c r="C107" s="166" t="n"/>
      <c r="D107" s="166" t="n"/>
      <c r="E107" s="166" t="n"/>
      <c r="F107" s="22" t="n">
        <v>0.4348148148148148</v>
      </c>
      <c r="G107" s="166" t="n"/>
      <c r="H107" s="169" t="n"/>
      <c r="I107" s="165" t="n"/>
      <c r="J107" s="166" t="n"/>
      <c r="K107" s="134" t="n"/>
      <c r="L107" s="166" t="n"/>
    </row>
    <row r="108" ht="19.5" customHeight="1" s="155" thickBot="1">
      <c r="A108" s="156" t="n">
        <v>3194</v>
      </c>
      <c r="B108" s="108" t="inlineStr">
        <is>
          <t>完了</t>
        </is>
      </c>
      <c r="C108" s="157" t="inlineStr">
        <is>
          <t>通常注文</t>
        </is>
      </c>
      <c r="D108" s="158" t="inlineStr">
        <is>
          <t>東京電力ホールディングス   9501    東証</t>
        </is>
      </c>
      <c r="E108" s="159" t="n"/>
      <c r="F108" s="159" t="n"/>
      <c r="G108" s="159" t="n"/>
      <c r="H108" s="159" t="n"/>
      <c r="I108" s="160" t="n"/>
      <c r="J108" s="161" t="inlineStr">
        <is>
          <t>0ポイント</t>
        </is>
      </c>
      <c r="K108" s="108" t="inlineStr">
        <is>
          <t>取消</t>
        </is>
      </c>
      <c r="L108" s="157" t="inlineStr">
        <is>
          <t>--</t>
        </is>
      </c>
    </row>
    <row r="109" ht="18.75" customHeight="1" s="155">
      <c r="A109" s="162" t="n"/>
      <c r="B109" s="109" t="inlineStr">
        <is>
          <t>(全部約定)</t>
        </is>
      </c>
      <c r="C109" s="162" t="n"/>
      <c r="D109" s="108" t="inlineStr">
        <is>
          <t>信新買 (日計り)</t>
        </is>
      </c>
      <c r="E109" s="163" t="n"/>
      <c r="F109" s="18" t="n">
        <v>45901</v>
      </c>
      <c r="G109" s="164" t="n">
        <v>300</v>
      </c>
      <c r="H109" s="164" t="inlineStr">
        <is>
          <t>指値</t>
        </is>
      </c>
      <c r="I109" s="121" t="n">
        <v>768.1</v>
      </c>
      <c r="J109" s="162" t="n"/>
      <c r="K109" s="109" t="inlineStr">
        <is>
          <t>訂正</t>
        </is>
      </c>
      <c r="L109" s="162" t="n"/>
    </row>
    <row r="110" ht="19.5" customHeight="1" s="155" thickBot="1">
      <c r="A110" s="162" t="n"/>
      <c r="B110" s="109" t="n"/>
      <c r="C110" s="162" t="n"/>
      <c r="D110" s="110" t="inlineStr">
        <is>
          <t>特定 / S</t>
        </is>
      </c>
      <c r="E110" s="165" t="n"/>
      <c r="F110" s="19" t="n">
        <v>45901</v>
      </c>
      <c r="G110" s="166" t="n"/>
      <c r="H110" s="166" t="n"/>
      <c r="I110" s="122" t="n">
        <v>760.7</v>
      </c>
      <c r="J110" s="162" t="n"/>
      <c r="K110" s="109" t="n"/>
      <c r="L110" s="162" t="n"/>
    </row>
    <row r="111" ht="19.5" customHeight="1" s="155">
      <c r="A111" s="162" t="n"/>
      <c r="B111" s="109" t="n"/>
      <c r="C111" s="162" t="n"/>
      <c r="D111" s="167" t="inlineStr">
        <is>
          <t>約定</t>
        </is>
      </c>
      <c r="E111" s="167" t="inlineStr">
        <is>
          <t>東証</t>
        </is>
      </c>
      <c r="F111" s="21" t="n">
        <v>45901</v>
      </c>
      <c r="G111" s="168" t="n">
        <v>300</v>
      </c>
      <c r="H111" s="168" t="n">
        <v>768.1</v>
      </c>
      <c r="I111" s="163" t="n"/>
      <c r="J111" s="162" t="n"/>
      <c r="K111" s="109" t="n"/>
      <c r="L111" s="162" t="n"/>
    </row>
    <row r="112" ht="19.5" customHeight="1" s="155" thickBot="1">
      <c r="A112" s="166" t="n"/>
      <c r="B112" s="110" t="n"/>
      <c r="C112" s="166" t="n"/>
      <c r="D112" s="166" t="n"/>
      <c r="E112" s="166" t="n"/>
      <c r="F112" s="22" t="n">
        <v>0.4353703703703704</v>
      </c>
      <c r="G112" s="166" t="n"/>
      <c r="H112" s="169" t="n"/>
      <c r="I112" s="165" t="n"/>
      <c r="J112" s="166" t="n"/>
      <c r="K112" s="110" t="n"/>
      <c r="L112" s="166" t="n"/>
    </row>
    <row r="113" ht="19.5" customHeight="1" s="155" thickBot="1">
      <c r="A113" s="170" t="n">
        <v>3195</v>
      </c>
      <c r="B113" s="132" t="inlineStr">
        <is>
          <t>完了</t>
        </is>
      </c>
      <c r="C113" s="171" t="inlineStr">
        <is>
          <t>通常注文</t>
        </is>
      </c>
      <c r="D113" s="172" t="inlineStr">
        <is>
          <t>東京電力ホールディングス   9501    東証</t>
        </is>
      </c>
      <c r="E113" s="159" t="n"/>
      <c r="F113" s="159" t="n"/>
      <c r="G113" s="159" t="n"/>
      <c r="H113" s="159" t="n"/>
      <c r="I113" s="160" t="n"/>
      <c r="J113" s="173" t="inlineStr">
        <is>
          <t>0ポイント</t>
        </is>
      </c>
      <c r="K113" s="132" t="inlineStr">
        <is>
          <t>取消</t>
        </is>
      </c>
      <c r="L113" s="171" t="inlineStr">
        <is>
          <t>--</t>
        </is>
      </c>
    </row>
    <row r="114" ht="18.6" customHeight="1" s="155">
      <c r="A114" s="162" t="n"/>
      <c r="B114" s="133" t="inlineStr">
        <is>
          <t>(全部約定)</t>
        </is>
      </c>
      <c r="C114" s="162" t="n"/>
      <c r="D114" s="132" t="inlineStr">
        <is>
          <t>信返売 (日計り)</t>
        </is>
      </c>
      <c r="E114" s="163" t="n"/>
      <c r="F114" s="25" t="n">
        <v>45901</v>
      </c>
      <c r="G114" s="174" t="n">
        <v>300</v>
      </c>
      <c r="H114" s="174" t="inlineStr">
        <is>
          <t>指値</t>
        </is>
      </c>
      <c r="I114" s="145" t="n">
        <v>767</v>
      </c>
      <c r="J114" s="162" t="n"/>
      <c r="K114" s="133" t="inlineStr">
        <is>
          <t>訂正</t>
        </is>
      </c>
      <c r="L114" s="162" t="n"/>
    </row>
    <row r="115" ht="19.5" customHeight="1" s="155" thickBot="1">
      <c r="A115" s="162" t="n"/>
      <c r="B115" s="133" t="n"/>
      <c r="C115" s="162" t="n"/>
      <c r="D115" s="134" t="inlineStr">
        <is>
          <t>-- / S</t>
        </is>
      </c>
      <c r="E115" s="165" t="n"/>
      <c r="F115" s="26" t="n">
        <v>45901</v>
      </c>
      <c r="G115" s="166" t="n"/>
      <c r="H115" s="166" t="n"/>
      <c r="I115" s="146" t="n">
        <v>760.7</v>
      </c>
      <c r="J115" s="162" t="n"/>
      <c r="K115" s="133" t="n"/>
      <c r="L115" s="162" t="n"/>
    </row>
    <row r="116" ht="18.75" customHeight="1" s="155">
      <c r="A116" s="162" t="n"/>
      <c r="B116" s="133" t="n"/>
      <c r="C116" s="162" t="n"/>
      <c r="D116" s="167" t="inlineStr">
        <is>
          <t>約定</t>
        </is>
      </c>
      <c r="E116" s="167" t="inlineStr">
        <is>
          <t>東証</t>
        </is>
      </c>
      <c r="F116" s="21" t="n">
        <v>45901</v>
      </c>
      <c r="G116" s="168" t="n">
        <v>100</v>
      </c>
      <c r="H116" s="168" t="n">
        <v>767.9</v>
      </c>
      <c r="I116" s="163" t="n"/>
      <c r="J116" s="162" t="n"/>
      <c r="K116" s="133" t="n"/>
      <c r="L116" s="162" t="n"/>
    </row>
    <row r="117" ht="19.5" customHeight="1" s="155" thickBot="1">
      <c r="A117" s="162" t="n"/>
      <c r="B117" s="133" t="n"/>
      <c r="C117" s="162" t="n"/>
      <c r="D117" s="166" t="n"/>
      <c r="E117" s="166" t="n"/>
      <c r="F117" s="22" t="n">
        <v>0.4354398148148148</v>
      </c>
      <c r="G117" s="166" t="n"/>
      <c r="H117" s="169" t="n"/>
      <c r="I117" s="165" t="n"/>
      <c r="J117" s="162" t="n"/>
      <c r="K117" s="133" t="n"/>
      <c r="L117" s="162" t="n"/>
    </row>
    <row r="118">
      <c r="A118" s="162" t="n"/>
      <c r="B118" s="133" t="n"/>
      <c r="C118" s="162" t="n"/>
      <c r="D118" s="167" t="inlineStr">
        <is>
          <t>約定</t>
        </is>
      </c>
      <c r="E118" s="167" t="inlineStr">
        <is>
          <t>東証</t>
        </is>
      </c>
      <c r="F118" s="21" t="n">
        <v>45901</v>
      </c>
      <c r="G118" s="168" t="n">
        <v>200</v>
      </c>
      <c r="H118" s="168" t="n">
        <v>767</v>
      </c>
      <c r="I118" s="163" t="n"/>
      <c r="J118" s="162" t="n"/>
      <c r="K118" s="133" t="n"/>
      <c r="L118" s="162" t="n"/>
    </row>
    <row r="119" ht="18.6" customHeight="1" s="155" thickBot="1">
      <c r="A119" s="166" t="n"/>
      <c r="B119" s="134" t="n"/>
      <c r="C119" s="166" t="n"/>
      <c r="D119" s="166" t="n"/>
      <c r="E119" s="166" t="n"/>
      <c r="F119" s="22" t="n">
        <v>0.4355208333333334</v>
      </c>
      <c r="G119" s="166" t="n"/>
      <c r="H119" s="169" t="n"/>
      <c r="I119" s="165" t="n"/>
      <c r="J119" s="166" t="n"/>
      <c r="K119" s="134" t="n"/>
      <c r="L119" s="166" t="n"/>
    </row>
    <row r="120" ht="19.5" customHeight="1" s="155" thickBot="1">
      <c r="A120" s="156" t="n">
        <v>3196</v>
      </c>
      <c r="B120" s="108" t="inlineStr">
        <is>
          <t>完了</t>
        </is>
      </c>
      <c r="C120" s="157" t="inlineStr">
        <is>
          <t>通常注文</t>
        </is>
      </c>
      <c r="D120" s="158" t="inlineStr">
        <is>
          <t>東京電力ホールディングス   9501    東証</t>
        </is>
      </c>
      <c r="E120" s="159" t="n"/>
      <c r="F120" s="159" t="n"/>
      <c r="G120" s="159" t="n"/>
      <c r="H120" s="159" t="n"/>
      <c r="I120" s="160" t="n"/>
      <c r="J120" s="161" t="inlineStr">
        <is>
          <t>0ポイント</t>
        </is>
      </c>
      <c r="K120" s="108" t="inlineStr">
        <is>
          <t>取消</t>
        </is>
      </c>
      <c r="L120" s="157" t="inlineStr">
        <is>
          <t>--</t>
        </is>
      </c>
    </row>
    <row r="121" ht="18.75" customHeight="1" s="155">
      <c r="A121" s="162" t="n"/>
      <c r="B121" s="109" t="inlineStr">
        <is>
          <t>(全部約定)</t>
        </is>
      </c>
      <c r="C121" s="162" t="n"/>
      <c r="D121" s="108" t="inlineStr">
        <is>
          <t>信新買 (日計り)</t>
        </is>
      </c>
      <c r="E121" s="163" t="n"/>
      <c r="F121" s="18" t="n">
        <v>45901</v>
      </c>
      <c r="G121" s="164" t="n">
        <v>300</v>
      </c>
      <c r="H121" s="164" t="inlineStr">
        <is>
          <t>指値</t>
        </is>
      </c>
      <c r="I121" s="121" t="n">
        <v>772</v>
      </c>
      <c r="J121" s="162" t="n"/>
      <c r="K121" s="109" t="inlineStr">
        <is>
          <t>訂正</t>
        </is>
      </c>
      <c r="L121" s="162" t="n"/>
    </row>
    <row r="122" ht="18.75" customHeight="1" s="155" thickBot="1">
      <c r="A122" s="162" t="n"/>
      <c r="B122" s="109" t="n"/>
      <c r="C122" s="162" t="n"/>
      <c r="D122" s="110" t="inlineStr">
        <is>
          <t>特定 / S</t>
        </is>
      </c>
      <c r="E122" s="165" t="n"/>
      <c r="F122" s="19" t="n">
        <v>45901</v>
      </c>
      <c r="G122" s="166" t="n"/>
      <c r="H122" s="166" t="n"/>
      <c r="I122" s="122" t="n">
        <v>760.7</v>
      </c>
      <c r="J122" s="162" t="n"/>
      <c r="K122" s="109" t="n"/>
      <c r="L122" s="162" t="n"/>
    </row>
    <row r="123">
      <c r="A123" s="162" t="n"/>
      <c r="B123" s="109" t="n"/>
      <c r="C123" s="162" t="n"/>
      <c r="D123" s="167" t="inlineStr">
        <is>
          <t>約定</t>
        </is>
      </c>
      <c r="E123" s="167" t="inlineStr">
        <is>
          <t>東証</t>
        </is>
      </c>
      <c r="F123" s="21" t="n">
        <v>45901</v>
      </c>
      <c r="G123" s="168" t="n">
        <v>300</v>
      </c>
      <c r="H123" s="168" t="n">
        <v>772</v>
      </c>
      <c r="I123" s="163" t="n"/>
      <c r="J123" s="162" t="n"/>
      <c r="K123" s="109" t="n"/>
      <c r="L123" s="162" t="n"/>
    </row>
    <row r="124" ht="18.75" customHeight="1" s="155" thickBot="1">
      <c r="A124" s="166" t="n"/>
      <c r="B124" s="110" t="n"/>
      <c r="C124" s="166" t="n"/>
      <c r="D124" s="166" t="n"/>
      <c r="E124" s="166" t="n"/>
      <c r="F124" s="22" t="n">
        <v>0.4403819444444445</v>
      </c>
      <c r="G124" s="166" t="n"/>
      <c r="H124" s="169" t="n"/>
      <c r="I124" s="165" t="n"/>
      <c r="J124" s="166" t="n"/>
      <c r="K124" s="110" t="n"/>
      <c r="L124" s="166" t="n"/>
    </row>
    <row r="125" ht="19.5" customHeight="1" s="155" thickBot="1">
      <c r="A125" s="170" t="n">
        <v>3197</v>
      </c>
      <c r="B125" s="132" t="inlineStr">
        <is>
          <t>完了</t>
        </is>
      </c>
      <c r="C125" s="171" t="inlineStr">
        <is>
          <t>通常注文</t>
        </is>
      </c>
      <c r="D125" s="172" t="inlineStr">
        <is>
          <t>東京電力ホールディングス   9501    東証</t>
        </is>
      </c>
      <c r="E125" s="159" t="n"/>
      <c r="F125" s="159" t="n"/>
      <c r="G125" s="159" t="n"/>
      <c r="H125" s="159" t="n"/>
      <c r="I125" s="160" t="n"/>
      <c r="J125" s="173" t="inlineStr">
        <is>
          <t>0ポイント</t>
        </is>
      </c>
      <c r="K125" s="132" t="inlineStr">
        <is>
          <t>取消</t>
        </is>
      </c>
      <c r="L125" s="171" t="inlineStr">
        <is>
          <t>--</t>
        </is>
      </c>
    </row>
    <row r="126" ht="28.5" customHeight="1" s="155">
      <c r="A126" s="162" t="n"/>
      <c r="B126" s="133" t="inlineStr">
        <is>
          <t>(全部約定)</t>
        </is>
      </c>
      <c r="C126" s="162" t="n"/>
      <c r="D126" s="132" t="inlineStr">
        <is>
          <t>信返売 (日計り)</t>
        </is>
      </c>
      <c r="E126" s="163" t="n"/>
      <c r="F126" s="25" t="n">
        <v>45901</v>
      </c>
      <c r="G126" s="174" t="n">
        <v>300</v>
      </c>
      <c r="H126" s="174" t="inlineStr">
        <is>
          <t>指値</t>
        </is>
      </c>
      <c r="I126" s="145" t="n">
        <v>771.4</v>
      </c>
      <c r="J126" s="162" t="n"/>
      <c r="K126" s="133" t="inlineStr">
        <is>
          <t>訂正</t>
        </is>
      </c>
      <c r="L126" s="162" t="n"/>
    </row>
    <row r="127" ht="19.5" customHeight="1" s="155" thickBot="1">
      <c r="A127" s="162" t="n"/>
      <c r="B127" s="133" t="n"/>
      <c r="C127" s="162" t="n"/>
      <c r="D127" s="134" t="inlineStr">
        <is>
          <t>-- / S</t>
        </is>
      </c>
      <c r="E127" s="165" t="n"/>
      <c r="F127" s="26" t="n">
        <v>45901</v>
      </c>
      <c r="G127" s="166" t="n"/>
      <c r="H127" s="166" t="n"/>
      <c r="I127" s="146" t="n">
        <v>760.7</v>
      </c>
      <c r="J127" s="162" t="n"/>
      <c r="K127" s="133" t="n"/>
      <c r="L127" s="162" t="n"/>
    </row>
    <row r="128">
      <c r="A128" s="162" t="n"/>
      <c r="B128" s="133" t="n"/>
      <c r="C128" s="162" t="n"/>
      <c r="D128" s="167" t="inlineStr">
        <is>
          <t>約定</t>
        </is>
      </c>
      <c r="E128" s="167" t="inlineStr">
        <is>
          <t>東証</t>
        </is>
      </c>
      <c r="F128" s="21" t="n">
        <v>45901</v>
      </c>
      <c r="G128" s="168" t="n">
        <v>300</v>
      </c>
      <c r="H128" s="168" t="n">
        <v>771.4</v>
      </c>
      <c r="I128" s="163" t="n"/>
      <c r="J128" s="162" t="n"/>
      <c r="K128" s="133" t="n"/>
      <c r="L128" s="162" t="n"/>
    </row>
    <row r="129" ht="18.75" customHeight="1" s="155" thickBot="1">
      <c r="A129" s="166" t="n"/>
      <c r="B129" s="134" t="n"/>
      <c r="C129" s="166" t="n"/>
      <c r="D129" s="166" t="n"/>
      <c r="E129" s="166" t="n"/>
      <c r="F129" s="22" t="n">
        <v>0.4407291666666667</v>
      </c>
      <c r="G129" s="166" t="n"/>
      <c r="H129" s="169" t="n"/>
      <c r="I129" s="165" t="n"/>
      <c r="J129" s="166" t="n"/>
      <c r="K129" s="134" t="n"/>
      <c r="L129" s="166" t="n"/>
    </row>
    <row r="130" ht="19.5" customHeight="1" s="155" thickBot="1">
      <c r="A130" s="156" t="n">
        <v>3198</v>
      </c>
      <c r="B130" s="108" t="inlineStr">
        <is>
          <t>完了</t>
        </is>
      </c>
      <c r="C130" s="157" t="inlineStr">
        <is>
          <t>通常注文</t>
        </is>
      </c>
      <c r="D130" s="158" t="inlineStr">
        <is>
          <t>東京電力ホールディングス   9501    SOR</t>
        </is>
      </c>
      <c r="E130" s="159" t="n"/>
      <c r="F130" s="159" t="n"/>
      <c r="G130" s="159" t="n"/>
      <c r="H130" s="159" t="n"/>
      <c r="I130" s="160" t="n"/>
      <c r="J130" s="161" t="inlineStr">
        <is>
          <t>0ポイント</t>
        </is>
      </c>
      <c r="K130" s="108" t="inlineStr">
        <is>
          <t>取消</t>
        </is>
      </c>
      <c r="L130" s="157" t="inlineStr">
        <is>
          <t>--</t>
        </is>
      </c>
    </row>
    <row r="131" ht="18.75" customHeight="1" s="155">
      <c r="A131" s="162" t="n"/>
      <c r="B131" s="109" t="inlineStr">
        <is>
          <t>(全部約定)</t>
        </is>
      </c>
      <c r="C131" s="162" t="n"/>
      <c r="D131" s="108" t="inlineStr">
        <is>
          <t>現物売</t>
        </is>
      </c>
      <c r="E131" s="163" t="n"/>
      <c r="F131" s="18" t="n">
        <v>45901</v>
      </c>
      <c r="G131" s="164" t="n">
        <v>100</v>
      </c>
      <c r="H131" s="164" t="inlineStr">
        <is>
          <t>指値</t>
        </is>
      </c>
      <c r="I131" s="121" t="n">
        <v>761.1</v>
      </c>
      <c r="J131" s="162" t="n"/>
      <c r="K131" s="109" t="inlineStr">
        <is>
          <t>訂正</t>
        </is>
      </c>
      <c r="L131" s="162" t="n"/>
    </row>
    <row r="132" ht="19.5" customHeight="1" s="155" thickBot="1">
      <c r="A132" s="162" t="n"/>
      <c r="B132" s="109" t="n"/>
      <c r="C132" s="162" t="n"/>
      <c r="D132" s="110" t="inlineStr">
        <is>
          <t>特定 / P</t>
        </is>
      </c>
      <c r="E132" s="165" t="n"/>
      <c r="F132" s="19" t="n">
        <v>45922</v>
      </c>
      <c r="G132" s="166" t="n"/>
      <c r="H132" s="166" t="n"/>
      <c r="I132" s="122" t="n">
        <v>762.1</v>
      </c>
      <c r="J132" s="162" t="n"/>
      <c r="K132" s="109" t="n"/>
      <c r="L132" s="162" t="n"/>
    </row>
    <row r="133">
      <c r="A133" s="162" t="n"/>
      <c r="B133" s="109" t="n"/>
      <c r="C133" s="162" t="n"/>
      <c r="D133" s="167" t="inlineStr">
        <is>
          <t>約定</t>
        </is>
      </c>
      <c r="E133" s="167" t="inlineStr">
        <is>
          <t>PTS（X）</t>
        </is>
      </c>
      <c r="F133" s="21" t="n">
        <v>45901</v>
      </c>
      <c r="G133" s="168" t="n">
        <v>100</v>
      </c>
      <c r="H133" s="168" t="n">
        <v>761.1</v>
      </c>
      <c r="I133" s="163" t="n"/>
      <c r="J133" s="162" t="n"/>
      <c r="K133" s="109" t="n"/>
      <c r="L133" s="162" t="n"/>
    </row>
    <row r="134" ht="19.5" customHeight="1" s="155" thickBot="1">
      <c r="A134" s="166" t="n"/>
      <c r="B134" s="110" t="n"/>
      <c r="C134" s="166" t="n"/>
      <c r="D134" s="166" t="n"/>
      <c r="E134" s="166" t="n"/>
      <c r="F134" s="22" t="n">
        <v>0.4486921296296296</v>
      </c>
      <c r="G134" s="166" t="n"/>
      <c r="H134" s="169" t="n"/>
      <c r="I134" s="165" t="n"/>
      <c r="J134" s="166" t="n"/>
      <c r="K134" s="110" t="n"/>
      <c r="L134" s="166" t="n"/>
    </row>
    <row r="135" ht="18.75" customHeight="1" s="155" thickBot="1">
      <c r="A135" s="170" t="n">
        <v>3199</v>
      </c>
      <c r="B135" s="171" t="inlineStr">
        <is>
          <t>取消完了</t>
        </is>
      </c>
      <c r="C135" s="171" t="inlineStr">
        <is>
          <t>通常注文</t>
        </is>
      </c>
      <c r="D135" s="172" t="inlineStr">
        <is>
          <t>東京電力ホールディングス   9501    東証</t>
        </is>
      </c>
      <c r="E135" s="159" t="n"/>
      <c r="F135" s="159" t="n"/>
      <c r="G135" s="159" t="n"/>
      <c r="H135" s="159" t="n"/>
      <c r="I135" s="160" t="n"/>
      <c r="J135" s="173" t="inlineStr">
        <is>
          <t>0ポイント</t>
        </is>
      </c>
      <c r="K135" s="132" t="inlineStr">
        <is>
          <t>取消</t>
        </is>
      </c>
      <c r="L135" s="171" t="inlineStr">
        <is>
          <t>--</t>
        </is>
      </c>
    </row>
    <row r="136" ht="18.75" customHeight="1" s="155">
      <c r="A136" s="162" t="n"/>
      <c r="B136" s="162" t="n"/>
      <c r="C136" s="162" t="n"/>
      <c r="D136" s="132" t="inlineStr">
        <is>
          <t>信新買 (日計り)</t>
        </is>
      </c>
      <c r="E136" s="163" t="n"/>
      <c r="F136" s="25" t="n">
        <v>45901</v>
      </c>
      <c r="G136" s="174" t="n">
        <v>100</v>
      </c>
      <c r="H136" s="174" t="inlineStr">
        <is>
          <t>指値</t>
        </is>
      </c>
      <c r="I136" s="145" t="n">
        <v>756.4</v>
      </c>
      <c r="J136" s="162" t="n"/>
      <c r="K136" s="133" t="inlineStr">
        <is>
          <t>訂正</t>
        </is>
      </c>
      <c r="L136" s="162" t="n"/>
    </row>
    <row r="137" ht="19.5" customHeight="1" s="155" thickBot="1">
      <c r="A137" s="166" t="n"/>
      <c r="B137" s="166" t="n"/>
      <c r="C137" s="166" t="n"/>
      <c r="D137" s="134" t="inlineStr">
        <is>
          <t>特定 / S</t>
        </is>
      </c>
      <c r="E137" s="165" t="n"/>
      <c r="F137" s="26" t="n">
        <v>45901</v>
      </c>
      <c r="G137" s="166" t="n"/>
      <c r="H137" s="166" t="n"/>
      <c r="I137" s="146" t="n">
        <v>760.7</v>
      </c>
      <c r="J137" s="166" t="n"/>
      <c r="K137" s="134" t="n"/>
      <c r="L137" s="166" t="n"/>
    </row>
    <row r="138" ht="19.5" customHeight="1" s="155" thickBot="1">
      <c r="A138" s="156" t="n">
        <v>3200</v>
      </c>
      <c r="B138" s="108" t="inlineStr">
        <is>
          <t>完了</t>
        </is>
      </c>
      <c r="C138" s="157" t="inlineStr">
        <is>
          <t>通常注文</t>
        </is>
      </c>
      <c r="D138" s="158" t="inlineStr">
        <is>
          <t>東京電力ホールディングス   9501    東証</t>
        </is>
      </c>
      <c r="E138" s="159" t="n"/>
      <c r="F138" s="159" t="n"/>
      <c r="G138" s="159" t="n"/>
      <c r="H138" s="159" t="n"/>
      <c r="I138" s="160" t="n"/>
      <c r="J138" s="161" t="inlineStr">
        <is>
          <t>0ポイント</t>
        </is>
      </c>
      <c r="K138" s="108" t="inlineStr">
        <is>
          <t>取消</t>
        </is>
      </c>
      <c r="L138" s="157" t="inlineStr">
        <is>
          <t>--</t>
        </is>
      </c>
    </row>
    <row r="139" ht="28.5" customHeight="1" s="155">
      <c r="A139" s="162" t="n"/>
      <c r="B139" s="109" t="inlineStr">
        <is>
          <t>(全部約定)</t>
        </is>
      </c>
      <c r="C139" s="162" t="n"/>
      <c r="D139" s="108" t="inlineStr">
        <is>
          <t>信新買 (日計り)</t>
        </is>
      </c>
      <c r="E139" s="163" t="n"/>
      <c r="F139" s="18" t="n">
        <v>45901</v>
      </c>
      <c r="G139" s="164" t="n">
        <v>300</v>
      </c>
      <c r="H139" s="164" t="inlineStr">
        <is>
          <t>指値</t>
        </is>
      </c>
      <c r="I139" s="121" t="n">
        <v>757.3</v>
      </c>
      <c r="J139" s="162" t="n"/>
      <c r="K139" s="109" t="inlineStr">
        <is>
          <t>訂正</t>
        </is>
      </c>
      <c r="L139" s="162" t="n"/>
    </row>
    <row r="140" ht="19.5" customHeight="1" s="155" thickBot="1">
      <c r="A140" s="162" t="n"/>
      <c r="B140" s="109" t="n"/>
      <c r="C140" s="162" t="n"/>
      <c r="D140" s="110" t="inlineStr">
        <is>
          <t>特定 / S</t>
        </is>
      </c>
      <c r="E140" s="165" t="n"/>
      <c r="F140" s="19" t="n">
        <v>45901</v>
      </c>
      <c r="G140" s="166" t="n"/>
      <c r="H140" s="166" t="n"/>
      <c r="I140" s="122" t="n">
        <v>760.7</v>
      </c>
      <c r="J140" s="162" t="n"/>
      <c r="K140" s="109" t="n"/>
      <c r="L140" s="162" t="n"/>
    </row>
    <row r="141" ht="18.75" customHeight="1" s="155">
      <c r="A141" s="162" t="n"/>
      <c r="B141" s="109" t="n"/>
      <c r="C141" s="162" t="n"/>
      <c r="D141" s="167" t="inlineStr">
        <is>
          <t>約定</t>
        </is>
      </c>
      <c r="E141" s="167" t="inlineStr">
        <is>
          <t>東証</t>
        </is>
      </c>
      <c r="F141" s="21" t="n">
        <v>45901</v>
      </c>
      <c r="G141" s="168" t="n">
        <v>300</v>
      </c>
      <c r="H141" s="168" t="n">
        <v>757.3</v>
      </c>
      <c r="I141" s="163" t="n"/>
      <c r="J141" s="162" t="n"/>
      <c r="K141" s="109" t="n"/>
      <c r="L141" s="162" t="n"/>
    </row>
    <row r="142" ht="18.75" customHeight="1" s="155" thickBot="1">
      <c r="A142" s="166" t="n"/>
      <c r="B142" s="110" t="n"/>
      <c r="C142" s="166" t="n"/>
      <c r="D142" s="166" t="n"/>
      <c r="E142" s="166" t="n"/>
      <c r="F142" s="22" t="n">
        <v>0.4536458333333334</v>
      </c>
      <c r="G142" s="166" t="n"/>
      <c r="H142" s="169" t="n"/>
      <c r="I142" s="165" t="n"/>
      <c r="J142" s="166" t="n"/>
      <c r="K142" s="110" t="n"/>
      <c r="L142" s="166" t="n"/>
    </row>
    <row r="143" ht="19.5" customHeight="1" s="155" thickBot="1">
      <c r="A143" s="170" t="n">
        <v>3201</v>
      </c>
      <c r="B143" s="132" t="inlineStr">
        <is>
          <t>完了</t>
        </is>
      </c>
      <c r="C143" s="171" t="inlineStr">
        <is>
          <t>通常注文</t>
        </is>
      </c>
      <c r="D143" s="172" t="inlineStr">
        <is>
          <t>東京電力ホールディングス   9501    東証</t>
        </is>
      </c>
      <c r="E143" s="159" t="n"/>
      <c r="F143" s="159" t="n"/>
      <c r="G143" s="159" t="n"/>
      <c r="H143" s="159" t="n"/>
      <c r="I143" s="160" t="n"/>
      <c r="J143" s="173" t="inlineStr">
        <is>
          <t>0ポイント</t>
        </is>
      </c>
      <c r="K143" s="132" t="inlineStr">
        <is>
          <t>取消</t>
        </is>
      </c>
      <c r="L143" s="171" t="inlineStr">
        <is>
          <t>--</t>
        </is>
      </c>
    </row>
    <row r="144" ht="18.75" customHeight="1" s="155">
      <c r="A144" s="162" t="n"/>
      <c r="B144" s="133" t="inlineStr">
        <is>
          <t>(全部約定)</t>
        </is>
      </c>
      <c r="C144" s="162" t="n"/>
      <c r="D144" s="132" t="inlineStr">
        <is>
          <t>信返売 (日計り)</t>
        </is>
      </c>
      <c r="E144" s="163" t="n"/>
      <c r="F144" s="25" t="n">
        <v>45901</v>
      </c>
      <c r="G144" s="174" t="n">
        <v>300</v>
      </c>
      <c r="H144" s="174" t="inlineStr">
        <is>
          <t>指値</t>
        </is>
      </c>
      <c r="I144" s="145" t="n">
        <v>756.9</v>
      </c>
      <c r="J144" s="162" t="n"/>
      <c r="K144" s="133" t="inlineStr">
        <is>
          <t>訂正</t>
        </is>
      </c>
      <c r="L144" s="162" t="n"/>
    </row>
    <row r="145" ht="18.75" customHeight="1" s="155" thickBot="1">
      <c r="A145" s="162" t="n"/>
      <c r="B145" s="133" t="n"/>
      <c r="C145" s="162" t="n"/>
      <c r="D145" s="134" t="inlineStr">
        <is>
          <t>-- / S</t>
        </is>
      </c>
      <c r="E145" s="165" t="n"/>
      <c r="F145" s="26" t="n">
        <v>45901</v>
      </c>
      <c r="G145" s="166" t="n"/>
      <c r="H145" s="166" t="n"/>
      <c r="I145" s="146" t="n">
        <v>760.7</v>
      </c>
      <c r="J145" s="162" t="n"/>
      <c r="K145" s="133" t="n"/>
      <c r="L145" s="162" t="n"/>
    </row>
    <row r="146" ht="19.5" customHeight="1" s="155">
      <c r="A146" s="162" t="n"/>
      <c r="B146" s="133" t="n"/>
      <c r="C146" s="162" t="n"/>
      <c r="D146" s="167" t="inlineStr">
        <is>
          <t>約定</t>
        </is>
      </c>
      <c r="E146" s="167" t="inlineStr">
        <is>
          <t>東証</t>
        </is>
      </c>
      <c r="F146" s="21" t="n">
        <v>45901</v>
      </c>
      <c r="G146" s="168" t="n">
        <v>300</v>
      </c>
      <c r="H146" s="168" t="n">
        <v>757.1</v>
      </c>
      <c r="I146" s="163" t="n"/>
      <c r="J146" s="162" t="n"/>
      <c r="K146" s="133" t="n"/>
      <c r="L146" s="162" t="n"/>
    </row>
    <row r="147" ht="19.5" customHeight="1" s="155" thickBot="1">
      <c r="A147" s="166" t="n"/>
      <c r="B147" s="134" t="n"/>
      <c r="C147" s="166" t="n"/>
      <c r="D147" s="166" t="n"/>
      <c r="E147" s="166" t="n"/>
      <c r="F147" s="22" t="n">
        <v>0.4539583333333334</v>
      </c>
      <c r="G147" s="166" t="n"/>
      <c r="H147" s="169" t="n"/>
      <c r="I147" s="165" t="n"/>
      <c r="J147" s="166" t="n"/>
      <c r="K147" s="134" t="n"/>
      <c r="L147" s="166" t="n"/>
    </row>
    <row r="148" ht="19.5" customHeight="1" s="155" thickBot="1">
      <c r="A148" s="156" t="n">
        <v>3202</v>
      </c>
      <c r="B148" s="108" t="inlineStr">
        <is>
          <t>完了</t>
        </is>
      </c>
      <c r="C148" s="157" t="inlineStr">
        <is>
          <t>通常注文</t>
        </is>
      </c>
      <c r="D148" s="158" t="inlineStr">
        <is>
          <t>東京電力ホールディングス   9501    東証</t>
        </is>
      </c>
      <c r="E148" s="159" t="n"/>
      <c r="F148" s="159" t="n"/>
      <c r="G148" s="159" t="n"/>
      <c r="H148" s="159" t="n"/>
      <c r="I148" s="160" t="n"/>
      <c r="J148" s="161" t="inlineStr">
        <is>
          <t>0ポイント</t>
        </is>
      </c>
      <c r="K148" s="108" t="inlineStr">
        <is>
          <t>取消</t>
        </is>
      </c>
      <c r="L148" s="157" t="inlineStr">
        <is>
          <t>--</t>
        </is>
      </c>
    </row>
    <row r="149" ht="28.5" customHeight="1" s="155">
      <c r="A149" s="162" t="n"/>
      <c r="B149" s="109" t="inlineStr">
        <is>
          <t>(全部約定)</t>
        </is>
      </c>
      <c r="C149" s="162" t="n"/>
      <c r="D149" s="108" t="inlineStr">
        <is>
          <t>信新買 (日計り)</t>
        </is>
      </c>
      <c r="E149" s="163" t="n"/>
      <c r="F149" s="18" t="n">
        <v>45901</v>
      </c>
      <c r="G149" s="164" t="n">
        <v>300</v>
      </c>
      <c r="H149" s="164" t="inlineStr">
        <is>
          <t>指値</t>
        </is>
      </c>
      <c r="I149" s="121" t="n">
        <v>757.3</v>
      </c>
      <c r="J149" s="162" t="n"/>
      <c r="K149" s="109" t="inlineStr">
        <is>
          <t>訂正</t>
        </is>
      </c>
      <c r="L149" s="162" t="n"/>
    </row>
    <row r="150" ht="19.5" customHeight="1" s="155" thickBot="1">
      <c r="A150" s="162" t="n"/>
      <c r="B150" s="109" t="n"/>
      <c r="C150" s="162" t="n"/>
      <c r="D150" s="110" t="inlineStr">
        <is>
          <t>特定 / S</t>
        </is>
      </c>
      <c r="E150" s="165" t="n"/>
      <c r="F150" s="19" t="n">
        <v>45901</v>
      </c>
      <c r="G150" s="166" t="n"/>
      <c r="H150" s="166" t="n"/>
      <c r="I150" s="122" t="n">
        <v>760.7</v>
      </c>
      <c r="J150" s="162" t="n"/>
      <c r="K150" s="109" t="n"/>
      <c r="L150" s="162" t="n"/>
    </row>
    <row r="151" ht="18.75" customHeight="1" s="155">
      <c r="A151" s="162" t="n"/>
      <c r="B151" s="109" t="n"/>
      <c r="C151" s="162" t="n"/>
      <c r="D151" s="167" t="inlineStr">
        <is>
          <t>約定</t>
        </is>
      </c>
      <c r="E151" s="167" t="inlineStr">
        <is>
          <t>東証</t>
        </is>
      </c>
      <c r="F151" s="21" t="n">
        <v>45901</v>
      </c>
      <c r="G151" s="168" t="n">
        <v>300</v>
      </c>
      <c r="H151" s="168" t="n">
        <v>757.3</v>
      </c>
      <c r="I151" s="163" t="n"/>
      <c r="J151" s="162" t="n"/>
      <c r="K151" s="109" t="n"/>
      <c r="L151" s="162" t="n"/>
    </row>
    <row r="152" ht="18.75" customHeight="1" s="155" thickBot="1">
      <c r="A152" s="166" t="n"/>
      <c r="B152" s="110" t="n"/>
      <c r="C152" s="166" t="n"/>
      <c r="D152" s="166" t="n"/>
      <c r="E152" s="166" t="n"/>
      <c r="F152" s="22" t="n">
        <v>0.4543055555555556</v>
      </c>
      <c r="G152" s="166" t="n"/>
      <c r="H152" s="169" t="n"/>
      <c r="I152" s="165" t="n"/>
      <c r="J152" s="166" t="n"/>
      <c r="K152" s="110" t="n"/>
      <c r="L152" s="166" t="n"/>
    </row>
    <row r="153" ht="19.5" customHeight="1" s="155" thickBot="1">
      <c r="A153" s="170" t="n">
        <v>3203</v>
      </c>
      <c r="B153" s="132" t="inlineStr">
        <is>
          <t>完了</t>
        </is>
      </c>
      <c r="C153" s="171" t="inlineStr">
        <is>
          <t>通常注文</t>
        </is>
      </c>
      <c r="D153" s="172" t="inlineStr">
        <is>
          <t>東京電力ホールディングス   9501    東証</t>
        </is>
      </c>
      <c r="E153" s="159" t="n"/>
      <c r="F153" s="159" t="n"/>
      <c r="G153" s="159" t="n"/>
      <c r="H153" s="159" t="n"/>
      <c r="I153" s="160" t="n"/>
      <c r="J153" s="173" t="inlineStr">
        <is>
          <t>0ポイント</t>
        </is>
      </c>
      <c r="K153" s="132" t="inlineStr">
        <is>
          <t>取消</t>
        </is>
      </c>
      <c r="L153" s="171" t="inlineStr">
        <is>
          <t>--</t>
        </is>
      </c>
    </row>
    <row r="154" ht="18.75" customHeight="1" s="155">
      <c r="A154" s="162" t="n"/>
      <c r="B154" s="133" t="inlineStr">
        <is>
          <t>(全部約定)</t>
        </is>
      </c>
      <c r="C154" s="162" t="n"/>
      <c r="D154" s="132" t="inlineStr">
        <is>
          <t>信返売 (日計り)</t>
        </is>
      </c>
      <c r="E154" s="163" t="n"/>
      <c r="F154" s="25" t="n">
        <v>45901</v>
      </c>
      <c r="G154" s="174" t="n">
        <v>300</v>
      </c>
      <c r="H154" s="174" t="inlineStr">
        <is>
          <t>指値</t>
        </is>
      </c>
      <c r="I154" s="145" t="n">
        <v>757.3</v>
      </c>
      <c r="J154" s="162" t="n"/>
      <c r="K154" s="133" t="inlineStr">
        <is>
          <t>訂正</t>
        </is>
      </c>
      <c r="L154" s="162" t="n"/>
    </row>
    <row r="155" ht="18.75" customHeight="1" s="155" thickBot="1">
      <c r="A155" s="162" t="n"/>
      <c r="B155" s="133" t="n"/>
      <c r="C155" s="162" t="n"/>
      <c r="D155" s="134" t="inlineStr">
        <is>
          <t>-- / S</t>
        </is>
      </c>
      <c r="E155" s="165" t="n"/>
      <c r="F155" s="26" t="n">
        <v>45901</v>
      </c>
      <c r="G155" s="166" t="n"/>
      <c r="H155" s="166" t="n"/>
      <c r="I155" s="146" t="n">
        <v>760.7</v>
      </c>
      <c r="J155" s="162" t="n"/>
      <c r="K155" s="133" t="n"/>
      <c r="L155" s="162" t="n"/>
    </row>
    <row r="156">
      <c r="A156" s="162" t="n"/>
      <c r="B156" s="133" t="n"/>
      <c r="C156" s="162" t="n"/>
      <c r="D156" s="167" t="inlineStr">
        <is>
          <t>約定</t>
        </is>
      </c>
      <c r="E156" s="167" t="inlineStr">
        <is>
          <t>東証</t>
        </is>
      </c>
      <c r="F156" s="21" t="n">
        <v>45901</v>
      </c>
      <c r="G156" s="168" t="n">
        <v>300</v>
      </c>
      <c r="H156" s="168" t="n">
        <v>757.3</v>
      </c>
      <c r="I156" s="163" t="n"/>
      <c r="J156" s="162" t="n"/>
      <c r="K156" s="133" t="n"/>
      <c r="L156" s="162" t="n"/>
    </row>
    <row r="157" ht="19.5" customHeight="1" s="155" thickBot="1">
      <c r="A157" s="166" t="n"/>
      <c r="B157" s="134" t="n"/>
      <c r="C157" s="166" t="n"/>
      <c r="D157" s="166" t="n"/>
      <c r="E157" s="166" t="n"/>
      <c r="F157" s="22" t="n">
        <v>0.4547569444444444</v>
      </c>
      <c r="G157" s="166" t="n"/>
      <c r="H157" s="169" t="n"/>
      <c r="I157" s="165" t="n"/>
      <c r="J157" s="166" t="n"/>
      <c r="K157" s="134" t="n"/>
      <c r="L157" s="166" t="n"/>
    </row>
    <row r="158" ht="19.5" customHeight="1" s="155" thickBot="1">
      <c r="A158" s="156" t="n">
        <v>3204</v>
      </c>
      <c r="B158" s="108" t="inlineStr">
        <is>
          <t>完了</t>
        </is>
      </c>
      <c r="C158" s="157" t="inlineStr">
        <is>
          <t>通常注文</t>
        </is>
      </c>
      <c r="D158" s="158" t="inlineStr">
        <is>
          <t>東京電力ホールディングス   9501    東証</t>
        </is>
      </c>
      <c r="E158" s="159" t="n"/>
      <c r="F158" s="159" t="n"/>
      <c r="G158" s="159" t="n"/>
      <c r="H158" s="159" t="n"/>
      <c r="I158" s="160" t="n"/>
      <c r="J158" s="161" t="inlineStr">
        <is>
          <t>0ポイント</t>
        </is>
      </c>
      <c r="K158" s="108" t="inlineStr">
        <is>
          <t>取消</t>
        </is>
      </c>
      <c r="L158" s="157" t="inlineStr">
        <is>
          <t>--</t>
        </is>
      </c>
    </row>
    <row r="159" ht="28.5" customHeight="1" s="155">
      <c r="A159" s="162" t="n"/>
      <c r="B159" s="109" t="inlineStr">
        <is>
          <t>(全部約定)</t>
        </is>
      </c>
      <c r="C159" s="162" t="n"/>
      <c r="D159" s="108" t="inlineStr">
        <is>
          <t>信新買 (日計り)</t>
        </is>
      </c>
      <c r="E159" s="163" t="n"/>
      <c r="F159" s="18" t="n">
        <v>45901</v>
      </c>
      <c r="G159" s="164" t="n">
        <v>300</v>
      </c>
      <c r="H159" s="164" t="inlineStr">
        <is>
          <t>指値</t>
        </is>
      </c>
      <c r="I159" s="121" t="n">
        <v>758.5</v>
      </c>
      <c r="J159" s="162" t="n"/>
      <c r="K159" s="109" t="inlineStr">
        <is>
          <t>訂正</t>
        </is>
      </c>
      <c r="L159" s="162" t="n"/>
    </row>
    <row r="160" ht="18.75" customHeight="1" s="155" thickBot="1">
      <c r="A160" s="162" t="n"/>
      <c r="B160" s="109" t="n"/>
      <c r="C160" s="162" t="n"/>
      <c r="D160" s="110" t="inlineStr">
        <is>
          <t>特定 / S</t>
        </is>
      </c>
      <c r="E160" s="165" t="n"/>
      <c r="F160" s="19" t="n">
        <v>45901</v>
      </c>
      <c r="G160" s="166" t="n"/>
      <c r="H160" s="166" t="n"/>
      <c r="I160" s="122" t="n">
        <v>760.7</v>
      </c>
      <c r="J160" s="162" t="n"/>
      <c r="K160" s="109" t="n"/>
      <c r="L160" s="162" t="n"/>
    </row>
    <row r="161">
      <c r="A161" s="162" t="n"/>
      <c r="B161" s="109" t="n"/>
      <c r="C161" s="162" t="n"/>
      <c r="D161" s="167" t="inlineStr">
        <is>
          <t>約定</t>
        </is>
      </c>
      <c r="E161" s="167" t="inlineStr">
        <is>
          <t>東証</t>
        </is>
      </c>
      <c r="F161" s="21" t="n">
        <v>45901</v>
      </c>
      <c r="G161" s="168" t="n">
        <v>300</v>
      </c>
      <c r="H161" s="168" t="n">
        <v>758.5</v>
      </c>
      <c r="I161" s="163" t="n"/>
      <c r="J161" s="162" t="n"/>
      <c r="K161" s="109" t="n"/>
      <c r="L161" s="162" t="n"/>
    </row>
    <row r="162" ht="18.75" customHeight="1" s="155" thickBot="1">
      <c r="A162" s="166" t="n"/>
      <c r="B162" s="110" t="n"/>
      <c r="C162" s="166" t="n"/>
      <c r="D162" s="166" t="n"/>
      <c r="E162" s="166" t="n"/>
      <c r="F162" s="22" t="n">
        <v>0.4551736111111111</v>
      </c>
      <c r="G162" s="166" t="n"/>
      <c r="H162" s="169" t="n"/>
      <c r="I162" s="165" t="n"/>
      <c r="J162" s="166" t="n"/>
      <c r="K162" s="110" t="n"/>
      <c r="L162" s="166" t="n"/>
    </row>
    <row r="163" ht="19.5" customHeight="1" s="155" thickBot="1">
      <c r="A163" s="170" t="n">
        <v>3205</v>
      </c>
      <c r="B163" s="132" t="inlineStr">
        <is>
          <t>完了</t>
        </is>
      </c>
      <c r="C163" s="171" t="inlineStr">
        <is>
          <t>通常注文</t>
        </is>
      </c>
      <c r="D163" s="172" t="inlineStr">
        <is>
          <t>東京電力ホールディングス   9501    東証</t>
        </is>
      </c>
      <c r="E163" s="159" t="n"/>
      <c r="F163" s="159" t="n"/>
      <c r="G163" s="159" t="n"/>
      <c r="H163" s="159" t="n"/>
      <c r="I163" s="160" t="n"/>
      <c r="J163" s="173" t="inlineStr">
        <is>
          <t>0ポイント</t>
        </is>
      </c>
      <c r="K163" s="132" t="inlineStr">
        <is>
          <t>取消</t>
        </is>
      </c>
      <c r="L163" s="171" t="inlineStr">
        <is>
          <t>--</t>
        </is>
      </c>
    </row>
    <row r="164" ht="28.5" customHeight="1" s="155">
      <c r="A164" s="162" t="n"/>
      <c r="B164" s="133" t="inlineStr">
        <is>
          <t>(全部約定)</t>
        </is>
      </c>
      <c r="C164" s="162" t="n"/>
      <c r="D164" s="132" t="inlineStr">
        <is>
          <t>信返売 (日計り)</t>
        </is>
      </c>
      <c r="E164" s="163" t="n"/>
      <c r="F164" s="25" t="n">
        <v>45901</v>
      </c>
      <c r="G164" s="174" t="n">
        <v>300</v>
      </c>
      <c r="H164" s="174" t="inlineStr">
        <is>
          <t>指値</t>
        </is>
      </c>
      <c r="I164" s="145" t="n">
        <v>758.7</v>
      </c>
      <c r="J164" s="162" t="n"/>
      <c r="K164" s="133" t="inlineStr">
        <is>
          <t>訂正</t>
        </is>
      </c>
      <c r="L164" s="162" t="n"/>
    </row>
    <row r="165" ht="19.5" customHeight="1" s="155" thickBot="1">
      <c r="A165" s="162" t="n"/>
      <c r="B165" s="133" t="n"/>
      <c r="C165" s="162" t="n"/>
      <c r="D165" s="134" t="inlineStr">
        <is>
          <t>-- / S</t>
        </is>
      </c>
      <c r="E165" s="165" t="n"/>
      <c r="F165" s="26" t="n">
        <v>45901</v>
      </c>
      <c r="G165" s="166" t="n"/>
      <c r="H165" s="166" t="n"/>
      <c r="I165" s="146" t="n">
        <v>760.7</v>
      </c>
      <c r="J165" s="162" t="n"/>
      <c r="K165" s="133" t="n"/>
      <c r="L165" s="162" t="n"/>
    </row>
    <row r="166">
      <c r="A166" s="162" t="n"/>
      <c r="B166" s="133" t="n"/>
      <c r="C166" s="162" t="n"/>
      <c r="D166" s="167" t="inlineStr">
        <is>
          <t>約定</t>
        </is>
      </c>
      <c r="E166" s="167" t="inlineStr">
        <is>
          <t>東証</t>
        </is>
      </c>
      <c r="F166" s="21" t="n">
        <v>45901</v>
      </c>
      <c r="G166" s="168" t="n">
        <v>300</v>
      </c>
      <c r="H166" s="168" t="n">
        <v>758.7</v>
      </c>
      <c r="I166" s="163" t="n"/>
      <c r="J166" s="162" t="n"/>
      <c r="K166" s="133" t="n"/>
      <c r="L166" s="162" t="n"/>
    </row>
    <row r="167" ht="18.75" customHeight="1" s="155" thickBot="1">
      <c r="A167" s="166" t="n"/>
      <c r="B167" s="134" t="n"/>
      <c r="C167" s="166" t="n"/>
      <c r="D167" s="166" t="n"/>
      <c r="E167" s="166" t="n"/>
      <c r="F167" s="22" t="n">
        <v>0.4555439814814815</v>
      </c>
      <c r="G167" s="166" t="n"/>
      <c r="H167" s="169" t="n"/>
      <c r="I167" s="165" t="n"/>
      <c r="J167" s="166" t="n"/>
      <c r="K167" s="134" t="n"/>
      <c r="L167" s="166" t="n"/>
    </row>
    <row r="168">
      <c r="A168" s="67" t="n"/>
      <c r="B168" s="133" t="n"/>
      <c r="C168" s="70" t="n"/>
      <c r="D168" s="72" t="n"/>
      <c r="E168" s="73" t="n"/>
      <c r="F168" s="25" t="n"/>
      <c r="G168" s="69" t="n"/>
      <c r="H168" s="69" t="n"/>
      <c r="I168" s="61" t="n"/>
      <c r="J168" s="79" t="n"/>
      <c r="K168" s="133" t="n"/>
      <c r="L168" s="70" t="n"/>
    </row>
    <row r="169" ht="19.5" customHeight="1" s="155" thickBot="1">
      <c r="A169" s="67" t="n"/>
      <c r="B169" s="133" t="n"/>
      <c r="C169" s="70" t="n"/>
      <c r="D169" s="74" t="n"/>
      <c r="E169" s="75" t="n"/>
      <c r="F169" s="26" t="n"/>
      <c r="G169" s="71" t="n"/>
      <c r="H169" s="71" t="n"/>
      <c r="I169" s="27" t="n"/>
      <c r="J169" s="79" t="n"/>
      <c r="K169" s="133" t="n"/>
      <c r="L169" s="70" t="n"/>
    </row>
    <row r="170" ht="19.5" customHeight="1" s="155">
      <c r="A170" s="67" t="n"/>
      <c r="B170" s="133" t="n"/>
      <c r="C170" s="70" t="n"/>
      <c r="D170" s="76" t="n"/>
      <c r="E170" s="76" t="n"/>
      <c r="F170" s="21" t="n"/>
      <c r="G170" s="76" t="n"/>
      <c r="H170" s="99" t="n"/>
      <c r="I170" s="100" t="n"/>
      <c r="J170" s="79" t="n"/>
      <c r="K170" s="133" t="n"/>
      <c r="L170" s="70" t="n"/>
    </row>
    <row r="171" ht="19.5" customHeight="1" s="155" thickBot="1">
      <c r="A171" s="68" t="n"/>
      <c r="B171" s="134" t="n"/>
      <c r="C171" s="71" t="n"/>
      <c r="D171" s="77" t="n"/>
      <c r="E171" s="77" t="n"/>
      <c r="F171" s="22" t="n"/>
      <c r="G171" s="77" t="n"/>
      <c r="H171" s="101" t="n"/>
      <c r="I171" s="102" t="n"/>
      <c r="J171" s="80" t="n"/>
      <c r="K171" s="134" t="n"/>
      <c r="L171" s="71" t="n"/>
    </row>
    <row r="172" ht="18.75" customHeight="1" s="155" thickBot="1">
      <c r="A172" s="63" t="n"/>
      <c r="B172" s="108" t="n"/>
      <c r="C172" s="89" t="n"/>
      <c r="D172" s="111" t="n"/>
      <c r="E172" s="112" t="n"/>
      <c r="F172" s="112" t="n"/>
      <c r="G172" s="112" t="n"/>
      <c r="H172" s="112" t="n"/>
      <c r="I172" s="113" t="n"/>
      <c r="J172" s="92" t="n"/>
      <c r="K172" s="108" t="n"/>
      <c r="L172" s="89" t="n"/>
    </row>
    <row r="173">
      <c r="A173" s="64" t="n"/>
      <c r="B173" s="109" t="n"/>
      <c r="C173" s="90" t="n"/>
      <c r="D173" s="95" t="n"/>
      <c r="E173" s="96" t="n"/>
      <c r="F173" s="18" t="n"/>
      <c r="G173" s="89" t="n"/>
      <c r="H173" s="89" t="n"/>
      <c r="I173" s="28" t="n"/>
      <c r="J173" s="93" t="n"/>
      <c r="K173" s="109" t="n"/>
      <c r="L173" s="90" t="n"/>
    </row>
    <row r="174" ht="19.5" customHeight="1" s="155" thickBot="1">
      <c r="A174" s="64" t="n"/>
      <c r="B174" s="109" t="n"/>
      <c r="C174" s="90" t="n"/>
      <c r="D174" s="97" t="n"/>
      <c r="E174" s="98" t="n"/>
      <c r="F174" s="19" t="n"/>
      <c r="G174" s="91" t="n"/>
      <c r="H174" s="91" t="n"/>
      <c r="I174" s="20" t="n"/>
      <c r="J174" s="93" t="n"/>
      <c r="K174" s="109" t="n"/>
      <c r="L174" s="90" t="n"/>
    </row>
    <row r="175" ht="19.5" customHeight="1" s="155">
      <c r="A175" s="64" t="n"/>
      <c r="B175" s="109" t="n"/>
      <c r="C175" s="90" t="n"/>
      <c r="D175" s="76" t="n"/>
      <c r="E175" s="76" t="n"/>
      <c r="F175" s="21" t="n"/>
      <c r="G175" s="76" t="n"/>
      <c r="H175" s="85" t="n"/>
      <c r="I175" s="86" t="n"/>
      <c r="J175" s="93" t="n"/>
      <c r="K175" s="109" t="n"/>
      <c r="L175" s="90" t="n"/>
    </row>
    <row r="176" ht="19.5" customHeight="1" s="155" thickBot="1">
      <c r="A176" s="65" t="n"/>
      <c r="B176" s="110" t="n"/>
      <c r="C176" s="91" t="n"/>
      <c r="D176" s="77" t="n"/>
      <c r="E176" s="77" t="n"/>
      <c r="F176" s="22" t="n"/>
      <c r="G176" s="77" t="n"/>
      <c r="H176" s="87" t="n"/>
      <c r="I176" s="88" t="n"/>
      <c r="J176" s="94" t="n"/>
      <c r="K176" s="110" t="n"/>
      <c r="L176" s="91" t="n"/>
    </row>
    <row r="177" ht="19.5" customHeight="1" s="155" thickBot="1">
      <c r="A177" s="63" t="n"/>
      <c r="B177" s="108" t="n"/>
      <c r="C177" s="89" t="n"/>
      <c r="D177" s="111" t="n"/>
      <c r="E177" s="112" t="n"/>
      <c r="F177" s="112" t="n"/>
      <c r="G177" s="112" t="n"/>
      <c r="H177" s="112" t="n"/>
      <c r="I177" s="113" t="n"/>
      <c r="J177" s="92" t="n"/>
      <c r="K177" s="108" t="n"/>
      <c r="L177" s="89" t="n"/>
    </row>
    <row r="178" ht="18.6" customHeight="1" s="155">
      <c r="A178" s="64" t="n"/>
      <c r="B178" s="109" t="n"/>
      <c r="C178" s="90" t="n"/>
      <c r="D178" s="95" t="n"/>
      <c r="E178" s="96" t="n"/>
      <c r="F178" s="18" t="n"/>
      <c r="G178" s="89" t="n"/>
      <c r="H178" s="89" t="n"/>
      <c r="I178" s="28" t="n"/>
      <c r="J178" s="93" t="n"/>
      <c r="K178" s="109" t="n"/>
      <c r="L178" s="90" t="n"/>
    </row>
    <row r="179" ht="19.5" customHeight="1" s="155" thickBot="1">
      <c r="A179" s="64" t="n"/>
      <c r="B179" s="109" t="n"/>
      <c r="C179" s="90" t="n"/>
      <c r="D179" s="97" t="n"/>
      <c r="E179" s="98" t="n"/>
      <c r="F179" s="19" t="n"/>
      <c r="G179" s="91" t="n"/>
      <c r="H179" s="91" t="n"/>
      <c r="I179" s="20" t="n"/>
      <c r="J179" s="93" t="n"/>
      <c r="K179" s="109" t="n"/>
      <c r="L179" s="90" t="n"/>
    </row>
    <row r="180">
      <c r="A180" s="64" t="n"/>
      <c r="B180" s="109" t="n"/>
      <c r="C180" s="90" t="n"/>
      <c r="D180" s="76" t="n"/>
      <c r="E180" s="76" t="n"/>
      <c r="F180" s="21" t="n"/>
      <c r="G180" s="76" t="n"/>
      <c r="H180" s="85" t="n"/>
      <c r="I180" s="86" t="n"/>
      <c r="J180" s="93" t="n"/>
      <c r="K180" s="109" t="n"/>
      <c r="L180" s="90" t="n"/>
    </row>
    <row r="181" ht="19.5" customHeight="1" s="155" thickBot="1">
      <c r="A181" s="65" t="n"/>
      <c r="B181" s="110" t="n"/>
      <c r="C181" s="91" t="n"/>
      <c r="D181" s="77" t="n"/>
      <c r="E181" s="77" t="n"/>
      <c r="F181" s="22" t="n"/>
      <c r="G181" s="77" t="n"/>
      <c r="H181" s="87" t="n"/>
      <c r="I181" s="88" t="n"/>
      <c r="J181" s="94" t="n"/>
      <c r="K181" s="110" t="n"/>
      <c r="L181" s="91" t="n"/>
    </row>
    <row r="182" ht="19.5" customHeight="1" s="155" thickBot="1">
      <c r="A182" s="66" t="n"/>
      <c r="B182" s="132" t="n"/>
      <c r="C182" s="69" t="n"/>
      <c r="D182" s="135" t="n"/>
      <c r="E182" s="136" t="n"/>
      <c r="F182" s="136" t="n"/>
      <c r="G182" s="136" t="n"/>
      <c r="H182" s="136" t="n"/>
      <c r="I182" s="137" t="n"/>
      <c r="J182" s="78" t="n"/>
      <c r="K182" s="132" t="n"/>
      <c r="L182" s="69" t="n"/>
    </row>
    <row r="183">
      <c r="A183" s="67" t="n"/>
      <c r="B183" s="133" t="n"/>
      <c r="C183" s="70" t="n"/>
      <c r="D183" s="72" t="n"/>
      <c r="E183" s="73" t="n"/>
      <c r="F183" s="25" t="n"/>
      <c r="G183" s="69" t="n"/>
      <c r="H183" s="69" t="n"/>
      <c r="I183" s="29" t="n"/>
      <c r="J183" s="79" t="n"/>
      <c r="K183" s="133" t="n"/>
      <c r="L183" s="70" t="n"/>
    </row>
    <row r="184" ht="19.5" customHeight="1" s="155" thickBot="1">
      <c r="A184" s="67" t="n"/>
      <c r="B184" s="133" t="n"/>
      <c r="C184" s="70" t="n"/>
      <c r="D184" s="74" t="n"/>
      <c r="E184" s="75" t="n"/>
      <c r="F184" s="26" t="n"/>
      <c r="G184" s="71" t="n"/>
      <c r="H184" s="71" t="n"/>
      <c r="I184" s="27" t="n"/>
      <c r="J184" s="79" t="n"/>
      <c r="K184" s="133" t="n"/>
      <c r="L184" s="70" t="n"/>
    </row>
    <row r="185">
      <c r="A185" s="67" t="n"/>
      <c r="B185" s="133" t="n"/>
      <c r="C185" s="70" t="n"/>
      <c r="D185" s="76" t="n"/>
      <c r="E185" s="76" t="n"/>
      <c r="F185" s="21" t="n"/>
      <c r="G185" s="76" t="n"/>
      <c r="H185" s="85" t="n"/>
      <c r="I185" s="86" t="n"/>
      <c r="J185" s="79" t="n"/>
      <c r="K185" s="133" t="n"/>
      <c r="L185" s="70" t="n"/>
    </row>
    <row r="186" ht="19.5" customHeight="1" s="155" thickBot="1">
      <c r="A186" s="68" t="n"/>
      <c r="B186" s="134" t="n"/>
      <c r="C186" s="71" t="n"/>
      <c r="D186" s="77" t="n"/>
      <c r="E186" s="77" t="n"/>
      <c r="F186" s="22" t="n"/>
      <c r="G186" s="77" t="n"/>
      <c r="H186" s="87" t="n"/>
      <c r="I186" s="88" t="n"/>
      <c r="J186" s="80" t="n"/>
      <c r="K186" s="134" t="n"/>
      <c r="L186" s="71" t="n"/>
    </row>
    <row r="187" ht="19.5" customHeight="1" s="155" thickBot="1">
      <c r="A187" s="66" t="n"/>
      <c r="B187" s="132" t="n"/>
      <c r="C187" s="69" t="n"/>
      <c r="D187" s="135" t="n"/>
      <c r="E187" s="136" t="n"/>
      <c r="F187" s="136" t="n"/>
      <c r="G187" s="136" t="n"/>
      <c r="H187" s="136" t="n"/>
      <c r="I187" s="137" t="n"/>
      <c r="J187" s="78" t="n"/>
      <c r="K187" s="132" t="n"/>
      <c r="L187" s="69" t="n"/>
    </row>
    <row r="188" ht="18.6" customHeight="1" s="155">
      <c r="A188" s="67" t="n"/>
      <c r="B188" s="133" t="n"/>
      <c r="C188" s="70" t="n"/>
      <c r="D188" s="72" t="n"/>
      <c r="E188" s="73" t="n"/>
      <c r="F188" s="25" t="n"/>
      <c r="G188" s="69" t="n"/>
      <c r="H188" s="69" t="n"/>
      <c r="I188" s="29" t="n"/>
      <c r="J188" s="79" t="n"/>
      <c r="K188" s="133" t="n"/>
      <c r="L188" s="70" t="n"/>
    </row>
    <row r="189" ht="19.5" customHeight="1" s="155" thickBot="1">
      <c r="A189" s="67" t="n"/>
      <c r="B189" s="133" t="n"/>
      <c r="C189" s="70" t="n"/>
      <c r="D189" s="74" t="n"/>
      <c r="E189" s="75" t="n"/>
      <c r="F189" s="26" t="n"/>
      <c r="G189" s="71" t="n"/>
      <c r="H189" s="71" t="n"/>
      <c r="I189" s="27" t="n"/>
      <c r="J189" s="79" t="n"/>
      <c r="K189" s="133" t="n"/>
      <c r="L189" s="70" t="n"/>
    </row>
    <row r="190" ht="18.6" customHeight="1" s="155">
      <c r="A190" s="67" t="n"/>
      <c r="B190" s="133" t="n"/>
      <c r="C190" s="70" t="n"/>
      <c r="D190" s="76" t="n"/>
      <c r="E190" s="76" t="n"/>
      <c r="F190" s="21" t="n"/>
      <c r="G190" s="76" t="n"/>
      <c r="H190" s="85" t="n"/>
      <c r="I190" s="86" t="n"/>
      <c r="J190" s="79" t="n"/>
      <c r="K190" s="133" t="n"/>
      <c r="L190" s="70" t="n"/>
    </row>
    <row r="191" ht="19.5" customHeight="1" s="155" thickBot="1">
      <c r="A191" s="68" t="n"/>
      <c r="B191" s="134" t="n"/>
      <c r="C191" s="71" t="n"/>
      <c r="D191" s="77" t="n"/>
      <c r="E191" s="77" t="n"/>
      <c r="F191" s="22" t="n"/>
      <c r="G191" s="77" t="n"/>
      <c r="H191" s="87" t="n"/>
      <c r="I191" s="88" t="n"/>
      <c r="J191" s="80" t="n"/>
      <c r="K191" s="134" t="n"/>
      <c r="L191" s="71" t="n"/>
    </row>
    <row r="192" ht="19.5" customHeight="1" s="155" thickBot="1">
      <c r="A192" s="63" t="n"/>
      <c r="B192" s="108" t="n"/>
      <c r="C192" s="89" t="n"/>
      <c r="D192" s="111" t="n"/>
      <c r="E192" s="112" t="n"/>
      <c r="F192" s="112" t="n"/>
      <c r="G192" s="112" t="n"/>
      <c r="H192" s="112" t="n"/>
      <c r="I192" s="113" t="n"/>
      <c r="J192" s="92" t="n"/>
      <c r="K192" s="108" t="n"/>
      <c r="L192" s="89" t="n"/>
    </row>
    <row r="193" ht="18.6" customHeight="1" s="155">
      <c r="A193" s="64" t="n"/>
      <c r="B193" s="109" t="n"/>
      <c r="C193" s="90" t="n"/>
      <c r="D193" s="95" t="n"/>
      <c r="E193" s="96" t="n"/>
      <c r="F193" s="18" t="n"/>
      <c r="G193" s="89" t="n"/>
      <c r="H193" s="89" t="n"/>
      <c r="I193" s="28" t="n"/>
      <c r="J193" s="93" t="n"/>
      <c r="K193" s="109" t="n"/>
      <c r="L193" s="90" t="n"/>
    </row>
    <row r="194" ht="19.5" customHeight="1" s="155" thickBot="1">
      <c r="A194" s="64" t="n"/>
      <c r="B194" s="109" t="n"/>
      <c r="C194" s="90" t="n"/>
      <c r="D194" s="97" t="n"/>
      <c r="E194" s="98" t="n"/>
      <c r="F194" s="19" t="n"/>
      <c r="G194" s="91" t="n"/>
      <c r="H194" s="91" t="n"/>
      <c r="I194" s="20" t="n"/>
      <c r="J194" s="93" t="n"/>
      <c r="K194" s="109" t="n"/>
      <c r="L194" s="90" t="n"/>
    </row>
    <row r="195">
      <c r="A195" s="64" t="n"/>
      <c r="B195" s="109" t="n"/>
      <c r="C195" s="90" t="n"/>
      <c r="D195" s="76" t="n"/>
      <c r="E195" s="76" t="n"/>
      <c r="F195" s="21" t="n"/>
      <c r="G195" s="76" t="n"/>
      <c r="H195" s="85" t="n"/>
      <c r="I195" s="86" t="n"/>
      <c r="J195" s="93" t="n"/>
      <c r="K195" s="109" t="n"/>
      <c r="L195" s="90" t="n"/>
    </row>
    <row r="196" ht="18.6" customHeight="1" s="155" thickBot="1">
      <c r="A196" s="65" t="n"/>
      <c r="B196" s="110" t="n"/>
      <c r="C196" s="91" t="n"/>
      <c r="D196" s="77" t="n"/>
      <c r="E196" s="77" t="n"/>
      <c r="F196" s="22" t="n"/>
      <c r="G196" s="77" t="n"/>
      <c r="H196" s="87" t="n"/>
      <c r="I196" s="88" t="n"/>
      <c r="J196" s="94" t="n"/>
      <c r="K196" s="110" t="n"/>
      <c r="L196" s="91" t="n"/>
    </row>
    <row r="197" ht="19.5" customHeight="1" s="155" thickBot="1">
      <c r="A197" s="66" t="n"/>
      <c r="B197" s="132" t="n"/>
      <c r="C197" s="69" t="n"/>
      <c r="D197" s="135" t="n"/>
      <c r="E197" s="136" t="n"/>
      <c r="F197" s="136" t="n"/>
      <c r="G197" s="136" t="n"/>
      <c r="H197" s="136" t="n"/>
      <c r="I197" s="137" t="n"/>
      <c r="J197" s="78" t="n"/>
      <c r="K197" s="132" t="n"/>
      <c r="L197" s="69" t="n"/>
    </row>
    <row r="198" ht="18.6" customHeight="1" s="155">
      <c r="A198" s="67" t="n"/>
      <c r="B198" s="133" t="n"/>
      <c r="C198" s="70" t="n"/>
      <c r="D198" s="72" t="n"/>
      <c r="E198" s="73" t="n"/>
      <c r="F198" s="25" t="n"/>
      <c r="G198" s="69" t="n"/>
      <c r="H198" s="69" t="n"/>
      <c r="I198" s="145" t="n"/>
      <c r="J198" s="79" t="n"/>
      <c r="K198" s="133" t="n"/>
      <c r="L198" s="70" t="n"/>
    </row>
    <row r="199" ht="19.5" customHeight="1" s="155" thickBot="1">
      <c r="A199" s="67" t="n"/>
      <c r="B199" s="133" t="n"/>
      <c r="C199" s="70" t="n"/>
      <c r="D199" s="74" t="n"/>
      <c r="E199" s="75" t="n"/>
      <c r="F199" s="26" t="n"/>
      <c r="G199" s="71" t="n"/>
      <c r="H199" s="71" t="n"/>
      <c r="I199" s="146" t="n"/>
      <c r="J199" s="79" t="n"/>
      <c r="K199" s="133" t="n"/>
      <c r="L199" s="70" t="n"/>
    </row>
    <row r="200">
      <c r="A200" s="67" t="n"/>
      <c r="B200" s="133" t="n"/>
      <c r="C200" s="70" t="n"/>
      <c r="D200" s="76" t="n"/>
      <c r="E200" s="76" t="n"/>
      <c r="F200" s="21" t="n"/>
      <c r="G200" s="76" t="n"/>
      <c r="H200" s="81" t="n"/>
      <c r="I200" s="82" t="n"/>
      <c r="J200" s="79" t="n"/>
      <c r="K200" s="133" t="n"/>
      <c r="L200" s="70" t="n"/>
    </row>
    <row r="201" ht="18.6" customHeight="1" s="155" thickBot="1">
      <c r="A201" s="68" t="n"/>
      <c r="B201" s="134" t="n"/>
      <c r="C201" s="71" t="n"/>
      <c r="D201" s="77" t="n"/>
      <c r="E201" s="77" t="n"/>
      <c r="F201" s="22" t="n"/>
      <c r="G201" s="77" t="n"/>
      <c r="H201" s="83" t="n"/>
      <c r="I201" s="84" t="n"/>
      <c r="J201" s="80" t="n"/>
      <c r="K201" s="134" t="n"/>
      <c r="L201" s="71" t="n"/>
    </row>
    <row r="202" ht="19.5" customHeight="1" s="155" thickBot="1">
      <c r="A202" s="66" t="n"/>
      <c r="B202" s="132" t="n"/>
      <c r="C202" s="69" t="n"/>
      <c r="D202" s="135" t="n"/>
      <c r="E202" s="136" t="n"/>
      <c r="F202" s="136" t="n"/>
      <c r="G202" s="136" t="n"/>
      <c r="H202" s="136" t="n"/>
      <c r="I202" s="137" t="n"/>
      <c r="J202" s="78" t="n"/>
      <c r="K202" s="132" t="n"/>
      <c r="L202" s="69" t="n"/>
    </row>
    <row r="203" ht="18.6" customHeight="1" s="155">
      <c r="A203" s="67" t="n"/>
      <c r="B203" s="133" t="n"/>
      <c r="C203" s="70" t="n"/>
      <c r="D203" s="72" t="n"/>
      <c r="E203" s="73" t="n"/>
      <c r="F203" s="25" t="n"/>
      <c r="G203" s="69" t="n"/>
      <c r="H203" s="69" t="n"/>
      <c r="I203" s="145" t="n"/>
      <c r="J203" s="79" t="n"/>
      <c r="K203" s="133" t="n"/>
      <c r="L203" s="70" t="n"/>
    </row>
    <row r="204" ht="19.5" customHeight="1" s="155" thickBot="1">
      <c r="A204" s="67" t="n"/>
      <c r="B204" s="133" t="n"/>
      <c r="C204" s="70" t="n"/>
      <c r="D204" s="74" t="n"/>
      <c r="E204" s="75" t="n"/>
      <c r="F204" s="26" t="n"/>
      <c r="G204" s="71" t="n"/>
      <c r="H204" s="71" t="n"/>
      <c r="I204" s="146" t="n"/>
      <c r="J204" s="79" t="n"/>
      <c r="K204" s="133" t="n"/>
      <c r="L204" s="70" t="n"/>
    </row>
    <row r="205">
      <c r="A205" s="67" t="n"/>
      <c r="B205" s="133" t="n"/>
      <c r="C205" s="70" t="n"/>
      <c r="D205" s="76" t="n"/>
      <c r="E205" s="76" t="n"/>
      <c r="F205" s="21" t="n"/>
      <c r="G205" s="76" t="n"/>
      <c r="H205" s="81" t="n"/>
      <c r="I205" s="82" t="n"/>
      <c r="J205" s="79" t="n"/>
      <c r="K205" s="133" t="n"/>
      <c r="L205" s="70" t="n"/>
    </row>
    <row r="206" ht="19.5" customHeight="1" s="155" thickBot="1">
      <c r="A206" s="68" t="n"/>
      <c r="B206" s="134" t="n"/>
      <c r="C206" s="71" t="n"/>
      <c r="D206" s="77" t="n"/>
      <c r="E206" s="77" t="n"/>
      <c r="F206" s="22" t="n"/>
      <c r="G206" s="77" t="n"/>
      <c r="H206" s="83" t="n"/>
      <c r="I206" s="84" t="n"/>
      <c r="J206" s="80" t="n"/>
      <c r="K206" s="134" t="n"/>
      <c r="L206" s="71" t="n"/>
    </row>
    <row r="207" ht="19.5" customHeight="1" s="155" thickBot="1">
      <c r="A207" s="63" t="n"/>
      <c r="B207" s="108" t="n"/>
      <c r="C207" s="89" t="n"/>
      <c r="D207" s="111" t="n"/>
      <c r="E207" s="112" t="n"/>
      <c r="F207" s="112" t="n"/>
      <c r="G207" s="112" t="n"/>
      <c r="H207" s="112" t="n"/>
      <c r="I207" s="113" t="n"/>
      <c r="J207" s="92" t="n"/>
      <c r="K207" s="108" t="n"/>
      <c r="L207" s="89" t="n"/>
    </row>
    <row r="208" ht="18.6" customHeight="1" s="155">
      <c r="A208" s="64" t="n"/>
      <c r="B208" s="109" t="n"/>
      <c r="C208" s="90" t="n"/>
      <c r="D208" s="95" t="n"/>
      <c r="E208" s="96" t="n"/>
      <c r="F208" s="18" t="n"/>
      <c r="G208" s="89" t="n"/>
      <c r="H208" s="89" t="n"/>
      <c r="I208" s="121" t="n"/>
      <c r="J208" s="93" t="n"/>
      <c r="K208" s="109" t="n"/>
      <c r="L208" s="90" t="n"/>
    </row>
    <row r="209" ht="19.5" customHeight="1" s="155" thickBot="1">
      <c r="A209" s="64" t="n"/>
      <c r="B209" s="109" t="n"/>
      <c r="C209" s="90" t="n"/>
      <c r="D209" s="97" t="n"/>
      <c r="E209" s="98" t="n"/>
      <c r="F209" s="19" t="n"/>
      <c r="G209" s="91" t="n"/>
      <c r="H209" s="91" t="n"/>
      <c r="I209" s="122" t="n"/>
      <c r="J209" s="93" t="n"/>
      <c r="K209" s="109" t="n"/>
      <c r="L209" s="90" t="n"/>
    </row>
    <row r="210">
      <c r="A210" s="64" t="n"/>
      <c r="B210" s="109" t="n"/>
      <c r="C210" s="90" t="n"/>
      <c r="D210" s="76" t="n"/>
      <c r="E210" s="76" t="n"/>
      <c r="F210" s="21" t="n"/>
      <c r="G210" s="76" t="n"/>
      <c r="H210" s="81" t="n"/>
      <c r="I210" s="82" t="n"/>
      <c r="J210" s="93" t="n"/>
      <c r="K210" s="109" t="n"/>
      <c r="L210" s="90" t="n"/>
    </row>
    <row r="211" ht="19.5" customHeight="1" s="155" thickBot="1">
      <c r="A211" s="65" t="n"/>
      <c r="B211" s="110" t="n"/>
      <c r="C211" s="91" t="n"/>
      <c r="D211" s="77" t="n"/>
      <c r="E211" s="77" t="n"/>
      <c r="F211" s="22" t="n"/>
      <c r="G211" s="77" t="n"/>
      <c r="H211" s="83" t="n"/>
      <c r="I211" s="84" t="n"/>
      <c r="J211" s="94" t="n"/>
      <c r="K211" s="110" t="n"/>
      <c r="L211" s="91" t="n"/>
    </row>
    <row r="212" ht="19.5" customHeight="1" s="155" thickBot="1">
      <c r="A212" s="66" t="n"/>
      <c r="B212" s="132" t="n"/>
      <c r="C212" s="69" t="n"/>
      <c r="D212" s="135" t="n"/>
      <c r="E212" s="136" t="n"/>
      <c r="F212" s="136" t="n"/>
      <c r="G212" s="136" t="n"/>
      <c r="H212" s="136" t="n"/>
      <c r="I212" s="137" t="n"/>
      <c r="J212" s="78" t="n"/>
      <c r="K212" s="132" t="n"/>
      <c r="L212" s="69" t="n"/>
    </row>
    <row r="213" ht="18.6" customHeight="1" s="155">
      <c r="A213" s="67" t="n"/>
      <c r="B213" s="133" t="n"/>
      <c r="C213" s="70" t="n"/>
      <c r="D213" s="72" t="n"/>
      <c r="E213" s="73" t="n"/>
      <c r="F213" s="25" t="n"/>
      <c r="G213" s="69" t="n"/>
      <c r="H213" s="69" t="n"/>
      <c r="I213" s="145" t="n"/>
      <c r="J213" s="79" t="n"/>
      <c r="K213" s="133" t="n"/>
      <c r="L213" s="70" t="n"/>
    </row>
    <row r="214" ht="19.5" customHeight="1" s="155" thickBot="1">
      <c r="A214" s="67" t="n"/>
      <c r="B214" s="133" t="n"/>
      <c r="C214" s="70" t="n"/>
      <c r="D214" s="74" t="n"/>
      <c r="E214" s="75" t="n"/>
      <c r="F214" s="26" t="n"/>
      <c r="G214" s="71" t="n"/>
      <c r="H214" s="71" t="n"/>
      <c r="I214" s="146" t="n"/>
      <c r="J214" s="79" t="n"/>
      <c r="K214" s="133" t="n"/>
      <c r="L214" s="70" t="n"/>
    </row>
    <row r="215">
      <c r="A215" s="67" t="n"/>
      <c r="B215" s="133" t="n"/>
      <c r="C215" s="70" t="n"/>
      <c r="D215" s="76" t="n"/>
      <c r="E215" s="76" t="n"/>
      <c r="F215" s="21" t="n"/>
      <c r="G215" s="76" t="n"/>
      <c r="H215" s="81" t="n"/>
      <c r="I215" s="82" t="n"/>
      <c r="J215" s="79" t="n"/>
      <c r="K215" s="133" t="n"/>
      <c r="L215" s="70" t="n"/>
    </row>
    <row r="216" ht="19.5" customHeight="1" s="155" thickBot="1">
      <c r="A216" s="68" t="n"/>
      <c r="B216" s="134" t="n"/>
      <c r="C216" s="71" t="n"/>
      <c r="D216" s="77" t="n"/>
      <c r="E216" s="77" t="n"/>
      <c r="F216" s="22" t="n"/>
      <c r="G216" s="77" t="n"/>
      <c r="H216" s="83" t="n"/>
      <c r="I216" s="84" t="n"/>
      <c r="J216" s="80" t="n"/>
      <c r="K216" s="134" t="n"/>
      <c r="L216" s="71" t="n"/>
    </row>
    <row r="217" ht="19.5" customHeight="1" s="155" thickBot="1">
      <c r="A217" s="63" t="n"/>
      <c r="B217" s="108" t="n"/>
      <c r="C217" s="89" t="n"/>
      <c r="D217" s="111" t="n"/>
      <c r="E217" s="112" t="n"/>
      <c r="F217" s="112" t="n"/>
      <c r="G217" s="112" t="n"/>
      <c r="H217" s="112" t="n"/>
      <c r="I217" s="113" t="n"/>
      <c r="J217" s="92" t="n"/>
      <c r="K217" s="108" t="n"/>
      <c r="L217" s="89" t="n"/>
    </row>
    <row r="218" ht="18.6" customHeight="1" s="155">
      <c r="A218" s="64" t="n"/>
      <c r="B218" s="109" t="n"/>
      <c r="C218" s="90" t="n"/>
      <c r="D218" s="95" t="n"/>
      <c r="E218" s="96" t="n"/>
      <c r="F218" s="18" t="n"/>
      <c r="G218" s="89" t="n"/>
      <c r="H218" s="89" t="n"/>
      <c r="I218" s="121" t="n"/>
      <c r="J218" s="93" t="n"/>
      <c r="K218" s="109" t="n"/>
      <c r="L218" s="90" t="n"/>
    </row>
    <row r="219" ht="19.5" customHeight="1" s="155" thickBot="1">
      <c r="A219" s="64" t="n"/>
      <c r="B219" s="109" t="n"/>
      <c r="C219" s="90" t="n"/>
      <c r="D219" s="97" t="n"/>
      <c r="E219" s="98" t="n"/>
      <c r="F219" s="19" t="n"/>
      <c r="G219" s="91" t="n"/>
      <c r="H219" s="91" t="n"/>
      <c r="I219" s="122" t="n"/>
      <c r="J219" s="93" t="n"/>
      <c r="K219" s="109" t="n"/>
      <c r="L219" s="90" t="n"/>
    </row>
    <row r="220">
      <c r="A220" s="64" t="n"/>
      <c r="B220" s="109" t="n"/>
      <c r="C220" s="90" t="n"/>
      <c r="D220" s="76" t="n"/>
      <c r="E220" s="76" t="n"/>
      <c r="F220" s="21" t="n"/>
      <c r="G220" s="76" t="n"/>
      <c r="H220" s="81" t="n"/>
      <c r="I220" s="82" t="n"/>
      <c r="J220" s="93" t="n"/>
      <c r="K220" s="109" t="n"/>
      <c r="L220" s="90" t="n"/>
    </row>
    <row r="221" ht="19.5" customHeight="1" s="155" thickBot="1">
      <c r="A221" s="65" t="n"/>
      <c r="B221" s="110" t="n"/>
      <c r="C221" s="91" t="n"/>
      <c r="D221" s="77" t="n"/>
      <c r="E221" s="77" t="n"/>
      <c r="F221" s="22" t="n"/>
      <c r="G221" s="77" t="n"/>
      <c r="H221" s="83" t="n"/>
      <c r="I221" s="84" t="n"/>
      <c r="J221" s="94" t="n"/>
      <c r="K221" s="110" t="n"/>
      <c r="L221" s="91" t="n"/>
    </row>
    <row r="222" ht="19.5" customHeight="1" s="155" thickBot="1">
      <c r="A222" s="63" t="n"/>
      <c r="B222" s="108" t="n"/>
      <c r="C222" s="89" t="n"/>
      <c r="D222" s="111" t="n"/>
      <c r="E222" s="112" t="n"/>
      <c r="F222" s="112" t="n"/>
      <c r="G222" s="112" t="n"/>
      <c r="H222" s="112" t="n"/>
      <c r="I222" s="113" t="n"/>
      <c r="J222" s="92" t="n"/>
      <c r="K222" s="108" t="n"/>
      <c r="L222" s="89" t="n"/>
    </row>
    <row r="223">
      <c r="A223" s="64" t="n"/>
      <c r="B223" s="109" t="n"/>
      <c r="C223" s="90" t="n"/>
      <c r="D223" s="95" t="n"/>
      <c r="E223" s="96" t="n"/>
      <c r="F223" s="18" t="n"/>
      <c r="G223" s="89" t="n"/>
      <c r="H223" s="89" t="n"/>
      <c r="I223" s="121" t="n"/>
      <c r="J223" s="93" t="n"/>
      <c r="K223" s="109" t="n"/>
      <c r="L223" s="90" t="n"/>
    </row>
    <row r="224" ht="18.75" customHeight="1" s="155" thickBot="1">
      <c r="A224" s="64" t="n"/>
      <c r="B224" s="109" t="n"/>
      <c r="C224" s="90" t="n"/>
      <c r="D224" s="97" t="n"/>
      <c r="E224" s="98" t="n"/>
      <c r="F224" s="19" t="n"/>
      <c r="G224" s="91" t="n"/>
      <c r="H224" s="91" t="n"/>
      <c r="I224" s="122" t="n"/>
      <c r="J224" s="93" t="n"/>
      <c r="K224" s="109" t="n"/>
      <c r="L224" s="90" t="n"/>
    </row>
    <row r="225" ht="18.6" customHeight="1" s="155">
      <c r="A225" s="64" t="n"/>
      <c r="B225" s="109" t="n"/>
      <c r="C225" s="90" t="n"/>
      <c r="D225" s="76" t="n"/>
      <c r="E225" s="76" t="n"/>
      <c r="F225" s="21" t="n"/>
      <c r="G225" s="76" t="n"/>
      <c r="H225" s="81" t="n"/>
      <c r="I225" s="82" t="n"/>
      <c r="J225" s="93" t="n"/>
      <c r="K225" s="109" t="n"/>
      <c r="L225" s="90" t="n"/>
    </row>
    <row r="226" ht="19.5" customHeight="1" s="155" thickBot="1">
      <c r="A226" s="65" t="n"/>
      <c r="B226" s="110" t="n"/>
      <c r="C226" s="91" t="n"/>
      <c r="D226" s="77" t="n"/>
      <c r="E226" s="77" t="n"/>
      <c r="F226" s="22" t="n"/>
      <c r="G226" s="77" t="n"/>
      <c r="H226" s="83" t="n"/>
      <c r="I226" s="84" t="n"/>
      <c r="J226" s="94" t="n"/>
      <c r="K226" s="110" t="n"/>
      <c r="L226" s="91" t="n"/>
    </row>
    <row r="227" ht="19.5" customHeight="1" s="155" thickBot="1">
      <c r="A227" s="66" t="n"/>
      <c r="B227" s="132" t="n"/>
      <c r="C227" s="69" t="n"/>
      <c r="D227" s="135" t="n"/>
      <c r="E227" s="136" t="n"/>
      <c r="F227" s="136" t="n"/>
      <c r="G227" s="136" t="n"/>
      <c r="H227" s="136" t="n"/>
      <c r="I227" s="137" t="n"/>
      <c r="J227" s="78" t="n"/>
      <c r="K227" s="132" t="n"/>
      <c r="L227" s="69" t="n"/>
    </row>
    <row r="228" ht="18.6" customHeight="1" s="155">
      <c r="A228" s="67" t="n"/>
      <c r="B228" s="133" t="n"/>
      <c r="C228" s="70" t="n"/>
      <c r="D228" s="72" t="n"/>
      <c r="E228" s="73" t="n"/>
      <c r="F228" s="25" t="n"/>
      <c r="G228" s="69" t="n"/>
      <c r="H228" s="69" t="n"/>
      <c r="I228" s="145" t="n"/>
      <c r="J228" s="79" t="n"/>
      <c r="K228" s="133" t="n"/>
      <c r="L228" s="70" t="n"/>
    </row>
    <row r="229" ht="19.5" customHeight="1" s="155" thickBot="1">
      <c r="A229" s="67" t="n"/>
      <c r="B229" s="133" t="n"/>
      <c r="C229" s="70" t="n"/>
      <c r="D229" s="74" t="n"/>
      <c r="E229" s="75" t="n"/>
      <c r="F229" s="26" t="n"/>
      <c r="G229" s="71" t="n"/>
      <c r="H229" s="71" t="n"/>
      <c r="I229" s="146" t="n"/>
      <c r="J229" s="79" t="n"/>
      <c r="K229" s="133" t="n"/>
      <c r="L229" s="70" t="n"/>
    </row>
    <row r="230">
      <c r="A230" s="67" t="n"/>
      <c r="B230" s="133" t="n"/>
      <c r="C230" s="70" t="n"/>
      <c r="D230" s="76" t="n"/>
      <c r="E230" s="76" t="n"/>
      <c r="F230" s="21" t="n"/>
      <c r="G230" s="76" t="n"/>
      <c r="H230" s="81" t="n"/>
      <c r="I230" s="82" t="n"/>
      <c r="J230" s="79" t="n"/>
      <c r="K230" s="133" t="n"/>
      <c r="L230" s="70" t="n"/>
    </row>
    <row r="231" ht="19.5" customHeight="1" s="155" thickBot="1">
      <c r="A231" s="68" t="n"/>
      <c r="B231" s="134" t="n"/>
      <c r="C231" s="71" t="n"/>
      <c r="D231" s="77" t="n"/>
      <c r="E231" s="77" t="n"/>
      <c r="F231" s="22" t="n"/>
      <c r="G231" s="77" t="n"/>
      <c r="H231" s="83" t="n"/>
      <c r="I231" s="84" t="n"/>
      <c r="J231" s="80" t="n"/>
      <c r="K231" s="134" t="n"/>
      <c r="L231" s="71" t="n"/>
    </row>
    <row r="232" ht="19.5" customHeight="1" s="155" thickBot="1">
      <c r="A232" s="63" t="n"/>
      <c r="B232" s="108" t="n"/>
      <c r="C232" s="89" t="n"/>
      <c r="D232" s="111" t="n"/>
      <c r="E232" s="112" t="n"/>
      <c r="F232" s="112" t="n"/>
      <c r="G232" s="112" t="n"/>
      <c r="H232" s="112" t="n"/>
      <c r="I232" s="113" t="n"/>
      <c r="J232" s="92" t="n"/>
      <c r="K232" s="108" t="n"/>
      <c r="L232" s="89" t="n"/>
    </row>
    <row r="233">
      <c r="A233" s="64" t="n"/>
      <c r="B233" s="109" t="n"/>
      <c r="C233" s="90" t="n"/>
      <c r="D233" s="95" t="n"/>
      <c r="E233" s="96" t="n"/>
      <c r="F233" s="18" t="n"/>
      <c r="G233" s="89" t="n"/>
      <c r="H233" s="89" t="n"/>
      <c r="I233" s="121" t="n"/>
      <c r="J233" s="93" t="n"/>
      <c r="K233" s="109" t="n"/>
      <c r="L233" s="90" t="n"/>
    </row>
    <row r="234" ht="18.75" customHeight="1" s="155" thickBot="1">
      <c r="A234" s="64" t="n"/>
      <c r="B234" s="109" t="n"/>
      <c r="C234" s="90" t="n"/>
      <c r="D234" s="97" t="n"/>
      <c r="E234" s="98" t="n"/>
      <c r="F234" s="19" t="n"/>
      <c r="G234" s="91" t="n"/>
      <c r="H234" s="91" t="n"/>
      <c r="I234" s="122" t="n"/>
      <c r="J234" s="93" t="n"/>
      <c r="K234" s="109" t="n"/>
      <c r="L234" s="90" t="n"/>
    </row>
    <row r="235" ht="18.6" customHeight="1" s="155">
      <c r="A235" s="64" t="n"/>
      <c r="B235" s="109" t="n"/>
      <c r="C235" s="90" t="n"/>
      <c r="D235" s="76" t="n"/>
      <c r="E235" s="76" t="n"/>
      <c r="F235" s="21" t="n"/>
      <c r="G235" s="76" t="n"/>
      <c r="H235" s="81" t="n"/>
      <c r="I235" s="82" t="n"/>
      <c r="J235" s="93" t="n"/>
      <c r="K235" s="109" t="n"/>
      <c r="L235" s="90" t="n"/>
    </row>
    <row r="236" ht="19.5" customHeight="1" s="155" thickBot="1">
      <c r="A236" s="65" t="n"/>
      <c r="B236" s="110" t="n"/>
      <c r="C236" s="91" t="n"/>
      <c r="D236" s="77" t="n"/>
      <c r="E236" s="77" t="n"/>
      <c r="F236" s="22" t="n"/>
      <c r="G236" s="77" t="n"/>
      <c r="H236" s="83" t="n"/>
      <c r="I236" s="84" t="n"/>
      <c r="J236" s="94" t="n"/>
      <c r="K236" s="110" t="n"/>
      <c r="L236" s="91" t="n"/>
    </row>
    <row r="237" ht="18.75" customHeight="1" s="155" thickBot="1">
      <c r="A237" s="63" t="n"/>
      <c r="B237" s="108" t="n"/>
      <c r="C237" s="89" t="n"/>
      <c r="D237" s="111" t="n"/>
      <c r="E237" s="112" t="n"/>
      <c r="F237" s="112" t="n"/>
      <c r="G237" s="112" t="n"/>
      <c r="H237" s="112" t="n"/>
      <c r="I237" s="113" t="n"/>
      <c r="J237" s="92" t="n"/>
      <c r="K237" s="108" t="n"/>
      <c r="L237" s="89" t="n"/>
    </row>
    <row r="238" ht="18.6" customHeight="1" s="155">
      <c r="A238" s="64" t="n"/>
      <c r="B238" s="109" t="n"/>
      <c r="C238" s="90" t="n"/>
      <c r="D238" s="95" t="n"/>
      <c r="E238" s="96" t="n"/>
      <c r="F238" s="18" t="n"/>
      <c r="G238" s="89" t="n"/>
      <c r="H238" s="89" t="n"/>
      <c r="I238" s="121" t="n"/>
      <c r="J238" s="93" t="n"/>
      <c r="K238" s="109" t="n"/>
      <c r="L238" s="90" t="n"/>
    </row>
    <row r="239" ht="19.5" customHeight="1" s="155" thickBot="1">
      <c r="A239" s="64" t="n"/>
      <c r="B239" s="109" t="n"/>
      <c r="C239" s="90" t="n"/>
      <c r="D239" s="97" t="n"/>
      <c r="E239" s="98" t="n"/>
      <c r="F239" s="19" t="n"/>
      <c r="G239" s="91" t="n"/>
      <c r="H239" s="91" t="n"/>
      <c r="I239" s="122" t="n"/>
      <c r="J239" s="93" t="n"/>
      <c r="K239" s="109" t="n"/>
      <c r="L239" s="90" t="n"/>
    </row>
    <row r="240">
      <c r="A240" s="64" t="n"/>
      <c r="B240" s="109" t="n"/>
      <c r="C240" s="90" t="n"/>
      <c r="D240" s="76" t="n"/>
      <c r="E240" s="76" t="n"/>
      <c r="F240" s="21" t="n"/>
      <c r="G240" s="76" t="n"/>
      <c r="H240" s="81" t="n"/>
      <c r="I240" s="82" t="n"/>
      <c r="J240" s="93" t="n"/>
      <c r="K240" s="109" t="n"/>
      <c r="L240" s="90" t="n"/>
    </row>
    <row r="241" ht="19.5" customHeight="1" s="155" thickBot="1">
      <c r="A241" s="65" t="n"/>
      <c r="B241" s="110" t="n"/>
      <c r="C241" s="91" t="n"/>
      <c r="D241" s="77" t="n"/>
      <c r="E241" s="77" t="n"/>
      <c r="F241" s="22" t="n"/>
      <c r="G241" s="77" t="n"/>
      <c r="H241" s="83" t="n"/>
      <c r="I241" s="84" t="n"/>
      <c r="J241" s="94" t="n"/>
      <c r="K241" s="110" t="n"/>
      <c r="L241" s="91" t="n"/>
    </row>
    <row r="242" ht="19.5" customHeight="1" s="155" thickBot="1">
      <c r="A242" s="63" t="n"/>
      <c r="B242" s="108" t="n"/>
      <c r="C242" s="89" t="n"/>
      <c r="D242" s="111" t="n"/>
      <c r="E242" s="112" t="n"/>
      <c r="F242" s="112" t="n"/>
      <c r="G242" s="112" t="n"/>
      <c r="H242" s="112" t="n"/>
      <c r="I242" s="113" t="n"/>
      <c r="J242" s="92" t="n"/>
      <c r="K242" s="108" t="n"/>
      <c r="L242" s="89" t="n"/>
    </row>
    <row r="243">
      <c r="A243" s="64" t="n"/>
      <c r="B243" s="109" t="n"/>
      <c r="C243" s="90" t="n"/>
      <c r="D243" s="95" t="n"/>
      <c r="E243" s="96" t="n"/>
      <c r="F243" s="18" t="n"/>
      <c r="G243" s="89" t="n"/>
      <c r="H243" s="89" t="n"/>
      <c r="I243" s="121" t="n"/>
      <c r="J243" s="93" t="n"/>
      <c r="K243" s="109" t="n"/>
      <c r="L243" s="90" t="n"/>
    </row>
    <row r="244" ht="18.75" customHeight="1" s="155" thickBot="1">
      <c r="A244" s="64" t="n"/>
      <c r="B244" s="109" t="n"/>
      <c r="C244" s="90" t="n"/>
      <c r="D244" s="97" t="n"/>
      <c r="E244" s="98" t="n"/>
      <c r="F244" s="19" t="n"/>
      <c r="G244" s="91" t="n"/>
      <c r="H244" s="91" t="n"/>
      <c r="I244" s="122" t="n"/>
      <c r="J244" s="93" t="n"/>
      <c r="K244" s="109" t="n"/>
      <c r="L244" s="90" t="n"/>
    </row>
    <row r="245" ht="18.6" customHeight="1" s="155">
      <c r="A245" s="64" t="n"/>
      <c r="B245" s="109" t="n"/>
      <c r="C245" s="90" t="n"/>
      <c r="D245" s="76" t="n"/>
      <c r="E245" s="76" t="n"/>
      <c r="F245" s="21" t="n"/>
      <c r="G245" s="76" t="n"/>
      <c r="H245" s="81" t="n"/>
      <c r="I245" s="82" t="n"/>
      <c r="J245" s="93" t="n"/>
      <c r="K245" s="109" t="n"/>
      <c r="L245" s="90" t="n"/>
    </row>
    <row r="246" ht="19.5" customHeight="1" s="155" thickBot="1">
      <c r="A246" s="65" t="n"/>
      <c r="B246" s="110" t="n"/>
      <c r="C246" s="91" t="n"/>
      <c r="D246" s="77" t="n"/>
      <c r="E246" s="77" t="n"/>
      <c r="F246" s="22" t="n"/>
      <c r="G246" s="77" t="n"/>
      <c r="H246" s="83" t="n"/>
      <c r="I246" s="84" t="n"/>
      <c r="J246" s="94" t="n"/>
      <c r="K246" s="110" t="n"/>
      <c r="L246" s="91" t="n"/>
    </row>
    <row r="247" ht="19.5" customHeight="1" s="155" thickBot="1">
      <c r="A247" s="66" t="n"/>
      <c r="B247" s="132" t="n"/>
      <c r="C247" s="69" t="n"/>
      <c r="D247" s="135" t="n"/>
      <c r="E247" s="136" t="n"/>
      <c r="F247" s="136" t="n"/>
      <c r="G247" s="136" t="n"/>
      <c r="H247" s="136" t="n"/>
      <c r="I247" s="137" t="n"/>
      <c r="J247" s="78" t="n"/>
      <c r="K247" s="132" t="n"/>
      <c r="L247" s="69" t="n"/>
    </row>
    <row r="248">
      <c r="A248" s="67" t="n"/>
      <c r="B248" s="133" t="n"/>
      <c r="C248" s="70" t="n"/>
      <c r="D248" s="72" t="n"/>
      <c r="E248" s="73" t="n"/>
      <c r="F248" s="25" t="n"/>
      <c r="G248" s="69" t="n"/>
      <c r="H248" s="69" t="n"/>
      <c r="I248" s="29" t="n"/>
      <c r="J248" s="79" t="n"/>
      <c r="K248" s="133" t="n"/>
      <c r="L248" s="70" t="n"/>
    </row>
    <row r="249" ht="18.75" customHeight="1" s="155" thickBot="1">
      <c r="A249" s="67" t="n"/>
      <c r="B249" s="133" t="n"/>
      <c r="C249" s="70" t="n"/>
      <c r="D249" s="74" t="n"/>
      <c r="E249" s="75" t="n"/>
      <c r="F249" s="26" t="n"/>
      <c r="G249" s="71" t="n"/>
      <c r="H249" s="71" t="n"/>
      <c r="I249" s="27" t="n"/>
      <c r="J249" s="79" t="n"/>
      <c r="K249" s="133" t="n"/>
      <c r="L249" s="70" t="n"/>
    </row>
    <row r="250" ht="18.6" customHeight="1" s="155">
      <c r="A250" s="67" t="n"/>
      <c r="B250" s="133" t="n"/>
      <c r="C250" s="70" t="n"/>
      <c r="D250" s="76" t="n"/>
      <c r="E250" s="76" t="n"/>
      <c r="F250" s="21" t="n"/>
      <c r="G250" s="76" t="n"/>
      <c r="H250" s="85" t="n"/>
      <c r="I250" s="86" t="n"/>
      <c r="J250" s="79" t="n"/>
      <c r="K250" s="133" t="n"/>
      <c r="L250" s="70" t="n"/>
    </row>
    <row r="251" ht="19.5" customHeight="1" s="155" thickBot="1">
      <c r="A251" s="68" t="n"/>
      <c r="B251" s="134" t="n"/>
      <c r="C251" s="71" t="n"/>
      <c r="D251" s="77" t="n"/>
      <c r="E251" s="77" t="n"/>
      <c r="F251" s="22" t="n"/>
      <c r="G251" s="77" t="n"/>
      <c r="H251" s="87" t="n"/>
      <c r="I251" s="88" t="n"/>
      <c r="J251" s="80" t="n"/>
      <c r="K251" s="134" t="n"/>
      <c r="L251" s="71" t="n"/>
    </row>
    <row r="252" ht="19.5" customHeight="1" s="155" thickBot="1">
      <c r="A252" s="63" t="n"/>
      <c r="B252" s="108" t="n"/>
      <c r="C252" s="89" t="n"/>
      <c r="D252" s="111" t="n"/>
      <c r="E252" s="112" t="n"/>
      <c r="F252" s="112" t="n"/>
      <c r="G252" s="112" t="n"/>
      <c r="H252" s="112" t="n"/>
      <c r="I252" s="113" t="n"/>
      <c r="J252" s="92" t="n"/>
      <c r="K252" s="108" t="n"/>
      <c r="L252" s="89" t="n"/>
    </row>
    <row r="253">
      <c r="A253" s="64" t="n"/>
      <c r="B253" s="109" t="n"/>
      <c r="C253" s="90" t="n"/>
      <c r="D253" s="95" t="n"/>
      <c r="E253" s="96" t="n"/>
      <c r="F253" s="18" t="n"/>
      <c r="G253" s="89" t="n"/>
      <c r="H253" s="89" t="n"/>
      <c r="I253" s="28" t="n"/>
      <c r="J253" s="93" t="n"/>
      <c r="K253" s="109" t="n"/>
      <c r="L253" s="90" t="n"/>
    </row>
    <row r="254" ht="18.75" customHeight="1" s="155" thickBot="1">
      <c r="A254" s="64" t="n"/>
      <c r="B254" s="109" t="n"/>
      <c r="C254" s="90" t="n"/>
      <c r="D254" s="97" t="n"/>
      <c r="E254" s="98" t="n"/>
      <c r="F254" s="19" t="n"/>
      <c r="G254" s="91" t="n"/>
      <c r="H254" s="91" t="n"/>
      <c r="I254" s="20" t="n"/>
      <c r="J254" s="93" t="n"/>
      <c r="K254" s="109" t="n"/>
      <c r="L254" s="90" t="n"/>
    </row>
    <row r="255" ht="18.6" customHeight="1" s="155">
      <c r="A255" s="64" t="n"/>
      <c r="B255" s="109" t="n"/>
      <c r="C255" s="90" t="n"/>
      <c r="D255" s="76" t="n"/>
      <c r="E255" s="76" t="n"/>
      <c r="F255" s="21" t="n"/>
      <c r="G255" s="76" t="n"/>
      <c r="H255" s="85" t="n"/>
      <c r="I255" s="86" t="n"/>
      <c r="J255" s="93" t="n"/>
      <c r="K255" s="109" t="n"/>
      <c r="L255" s="90" t="n"/>
    </row>
    <row r="256" ht="19.5" customHeight="1" s="155" thickBot="1">
      <c r="A256" s="65" t="n"/>
      <c r="B256" s="110" t="n"/>
      <c r="C256" s="91" t="n"/>
      <c r="D256" s="77" t="n"/>
      <c r="E256" s="77" t="n"/>
      <c r="F256" s="22" t="n"/>
      <c r="G256" s="77" t="n"/>
      <c r="H256" s="87" t="n"/>
      <c r="I256" s="88" t="n"/>
      <c r="J256" s="94" t="n"/>
      <c r="K256" s="110" t="n"/>
      <c r="L256" s="91" t="n"/>
    </row>
    <row r="257" ht="19.5" customHeight="1" s="155" thickBot="1">
      <c r="A257" s="66" t="n"/>
      <c r="B257" s="132" t="n"/>
      <c r="C257" s="69" t="n"/>
      <c r="D257" s="135" t="n"/>
      <c r="E257" s="136" t="n"/>
      <c r="F257" s="136" t="n"/>
      <c r="G257" s="136" t="n"/>
      <c r="H257" s="136" t="n"/>
      <c r="I257" s="137" t="n"/>
      <c r="J257" s="78" t="n"/>
      <c r="K257" s="132" t="n"/>
      <c r="L257" s="69" t="n"/>
    </row>
    <row r="258">
      <c r="A258" s="67" t="n"/>
      <c r="B258" s="133" t="n"/>
      <c r="C258" s="70" t="n"/>
      <c r="D258" s="72" t="n"/>
      <c r="E258" s="73" t="n"/>
      <c r="F258" s="25" t="n"/>
      <c r="G258" s="69" t="n"/>
      <c r="H258" s="69" t="n"/>
      <c r="I258" s="29" t="n"/>
      <c r="J258" s="79" t="n"/>
      <c r="K258" s="133" t="n"/>
      <c r="L258" s="70" t="n"/>
    </row>
    <row r="259" ht="18.75" customHeight="1" s="155" thickBot="1">
      <c r="A259" s="67" t="n"/>
      <c r="B259" s="133" t="n"/>
      <c r="C259" s="70" t="n"/>
      <c r="D259" s="74" t="n"/>
      <c r="E259" s="75" t="n"/>
      <c r="F259" s="26" t="n"/>
      <c r="G259" s="71" t="n"/>
      <c r="H259" s="71" t="n"/>
      <c r="I259" s="27" t="n"/>
      <c r="J259" s="79" t="n"/>
      <c r="K259" s="133" t="n"/>
      <c r="L259" s="70" t="n"/>
    </row>
    <row r="260" ht="18.6" customHeight="1" s="155">
      <c r="A260" s="67" t="n"/>
      <c r="B260" s="133" t="n"/>
      <c r="C260" s="70" t="n"/>
      <c r="D260" s="76" t="n"/>
      <c r="E260" s="76" t="n"/>
      <c r="F260" s="21" t="n"/>
      <c r="G260" s="76" t="n"/>
      <c r="H260" s="85" t="n"/>
      <c r="I260" s="86" t="n"/>
      <c r="J260" s="79" t="n"/>
      <c r="K260" s="133" t="n"/>
      <c r="L260" s="70" t="n"/>
    </row>
    <row r="261" ht="18.75" customHeight="1" s="155" thickBot="1">
      <c r="A261" s="68" t="n"/>
      <c r="B261" s="134" t="n"/>
      <c r="C261" s="71" t="n"/>
      <c r="D261" s="77" t="n"/>
      <c r="E261" s="77" t="n"/>
      <c r="F261" s="22" t="n"/>
      <c r="G261" s="77" t="n"/>
      <c r="H261" s="87" t="n"/>
      <c r="I261" s="88" t="n"/>
      <c r="J261" s="80" t="n"/>
      <c r="K261" s="134" t="n"/>
      <c r="L261" s="71" t="n"/>
    </row>
    <row r="262" ht="18.75" customHeight="1" s="155" thickBot="1">
      <c r="A262" s="63" t="n"/>
      <c r="B262" s="108" t="n"/>
      <c r="C262" s="89" t="n"/>
      <c r="D262" s="111" t="n"/>
      <c r="E262" s="112" t="n"/>
      <c r="F262" s="112" t="n"/>
      <c r="G262" s="112" t="n"/>
      <c r="H262" s="112" t="n"/>
      <c r="I262" s="113" t="n"/>
      <c r="J262" s="92" t="n"/>
      <c r="K262" s="108" t="n"/>
      <c r="L262" s="89" t="n"/>
    </row>
    <row r="263" ht="19.5" customHeight="1" s="155">
      <c r="A263" s="64" t="n"/>
      <c r="B263" s="109" t="n"/>
      <c r="C263" s="90" t="n"/>
      <c r="D263" s="95" t="n"/>
      <c r="E263" s="96" t="n"/>
      <c r="F263" s="18" t="n"/>
      <c r="G263" s="89" t="n"/>
      <c r="H263" s="89" t="n"/>
      <c r="I263" s="28" t="n"/>
      <c r="J263" s="93" t="n"/>
      <c r="K263" s="109" t="n"/>
      <c r="L263" s="90" t="n"/>
    </row>
    <row r="264" ht="19.5" customHeight="1" s="155" thickBot="1">
      <c r="A264" s="64" t="n"/>
      <c r="B264" s="109" t="n"/>
      <c r="C264" s="90" t="n"/>
      <c r="D264" s="97" t="n"/>
      <c r="E264" s="98" t="n"/>
      <c r="F264" s="19" t="n"/>
      <c r="G264" s="91" t="n"/>
      <c r="H264" s="91" t="n"/>
      <c r="I264" s="20" t="n"/>
      <c r="J264" s="93" t="n"/>
      <c r="K264" s="109" t="n"/>
      <c r="L264" s="90" t="n"/>
    </row>
    <row r="265">
      <c r="A265" s="64" t="n"/>
      <c r="B265" s="109" t="n"/>
      <c r="C265" s="90" t="n"/>
      <c r="D265" s="76" t="n"/>
      <c r="E265" s="76" t="n"/>
      <c r="F265" s="21" t="n"/>
      <c r="G265" s="76" t="n"/>
      <c r="H265" s="85" t="n"/>
      <c r="I265" s="86" t="n"/>
      <c r="J265" s="93" t="n"/>
      <c r="K265" s="109" t="n"/>
      <c r="L265" s="90" t="n"/>
    </row>
    <row r="266" ht="18.75" customHeight="1" s="155" thickBot="1">
      <c r="A266" s="65" t="n"/>
      <c r="B266" s="110" t="n"/>
      <c r="C266" s="91" t="n"/>
      <c r="D266" s="77" t="n"/>
      <c r="E266" s="77" t="n"/>
      <c r="F266" s="22" t="n"/>
      <c r="G266" s="77" t="n"/>
      <c r="H266" s="87" t="n"/>
      <c r="I266" s="88" t="n"/>
      <c r="J266" s="94" t="n"/>
      <c r="K266" s="110" t="n"/>
      <c r="L266" s="91" t="n"/>
    </row>
    <row r="267" ht="18.75" customHeight="1" s="155" thickBot="1">
      <c r="A267" s="66" t="n"/>
      <c r="B267" s="132" t="n"/>
      <c r="C267" s="69" t="n"/>
      <c r="D267" s="135" t="n"/>
      <c r="E267" s="136" t="n"/>
      <c r="F267" s="136" t="n"/>
      <c r="G267" s="136" t="n"/>
      <c r="H267" s="136" t="n"/>
      <c r="I267" s="137" t="n"/>
      <c r="J267" s="78" t="n"/>
      <c r="K267" s="132" t="n"/>
      <c r="L267" s="69" t="n"/>
    </row>
    <row r="268" ht="19.5" customHeight="1" s="155">
      <c r="A268" s="67" t="n"/>
      <c r="B268" s="133" t="n"/>
      <c r="C268" s="70" t="n"/>
      <c r="D268" s="72" t="n"/>
      <c r="E268" s="73" t="n"/>
      <c r="F268" s="25" t="n"/>
      <c r="G268" s="69" t="n"/>
      <c r="H268" s="69" t="n"/>
      <c r="I268" s="29" t="n"/>
      <c r="J268" s="79" t="n"/>
      <c r="K268" s="133" t="n"/>
      <c r="L268" s="70" t="n"/>
    </row>
    <row r="269" ht="18.75" customHeight="1" s="155" thickBot="1">
      <c r="A269" s="67" t="n"/>
      <c r="B269" s="133" t="n"/>
      <c r="C269" s="70" t="n"/>
      <c r="D269" s="74" t="n"/>
      <c r="E269" s="75" t="n"/>
      <c r="F269" s="26" t="n"/>
      <c r="G269" s="71" t="n"/>
      <c r="H269" s="71" t="n"/>
      <c r="I269" s="27" t="n"/>
      <c r="J269" s="79" t="n"/>
      <c r="K269" s="133" t="n"/>
      <c r="L269" s="70" t="n"/>
    </row>
    <row r="270">
      <c r="A270" s="67" t="n"/>
      <c r="B270" s="133" t="n"/>
      <c r="C270" s="70" t="n"/>
      <c r="D270" s="76" t="n"/>
      <c r="E270" s="76" t="n"/>
      <c r="F270" s="21" t="n"/>
      <c r="G270" s="76" t="n"/>
      <c r="H270" s="85" t="n"/>
      <c r="I270" s="86" t="n"/>
      <c r="J270" s="79" t="n"/>
      <c r="K270" s="133" t="n"/>
      <c r="L270" s="70" t="n"/>
    </row>
    <row r="271" ht="18.75" customHeight="1" s="155" thickBot="1">
      <c r="A271" s="68" t="n"/>
      <c r="B271" s="134" t="n"/>
      <c r="C271" s="71" t="n"/>
      <c r="D271" s="77" t="n"/>
      <c r="E271" s="77" t="n"/>
      <c r="F271" s="22" t="n"/>
      <c r="G271" s="77" t="n"/>
      <c r="H271" s="87" t="n"/>
      <c r="I271" s="88" t="n"/>
      <c r="J271" s="80" t="n"/>
      <c r="K271" s="134" t="n"/>
      <c r="L271" s="71" t="n"/>
    </row>
    <row r="272" ht="18.75" customHeight="1" s="155" thickBot="1">
      <c r="A272" s="63" t="n"/>
      <c r="B272" s="108" t="n"/>
      <c r="C272" s="89" t="n"/>
      <c r="D272" s="111" t="n"/>
      <c r="E272" s="112" t="n"/>
      <c r="F272" s="112" t="n"/>
      <c r="G272" s="112" t="n"/>
      <c r="H272" s="112" t="n"/>
      <c r="I272" s="113" t="n"/>
      <c r="J272" s="92" t="n"/>
      <c r="K272" s="108" t="n"/>
      <c r="L272" s="89" t="n"/>
    </row>
    <row r="273" ht="19.5" customHeight="1" s="155">
      <c r="A273" s="64" t="n"/>
      <c r="B273" s="109" t="n"/>
      <c r="C273" s="90" t="n"/>
      <c r="D273" s="95" t="n"/>
      <c r="E273" s="96" t="n"/>
      <c r="F273" s="18" t="n"/>
      <c r="G273" s="89" t="n"/>
      <c r="H273" s="89" t="n"/>
      <c r="I273" s="28" t="n"/>
      <c r="J273" s="93" t="n"/>
      <c r="K273" s="109" t="n"/>
      <c r="L273" s="90" t="n"/>
    </row>
    <row r="274" ht="18.75" customHeight="1" s="155" thickBot="1">
      <c r="A274" s="64" t="n"/>
      <c r="B274" s="109" t="n"/>
      <c r="C274" s="90" t="n"/>
      <c r="D274" s="97" t="n"/>
      <c r="E274" s="98" t="n"/>
      <c r="F274" s="19" t="n"/>
      <c r="G274" s="91" t="n"/>
      <c r="H274" s="91" t="n"/>
      <c r="I274" s="20" t="n"/>
      <c r="J274" s="93" t="n"/>
      <c r="K274" s="109" t="n"/>
      <c r="L274" s="90" t="n"/>
    </row>
    <row r="275">
      <c r="A275" s="64" t="n"/>
      <c r="B275" s="109" t="n"/>
      <c r="C275" s="90" t="n"/>
      <c r="D275" s="76" t="n"/>
      <c r="E275" s="76" t="n"/>
      <c r="F275" s="21" t="n"/>
      <c r="G275" s="76" t="n"/>
      <c r="H275" s="85" t="n"/>
      <c r="I275" s="86" t="n"/>
      <c r="J275" s="93" t="n"/>
      <c r="K275" s="109" t="n"/>
      <c r="L275" s="90" t="n"/>
    </row>
    <row r="276" ht="19.5" customHeight="1" s="155" thickBot="1">
      <c r="A276" s="65" t="n"/>
      <c r="B276" s="110" t="n"/>
      <c r="C276" s="91" t="n"/>
      <c r="D276" s="77" t="n"/>
      <c r="E276" s="77" t="n"/>
      <c r="F276" s="22" t="n"/>
      <c r="G276" s="77" t="n"/>
      <c r="H276" s="87" t="n"/>
      <c r="I276" s="88" t="n"/>
      <c r="J276" s="94" t="n"/>
      <c r="K276" s="110" t="n"/>
      <c r="L276" s="91" t="n"/>
    </row>
    <row r="277" ht="19.5" customHeight="1" s="155" thickBot="1">
      <c r="A277" s="66" t="n"/>
      <c r="B277" s="132" t="n"/>
      <c r="C277" s="69" t="n"/>
      <c r="D277" s="135" t="n"/>
      <c r="E277" s="136" t="n"/>
      <c r="F277" s="136" t="n"/>
      <c r="G277" s="136" t="n"/>
      <c r="H277" s="136" t="n"/>
      <c r="I277" s="137" t="n"/>
      <c r="J277" s="78" t="n"/>
      <c r="K277" s="132" t="n"/>
      <c r="L277" s="69" t="n"/>
    </row>
    <row r="278" ht="19.5" customHeight="1" s="155">
      <c r="A278" s="67" t="n"/>
      <c r="B278" s="133" t="n"/>
      <c r="C278" s="70" t="n"/>
      <c r="D278" s="72" t="n"/>
      <c r="E278" s="73" t="n"/>
      <c r="F278" s="25" t="n"/>
      <c r="G278" s="69" t="n"/>
      <c r="H278" s="69" t="n"/>
      <c r="I278" s="29" t="n"/>
      <c r="J278" s="79" t="n"/>
      <c r="K278" s="133" t="n"/>
      <c r="L278" s="70" t="n"/>
    </row>
    <row r="279" ht="18.75" customHeight="1" s="155" thickBot="1">
      <c r="A279" s="67" t="n"/>
      <c r="B279" s="133" t="n"/>
      <c r="C279" s="70" t="n"/>
      <c r="D279" s="74" t="n"/>
      <c r="E279" s="75" t="n"/>
      <c r="F279" s="26" t="n"/>
      <c r="G279" s="71" t="n"/>
      <c r="H279" s="71" t="n"/>
      <c r="I279" s="27" t="n"/>
      <c r="J279" s="79" t="n"/>
      <c r="K279" s="133" t="n"/>
      <c r="L279" s="70" t="n"/>
    </row>
    <row r="280">
      <c r="A280" s="67" t="n"/>
      <c r="B280" s="133" t="n"/>
      <c r="C280" s="70" t="n"/>
      <c r="D280" s="76" t="n"/>
      <c r="E280" s="76" t="n"/>
      <c r="F280" s="21" t="n"/>
      <c r="G280" s="76" t="n"/>
      <c r="H280" s="85" t="n"/>
      <c r="I280" s="86" t="n"/>
      <c r="J280" s="79" t="n"/>
      <c r="K280" s="133" t="n"/>
      <c r="L280" s="70" t="n"/>
    </row>
    <row r="281" ht="19.5" customHeight="1" s="155" thickBot="1">
      <c r="A281" s="68" t="n"/>
      <c r="B281" s="134" t="n"/>
      <c r="C281" s="71" t="n"/>
      <c r="D281" s="77" t="n"/>
      <c r="E281" s="77" t="n"/>
      <c r="F281" s="22" t="n"/>
      <c r="G281" s="77" t="n"/>
      <c r="H281" s="87" t="n"/>
      <c r="I281" s="88" t="n"/>
      <c r="J281" s="80" t="n"/>
      <c r="K281" s="134" t="n"/>
      <c r="L281" s="71" t="n"/>
    </row>
    <row r="282" ht="19.5" customHeight="1" s="155" thickBot="1">
      <c r="A282" s="63" t="n"/>
      <c r="B282" s="108" t="n"/>
      <c r="C282" s="89" t="n"/>
      <c r="D282" s="111" t="n"/>
      <c r="E282" s="112" t="n"/>
      <c r="F282" s="112" t="n"/>
      <c r="G282" s="112" t="n"/>
      <c r="H282" s="112" t="n"/>
      <c r="I282" s="113" t="n"/>
      <c r="J282" s="92" t="n"/>
      <c r="K282" s="108" t="n"/>
      <c r="L282" s="89" t="n"/>
    </row>
    <row r="283" ht="19.5" customHeight="1" s="155">
      <c r="A283" s="64" t="n"/>
      <c r="B283" s="109" t="n"/>
      <c r="C283" s="90" t="n"/>
      <c r="D283" s="95" t="n"/>
      <c r="E283" s="96" t="n"/>
      <c r="F283" s="18" t="n"/>
      <c r="G283" s="89" t="n"/>
      <c r="H283" s="89" t="n"/>
      <c r="I283" s="28" t="n"/>
      <c r="J283" s="93" t="n"/>
      <c r="K283" s="109" t="n"/>
      <c r="L283" s="90" t="n"/>
    </row>
    <row r="284" ht="19.5" customHeight="1" s="155" thickBot="1">
      <c r="A284" s="64" t="n"/>
      <c r="B284" s="109" t="n"/>
      <c r="C284" s="90" t="n"/>
      <c r="D284" s="97" t="n"/>
      <c r="E284" s="98" t="n"/>
      <c r="F284" s="19" t="n"/>
      <c r="G284" s="91" t="n"/>
      <c r="H284" s="91" t="n"/>
      <c r="I284" s="20" t="n"/>
      <c r="J284" s="93" t="n"/>
      <c r="K284" s="109" t="n"/>
      <c r="L284" s="90" t="n"/>
    </row>
    <row r="285">
      <c r="A285" s="64" t="n"/>
      <c r="B285" s="109" t="n"/>
      <c r="C285" s="90" t="n"/>
      <c r="D285" s="76" t="n"/>
      <c r="E285" s="76" t="n"/>
      <c r="F285" s="21" t="n"/>
      <c r="G285" s="76" t="n"/>
      <c r="H285" s="85" t="n"/>
      <c r="I285" s="86" t="n"/>
      <c r="J285" s="93" t="n"/>
      <c r="K285" s="109" t="n"/>
      <c r="L285" s="90" t="n"/>
    </row>
    <row r="286" ht="18.6" customHeight="1" s="155" thickBot="1">
      <c r="A286" s="65" t="n"/>
      <c r="B286" s="110" t="n"/>
      <c r="C286" s="91" t="n"/>
      <c r="D286" s="77" t="n"/>
      <c r="E286" s="77" t="n"/>
      <c r="F286" s="22" t="n"/>
      <c r="G286" s="77" t="n"/>
      <c r="H286" s="87" t="n"/>
      <c r="I286" s="88" t="n"/>
      <c r="J286" s="94" t="n"/>
      <c r="K286" s="110" t="n"/>
      <c r="L286" s="91" t="n"/>
    </row>
    <row r="287" ht="19.5" customHeight="1" s="155" thickBot="1">
      <c r="A287" s="66" t="n"/>
      <c r="B287" s="132" t="n"/>
      <c r="C287" s="69" t="n"/>
      <c r="D287" s="135" t="n"/>
      <c r="E287" s="136" t="n"/>
      <c r="F287" s="136" t="n"/>
      <c r="G287" s="136" t="n"/>
      <c r="H287" s="136" t="n"/>
      <c r="I287" s="137" t="n"/>
      <c r="J287" s="78" t="n"/>
      <c r="K287" s="132" t="n"/>
      <c r="L287" s="69" t="n"/>
    </row>
    <row r="288">
      <c r="A288" s="67" t="n"/>
      <c r="B288" s="133" t="n"/>
      <c r="C288" s="70" t="n"/>
      <c r="D288" s="72" t="n"/>
      <c r="E288" s="73" t="n"/>
      <c r="F288" s="25" t="n"/>
      <c r="G288" s="69" t="n"/>
      <c r="H288" s="69" t="n"/>
      <c r="I288" s="29" t="n"/>
      <c r="J288" s="79" t="n"/>
      <c r="K288" s="133" t="n"/>
      <c r="L288" s="70" t="n"/>
    </row>
    <row r="289" ht="19.5" customHeight="1" s="155" thickBot="1">
      <c r="A289" s="67" t="n"/>
      <c r="B289" s="133" t="n"/>
      <c r="C289" s="70" t="n"/>
      <c r="D289" s="74" t="n"/>
      <c r="E289" s="75" t="n"/>
      <c r="F289" s="26" t="n"/>
      <c r="G289" s="71" t="n"/>
      <c r="H289" s="71" t="n"/>
      <c r="I289" s="27" t="n"/>
      <c r="J289" s="79" t="n"/>
      <c r="K289" s="133" t="n"/>
      <c r="L289" s="70" t="n"/>
    </row>
    <row r="290" ht="18.6" customHeight="1" s="155">
      <c r="A290" s="67" t="n"/>
      <c r="B290" s="133" t="n"/>
      <c r="C290" s="70" t="n"/>
      <c r="D290" s="76" t="n"/>
      <c r="E290" s="76" t="n"/>
      <c r="F290" s="21" t="n"/>
      <c r="G290" s="76" t="n"/>
      <c r="H290" s="85" t="n"/>
      <c r="I290" s="86" t="n"/>
      <c r="J290" s="79" t="n"/>
      <c r="K290" s="133" t="n"/>
      <c r="L290" s="70" t="n"/>
    </row>
    <row r="291" ht="19.5" customHeight="1" s="155" thickBot="1">
      <c r="A291" s="68" t="n"/>
      <c r="B291" s="134" t="n"/>
      <c r="C291" s="71" t="n"/>
      <c r="D291" s="77" t="n"/>
      <c r="E291" s="77" t="n"/>
      <c r="F291" s="22" t="n"/>
      <c r="G291" s="77" t="n"/>
      <c r="H291" s="87" t="n"/>
      <c r="I291" s="88" t="n"/>
      <c r="J291" s="80" t="n"/>
      <c r="K291" s="134" t="n"/>
      <c r="L291" s="71" t="n"/>
    </row>
    <row r="292" ht="19.5" customHeight="1" s="155" thickBot="1">
      <c r="A292" s="63" t="n"/>
      <c r="B292" s="108" t="n"/>
      <c r="C292" s="89" t="n"/>
      <c r="D292" s="111" t="n"/>
      <c r="E292" s="112" t="n"/>
      <c r="F292" s="112" t="n"/>
      <c r="G292" s="112" t="n"/>
      <c r="H292" s="112" t="n"/>
      <c r="I292" s="113" t="n"/>
      <c r="J292" s="92" t="n"/>
      <c r="K292" s="108" t="n"/>
      <c r="L292" s="89" t="n"/>
    </row>
    <row r="293" ht="19.5" customHeight="1" s="155">
      <c r="A293" s="64" t="n"/>
      <c r="B293" s="109" t="n"/>
      <c r="C293" s="90" t="n"/>
      <c r="D293" s="95" t="n"/>
      <c r="E293" s="96" t="n"/>
      <c r="F293" s="18" t="n"/>
      <c r="G293" s="89" t="n"/>
      <c r="H293" s="89" t="n"/>
      <c r="I293" s="28" t="n"/>
      <c r="J293" s="93" t="n"/>
      <c r="K293" s="109" t="n"/>
      <c r="L293" s="90" t="n"/>
    </row>
    <row r="294" ht="19.5" customHeight="1" s="155" thickBot="1">
      <c r="A294" s="64" t="n"/>
      <c r="B294" s="109" t="n"/>
      <c r="C294" s="90" t="n"/>
      <c r="D294" s="97" t="n"/>
      <c r="E294" s="98" t="n"/>
      <c r="F294" s="19" t="n"/>
      <c r="G294" s="91" t="n"/>
      <c r="H294" s="91" t="n"/>
      <c r="I294" s="20" t="n"/>
      <c r="J294" s="93" t="n"/>
      <c r="K294" s="109" t="n"/>
      <c r="L294" s="90" t="n"/>
    </row>
    <row r="295" ht="18.6" customHeight="1" s="155">
      <c r="A295" s="64" t="n"/>
      <c r="B295" s="109" t="n"/>
      <c r="C295" s="90" t="n"/>
      <c r="D295" s="76" t="n"/>
      <c r="E295" s="76" t="n"/>
      <c r="F295" s="21" t="n"/>
      <c r="G295" s="76" t="n"/>
      <c r="H295" s="85" t="n"/>
      <c r="I295" s="86" t="n"/>
      <c r="J295" s="93" t="n"/>
      <c r="K295" s="109" t="n"/>
      <c r="L295" s="90" t="n"/>
    </row>
    <row r="296" ht="19.5" customHeight="1" s="155" thickBot="1">
      <c r="A296" s="65" t="n"/>
      <c r="B296" s="110" t="n"/>
      <c r="C296" s="91" t="n"/>
      <c r="D296" s="77" t="n"/>
      <c r="E296" s="77" t="n"/>
      <c r="F296" s="22" t="n"/>
      <c r="G296" s="77" t="n"/>
      <c r="H296" s="87" t="n"/>
      <c r="I296" s="88" t="n"/>
      <c r="J296" s="94" t="n"/>
      <c r="K296" s="110" t="n"/>
      <c r="L296" s="91" t="n"/>
    </row>
    <row r="297" ht="19.5" customHeight="1" s="155" thickBot="1">
      <c r="A297" s="66" t="n"/>
      <c r="B297" s="132" t="n"/>
      <c r="C297" s="69" t="n"/>
      <c r="D297" s="135" t="n"/>
      <c r="E297" s="136" t="n"/>
      <c r="F297" s="136" t="n"/>
      <c r="G297" s="136" t="n"/>
      <c r="H297" s="136" t="n"/>
      <c r="I297" s="137" t="n"/>
      <c r="J297" s="78" t="n"/>
      <c r="K297" s="132" t="n"/>
      <c r="L297" s="69" t="n"/>
    </row>
    <row r="298" ht="19.5" customHeight="1" s="155">
      <c r="A298" s="67" t="n"/>
      <c r="B298" s="133" t="n"/>
      <c r="C298" s="70" t="n"/>
      <c r="D298" s="72" t="n"/>
      <c r="E298" s="73" t="n"/>
      <c r="F298" s="25" t="n"/>
      <c r="G298" s="69" t="n"/>
      <c r="H298" s="69" t="n"/>
      <c r="I298" s="29" t="n"/>
      <c r="J298" s="79" t="n"/>
      <c r="K298" s="133" t="n"/>
      <c r="L298" s="70" t="n"/>
    </row>
    <row r="299" ht="19.5" customHeight="1" s="155" thickBot="1">
      <c r="A299" s="67" t="n"/>
      <c r="B299" s="133" t="n"/>
      <c r="C299" s="70" t="n"/>
      <c r="D299" s="74" t="n"/>
      <c r="E299" s="75" t="n"/>
      <c r="F299" s="26" t="n"/>
      <c r="G299" s="71" t="n"/>
      <c r="H299" s="71" t="n"/>
      <c r="I299" s="27" t="n"/>
      <c r="J299" s="79" t="n"/>
      <c r="K299" s="133" t="n"/>
      <c r="L299" s="70" t="n"/>
    </row>
    <row r="300" ht="18.6" customHeight="1" s="155">
      <c r="A300" s="67" t="n"/>
      <c r="B300" s="133" t="n"/>
      <c r="C300" s="70" t="n"/>
      <c r="D300" s="76" t="n"/>
      <c r="E300" s="76" t="n"/>
      <c r="F300" s="21" t="n"/>
      <c r="G300" s="76" t="n"/>
      <c r="H300" s="85" t="n"/>
      <c r="I300" s="86" t="n"/>
      <c r="J300" s="79" t="n"/>
      <c r="K300" s="133" t="n"/>
      <c r="L300" s="70" t="n"/>
    </row>
    <row r="301" ht="19.5" customHeight="1" s="155" thickBot="1">
      <c r="A301" s="68" t="n"/>
      <c r="B301" s="134" t="n"/>
      <c r="C301" s="71" t="n"/>
      <c r="D301" s="77" t="n"/>
      <c r="E301" s="77" t="n"/>
      <c r="F301" s="22" t="n"/>
      <c r="G301" s="77" t="n"/>
      <c r="H301" s="87" t="n"/>
      <c r="I301" s="88" t="n"/>
      <c r="J301" s="80" t="n"/>
      <c r="K301" s="134" t="n"/>
      <c r="L301" s="71" t="n"/>
    </row>
    <row r="302" ht="18.75" customHeight="1" s="155" thickBot="1">
      <c r="A302" s="63" t="n"/>
      <c r="B302" s="108" t="n"/>
      <c r="C302" s="89" t="n"/>
      <c r="D302" s="111" t="n"/>
      <c r="E302" s="112" t="n"/>
      <c r="F302" s="112" t="n"/>
      <c r="G302" s="112" t="n"/>
      <c r="H302" s="112" t="n"/>
      <c r="I302" s="113" t="n"/>
      <c r="J302" s="92" t="n"/>
      <c r="K302" s="108" t="n"/>
      <c r="L302" s="89" t="n"/>
    </row>
    <row r="303" ht="19.5" customHeight="1" s="155">
      <c r="A303" s="64" t="n"/>
      <c r="B303" s="109" t="n"/>
      <c r="C303" s="90" t="n"/>
      <c r="D303" s="95" t="n"/>
      <c r="E303" s="96" t="n"/>
      <c r="F303" s="18" t="n"/>
      <c r="G303" s="89" t="n"/>
      <c r="H303" s="89" t="n"/>
      <c r="I303" s="28" t="n"/>
      <c r="J303" s="93" t="n"/>
      <c r="K303" s="109" t="n"/>
      <c r="L303" s="90" t="n"/>
    </row>
    <row r="304" ht="19.5" customHeight="1" s="155" thickBot="1">
      <c r="A304" s="64" t="n"/>
      <c r="B304" s="109" t="n"/>
      <c r="C304" s="90" t="n"/>
      <c r="D304" s="97" t="n"/>
      <c r="E304" s="98" t="n"/>
      <c r="F304" s="19" t="n"/>
      <c r="G304" s="91" t="n"/>
      <c r="H304" s="91" t="n"/>
      <c r="I304" s="20" t="n"/>
      <c r="J304" s="93" t="n"/>
      <c r="K304" s="109" t="n"/>
      <c r="L304" s="90" t="n"/>
    </row>
    <row r="305" ht="18.6" customHeight="1" s="155">
      <c r="A305" s="64" t="n"/>
      <c r="B305" s="109" t="n"/>
      <c r="C305" s="90" t="n"/>
      <c r="D305" s="76" t="n"/>
      <c r="E305" s="76" t="n"/>
      <c r="F305" s="21" t="n"/>
      <c r="G305" s="76" t="n"/>
      <c r="H305" s="85" t="n"/>
      <c r="I305" s="86" t="n"/>
      <c r="J305" s="93" t="n"/>
      <c r="K305" s="109" t="n"/>
      <c r="L305" s="90" t="n"/>
    </row>
    <row r="306" ht="19.5" customHeight="1" s="155" thickBot="1">
      <c r="A306" s="65" t="n"/>
      <c r="B306" s="110" t="n"/>
      <c r="C306" s="91" t="n"/>
      <c r="D306" s="77" t="n"/>
      <c r="E306" s="77" t="n"/>
      <c r="F306" s="22" t="n"/>
      <c r="G306" s="77" t="n"/>
      <c r="H306" s="87" t="n"/>
      <c r="I306" s="88" t="n"/>
      <c r="J306" s="94" t="n"/>
      <c r="K306" s="110" t="n"/>
      <c r="L306" s="91" t="n"/>
    </row>
    <row r="307" ht="19.5" customHeight="1" s="155" thickBot="1">
      <c r="A307" s="66" t="n"/>
      <c r="B307" s="132" t="n"/>
      <c r="C307" s="69" t="n"/>
      <c r="D307" s="135" t="n"/>
      <c r="E307" s="136" t="n"/>
      <c r="F307" s="136" t="n"/>
      <c r="G307" s="136" t="n"/>
      <c r="H307" s="136" t="n"/>
      <c r="I307" s="137" t="n"/>
      <c r="J307" s="78" t="n"/>
      <c r="K307" s="132" t="n"/>
      <c r="L307" s="69" t="n"/>
    </row>
    <row r="308" ht="19.5" customHeight="1" s="155">
      <c r="A308" s="67" t="n"/>
      <c r="B308" s="133" t="n"/>
      <c r="C308" s="70" t="n"/>
      <c r="D308" s="72" t="n"/>
      <c r="E308" s="73" t="n"/>
      <c r="F308" s="25" t="n"/>
      <c r="G308" s="69" t="n"/>
      <c r="H308" s="69" t="n"/>
      <c r="I308" s="145" t="n"/>
      <c r="J308" s="79" t="n"/>
      <c r="K308" s="133" t="n"/>
      <c r="L308" s="70" t="n"/>
    </row>
    <row r="309" ht="19.5" customHeight="1" s="155" thickBot="1">
      <c r="A309" s="67" t="n"/>
      <c r="B309" s="133" t="n"/>
      <c r="C309" s="70" t="n"/>
      <c r="D309" s="74" t="n"/>
      <c r="E309" s="75" t="n"/>
      <c r="F309" s="26" t="n"/>
      <c r="G309" s="71" t="n"/>
      <c r="H309" s="71" t="n"/>
      <c r="I309" s="146" t="n"/>
      <c r="J309" s="79" t="n"/>
      <c r="K309" s="133" t="n"/>
      <c r="L309" s="70" t="n"/>
    </row>
    <row r="310">
      <c r="A310" s="67" t="n"/>
      <c r="B310" s="133" t="n"/>
      <c r="C310" s="70" t="n"/>
      <c r="D310" s="76" t="n"/>
      <c r="E310" s="76" t="n"/>
      <c r="F310" s="21" t="n"/>
      <c r="G310" s="76" t="n"/>
      <c r="H310" s="81" t="n"/>
      <c r="I310" s="82" t="n"/>
      <c r="J310" s="79" t="n"/>
      <c r="K310" s="133" t="n"/>
      <c r="L310" s="70" t="n"/>
    </row>
    <row r="311" ht="19.5" customHeight="1" s="155" thickBot="1">
      <c r="A311" s="68" t="n"/>
      <c r="B311" s="134" t="n"/>
      <c r="C311" s="71" t="n"/>
      <c r="D311" s="77" t="n"/>
      <c r="E311" s="77" t="n"/>
      <c r="F311" s="22" t="n"/>
      <c r="G311" s="77" t="n"/>
      <c r="H311" s="83" t="n"/>
      <c r="I311" s="84" t="n"/>
      <c r="J311" s="80" t="n"/>
      <c r="K311" s="134" t="n"/>
      <c r="L311" s="71" t="n"/>
    </row>
    <row r="312" ht="19.5" customHeight="1" s="155" thickBot="1">
      <c r="A312" s="66" t="n"/>
      <c r="B312" s="132" t="n"/>
      <c r="C312" s="69" t="n"/>
      <c r="D312" s="135" t="n"/>
      <c r="E312" s="136" t="n"/>
      <c r="F312" s="136" t="n"/>
      <c r="G312" s="136" t="n"/>
      <c r="H312" s="136" t="n"/>
      <c r="I312" s="137" t="n"/>
      <c r="J312" s="78" t="n"/>
      <c r="K312" s="132" t="n"/>
      <c r="L312" s="69" t="n"/>
    </row>
    <row r="313" ht="19.5" customHeight="1" s="155">
      <c r="A313" s="67" t="n"/>
      <c r="B313" s="133" t="n"/>
      <c r="C313" s="70" t="n"/>
      <c r="D313" s="72" t="n"/>
      <c r="E313" s="73" t="n"/>
      <c r="F313" s="25" t="n"/>
      <c r="G313" s="69" t="n"/>
      <c r="H313" s="69" t="n"/>
      <c r="I313" s="145" t="n"/>
      <c r="J313" s="79" t="n"/>
      <c r="K313" s="133" t="n"/>
      <c r="L313" s="70" t="n"/>
    </row>
    <row r="314" ht="19.5" customHeight="1" s="155" thickBot="1">
      <c r="A314" s="67" t="n"/>
      <c r="B314" s="133" t="n"/>
      <c r="C314" s="70" t="n"/>
      <c r="D314" s="74" t="n"/>
      <c r="E314" s="75" t="n"/>
      <c r="F314" s="26" t="n"/>
      <c r="G314" s="71" t="n"/>
      <c r="H314" s="71" t="n"/>
      <c r="I314" s="146" t="n"/>
      <c r="J314" s="79" t="n"/>
      <c r="K314" s="133" t="n"/>
      <c r="L314" s="70" t="n"/>
    </row>
    <row r="315">
      <c r="A315" s="67" t="n"/>
      <c r="B315" s="133" t="n"/>
      <c r="C315" s="70" t="n"/>
      <c r="D315" s="76" t="n"/>
      <c r="E315" s="76" t="n"/>
      <c r="F315" s="21" t="n"/>
      <c r="G315" s="76" t="n"/>
      <c r="H315" s="81" t="n"/>
      <c r="I315" s="82" t="n"/>
      <c r="J315" s="79" t="n"/>
      <c r="K315" s="133" t="n"/>
      <c r="L315" s="70" t="n"/>
    </row>
    <row r="316" ht="19.5" customHeight="1" s="155" thickBot="1">
      <c r="A316" s="68" t="n"/>
      <c r="B316" s="134" t="n"/>
      <c r="C316" s="71" t="n"/>
      <c r="D316" s="77" t="n"/>
      <c r="E316" s="77" t="n"/>
      <c r="F316" s="22" t="n"/>
      <c r="G316" s="77" t="n"/>
      <c r="H316" s="83" t="n"/>
      <c r="I316" s="84" t="n"/>
      <c r="J316" s="80" t="n"/>
      <c r="K316" s="134" t="n"/>
      <c r="L316" s="71" t="n"/>
    </row>
    <row r="317" ht="19.5" customHeight="1" s="155" thickBot="1">
      <c r="A317" s="63" t="n"/>
      <c r="B317" s="108" t="n"/>
      <c r="C317" s="89" t="n"/>
      <c r="D317" s="111" t="n"/>
      <c r="E317" s="112" t="n"/>
      <c r="F317" s="112" t="n"/>
      <c r="G317" s="112" t="n"/>
      <c r="H317" s="112" t="n"/>
      <c r="I317" s="113" t="n"/>
      <c r="J317" s="92" t="n"/>
      <c r="K317" s="108" t="n"/>
      <c r="L317" s="89" t="n"/>
    </row>
    <row r="318">
      <c r="A318" s="64" t="n"/>
      <c r="B318" s="109" t="n"/>
      <c r="C318" s="90" t="n"/>
      <c r="D318" s="95" t="n"/>
      <c r="E318" s="96" t="n"/>
      <c r="F318" s="18" t="n"/>
      <c r="G318" s="89" t="n"/>
      <c r="H318" s="89" t="n"/>
      <c r="I318" s="121" t="n"/>
      <c r="J318" s="93" t="n"/>
      <c r="K318" s="109" t="n"/>
      <c r="L318" s="90" t="n"/>
    </row>
    <row r="319" ht="19.5" customHeight="1" s="155" thickBot="1">
      <c r="A319" s="64" t="n"/>
      <c r="B319" s="109" t="n"/>
      <c r="C319" s="90" t="n"/>
      <c r="D319" s="97" t="n"/>
      <c r="E319" s="98" t="n"/>
      <c r="F319" s="19" t="n"/>
      <c r="G319" s="91" t="n"/>
      <c r="H319" s="91" t="n"/>
      <c r="I319" s="122" t="n"/>
      <c r="J319" s="93" t="n"/>
      <c r="K319" s="109" t="n"/>
      <c r="L319" s="90" t="n"/>
    </row>
    <row r="320">
      <c r="A320" s="64" t="n"/>
      <c r="B320" s="109" t="n"/>
      <c r="C320" s="90" t="n"/>
      <c r="D320" s="76" t="n"/>
      <c r="E320" s="76" t="n"/>
      <c r="F320" s="21" t="n"/>
      <c r="G320" s="76" t="n"/>
      <c r="H320" s="81" t="n"/>
      <c r="I320" s="82" t="n"/>
      <c r="J320" s="93" t="n"/>
      <c r="K320" s="109" t="n"/>
      <c r="L320" s="90" t="n"/>
    </row>
    <row r="321" ht="19.5" customHeight="1" s="155" thickBot="1">
      <c r="A321" s="65" t="n"/>
      <c r="B321" s="110" t="n"/>
      <c r="C321" s="91" t="n"/>
      <c r="D321" s="77" t="n"/>
      <c r="E321" s="77" t="n"/>
      <c r="F321" s="22" t="n"/>
      <c r="G321" s="77" t="n"/>
      <c r="H321" s="83" t="n"/>
      <c r="I321" s="84" t="n"/>
      <c r="J321" s="94" t="n"/>
      <c r="K321" s="110" t="n"/>
      <c r="L321" s="91" t="n"/>
    </row>
    <row r="322" ht="19.5" customHeight="1" s="155" thickBot="1">
      <c r="A322" s="66" t="n"/>
      <c r="B322" s="132" t="n"/>
      <c r="C322" s="69" t="n"/>
      <c r="D322" s="135" t="n"/>
      <c r="E322" s="136" t="n"/>
      <c r="F322" s="136" t="n"/>
      <c r="G322" s="136" t="n"/>
      <c r="H322" s="136" t="n"/>
      <c r="I322" s="137" t="n"/>
      <c r="J322" s="78" t="n"/>
      <c r="K322" s="132" t="n"/>
      <c r="L322" s="69" t="n"/>
    </row>
    <row r="323" ht="19.5" customHeight="1" s="155">
      <c r="A323" s="67" t="n"/>
      <c r="B323" s="133" t="n"/>
      <c r="C323" s="70" t="n"/>
      <c r="D323" s="72" t="n"/>
      <c r="E323" s="73" t="n"/>
      <c r="F323" s="25" t="n"/>
      <c r="G323" s="69" t="n"/>
      <c r="H323" s="69" t="n"/>
      <c r="I323" s="145" t="n"/>
      <c r="J323" s="79" t="n"/>
      <c r="K323" s="133" t="n"/>
      <c r="L323" s="70" t="n"/>
    </row>
    <row r="324" ht="19.5" customHeight="1" s="155" thickBot="1">
      <c r="A324" s="67" t="n"/>
      <c r="B324" s="133" t="n"/>
      <c r="C324" s="70" t="n"/>
      <c r="D324" s="74" t="n"/>
      <c r="E324" s="75" t="n"/>
      <c r="F324" s="26" t="n"/>
      <c r="G324" s="71" t="n"/>
      <c r="H324" s="71" t="n"/>
      <c r="I324" s="146" t="n"/>
      <c r="J324" s="79" t="n"/>
      <c r="K324" s="133" t="n"/>
      <c r="L324" s="70" t="n"/>
    </row>
    <row r="325">
      <c r="A325" s="67" t="n"/>
      <c r="B325" s="133" t="n"/>
      <c r="C325" s="70" t="n"/>
      <c r="D325" s="76" t="n"/>
      <c r="E325" s="76" t="n"/>
      <c r="F325" s="21" t="n"/>
      <c r="G325" s="76" t="n"/>
      <c r="H325" s="81" t="n"/>
      <c r="I325" s="82" t="n"/>
      <c r="J325" s="79" t="n"/>
      <c r="K325" s="133" t="n"/>
      <c r="L325" s="70" t="n"/>
    </row>
    <row r="326" ht="19.5" customHeight="1" s="155" thickBot="1">
      <c r="A326" s="68" t="n"/>
      <c r="B326" s="134" t="n"/>
      <c r="C326" s="71" t="n"/>
      <c r="D326" s="77" t="n"/>
      <c r="E326" s="77" t="n"/>
      <c r="F326" s="22" t="n"/>
      <c r="G326" s="77" t="n"/>
      <c r="H326" s="83" t="n"/>
      <c r="I326" s="84" t="n"/>
      <c r="J326" s="80" t="n"/>
      <c r="K326" s="134" t="n"/>
      <c r="L326" s="71" t="n"/>
    </row>
    <row r="327" ht="19.5" customHeight="1" s="155" thickBot="1">
      <c r="A327" s="63" t="n"/>
      <c r="B327" s="108" t="n"/>
      <c r="C327" s="89" t="n"/>
      <c r="D327" s="111" t="n"/>
      <c r="E327" s="112" t="n"/>
      <c r="F327" s="112" t="n"/>
      <c r="G327" s="112" t="n"/>
      <c r="H327" s="112" t="n"/>
      <c r="I327" s="113" t="n"/>
      <c r="J327" s="92" t="n"/>
      <c r="K327" s="108" t="n"/>
      <c r="L327" s="89" t="n"/>
    </row>
    <row r="328">
      <c r="A328" s="64" t="n"/>
      <c r="B328" s="109" t="n"/>
      <c r="C328" s="90" t="n"/>
      <c r="D328" s="95" t="n"/>
      <c r="E328" s="96" t="n"/>
      <c r="F328" s="18" t="n"/>
      <c r="G328" s="89" t="n"/>
      <c r="H328" s="89" t="n"/>
      <c r="I328" s="28" t="n"/>
      <c r="J328" s="93" t="n"/>
      <c r="K328" s="109" t="n"/>
      <c r="L328" s="90" t="n"/>
    </row>
    <row r="329" ht="19.5" customHeight="1" s="155" thickBot="1">
      <c r="A329" s="64" t="n"/>
      <c r="B329" s="109" t="n"/>
      <c r="C329" s="90" t="n"/>
      <c r="D329" s="97" t="n"/>
      <c r="E329" s="98" t="n"/>
      <c r="F329" s="19" t="n"/>
      <c r="G329" s="91" t="n"/>
      <c r="H329" s="91" t="n"/>
      <c r="I329" s="20" t="n"/>
      <c r="J329" s="93" t="n"/>
      <c r="K329" s="109" t="n"/>
      <c r="L329" s="90" t="n"/>
    </row>
    <row r="330">
      <c r="A330" s="64" t="n"/>
      <c r="B330" s="109" t="n"/>
      <c r="C330" s="90" t="n"/>
      <c r="D330" s="76" t="n"/>
      <c r="E330" s="76" t="n"/>
      <c r="F330" s="21" t="n"/>
      <c r="G330" s="76" t="n"/>
      <c r="H330" s="85" t="n"/>
      <c r="I330" s="86" t="n"/>
      <c r="J330" s="93" t="n"/>
      <c r="K330" s="109" t="n"/>
      <c r="L330" s="90" t="n"/>
    </row>
    <row r="331" ht="19.5" customHeight="1" s="155" thickBot="1">
      <c r="A331" s="65" t="n"/>
      <c r="B331" s="110" t="n"/>
      <c r="C331" s="91" t="n"/>
      <c r="D331" s="77" t="n"/>
      <c r="E331" s="77" t="n"/>
      <c r="F331" s="22" t="n"/>
      <c r="G331" s="77" t="n"/>
      <c r="H331" s="87" t="n"/>
      <c r="I331" s="88" t="n"/>
      <c r="J331" s="94" t="n"/>
      <c r="K331" s="110" t="n"/>
      <c r="L331" s="91" t="n"/>
    </row>
    <row r="332" ht="19.5" customHeight="1" s="155" thickBot="1">
      <c r="A332" s="66" t="n"/>
      <c r="B332" s="132" t="n"/>
      <c r="C332" s="69" t="n"/>
      <c r="D332" s="135" t="n"/>
      <c r="E332" s="136" t="n"/>
      <c r="F332" s="136" t="n"/>
      <c r="G332" s="136" t="n"/>
      <c r="H332" s="136" t="n"/>
      <c r="I332" s="137" t="n"/>
      <c r="J332" s="78" t="n"/>
      <c r="K332" s="132" t="n"/>
      <c r="L332" s="69" t="n"/>
    </row>
    <row r="333" ht="19.5" customHeight="1" s="155">
      <c r="A333" s="67" t="n"/>
      <c r="B333" s="133" t="n"/>
      <c r="C333" s="70" t="n"/>
      <c r="D333" s="72" t="n"/>
      <c r="E333" s="73" t="n"/>
      <c r="F333" s="25" t="n"/>
      <c r="G333" s="69" t="n"/>
      <c r="H333" s="69" t="n"/>
      <c r="I333" s="29" t="n"/>
      <c r="J333" s="79" t="n"/>
      <c r="K333" s="133" t="n"/>
      <c r="L333" s="70" t="n"/>
    </row>
    <row r="334" ht="19.5" customHeight="1" s="155" thickBot="1">
      <c r="A334" s="67" t="n"/>
      <c r="B334" s="133" t="n"/>
      <c r="C334" s="70" t="n"/>
      <c r="D334" s="74" t="n"/>
      <c r="E334" s="75" t="n"/>
      <c r="F334" s="26" t="n"/>
      <c r="G334" s="71" t="n"/>
      <c r="H334" s="71" t="n"/>
      <c r="I334" s="27" t="n"/>
      <c r="J334" s="79" t="n"/>
      <c r="K334" s="133" t="n"/>
      <c r="L334" s="70" t="n"/>
    </row>
    <row r="335">
      <c r="A335" s="67" t="n"/>
      <c r="B335" s="133" t="n"/>
      <c r="C335" s="70" t="n"/>
      <c r="D335" s="76" t="n"/>
      <c r="E335" s="76" t="n"/>
      <c r="F335" s="21" t="n"/>
      <c r="G335" s="76" t="n"/>
      <c r="H335" s="85" t="n"/>
      <c r="I335" s="86" t="n"/>
      <c r="J335" s="79" t="n"/>
      <c r="K335" s="133" t="n"/>
      <c r="L335" s="70" t="n"/>
    </row>
    <row r="336" ht="19.5" customHeight="1" s="155" thickBot="1">
      <c r="A336" s="68" t="n"/>
      <c r="B336" s="134" t="n"/>
      <c r="C336" s="71" t="n"/>
      <c r="D336" s="77" t="n"/>
      <c r="E336" s="77" t="n"/>
      <c r="F336" s="22" t="n"/>
      <c r="G336" s="77" t="n"/>
      <c r="H336" s="87" t="n"/>
      <c r="I336" s="88" t="n"/>
      <c r="J336" s="80" t="n"/>
      <c r="K336" s="134" t="n"/>
      <c r="L336" s="71" t="n"/>
    </row>
    <row r="337" ht="20.25" customHeight="1" s="155" thickBot="1">
      <c r="A337" s="63" t="n"/>
      <c r="B337" s="108" t="n"/>
      <c r="C337" s="89" t="n"/>
      <c r="D337" s="111" t="n"/>
      <c r="E337" s="112" t="n"/>
      <c r="F337" s="112" t="n"/>
      <c r="G337" s="112" t="n"/>
      <c r="H337" s="112" t="n"/>
      <c r="I337" s="113" t="n"/>
      <c r="J337" s="92" t="n"/>
      <c r="K337" s="108" t="n"/>
      <c r="L337" s="89" t="n"/>
    </row>
    <row r="338" ht="19.5" customHeight="1" s="155">
      <c r="A338" s="64" t="n"/>
      <c r="B338" s="109" t="n"/>
      <c r="C338" s="90" t="n"/>
      <c r="D338" s="95" t="n"/>
      <c r="E338" s="96" t="n"/>
      <c r="F338" s="18" t="n"/>
      <c r="G338" s="89" t="n"/>
      <c r="H338" s="89" t="n"/>
      <c r="I338" s="28" t="n"/>
      <c r="J338" s="93" t="n"/>
      <c r="K338" s="109" t="n"/>
      <c r="L338" s="90" t="n"/>
    </row>
    <row r="339" ht="19.5" customHeight="1" s="155" thickBot="1">
      <c r="A339" s="64" t="n"/>
      <c r="B339" s="109" t="n"/>
      <c r="C339" s="90" t="n"/>
      <c r="D339" s="97" t="n"/>
      <c r="E339" s="98" t="n"/>
      <c r="F339" s="19" t="n"/>
      <c r="G339" s="91" t="n"/>
      <c r="H339" s="91" t="n"/>
      <c r="I339" s="20" t="n"/>
      <c r="J339" s="93" t="n"/>
      <c r="K339" s="109" t="n"/>
      <c r="L339" s="90" t="n"/>
    </row>
    <row r="340" ht="28.5" customHeight="1" s="155">
      <c r="A340" s="64" t="n"/>
      <c r="B340" s="109" t="n"/>
      <c r="C340" s="90" t="n"/>
      <c r="D340" s="76" t="n"/>
      <c r="E340" s="76" t="n"/>
      <c r="F340" s="21" t="n"/>
      <c r="G340" s="76" t="n"/>
      <c r="H340" s="85" t="n"/>
      <c r="I340" s="86" t="n"/>
      <c r="J340" s="93" t="n"/>
      <c r="K340" s="109" t="n"/>
      <c r="L340" s="90" t="n"/>
    </row>
    <row r="341" ht="19.5" customHeight="1" s="155" thickBot="1">
      <c r="A341" s="65" t="n"/>
      <c r="B341" s="110" t="n"/>
      <c r="C341" s="91" t="n"/>
      <c r="D341" s="77" t="n"/>
      <c r="E341" s="77" t="n"/>
      <c r="F341" s="22" t="n"/>
      <c r="G341" s="77" t="n"/>
      <c r="H341" s="87" t="n"/>
      <c r="I341" s="88" t="n"/>
      <c r="J341" s="94" t="n"/>
      <c r="K341" s="110" t="n"/>
      <c r="L341" s="91" t="n"/>
    </row>
    <row r="342" ht="19.5" customHeight="1" s="155" thickBot="1">
      <c r="A342" s="63" t="n"/>
      <c r="B342" s="108" t="n"/>
      <c r="C342" s="89" t="n"/>
      <c r="D342" s="111" t="n"/>
      <c r="E342" s="112" t="n"/>
      <c r="F342" s="112" t="n"/>
      <c r="G342" s="112" t="n"/>
      <c r="H342" s="112" t="n"/>
      <c r="I342" s="113" t="n"/>
      <c r="J342" s="92" t="n"/>
      <c r="K342" s="108" t="n"/>
      <c r="L342" s="89" t="n"/>
    </row>
    <row r="343" ht="19.5" customHeight="1" s="155">
      <c r="A343" s="64" t="n"/>
      <c r="B343" s="109" t="n"/>
      <c r="C343" s="90" t="n"/>
      <c r="D343" s="95" t="n"/>
      <c r="E343" s="96" t="n"/>
      <c r="F343" s="18" t="n"/>
      <c r="G343" s="89" t="n"/>
      <c r="H343" s="89" t="n"/>
      <c r="I343" s="28" t="n"/>
      <c r="J343" s="93" t="n"/>
      <c r="K343" s="109" t="n"/>
      <c r="L343" s="90" t="n"/>
    </row>
    <row r="344" ht="19.5" customHeight="1" s="155" thickBot="1">
      <c r="A344" s="64" t="n"/>
      <c r="B344" s="109" t="n"/>
      <c r="C344" s="90" t="n"/>
      <c r="D344" s="97" t="n"/>
      <c r="E344" s="98" t="n"/>
      <c r="F344" s="19" t="n"/>
      <c r="G344" s="91" t="n"/>
      <c r="H344" s="91" t="n"/>
      <c r="I344" s="20" t="n"/>
      <c r="J344" s="93" t="n"/>
      <c r="K344" s="109" t="n"/>
      <c r="L344" s="90" t="n"/>
    </row>
    <row r="345">
      <c r="A345" s="64" t="n"/>
      <c r="B345" s="109" t="n"/>
      <c r="C345" s="90" t="n"/>
      <c r="D345" s="76" t="n"/>
      <c r="E345" s="76" t="n"/>
      <c r="F345" s="21" t="n"/>
      <c r="G345" s="76" t="n"/>
      <c r="H345" s="85" t="n"/>
      <c r="I345" s="86" t="n"/>
      <c r="J345" s="93" t="n"/>
      <c r="K345" s="109" t="n"/>
      <c r="L345" s="90" t="n"/>
    </row>
    <row r="346" ht="19.5" customHeight="1" s="155" thickBot="1">
      <c r="A346" s="65" t="n"/>
      <c r="B346" s="110" t="n"/>
      <c r="C346" s="91" t="n"/>
      <c r="D346" s="77" t="n"/>
      <c r="E346" s="77" t="n"/>
      <c r="F346" s="22" t="n"/>
      <c r="G346" s="77" t="n"/>
      <c r="H346" s="87" t="n"/>
      <c r="I346" s="88" t="n"/>
      <c r="J346" s="94" t="n"/>
      <c r="K346" s="110" t="n"/>
      <c r="L346" s="91" t="n"/>
    </row>
    <row r="347" ht="19.5" customHeight="1" s="155" thickBot="1">
      <c r="A347" s="66" t="n"/>
      <c r="B347" s="132" t="n"/>
      <c r="C347" s="69" t="n"/>
      <c r="D347" s="135" t="n"/>
      <c r="E347" s="136" t="n"/>
      <c r="F347" s="136" t="n"/>
      <c r="G347" s="136" t="n"/>
      <c r="H347" s="136" t="n"/>
      <c r="I347" s="137" t="n"/>
      <c r="J347" s="78" t="n"/>
      <c r="K347" s="132" t="n"/>
      <c r="L347" s="69" t="n"/>
    </row>
    <row r="348" ht="19.5" customHeight="1" s="155">
      <c r="A348" s="67" t="n"/>
      <c r="B348" s="133" t="n"/>
      <c r="C348" s="70" t="n"/>
      <c r="D348" s="72" t="n"/>
      <c r="E348" s="73" t="n"/>
      <c r="F348" s="25" t="n"/>
      <c r="G348" s="69" t="n"/>
      <c r="H348" s="69" t="n"/>
      <c r="I348" s="29" t="n"/>
      <c r="J348" s="79" t="n"/>
      <c r="K348" s="133" t="n"/>
      <c r="L348" s="70" t="n"/>
    </row>
    <row r="349" ht="19.5" customHeight="1" s="155" thickBot="1">
      <c r="A349" s="67" t="n"/>
      <c r="B349" s="133" t="n"/>
      <c r="C349" s="70" t="n"/>
      <c r="D349" s="74" t="n"/>
      <c r="E349" s="75" t="n"/>
      <c r="F349" s="26" t="n"/>
      <c r="G349" s="71" t="n"/>
      <c r="H349" s="71" t="n"/>
      <c r="I349" s="27" t="n"/>
      <c r="J349" s="79" t="n"/>
      <c r="K349" s="133" t="n"/>
      <c r="L349" s="70" t="n"/>
    </row>
    <row r="350" ht="28.5" customHeight="1" s="155">
      <c r="A350" s="67" t="n"/>
      <c r="B350" s="133" t="n"/>
      <c r="C350" s="70" t="n"/>
      <c r="D350" s="76" t="n"/>
      <c r="E350" s="76" t="n"/>
      <c r="F350" s="21" t="n"/>
      <c r="G350" s="76" t="n"/>
      <c r="H350" s="85" t="n"/>
      <c r="I350" s="86" t="n"/>
      <c r="J350" s="79" t="n"/>
      <c r="K350" s="133" t="n"/>
      <c r="L350" s="70" t="n"/>
    </row>
    <row r="351" ht="19.5" customHeight="1" s="155" thickBot="1">
      <c r="A351" s="68" t="n"/>
      <c r="B351" s="134" t="n"/>
      <c r="C351" s="71" t="n"/>
      <c r="D351" s="77" t="n"/>
      <c r="E351" s="77" t="n"/>
      <c r="F351" s="22" t="n"/>
      <c r="G351" s="77" t="n"/>
      <c r="H351" s="87" t="n"/>
      <c r="I351" s="88" t="n"/>
      <c r="J351" s="80" t="n"/>
      <c r="K351" s="134" t="n"/>
      <c r="L351" s="71" t="n"/>
    </row>
    <row r="352" ht="19.5" customHeight="1" s="155" thickBot="1">
      <c r="A352" s="66" t="n"/>
      <c r="B352" s="132" t="n"/>
      <c r="C352" s="69" t="n"/>
      <c r="D352" s="135" t="n"/>
      <c r="E352" s="136" t="n"/>
      <c r="F352" s="136" t="n"/>
      <c r="G352" s="136" t="n"/>
      <c r="H352" s="136" t="n"/>
      <c r="I352" s="137" t="n"/>
      <c r="J352" s="78" t="n"/>
      <c r="K352" s="132" t="n"/>
      <c r="L352" s="69" t="n"/>
    </row>
    <row r="353" ht="29.25" customHeight="1" s="155">
      <c r="A353" s="67" t="n"/>
      <c r="B353" s="133" t="n"/>
      <c r="C353" s="70" t="n"/>
      <c r="D353" s="72" t="n"/>
      <c r="E353" s="73" t="n"/>
      <c r="F353" s="25" t="n"/>
      <c r="G353" s="69" t="n"/>
      <c r="H353" s="69" t="n"/>
      <c r="I353" s="29" t="n"/>
      <c r="J353" s="79" t="n"/>
      <c r="K353" s="133" t="n"/>
      <c r="L353" s="70" t="n"/>
    </row>
    <row r="354" ht="19.5" customHeight="1" s="155" thickBot="1">
      <c r="A354" s="67" t="n"/>
      <c r="B354" s="133" t="n"/>
      <c r="C354" s="70" t="n"/>
      <c r="D354" s="74" t="n"/>
      <c r="E354" s="75" t="n"/>
      <c r="F354" s="26" t="n"/>
      <c r="G354" s="71" t="n"/>
      <c r="H354" s="71" t="n"/>
      <c r="I354" s="27" t="n"/>
      <c r="J354" s="79" t="n"/>
      <c r="K354" s="133" t="n"/>
      <c r="L354" s="70" t="n"/>
    </row>
    <row r="355">
      <c r="A355" s="67" t="n"/>
      <c r="B355" s="133" t="n"/>
      <c r="C355" s="70" t="n"/>
      <c r="D355" s="76" t="n"/>
      <c r="E355" s="76" t="n"/>
      <c r="F355" s="21" t="n"/>
      <c r="G355" s="76" t="n"/>
      <c r="H355" s="85" t="n"/>
      <c r="I355" s="86" t="n"/>
      <c r="J355" s="79" t="n"/>
      <c r="K355" s="133" t="n"/>
      <c r="L355" s="70" t="n"/>
    </row>
    <row r="356" ht="19.5" customHeight="1" s="155" thickBot="1">
      <c r="A356" s="68" t="n"/>
      <c r="B356" s="134" t="n"/>
      <c r="C356" s="71" t="n"/>
      <c r="D356" s="77" t="n"/>
      <c r="E356" s="77" t="n"/>
      <c r="F356" s="22" t="n"/>
      <c r="G356" s="77" t="n"/>
      <c r="H356" s="87" t="n"/>
      <c r="I356" s="88" t="n"/>
      <c r="J356" s="80" t="n"/>
      <c r="K356" s="134" t="n"/>
      <c r="L356" s="71" t="n"/>
    </row>
    <row r="357" ht="19.5" customHeight="1" s="155" thickBot="1">
      <c r="A357" s="63" t="n"/>
      <c r="B357" s="108" t="n"/>
      <c r="C357" s="89" t="n"/>
      <c r="D357" s="111" t="n"/>
      <c r="E357" s="112" t="n"/>
      <c r="F357" s="112" t="n"/>
      <c r="G357" s="112" t="n"/>
      <c r="H357" s="112" t="n"/>
      <c r="I357" s="113" t="n"/>
      <c r="J357" s="92" t="n"/>
      <c r="K357" s="108" t="n"/>
      <c r="L357" s="89" t="n"/>
    </row>
    <row r="358">
      <c r="A358" s="64" t="n"/>
      <c r="B358" s="109" t="n"/>
      <c r="C358" s="90" t="n"/>
      <c r="D358" s="95" t="n"/>
      <c r="E358" s="96" t="n"/>
      <c r="F358" s="18" t="n"/>
      <c r="G358" s="89" t="n"/>
      <c r="H358" s="89" t="n"/>
      <c r="I358" s="28" t="n"/>
      <c r="J358" s="93" t="n"/>
      <c r="K358" s="109" t="n"/>
      <c r="L358" s="90" t="n"/>
    </row>
    <row r="359" ht="19.5" customHeight="1" s="155" thickBot="1">
      <c r="A359" s="64" t="n"/>
      <c r="B359" s="109" t="n"/>
      <c r="C359" s="90" t="n"/>
      <c r="D359" s="97" t="n"/>
      <c r="E359" s="98" t="n"/>
      <c r="F359" s="19" t="n"/>
      <c r="G359" s="91" t="n"/>
      <c r="H359" s="91" t="n"/>
      <c r="I359" s="20" t="n"/>
      <c r="J359" s="93" t="n"/>
      <c r="K359" s="109" t="n"/>
      <c r="L359" s="90" t="n"/>
    </row>
    <row r="360">
      <c r="A360" s="64" t="n"/>
      <c r="B360" s="109" t="n"/>
      <c r="C360" s="90" t="n"/>
      <c r="D360" s="76" t="n"/>
      <c r="E360" s="76" t="n"/>
      <c r="F360" s="21" t="n"/>
      <c r="G360" s="76" t="n"/>
      <c r="H360" s="85" t="n"/>
      <c r="I360" s="86" t="n"/>
      <c r="J360" s="93" t="n"/>
      <c r="K360" s="109" t="n"/>
      <c r="L360" s="90" t="n"/>
    </row>
    <row r="361" ht="18.6" customHeight="1" s="155" thickBot="1">
      <c r="A361" s="65" t="n"/>
      <c r="B361" s="110" t="n"/>
      <c r="C361" s="91" t="n"/>
      <c r="D361" s="77" t="n"/>
      <c r="E361" s="77" t="n"/>
      <c r="F361" s="22" t="n"/>
      <c r="G361" s="77" t="n"/>
      <c r="H361" s="87" t="n"/>
      <c r="I361" s="88" t="n"/>
      <c r="J361" s="94" t="n"/>
      <c r="K361" s="110" t="n"/>
      <c r="L361" s="91" t="n"/>
    </row>
    <row r="362" ht="19.5" customHeight="1" s="155" thickBot="1">
      <c r="A362" s="66" t="n"/>
      <c r="B362" s="132" t="n"/>
      <c r="C362" s="69" t="n"/>
      <c r="D362" s="135" t="n"/>
      <c r="E362" s="136" t="n"/>
      <c r="F362" s="136" t="n"/>
      <c r="G362" s="136" t="n"/>
      <c r="H362" s="136" t="n"/>
      <c r="I362" s="137" t="n"/>
      <c r="J362" s="78" t="n"/>
      <c r="K362" s="132" t="n"/>
      <c r="L362" s="69" t="n"/>
    </row>
    <row r="363" ht="19.5" customHeight="1" s="155">
      <c r="A363" s="67" t="n"/>
      <c r="B363" s="133" t="n"/>
      <c r="C363" s="70" t="n"/>
      <c r="D363" s="72" t="n"/>
      <c r="E363" s="73" t="n"/>
      <c r="F363" s="25" t="n"/>
      <c r="G363" s="69" t="n"/>
      <c r="H363" s="69" t="n"/>
      <c r="I363" s="29" t="n"/>
      <c r="J363" s="79" t="n"/>
      <c r="K363" s="133" t="n"/>
      <c r="L363" s="70" t="n"/>
    </row>
    <row r="364" ht="19.5" customHeight="1" s="155" thickBot="1">
      <c r="A364" s="67" t="n"/>
      <c r="B364" s="133" t="n"/>
      <c r="C364" s="70" t="n"/>
      <c r="D364" s="74" t="n"/>
      <c r="E364" s="75" t="n"/>
      <c r="F364" s="26" t="n"/>
      <c r="G364" s="71" t="n"/>
      <c r="H364" s="71" t="n"/>
      <c r="I364" s="27" t="n"/>
      <c r="J364" s="79" t="n"/>
      <c r="K364" s="133" t="n"/>
      <c r="L364" s="70" t="n"/>
    </row>
    <row r="365">
      <c r="A365" s="67" t="n"/>
      <c r="B365" s="133" t="n"/>
      <c r="C365" s="70" t="n"/>
      <c r="D365" s="76" t="n"/>
      <c r="E365" s="76" t="n"/>
      <c r="F365" s="21" t="n"/>
      <c r="G365" s="76" t="n"/>
      <c r="H365" s="85" t="n"/>
      <c r="I365" s="86" t="n"/>
      <c r="J365" s="79" t="n"/>
      <c r="K365" s="133" t="n"/>
      <c r="L365" s="70" t="n"/>
    </row>
    <row r="366" ht="18.6" customHeight="1" s="155" thickBot="1">
      <c r="A366" s="68" t="n"/>
      <c r="B366" s="134" t="n"/>
      <c r="C366" s="71" t="n"/>
      <c r="D366" s="77" t="n"/>
      <c r="E366" s="77" t="n"/>
      <c r="F366" s="22" t="n"/>
      <c r="G366" s="77" t="n"/>
      <c r="H366" s="87" t="n"/>
      <c r="I366" s="88" t="n"/>
      <c r="J366" s="80" t="n"/>
      <c r="K366" s="134" t="n"/>
      <c r="L366" s="71" t="n"/>
    </row>
    <row r="367" ht="19.5" customHeight="1" s="155" thickBot="1">
      <c r="A367" s="63" t="n"/>
      <c r="B367" s="108" t="n"/>
      <c r="C367" s="89" t="n"/>
      <c r="D367" s="111" t="n"/>
      <c r="E367" s="112" t="n"/>
      <c r="F367" s="112" t="n"/>
      <c r="G367" s="112" t="n"/>
      <c r="H367" s="112" t="n"/>
      <c r="I367" s="113" t="n"/>
      <c r="J367" s="92" t="n"/>
      <c r="K367" s="108" t="n"/>
      <c r="L367" s="89" t="n"/>
    </row>
    <row r="368" ht="19.5" customHeight="1" s="155">
      <c r="A368" s="64" t="n"/>
      <c r="B368" s="109" t="n"/>
      <c r="C368" s="90" t="n"/>
      <c r="D368" s="95" t="n"/>
      <c r="E368" s="96" t="n"/>
      <c r="F368" s="18" t="n"/>
      <c r="G368" s="89" t="n"/>
      <c r="H368" s="89" t="n"/>
      <c r="I368" s="28" t="n"/>
      <c r="J368" s="93" t="n"/>
      <c r="K368" s="109" t="n"/>
      <c r="L368" s="90" t="n"/>
    </row>
    <row r="369" ht="19.5" customHeight="1" s="155" thickBot="1">
      <c r="A369" s="64" t="n"/>
      <c r="B369" s="109" t="n"/>
      <c r="C369" s="90" t="n"/>
      <c r="D369" s="97" t="n"/>
      <c r="E369" s="98" t="n"/>
      <c r="F369" s="19" t="n"/>
      <c r="G369" s="91" t="n"/>
      <c r="H369" s="91" t="n"/>
      <c r="I369" s="20" t="n"/>
      <c r="J369" s="93" t="n"/>
      <c r="K369" s="109" t="n"/>
      <c r="L369" s="90" t="n"/>
    </row>
    <row r="370" ht="28.5" customHeight="1" s="155">
      <c r="A370" s="64" t="n"/>
      <c r="B370" s="109" t="n"/>
      <c r="C370" s="90" t="n"/>
      <c r="D370" s="76" t="n"/>
      <c r="E370" s="76" t="n"/>
      <c r="F370" s="21" t="n"/>
      <c r="G370" s="76" t="n"/>
      <c r="H370" s="85" t="n"/>
      <c r="I370" s="86" t="n"/>
      <c r="J370" s="93" t="n"/>
      <c r="K370" s="109" t="n"/>
      <c r="L370" s="90" t="n"/>
    </row>
    <row r="371" ht="18.6" customHeight="1" s="155" thickBot="1">
      <c r="A371" s="65" t="n"/>
      <c r="B371" s="110" t="n"/>
      <c r="C371" s="91" t="n"/>
      <c r="D371" s="77" t="n"/>
      <c r="E371" s="77" t="n"/>
      <c r="F371" s="22" t="n"/>
      <c r="G371" s="77" t="n"/>
      <c r="H371" s="87" t="n"/>
      <c r="I371" s="88" t="n"/>
      <c r="J371" s="94" t="n"/>
      <c r="K371" s="110" t="n"/>
      <c r="L371" s="91" t="n"/>
    </row>
    <row r="372" ht="19.5" customHeight="1" s="155" thickBot="1">
      <c r="A372" s="66" t="n"/>
      <c r="B372" s="132" t="n"/>
      <c r="C372" s="69" t="n"/>
      <c r="D372" s="135" t="n"/>
      <c r="E372" s="136" t="n"/>
      <c r="F372" s="136" t="n"/>
      <c r="G372" s="136" t="n"/>
      <c r="H372" s="136" t="n"/>
      <c r="I372" s="137" t="n"/>
      <c r="J372" s="78" t="n"/>
      <c r="K372" s="132" t="n"/>
      <c r="L372" s="69" t="n"/>
    </row>
    <row r="373" ht="19.5" customHeight="1" s="155">
      <c r="A373" s="67" t="n"/>
      <c r="B373" s="133" t="n"/>
      <c r="C373" s="70" t="n"/>
      <c r="D373" s="72" t="n"/>
      <c r="E373" s="73" t="n"/>
      <c r="F373" s="25" t="n"/>
      <c r="G373" s="69" t="n"/>
      <c r="H373" s="69" t="n"/>
      <c r="I373" s="29" t="n"/>
      <c r="J373" s="79" t="n"/>
      <c r="K373" s="133" t="n"/>
      <c r="L373" s="70" t="n"/>
    </row>
    <row r="374" ht="19.5" customHeight="1" s="155" thickBot="1">
      <c r="A374" s="67" t="n"/>
      <c r="B374" s="133" t="n"/>
      <c r="C374" s="70" t="n"/>
      <c r="D374" s="74" t="n"/>
      <c r="E374" s="75" t="n"/>
      <c r="F374" s="26" t="n"/>
      <c r="G374" s="71" t="n"/>
      <c r="H374" s="71" t="n"/>
      <c r="I374" s="27" t="n"/>
      <c r="J374" s="79" t="n"/>
      <c r="K374" s="133" t="n"/>
      <c r="L374" s="70" t="n"/>
    </row>
    <row r="375">
      <c r="A375" s="67" t="n"/>
      <c r="B375" s="133" t="n"/>
      <c r="C375" s="70" t="n"/>
      <c r="D375" s="76" t="n"/>
      <c r="E375" s="76" t="n"/>
      <c r="F375" s="21" t="n"/>
      <c r="G375" s="76" t="n"/>
      <c r="H375" s="85" t="n"/>
      <c r="I375" s="86" t="n"/>
      <c r="J375" s="79" t="n"/>
      <c r="K375" s="133" t="n"/>
      <c r="L375" s="70" t="n"/>
    </row>
    <row r="376" ht="19.5" customHeight="1" s="155" thickBot="1">
      <c r="A376" s="68" t="n"/>
      <c r="B376" s="134" t="n"/>
      <c r="C376" s="71" t="n"/>
      <c r="D376" s="77" t="n"/>
      <c r="E376" s="77" t="n"/>
      <c r="F376" s="22" t="n"/>
      <c r="G376" s="77" t="n"/>
      <c r="H376" s="87" t="n"/>
      <c r="I376" s="88" t="n"/>
      <c r="J376" s="80" t="n"/>
      <c r="K376" s="134" t="n"/>
      <c r="L376" s="71" t="n"/>
    </row>
    <row r="377" ht="18.75" customHeight="1" s="155" thickBot="1">
      <c r="A377" s="63" t="n"/>
      <c r="B377" s="108" t="n"/>
      <c r="C377" s="89" t="n"/>
      <c r="D377" s="111" t="n"/>
      <c r="E377" s="112" t="n"/>
      <c r="F377" s="112" t="n"/>
      <c r="G377" s="112" t="n"/>
      <c r="H377" s="112" t="n"/>
      <c r="I377" s="113" t="n"/>
      <c r="J377" s="92" t="n"/>
      <c r="K377" s="108" t="n"/>
      <c r="L377" s="89" t="n"/>
    </row>
    <row r="378" ht="18.6" customHeight="1" s="155">
      <c r="A378" s="64" t="n"/>
      <c r="B378" s="109" t="n"/>
      <c r="C378" s="90" t="n"/>
      <c r="D378" s="95" t="n"/>
      <c r="E378" s="96" t="n"/>
      <c r="F378" s="18" t="n"/>
      <c r="G378" s="89" t="n"/>
      <c r="H378" s="89" t="n"/>
      <c r="I378" s="28" t="n"/>
      <c r="J378" s="93" t="n"/>
      <c r="K378" s="109" t="n"/>
      <c r="L378" s="90" t="n"/>
    </row>
    <row r="379" ht="19.5" customHeight="1" s="155" thickBot="1">
      <c r="A379" s="64" t="n"/>
      <c r="B379" s="109" t="n"/>
      <c r="C379" s="90" t="n"/>
      <c r="D379" s="97" t="n"/>
      <c r="E379" s="98" t="n"/>
      <c r="F379" s="19" t="n"/>
      <c r="G379" s="91" t="n"/>
      <c r="H379" s="91" t="n"/>
      <c r="I379" s="20" t="n"/>
      <c r="J379" s="93" t="n"/>
      <c r="K379" s="109" t="n"/>
      <c r="L379" s="90" t="n"/>
    </row>
    <row r="380">
      <c r="A380" s="64" t="n"/>
      <c r="B380" s="109" t="n"/>
      <c r="C380" s="90" t="n"/>
      <c r="D380" s="76" t="n"/>
      <c r="E380" s="76" t="n"/>
      <c r="F380" s="21" t="n"/>
      <c r="G380" s="76" t="n"/>
      <c r="H380" s="85" t="n"/>
      <c r="I380" s="86" t="n"/>
      <c r="J380" s="93" t="n"/>
      <c r="K380" s="109" t="n"/>
      <c r="L380" s="90" t="n"/>
    </row>
    <row r="381" ht="19.5" customHeight="1" s="155" thickBot="1">
      <c r="A381" s="65" t="n"/>
      <c r="B381" s="110" t="n"/>
      <c r="C381" s="91" t="n"/>
      <c r="D381" s="77" t="n"/>
      <c r="E381" s="77" t="n"/>
      <c r="F381" s="22" t="n"/>
      <c r="G381" s="77" t="n"/>
      <c r="H381" s="87" t="n"/>
      <c r="I381" s="88" t="n"/>
      <c r="J381" s="94" t="n"/>
      <c r="K381" s="110" t="n"/>
      <c r="L381" s="91" t="n"/>
    </row>
    <row r="382" ht="19.5" customHeight="1" s="155" thickBot="1">
      <c r="A382" s="63" t="n"/>
      <c r="B382" s="108" t="n"/>
      <c r="C382" s="89" t="n"/>
      <c r="D382" s="111" t="n"/>
      <c r="E382" s="112" t="n"/>
      <c r="F382" s="112" t="n"/>
      <c r="G382" s="112" t="n"/>
      <c r="H382" s="112" t="n"/>
      <c r="I382" s="113" t="n"/>
      <c r="J382" s="92" t="n"/>
      <c r="K382" s="108" t="n"/>
      <c r="L382" s="89" t="n"/>
    </row>
    <row r="383" ht="18.6" customHeight="1" s="155">
      <c r="A383" s="64" t="n"/>
      <c r="B383" s="109" t="n"/>
      <c r="C383" s="90" t="n"/>
      <c r="D383" s="95" t="n"/>
      <c r="E383" s="96" t="n"/>
      <c r="F383" s="18" t="n"/>
      <c r="G383" s="89" t="n"/>
      <c r="H383" s="89" t="n"/>
      <c r="I383" s="28" t="n"/>
      <c r="J383" s="93" t="n"/>
      <c r="K383" s="109" t="n"/>
      <c r="L383" s="90" t="n"/>
    </row>
    <row r="384" ht="19.5" customHeight="1" s="155" thickBot="1">
      <c r="A384" s="64" t="n"/>
      <c r="B384" s="109" t="n"/>
      <c r="C384" s="90" t="n"/>
      <c r="D384" s="97" t="n"/>
      <c r="E384" s="98" t="n"/>
      <c r="F384" s="19" t="n"/>
      <c r="G384" s="91" t="n"/>
      <c r="H384" s="91" t="n"/>
      <c r="I384" s="20" t="n"/>
      <c r="J384" s="93" t="n"/>
      <c r="K384" s="109" t="n"/>
      <c r="L384" s="90" t="n"/>
    </row>
    <row r="385">
      <c r="A385" s="64" t="n"/>
      <c r="B385" s="109" t="n"/>
      <c r="C385" s="90" t="n"/>
      <c r="D385" s="76" t="n"/>
      <c r="E385" s="76" t="n"/>
      <c r="F385" s="21" t="n"/>
      <c r="G385" s="76" t="n"/>
      <c r="H385" s="85" t="n"/>
      <c r="I385" s="86" t="n"/>
      <c r="J385" s="93" t="n"/>
      <c r="K385" s="109" t="n"/>
      <c r="L385" s="90" t="n"/>
    </row>
    <row r="386" ht="19.5" customHeight="1" s="155" thickBot="1">
      <c r="A386" s="65" t="n"/>
      <c r="B386" s="110" t="n"/>
      <c r="C386" s="91" t="n"/>
      <c r="D386" s="77" t="n"/>
      <c r="E386" s="77" t="n"/>
      <c r="F386" s="22" t="n"/>
      <c r="G386" s="77" t="n"/>
      <c r="H386" s="87" t="n"/>
      <c r="I386" s="88" t="n"/>
      <c r="J386" s="94" t="n"/>
      <c r="K386" s="110" t="n"/>
      <c r="L386" s="91" t="n"/>
    </row>
    <row r="387" ht="19.5" customHeight="1" s="155" thickBot="1">
      <c r="A387" s="66" t="n"/>
      <c r="B387" s="132" t="n"/>
      <c r="C387" s="69" t="n"/>
      <c r="D387" s="135" t="n"/>
      <c r="E387" s="136" t="n"/>
      <c r="F387" s="136" t="n"/>
      <c r="G387" s="136" t="n"/>
      <c r="H387" s="136" t="n"/>
      <c r="I387" s="137" t="n"/>
      <c r="J387" s="78" t="n"/>
      <c r="K387" s="132" t="n"/>
      <c r="L387" s="69" t="n"/>
    </row>
    <row r="388" ht="18.6" customHeight="1" s="155">
      <c r="A388" s="67" t="n"/>
      <c r="B388" s="133" t="n"/>
      <c r="C388" s="70" t="n"/>
      <c r="D388" s="72" t="n"/>
      <c r="E388" s="73" t="n"/>
      <c r="F388" s="25" t="n"/>
      <c r="G388" s="69" t="n"/>
      <c r="H388" s="69" t="n"/>
      <c r="I388" s="29" t="n"/>
      <c r="J388" s="79" t="n"/>
      <c r="K388" s="133" t="n"/>
      <c r="L388" s="70" t="n"/>
    </row>
    <row r="389" ht="19.5" customHeight="1" s="155" thickBot="1">
      <c r="A389" s="67" t="n"/>
      <c r="B389" s="133" t="n"/>
      <c r="C389" s="70" t="n"/>
      <c r="D389" s="74" t="n"/>
      <c r="E389" s="75" t="n"/>
      <c r="F389" s="26" t="n"/>
      <c r="G389" s="71" t="n"/>
      <c r="H389" s="71" t="n"/>
      <c r="I389" s="27" t="n"/>
      <c r="J389" s="79" t="n"/>
      <c r="K389" s="133" t="n"/>
      <c r="L389" s="70" t="n"/>
    </row>
    <row r="390">
      <c r="A390" s="67" t="n"/>
      <c r="B390" s="133" t="n"/>
      <c r="C390" s="70" t="n"/>
      <c r="D390" s="76" t="n"/>
      <c r="E390" s="76" t="n"/>
      <c r="F390" s="21" t="n"/>
      <c r="G390" s="76" t="n"/>
      <c r="H390" s="85" t="n"/>
      <c r="I390" s="86" t="n"/>
      <c r="J390" s="79" t="n"/>
      <c r="K390" s="133" t="n"/>
      <c r="L390" s="70" t="n"/>
    </row>
    <row r="391" ht="19.5" customHeight="1" s="155" thickBot="1">
      <c r="A391" s="68" t="n"/>
      <c r="B391" s="134" t="n"/>
      <c r="C391" s="71" t="n"/>
      <c r="D391" s="77" t="n"/>
      <c r="E391" s="77" t="n"/>
      <c r="F391" s="22" t="n"/>
      <c r="G391" s="77" t="n"/>
      <c r="H391" s="87" t="n"/>
      <c r="I391" s="88" t="n"/>
      <c r="J391" s="80" t="n"/>
      <c r="K391" s="134" t="n"/>
      <c r="L391" s="71" t="n"/>
    </row>
    <row r="392" ht="19.5" customHeight="1" s="155" thickBot="1">
      <c r="A392" s="66" t="n"/>
      <c r="B392" s="132" t="n"/>
      <c r="C392" s="69" t="n"/>
      <c r="D392" s="135" t="n"/>
      <c r="E392" s="136" t="n"/>
      <c r="F392" s="136" t="n"/>
      <c r="G392" s="136" t="n"/>
      <c r="H392" s="136" t="n"/>
      <c r="I392" s="137" t="n"/>
      <c r="J392" s="78" t="n"/>
      <c r="K392" s="132" t="n"/>
      <c r="L392" s="69" t="n"/>
    </row>
    <row r="393" ht="18.6" customHeight="1" s="155">
      <c r="A393" s="67" t="n"/>
      <c r="B393" s="133" t="n"/>
      <c r="C393" s="70" t="n"/>
      <c r="D393" s="72" t="n"/>
      <c r="E393" s="73" t="n"/>
      <c r="F393" s="25" t="n"/>
      <c r="G393" s="69" t="n"/>
      <c r="H393" s="69" t="n"/>
      <c r="I393" s="29" t="n"/>
      <c r="J393" s="79" t="n"/>
      <c r="K393" s="133" t="n"/>
      <c r="L393" s="70" t="n"/>
    </row>
    <row r="394" ht="19.5" customHeight="1" s="155" thickBot="1">
      <c r="A394" s="67" t="n"/>
      <c r="B394" s="133" t="n"/>
      <c r="C394" s="70" t="n"/>
      <c r="D394" s="74" t="n"/>
      <c r="E394" s="75" t="n"/>
      <c r="F394" s="26" t="n"/>
      <c r="G394" s="71" t="n"/>
      <c r="H394" s="71" t="n"/>
      <c r="I394" s="27" t="n"/>
      <c r="J394" s="79" t="n"/>
      <c r="K394" s="133" t="n"/>
      <c r="L394" s="70" t="n"/>
    </row>
    <row r="395">
      <c r="A395" s="67" t="n"/>
      <c r="B395" s="133" t="n"/>
      <c r="C395" s="70" t="n"/>
      <c r="D395" s="76" t="n"/>
      <c r="E395" s="76" t="n"/>
      <c r="F395" s="21" t="n"/>
      <c r="G395" s="76" t="n"/>
      <c r="H395" s="85" t="n"/>
      <c r="I395" s="86" t="n"/>
      <c r="J395" s="79" t="n"/>
      <c r="K395" s="133" t="n"/>
      <c r="L395" s="70" t="n"/>
    </row>
    <row r="396" ht="19.5" customHeight="1" s="155" thickBot="1">
      <c r="A396" s="68" t="n"/>
      <c r="B396" s="134" t="n"/>
      <c r="C396" s="71" t="n"/>
      <c r="D396" s="77" t="n"/>
      <c r="E396" s="77" t="n"/>
      <c r="F396" s="22" t="n"/>
      <c r="G396" s="77" t="n"/>
      <c r="H396" s="87" t="n"/>
      <c r="I396" s="88" t="n"/>
      <c r="J396" s="80" t="n"/>
      <c r="K396" s="134" t="n"/>
      <c r="L396" s="71" t="n"/>
    </row>
    <row r="397" ht="18.75" customHeight="1" s="155" thickBot="1">
      <c r="A397" s="63" t="n"/>
      <c r="B397" s="108" t="n"/>
      <c r="C397" s="89" t="n"/>
      <c r="D397" s="111" t="n"/>
      <c r="E397" s="112" t="n"/>
      <c r="F397" s="112" t="n"/>
      <c r="G397" s="112" t="n"/>
      <c r="H397" s="112" t="n"/>
      <c r="I397" s="113" t="n"/>
      <c r="J397" s="92" t="n"/>
      <c r="K397" s="108" t="n"/>
      <c r="L397" s="89" t="n"/>
    </row>
    <row r="398">
      <c r="A398" s="64" t="n"/>
      <c r="B398" s="109" t="n"/>
      <c r="C398" s="90" t="n"/>
      <c r="D398" s="95" t="n"/>
      <c r="E398" s="96" t="n"/>
      <c r="F398" s="18" t="n"/>
      <c r="G398" s="89" t="n"/>
      <c r="H398" s="89" t="n"/>
      <c r="I398" s="28" t="n"/>
      <c r="J398" s="93" t="n"/>
      <c r="K398" s="109" t="n"/>
      <c r="L398" s="90" t="n"/>
    </row>
    <row r="399" ht="19.5" customHeight="1" s="155" thickBot="1">
      <c r="A399" s="64" t="n"/>
      <c r="B399" s="109" t="n"/>
      <c r="C399" s="90" t="n"/>
      <c r="D399" s="97" t="n"/>
      <c r="E399" s="98" t="n"/>
      <c r="F399" s="19" t="n"/>
      <c r="G399" s="91" t="n"/>
      <c r="H399" s="91" t="n"/>
      <c r="I399" s="20" t="n"/>
      <c r="J399" s="93" t="n"/>
      <c r="K399" s="109" t="n"/>
      <c r="L399" s="90" t="n"/>
    </row>
    <row r="400">
      <c r="A400" s="64" t="n"/>
      <c r="B400" s="109" t="n"/>
      <c r="C400" s="90" t="n"/>
      <c r="D400" s="76" t="n"/>
      <c r="E400" s="76" t="n"/>
      <c r="F400" s="21" t="n"/>
      <c r="G400" s="76" t="n"/>
      <c r="H400" s="85" t="n"/>
      <c r="I400" s="86" t="n"/>
      <c r="J400" s="93" t="n"/>
      <c r="K400" s="109" t="n"/>
      <c r="L400" s="90" t="n"/>
    </row>
    <row r="401" ht="19.5" customHeight="1" s="155" thickBot="1">
      <c r="A401" s="65" t="n"/>
      <c r="B401" s="110" t="n"/>
      <c r="C401" s="91" t="n"/>
      <c r="D401" s="77" t="n"/>
      <c r="E401" s="77" t="n"/>
      <c r="F401" s="22" t="n"/>
      <c r="G401" s="77" t="n"/>
      <c r="H401" s="87" t="n"/>
      <c r="I401" s="88" t="n"/>
      <c r="J401" s="94" t="n"/>
      <c r="K401" s="110" t="n"/>
      <c r="L401" s="91" t="n"/>
    </row>
    <row r="402" ht="19.5" customHeight="1" s="155" thickBot="1">
      <c r="A402" s="66" t="n"/>
      <c r="B402" s="132" t="n"/>
      <c r="C402" s="69" t="n"/>
      <c r="D402" s="135" t="n"/>
      <c r="E402" s="136" t="n"/>
      <c r="F402" s="136" t="n"/>
      <c r="G402" s="136" t="n"/>
      <c r="H402" s="136" t="n"/>
      <c r="I402" s="137" t="n"/>
      <c r="J402" s="78" t="n"/>
      <c r="K402" s="132" t="n"/>
      <c r="L402" s="69" t="n"/>
    </row>
    <row r="403" ht="18.6" customHeight="1" s="155">
      <c r="A403" s="67" t="n"/>
      <c r="B403" s="133" t="n"/>
      <c r="C403" s="70" t="n"/>
      <c r="D403" s="72" t="n"/>
      <c r="E403" s="73" t="n"/>
      <c r="F403" s="25" t="n"/>
      <c r="G403" s="69" t="n"/>
      <c r="H403" s="69" t="n"/>
      <c r="I403" s="29" t="n"/>
      <c r="J403" s="79" t="n"/>
      <c r="K403" s="133" t="n"/>
      <c r="L403" s="70" t="n"/>
    </row>
    <row r="404" ht="19.5" customHeight="1" s="155" thickBot="1">
      <c r="A404" s="67" t="n"/>
      <c r="B404" s="133" t="n"/>
      <c r="C404" s="70" t="n"/>
      <c r="D404" s="74" t="n"/>
      <c r="E404" s="75" t="n"/>
      <c r="F404" s="26" t="n"/>
      <c r="G404" s="71" t="n"/>
      <c r="H404" s="71" t="n"/>
      <c r="I404" s="27" t="n"/>
      <c r="J404" s="79" t="n"/>
      <c r="K404" s="133" t="n"/>
      <c r="L404" s="70" t="n"/>
    </row>
    <row r="405">
      <c r="A405" s="67" t="n"/>
      <c r="B405" s="133" t="n"/>
      <c r="C405" s="70" t="n"/>
      <c r="D405" s="76" t="n"/>
      <c r="E405" s="76" t="n"/>
      <c r="F405" s="21" t="n"/>
      <c r="G405" s="76" t="n"/>
      <c r="H405" s="85" t="n"/>
      <c r="I405" s="86" t="n"/>
      <c r="J405" s="79" t="n"/>
      <c r="K405" s="133" t="n"/>
      <c r="L405" s="70" t="n"/>
    </row>
    <row r="406" ht="19.5" customHeight="1" s="155" thickBot="1">
      <c r="A406" s="68" t="n"/>
      <c r="B406" s="134" t="n"/>
      <c r="C406" s="71" t="n"/>
      <c r="D406" s="77" t="n"/>
      <c r="E406" s="77" t="n"/>
      <c r="F406" s="22" t="n"/>
      <c r="G406" s="77" t="n"/>
      <c r="H406" s="87" t="n"/>
      <c r="I406" s="88" t="n"/>
      <c r="J406" s="80" t="n"/>
      <c r="K406" s="134" t="n"/>
      <c r="L406" s="71" t="n"/>
    </row>
    <row r="407" ht="18.75" customHeight="1" s="155" thickBot="1">
      <c r="A407" s="63" t="n"/>
      <c r="B407" s="108" t="n"/>
      <c r="C407" s="89" t="n"/>
      <c r="D407" s="111" t="n"/>
      <c r="E407" s="112" t="n"/>
      <c r="F407" s="112" t="n"/>
      <c r="G407" s="112" t="n"/>
      <c r="H407" s="112" t="n"/>
      <c r="I407" s="113" t="n"/>
      <c r="J407" s="92" t="n"/>
      <c r="K407" s="108" t="n"/>
      <c r="L407" s="89" t="n"/>
    </row>
    <row r="408">
      <c r="A408" s="64" t="n"/>
      <c r="B408" s="109" t="n"/>
      <c r="C408" s="90" t="n"/>
      <c r="D408" s="95" t="n"/>
      <c r="E408" s="96" t="n"/>
      <c r="F408" s="18" t="n"/>
      <c r="G408" s="89" t="n"/>
      <c r="H408" s="89" t="n"/>
      <c r="I408" s="28" t="n"/>
      <c r="J408" s="93" t="n"/>
      <c r="K408" s="109" t="n"/>
      <c r="L408" s="90" t="n"/>
    </row>
    <row r="409" ht="19.5" customHeight="1" s="155" thickBot="1">
      <c r="A409" s="64" t="n"/>
      <c r="B409" s="109" t="n"/>
      <c r="C409" s="90" t="n"/>
      <c r="D409" s="97" t="n"/>
      <c r="E409" s="98" t="n"/>
      <c r="F409" s="19" t="n"/>
      <c r="G409" s="91" t="n"/>
      <c r="H409" s="91" t="n"/>
      <c r="I409" s="20" t="n"/>
      <c r="J409" s="93" t="n"/>
      <c r="K409" s="109" t="n"/>
      <c r="L409" s="90" t="n"/>
    </row>
    <row r="410">
      <c r="A410" s="64" t="n"/>
      <c r="B410" s="109" t="n"/>
      <c r="C410" s="90" t="n"/>
      <c r="D410" s="76" t="n"/>
      <c r="E410" s="76" t="n"/>
      <c r="F410" s="21" t="n"/>
      <c r="G410" s="76" t="n"/>
      <c r="H410" s="85" t="n"/>
      <c r="I410" s="86" t="n"/>
      <c r="J410" s="93" t="n"/>
      <c r="K410" s="109" t="n"/>
      <c r="L410" s="90" t="n"/>
    </row>
    <row r="411" ht="19.5" customHeight="1" s="155" thickBot="1">
      <c r="A411" s="65" t="n"/>
      <c r="B411" s="110" t="n"/>
      <c r="C411" s="91" t="n"/>
      <c r="D411" s="77" t="n"/>
      <c r="E411" s="77" t="n"/>
      <c r="F411" s="22" t="n"/>
      <c r="G411" s="77" t="n"/>
      <c r="H411" s="87" t="n"/>
      <c r="I411" s="88" t="n"/>
      <c r="J411" s="94" t="n"/>
      <c r="K411" s="110" t="n"/>
      <c r="L411" s="91" t="n"/>
    </row>
    <row r="412" ht="19.5" customHeight="1" s="155" thickBot="1">
      <c r="A412" s="66" t="n"/>
      <c r="B412" s="132" t="n"/>
      <c r="C412" s="69" t="n"/>
      <c r="D412" s="135" t="n"/>
      <c r="E412" s="136" t="n"/>
      <c r="F412" s="136" t="n"/>
      <c r="G412" s="136" t="n"/>
      <c r="H412" s="136" t="n"/>
      <c r="I412" s="137" t="n"/>
      <c r="J412" s="78" t="n"/>
      <c r="K412" s="132" t="n"/>
      <c r="L412" s="69" t="n"/>
    </row>
    <row r="413" ht="19.5" customHeight="1" s="155">
      <c r="A413" s="67" t="n"/>
      <c r="B413" s="133" t="n"/>
      <c r="C413" s="70" t="n"/>
      <c r="D413" s="72" t="n"/>
      <c r="E413" s="73" t="n"/>
      <c r="F413" s="25" t="n"/>
      <c r="G413" s="69" t="n"/>
      <c r="H413" s="69" t="n"/>
      <c r="I413" s="29" t="n"/>
      <c r="J413" s="79" t="n"/>
      <c r="K413" s="133" t="n"/>
      <c r="L413" s="70" t="n"/>
    </row>
    <row r="414" ht="19.5" customHeight="1" s="155" thickBot="1">
      <c r="A414" s="67" t="n"/>
      <c r="B414" s="133" t="n"/>
      <c r="C414" s="70" t="n"/>
      <c r="D414" s="74" t="n"/>
      <c r="E414" s="75" t="n"/>
      <c r="F414" s="26" t="n"/>
      <c r="G414" s="71" t="n"/>
      <c r="H414" s="71" t="n"/>
      <c r="I414" s="27" t="n"/>
      <c r="J414" s="79" t="n"/>
      <c r="K414" s="133" t="n"/>
      <c r="L414" s="70" t="n"/>
    </row>
    <row r="415">
      <c r="A415" s="67" t="n"/>
      <c r="B415" s="133" t="n"/>
      <c r="C415" s="70" t="n"/>
      <c r="D415" s="76" t="n"/>
      <c r="E415" s="76" t="n"/>
      <c r="F415" s="21" t="n"/>
      <c r="G415" s="76" t="n"/>
      <c r="H415" s="85" t="n"/>
      <c r="I415" s="86" t="n"/>
      <c r="J415" s="79" t="n"/>
      <c r="K415" s="133" t="n"/>
      <c r="L415" s="70" t="n"/>
    </row>
    <row r="416" ht="19.5" customHeight="1" s="155" thickBot="1">
      <c r="A416" s="68" t="n"/>
      <c r="B416" s="134" t="n"/>
      <c r="C416" s="71" t="n"/>
      <c r="D416" s="77" t="n"/>
      <c r="E416" s="77" t="n"/>
      <c r="F416" s="22" t="n"/>
      <c r="G416" s="77" t="n"/>
      <c r="H416" s="87" t="n"/>
      <c r="I416" s="88" t="n"/>
      <c r="J416" s="80" t="n"/>
      <c r="K416" s="134" t="n"/>
      <c r="L416" s="71" t="n"/>
    </row>
    <row r="417" ht="18.75" customHeight="1" s="155" thickBot="1">
      <c r="A417" s="63" t="n"/>
      <c r="B417" s="108" t="n"/>
      <c r="C417" s="89" t="n"/>
      <c r="D417" s="111" t="n"/>
      <c r="E417" s="112" t="n"/>
      <c r="F417" s="112" t="n"/>
      <c r="G417" s="112" t="n"/>
      <c r="H417" s="112" t="n"/>
      <c r="I417" s="113" t="n"/>
      <c r="J417" s="92" t="n"/>
      <c r="K417" s="108" t="n"/>
      <c r="L417" s="89" t="n"/>
    </row>
    <row r="418">
      <c r="A418" s="64" t="n"/>
      <c r="B418" s="109" t="n"/>
      <c r="C418" s="90" t="n"/>
      <c r="D418" s="95" t="n"/>
      <c r="E418" s="96" t="n"/>
      <c r="F418" s="18" t="n"/>
      <c r="G418" s="89" t="n"/>
      <c r="H418" s="89" t="n"/>
      <c r="I418" s="28" t="n"/>
      <c r="J418" s="93" t="n"/>
      <c r="K418" s="109" t="n"/>
      <c r="L418" s="90" t="n"/>
    </row>
    <row r="419" ht="19.5" customHeight="1" s="155" thickBot="1">
      <c r="A419" s="64" t="n"/>
      <c r="B419" s="109" t="n"/>
      <c r="C419" s="90" t="n"/>
      <c r="D419" s="97" t="n"/>
      <c r="E419" s="98" t="n"/>
      <c r="F419" s="19" t="n"/>
      <c r="G419" s="91" t="n"/>
      <c r="H419" s="91" t="n"/>
      <c r="I419" s="20" t="n"/>
      <c r="J419" s="93" t="n"/>
      <c r="K419" s="109" t="n"/>
      <c r="L419" s="90" t="n"/>
    </row>
    <row r="420">
      <c r="A420" s="64" t="n"/>
      <c r="B420" s="109" t="n"/>
      <c r="C420" s="90" t="n"/>
      <c r="D420" s="76" t="n"/>
      <c r="E420" s="76" t="n"/>
      <c r="F420" s="21" t="n"/>
      <c r="G420" s="76" t="n"/>
      <c r="H420" s="85" t="n"/>
      <c r="I420" s="86" t="n"/>
      <c r="J420" s="93" t="n"/>
      <c r="K420" s="109" t="n"/>
      <c r="L420" s="90" t="n"/>
    </row>
    <row r="421" ht="19.5" customHeight="1" s="155" thickBot="1">
      <c r="A421" s="65" t="n"/>
      <c r="B421" s="110" t="n"/>
      <c r="C421" s="91" t="n"/>
      <c r="D421" s="77" t="n"/>
      <c r="E421" s="77" t="n"/>
      <c r="F421" s="22" t="n"/>
      <c r="G421" s="77" t="n"/>
      <c r="H421" s="87" t="n"/>
      <c r="I421" s="88" t="n"/>
      <c r="J421" s="94" t="n"/>
      <c r="K421" s="110" t="n"/>
      <c r="L421" s="91" t="n"/>
    </row>
    <row r="422" ht="18.75" customHeight="1" s="155" thickBot="1">
      <c r="A422" s="66" t="n"/>
      <c r="B422" s="132" t="n"/>
      <c r="C422" s="69" t="n"/>
      <c r="D422" s="135" t="n"/>
      <c r="E422" s="136" t="n"/>
      <c r="F422" s="136" t="n"/>
      <c r="G422" s="136" t="n"/>
      <c r="H422" s="136" t="n"/>
      <c r="I422" s="137" t="n"/>
      <c r="J422" s="78" t="n"/>
      <c r="K422" s="132" t="n"/>
      <c r="L422" s="69" t="n"/>
    </row>
    <row r="423">
      <c r="A423" s="67" t="n"/>
      <c r="B423" s="133" t="n"/>
      <c r="C423" s="70" t="n"/>
      <c r="D423" s="72" t="n"/>
      <c r="E423" s="73" t="n"/>
      <c r="F423" s="25" t="n"/>
      <c r="G423" s="69" t="n"/>
      <c r="H423" s="69" t="n"/>
      <c r="I423" s="29" t="n"/>
      <c r="J423" s="79" t="n"/>
      <c r="K423" s="133" t="n"/>
      <c r="L423" s="70" t="n"/>
    </row>
    <row r="424" ht="19.5" customHeight="1" s="155" thickBot="1">
      <c r="A424" s="67" t="n"/>
      <c r="B424" s="133" t="n"/>
      <c r="C424" s="70" t="n"/>
      <c r="D424" s="74" t="n"/>
      <c r="E424" s="75" t="n"/>
      <c r="F424" s="26" t="n"/>
      <c r="G424" s="71" t="n"/>
      <c r="H424" s="71" t="n"/>
      <c r="I424" s="27" t="n"/>
      <c r="J424" s="79" t="n"/>
      <c r="K424" s="133" t="n"/>
      <c r="L424" s="70" t="n"/>
    </row>
    <row r="425">
      <c r="A425" s="67" t="n"/>
      <c r="B425" s="133" t="n"/>
      <c r="C425" s="70" t="n"/>
      <c r="D425" s="76" t="n"/>
      <c r="E425" s="76" t="n"/>
      <c r="F425" s="21" t="n"/>
      <c r="G425" s="76" t="n"/>
      <c r="H425" s="85" t="n"/>
      <c r="I425" s="86" t="n"/>
      <c r="J425" s="79" t="n"/>
      <c r="K425" s="133" t="n"/>
      <c r="L425" s="70" t="n"/>
    </row>
    <row r="426" ht="19.5" customHeight="1" s="155" thickBot="1">
      <c r="A426" s="68" t="n"/>
      <c r="B426" s="134" t="n"/>
      <c r="C426" s="71" t="n"/>
      <c r="D426" s="77" t="n"/>
      <c r="E426" s="77" t="n"/>
      <c r="F426" s="22" t="n"/>
      <c r="G426" s="77" t="n"/>
      <c r="H426" s="87" t="n"/>
      <c r="I426" s="88" t="n"/>
      <c r="J426" s="80" t="n"/>
      <c r="K426" s="134" t="n"/>
      <c r="L426" s="71" t="n"/>
    </row>
    <row r="427" ht="18.75" customHeight="1" s="155" thickBot="1">
      <c r="A427" s="63" t="n"/>
      <c r="B427" s="108" t="n"/>
      <c r="C427" s="89" t="n"/>
      <c r="D427" s="111" t="n"/>
      <c r="E427" s="112" t="n"/>
      <c r="F427" s="112" t="n"/>
      <c r="G427" s="112" t="n"/>
      <c r="H427" s="112" t="n"/>
      <c r="I427" s="113" t="n"/>
      <c r="J427" s="92" t="n"/>
      <c r="K427" s="108" t="n"/>
      <c r="L427" s="89" t="n"/>
    </row>
    <row r="428">
      <c r="A428" s="64" t="n"/>
      <c r="B428" s="109" t="n"/>
      <c r="C428" s="90" t="n"/>
      <c r="D428" s="95" t="n"/>
      <c r="E428" s="96" t="n"/>
      <c r="F428" s="18" t="n"/>
      <c r="G428" s="89" t="n"/>
      <c r="H428" s="89" t="n"/>
      <c r="I428" s="28" t="n"/>
      <c r="J428" s="93" t="n"/>
      <c r="K428" s="109" t="n"/>
      <c r="L428" s="90" t="n"/>
    </row>
    <row r="429" ht="19.5" customHeight="1" s="155" thickBot="1">
      <c r="A429" s="64" t="n"/>
      <c r="B429" s="109" t="n"/>
      <c r="C429" s="90" t="n"/>
      <c r="D429" s="97" t="n"/>
      <c r="E429" s="98" t="n"/>
      <c r="F429" s="19" t="n"/>
      <c r="G429" s="91" t="n"/>
      <c r="H429" s="91" t="n"/>
      <c r="I429" s="20" t="n"/>
      <c r="J429" s="93" t="n"/>
      <c r="K429" s="109" t="n"/>
      <c r="L429" s="90" t="n"/>
    </row>
    <row r="430">
      <c r="A430" s="64" t="n"/>
      <c r="B430" s="109" t="n"/>
      <c r="C430" s="90" t="n"/>
      <c r="D430" s="76" t="n"/>
      <c r="E430" s="76" t="n"/>
      <c r="F430" s="21" t="n"/>
      <c r="G430" s="76" t="n"/>
      <c r="H430" s="85" t="n"/>
      <c r="I430" s="86" t="n"/>
      <c r="J430" s="93" t="n"/>
      <c r="K430" s="109" t="n"/>
      <c r="L430" s="90" t="n"/>
    </row>
    <row r="431" ht="19.5" customHeight="1" s="155" thickBot="1">
      <c r="A431" s="65" t="n"/>
      <c r="B431" s="110" t="n"/>
      <c r="C431" s="91" t="n"/>
      <c r="D431" s="77" t="n"/>
      <c r="E431" s="77" t="n"/>
      <c r="F431" s="22" t="n"/>
      <c r="G431" s="77" t="n"/>
      <c r="H431" s="87" t="n"/>
      <c r="I431" s="88" t="n"/>
      <c r="J431" s="94" t="n"/>
      <c r="K431" s="110" t="n"/>
      <c r="L431" s="91" t="n"/>
    </row>
    <row r="432" ht="18.75" customHeight="1" s="155" thickBot="1">
      <c r="A432" s="66" t="n"/>
      <c r="B432" s="132" t="n"/>
      <c r="C432" s="69" t="n"/>
      <c r="D432" s="135" t="n"/>
      <c r="E432" s="136" t="n"/>
      <c r="F432" s="136" t="n"/>
      <c r="G432" s="136" t="n"/>
      <c r="H432" s="136" t="n"/>
      <c r="I432" s="137" t="n"/>
      <c r="J432" s="78" t="n"/>
      <c r="K432" s="132" t="n"/>
      <c r="L432" s="69" t="n"/>
    </row>
    <row r="433">
      <c r="A433" s="67" t="n"/>
      <c r="B433" s="133" t="n"/>
      <c r="C433" s="70" t="n"/>
      <c r="D433" s="72" t="n"/>
      <c r="E433" s="73" t="n"/>
      <c r="F433" s="25" t="n"/>
      <c r="G433" s="69" t="n"/>
      <c r="H433" s="69" t="n"/>
      <c r="I433" s="29" t="n"/>
      <c r="J433" s="79" t="n"/>
      <c r="K433" s="133" t="n"/>
      <c r="L433" s="70" t="n"/>
    </row>
    <row r="434" ht="19.5" customHeight="1" s="155" thickBot="1">
      <c r="A434" s="67" t="n"/>
      <c r="B434" s="133" t="n"/>
      <c r="C434" s="70" t="n"/>
      <c r="D434" s="74" t="n"/>
      <c r="E434" s="75" t="n"/>
      <c r="F434" s="26" t="n"/>
      <c r="G434" s="71" t="n"/>
      <c r="H434" s="71" t="n"/>
      <c r="I434" s="27" t="n"/>
      <c r="J434" s="79" t="n"/>
      <c r="K434" s="133" t="n"/>
      <c r="L434" s="70" t="n"/>
    </row>
    <row r="435">
      <c r="A435" s="67" t="n"/>
      <c r="B435" s="133" t="n"/>
      <c r="C435" s="70" t="n"/>
      <c r="D435" s="76" t="n"/>
      <c r="E435" s="76" t="n"/>
      <c r="F435" s="21" t="n"/>
      <c r="G435" s="76" t="n"/>
      <c r="H435" s="85" t="n"/>
      <c r="I435" s="86" t="n"/>
      <c r="J435" s="79" t="n"/>
      <c r="K435" s="133" t="n"/>
      <c r="L435" s="70" t="n"/>
    </row>
    <row r="436" ht="19.5" customHeight="1" s="155" thickBot="1">
      <c r="A436" s="68" t="n"/>
      <c r="B436" s="134" t="n"/>
      <c r="C436" s="71" t="n"/>
      <c r="D436" s="77" t="n"/>
      <c r="E436" s="77" t="n"/>
      <c r="F436" s="22" t="n"/>
      <c r="G436" s="77" t="n"/>
      <c r="H436" s="87" t="n"/>
      <c r="I436" s="88" t="n"/>
      <c r="J436" s="80" t="n"/>
      <c r="K436" s="134" t="n"/>
      <c r="L436" s="71" t="n"/>
    </row>
    <row r="437" ht="18.75" customHeight="1" s="155" thickBot="1">
      <c r="A437" s="63" t="n"/>
      <c r="B437" s="108" t="n"/>
      <c r="C437" s="89" t="n"/>
      <c r="D437" s="111" t="n"/>
      <c r="E437" s="112" t="n"/>
      <c r="F437" s="112" t="n"/>
      <c r="G437" s="112" t="n"/>
      <c r="H437" s="112" t="n"/>
      <c r="I437" s="113" t="n"/>
      <c r="J437" s="92" t="n"/>
      <c r="K437" s="108" t="n"/>
      <c r="L437" s="89" t="n"/>
    </row>
    <row r="438">
      <c r="A438" s="64" t="n"/>
      <c r="B438" s="109" t="n"/>
      <c r="C438" s="90" t="n"/>
      <c r="D438" s="95" t="n"/>
      <c r="E438" s="96" t="n"/>
      <c r="F438" s="18" t="n"/>
      <c r="G438" s="89" t="n"/>
      <c r="H438" s="89" t="n"/>
      <c r="I438" s="28" t="n"/>
      <c r="J438" s="93" t="n"/>
      <c r="K438" s="109" t="n"/>
      <c r="L438" s="90" t="n"/>
    </row>
    <row r="439" ht="19.5" customHeight="1" s="155" thickBot="1">
      <c r="A439" s="64" t="n"/>
      <c r="B439" s="109" t="n"/>
      <c r="C439" s="90" t="n"/>
      <c r="D439" s="97" t="n"/>
      <c r="E439" s="98" t="n"/>
      <c r="F439" s="19" t="n"/>
      <c r="G439" s="91" t="n"/>
      <c r="H439" s="91" t="n"/>
      <c r="I439" s="20" t="n"/>
      <c r="J439" s="93" t="n"/>
      <c r="K439" s="109" t="n"/>
      <c r="L439" s="90" t="n"/>
    </row>
    <row r="440">
      <c r="A440" s="64" t="n"/>
      <c r="B440" s="109" t="n"/>
      <c r="C440" s="90" t="n"/>
      <c r="D440" s="76" t="n"/>
      <c r="E440" s="76" t="n"/>
      <c r="F440" s="21" t="n"/>
      <c r="G440" s="76" t="n"/>
      <c r="H440" s="85" t="n"/>
      <c r="I440" s="86" t="n"/>
      <c r="J440" s="93" t="n"/>
      <c r="K440" s="109" t="n"/>
      <c r="L440" s="90" t="n"/>
    </row>
    <row r="441" ht="19.5" customHeight="1" s="155" thickBot="1">
      <c r="A441" s="65" t="n"/>
      <c r="B441" s="110" t="n"/>
      <c r="C441" s="91" t="n"/>
      <c r="D441" s="77" t="n"/>
      <c r="E441" s="77" t="n"/>
      <c r="F441" s="22" t="n"/>
      <c r="G441" s="77" t="n"/>
      <c r="H441" s="87" t="n"/>
      <c r="I441" s="88" t="n"/>
      <c r="J441" s="94" t="n"/>
      <c r="K441" s="110" t="n"/>
      <c r="L441" s="91" t="n"/>
    </row>
    <row r="442" ht="19.5" customHeight="1" s="155" thickBot="1">
      <c r="A442" s="63" t="n"/>
      <c r="B442" s="108" t="n"/>
      <c r="C442" s="89" t="n"/>
      <c r="D442" s="111" t="n"/>
      <c r="E442" s="112" t="n"/>
      <c r="F442" s="112" t="n"/>
      <c r="G442" s="112" t="n"/>
      <c r="H442" s="112" t="n"/>
      <c r="I442" s="113" t="n"/>
      <c r="J442" s="92" t="n"/>
      <c r="K442" s="108" t="n"/>
      <c r="L442" s="89" t="n"/>
    </row>
    <row r="443">
      <c r="A443" s="64" t="n"/>
      <c r="B443" s="109" t="n"/>
      <c r="C443" s="90" t="n"/>
      <c r="D443" s="95" t="n"/>
      <c r="E443" s="96" t="n"/>
      <c r="F443" s="18" t="n"/>
      <c r="G443" s="89" t="n"/>
      <c r="H443" s="89" t="n"/>
      <c r="I443" s="28" t="n"/>
      <c r="J443" s="93" t="n"/>
      <c r="K443" s="109" t="n"/>
      <c r="L443" s="90" t="n"/>
    </row>
    <row r="444" ht="18.6" customHeight="1" s="155" thickBot="1">
      <c r="A444" s="64" t="n"/>
      <c r="B444" s="109" t="n"/>
      <c r="C444" s="90" t="n"/>
      <c r="D444" s="97" t="n"/>
      <c r="E444" s="98" t="n"/>
      <c r="F444" s="19" t="n"/>
      <c r="G444" s="91" t="n"/>
      <c r="H444" s="91" t="n"/>
      <c r="I444" s="20" t="n"/>
      <c r="J444" s="93" t="n"/>
      <c r="K444" s="109" t="n"/>
      <c r="L444" s="90" t="n"/>
    </row>
    <row r="445">
      <c r="A445" s="64" t="n"/>
      <c r="B445" s="109" t="n"/>
      <c r="C445" s="90" t="n"/>
      <c r="D445" s="76" t="n"/>
      <c r="E445" s="76" t="n"/>
      <c r="F445" s="21" t="n"/>
      <c r="G445" s="76" t="n"/>
      <c r="H445" s="85" t="n"/>
      <c r="I445" s="86" t="n"/>
      <c r="J445" s="93" t="n"/>
      <c r="K445" s="109" t="n"/>
      <c r="L445" s="90" t="n"/>
    </row>
    <row r="446" ht="19.5" customHeight="1" s="155" thickBot="1">
      <c r="A446" s="65" t="n"/>
      <c r="B446" s="110" t="n"/>
      <c r="C446" s="91" t="n"/>
      <c r="D446" s="77" t="n"/>
      <c r="E446" s="77" t="n"/>
      <c r="F446" s="22" t="n"/>
      <c r="G446" s="77" t="n"/>
      <c r="H446" s="87" t="n"/>
      <c r="I446" s="88" t="n"/>
      <c r="J446" s="94" t="n"/>
      <c r="K446" s="110" t="n"/>
      <c r="L446" s="91" t="n"/>
    </row>
    <row r="447" ht="19.5" customHeight="1" s="155" thickBot="1">
      <c r="A447" s="66" t="n"/>
      <c r="B447" s="132" t="n"/>
      <c r="C447" s="69" t="n"/>
      <c r="D447" s="135" t="n"/>
      <c r="E447" s="136" t="n"/>
      <c r="F447" s="136" t="n"/>
      <c r="G447" s="136" t="n"/>
      <c r="H447" s="136" t="n"/>
      <c r="I447" s="137" t="n"/>
      <c r="J447" s="78" t="n"/>
      <c r="K447" s="132" t="n"/>
      <c r="L447" s="69" t="n"/>
    </row>
    <row r="448">
      <c r="A448" s="67" t="n"/>
      <c r="B448" s="133" t="n"/>
      <c r="C448" s="70" t="n"/>
      <c r="D448" s="72" t="n"/>
      <c r="E448" s="73" t="n"/>
      <c r="F448" s="25" t="n"/>
      <c r="G448" s="69" t="n"/>
      <c r="H448" s="69" t="n"/>
      <c r="I448" s="29" t="n"/>
      <c r="J448" s="79" t="n"/>
      <c r="K448" s="133" t="n"/>
      <c r="L448" s="70" t="n"/>
    </row>
    <row r="449" ht="18.6" customHeight="1" s="155" thickBot="1">
      <c r="A449" s="67" t="n"/>
      <c r="B449" s="133" t="n"/>
      <c r="C449" s="70" t="n"/>
      <c r="D449" s="74" t="n"/>
      <c r="E449" s="75" t="n"/>
      <c r="F449" s="26" t="n"/>
      <c r="G449" s="71" t="n"/>
      <c r="H449" s="71" t="n"/>
      <c r="I449" s="27" t="n"/>
      <c r="J449" s="79" t="n"/>
      <c r="K449" s="133" t="n"/>
      <c r="L449" s="70" t="n"/>
    </row>
    <row r="450">
      <c r="A450" s="67" t="n"/>
      <c r="B450" s="133" t="n"/>
      <c r="C450" s="70" t="n"/>
      <c r="D450" s="76" t="n"/>
      <c r="E450" s="76" t="n"/>
      <c r="F450" s="21" t="n"/>
      <c r="G450" s="76" t="n"/>
      <c r="H450" s="85" t="n"/>
      <c r="I450" s="86" t="n"/>
      <c r="J450" s="79" t="n"/>
      <c r="K450" s="133" t="n"/>
      <c r="L450" s="70" t="n"/>
    </row>
    <row r="451" ht="19.5" customHeight="1" s="155" thickBot="1">
      <c r="A451" s="68" t="n"/>
      <c r="B451" s="134" t="n"/>
      <c r="C451" s="71" t="n"/>
      <c r="D451" s="77" t="n"/>
      <c r="E451" s="77" t="n"/>
      <c r="F451" s="22" t="n"/>
      <c r="G451" s="77" t="n"/>
      <c r="H451" s="87" t="n"/>
      <c r="I451" s="88" t="n"/>
      <c r="J451" s="80" t="n"/>
      <c r="K451" s="134" t="n"/>
      <c r="L451" s="71" t="n"/>
    </row>
    <row r="452" ht="19.5" customHeight="1" s="155" thickBot="1">
      <c r="A452" s="63" t="n"/>
      <c r="B452" s="108" t="n"/>
      <c r="C452" s="89" t="n"/>
      <c r="D452" s="111" t="n"/>
      <c r="E452" s="112" t="n"/>
      <c r="F452" s="112" t="n"/>
      <c r="G452" s="112" t="n"/>
      <c r="H452" s="112" t="n"/>
      <c r="I452" s="113" t="n"/>
      <c r="J452" s="92" t="n"/>
      <c r="K452" s="108" t="n"/>
      <c r="L452" s="89" t="n"/>
    </row>
    <row r="453">
      <c r="A453" s="64" t="n"/>
      <c r="B453" s="109" t="n"/>
      <c r="C453" s="90" t="n"/>
      <c r="D453" s="95" t="n"/>
      <c r="E453" s="96" t="n"/>
      <c r="F453" s="18" t="n"/>
      <c r="G453" s="89" t="n"/>
      <c r="H453" s="89" t="n"/>
      <c r="I453" s="28" t="n"/>
      <c r="J453" s="93" t="n"/>
      <c r="K453" s="109" t="n"/>
      <c r="L453" s="90" t="n"/>
    </row>
    <row r="454" ht="18.6" customHeight="1" s="155" thickBot="1">
      <c r="A454" s="64" t="n"/>
      <c r="B454" s="109" t="n"/>
      <c r="C454" s="90" t="n"/>
      <c r="D454" s="97" t="n"/>
      <c r="E454" s="98" t="n"/>
      <c r="F454" s="19" t="n"/>
      <c r="G454" s="91" t="n"/>
      <c r="H454" s="91" t="n"/>
      <c r="I454" s="20" t="n"/>
      <c r="J454" s="93" t="n"/>
      <c r="K454" s="109" t="n"/>
      <c r="L454" s="90" t="n"/>
    </row>
    <row r="455">
      <c r="A455" s="64" t="n"/>
      <c r="B455" s="109" t="n"/>
      <c r="C455" s="90" t="n"/>
      <c r="D455" s="76" t="n"/>
      <c r="E455" s="76" t="n"/>
      <c r="F455" s="21" t="n"/>
      <c r="G455" s="76" t="n"/>
      <c r="H455" s="85" t="n"/>
      <c r="I455" s="86" t="n"/>
      <c r="J455" s="93" t="n"/>
      <c r="K455" s="109" t="n"/>
      <c r="L455" s="90" t="n"/>
    </row>
    <row r="456" ht="19.5" customHeight="1" s="155" thickBot="1">
      <c r="A456" s="65" t="n"/>
      <c r="B456" s="110" t="n"/>
      <c r="C456" s="91" t="n"/>
      <c r="D456" s="77" t="n"/>
      <c r="E456" s="77" t="n"/>
      <c r="F456" s="22" t="n"/>
      <c r="G456" s="77" t="n"/>
      <c r="H456" s="87" t="n"/>
      <c r="I456" s="88" t="n"/>
      <c r="J456" s="94" t="n"/>
      <c r="K456" s="110" t="n"/>
      <c r="L456" s="91" t="n"/>
    </row>
    <row r="457" ht="19.5" customHeight="1" s="155" thickBot="1">
      <c r="A457" s="66" t="n"/>
      <c r="B457" s="132" t="n"/>
      <c r="C457" s="69" t="n"/>
      <c r="D457" s="135" t="n"/>
      <c r="E457" s="136" t="n"/>
      <c r="F457" s="136" t="n"/>
      <c r="G457" s="136" t="n"/>
      <c r="H457" s="136" t="n"/>
      <c r="I457" s="137" t="n"/>
      <c r="J457" s="78" t="n"/>
      <c r="K457" s="132" t="n"/>
      <c r="L457" s="69" t="n"/>
    </row>
    <row r="458">
      <c r="A458" s="67" t="n"/>
      <c r="B458" s="133" t="n"/>
      <c r="C458" s="70" t="n"/>
      <c r="D458" s="72" t="n"/>
      <c r="E458" s="73" t="n"/>
      <c r="F458" s="25" t="n"/>
      <c r="G458" s="69" t="n"/>
      <c r="H458" s="69" t="n"/>
      <c r="I458" s="29" t="n"/>
      <c r="J458" s="79" t="n"/>
      <c r="K458" s="133" t="n"/>
      <c r="L458" s="70" t="n"/>
    </row>
    <row r="459" ht="18.6" customHeight="1" s="155" thickBot="1">
      <c r="A459" s="67" t="n"/>
      <c r="B459" s="133" t="n"/>
      <c r="C459" s="70" t="n"/>
      <c r="D459" s="74" t="n"/>
      <c r="E459" s="75" t="n"/>
      <c r="F459" s="26" t="n"/>
      <c r="G459" s="71" t="n"/>
      <c r="H459" s="71" t="n"/>
      <c r="I459" s="27" t="n"/>
      <c r="J459" s="79" t="n"/>
      <c r="K459" s="133" t="n"/>
      <c r="L459" s="70" t="n"/>
    </row>
    <row r="460">
      <c r="A460" s="67" t="n"/>
      <c r="B460" s="133" t="n"/>
      <c r="C460" s="70" t="n"/>
      <c r="D460" s="76" t="n"/>
      <c r="E460" s="76" t="n"/>
      <c r="F460" s="21" t="n"/>
      <c r="G460" s="76" t="n"/>
      <c r="H460" s="85" t="n"/>
      <c r="I460" s="86" t="n"/>
      <c r="J460" s="79" t="n"/>
      <c r="K460" s="133" t="n"/>
      <c r="L460" s="70" t="n"/>
    </row>
    <row r="461" ht="19.5" customHeight="1" s="155" thickBot="1">
      <c r="A461" s="68" t="n"/>
      <c r="B461" s="134" t="n"/>
      <c r="C461" s="71" t="n"/>
      <c r="D461" s="77" t="n"/>
      <c r="E461" s="77" t="n"/>
      <c r="F461" s="22" t="n"/>
      <c r="G461" s="77" t="n"/>
      <c r="H461" s="87" t="n"/>
      <c r="I461" s="88" t="n"/>
      <c r="J461" s="80" t="n"/>
      <c r="K461" s="134" t="n"/>
      <c r="L461" s="71" t="n"/>
    </row>
    <row r="462" ht="19.5" customHeight="1" s="155" thickBot="1">
      <c r="A462" s="63" t="n"/>
      <c r="B462" s="108" t="n"/>
      <c r="C462" s="89" t="n"/>
      <c r="D462" s="111" t="n"/>
      <c r="E462" s="112" t="n"/>
      <c r="F462" s="112" t="n"/>
      <c r="G462" s="112" t="n"/>
      <c r="H462" s="112" t="n"/>
      <c r="I462" s="113" t="n"/>
      <c r="J462" s="92" t="n"/>
      <c r="K462" s="108" t="n"/>
      <c r="L462" s="89" t="n"/>
    </row>
    <row r="463">
      <c r="A463" s="64" t="n"/>
      <c r="B463" s="109" t="n"/>
      <c r="C463" s="90" t="n"/>
      <c r="D463" s="95" t="n"/>
      <c r="E463" s="96" t="n"/>
      <c r="F463" s="18" t="n"/>
      <c r="G463" s="89" t="n"/>
      <c r="H463" s="89" t="n"/>
      <c r="I463" s="28" t="n"/>
      <c r="J463" s="93" t="n"/>
      <c r="K463" s="109" t="n"/>
      <c r="L463" s="90" t="n"/>
    </row>
    <row r="464" ht="18.6" customHeight="1" s="155" thickBot="1">
      <c r="A464" s="64" t="n"/>
      <c r="B464" s="109" t="n"/>
      <c r="C464" s="90" t="n"/>
      <c r="D464" s="97" t="n"/>
      <c r="E464" s="98" t="n"/>
      <c r="F464" s="19" t="n"/>
      <c r="G464" s="91" t="n"/>
      <c r="H464" s="91" t="n"/>
      <c r="I464" s="20" t="n"/>
      <c r="J464" s="93" t="n"/>
      <c r="K464" s="109" t="n"/>
      <c r="L464" s="90" t="n"/>
    </row>
    <row r="465">
      <c r="A465" s="64" t="n"/>
      <c r="B465" s="109" t="n"/>
      <c r="C465" s="90" t="n"/>
      <c r="D465" s="76" t="n"/>
      <c r="E465" s="76" t="n"/>
      <c r="F465" s="21" t="n"/>
      <c r="G465" s="76" t="n"/>
      <c r="H465" s="85" t="n"/>
      <c r="I465" s="86" t="n"/>
      <c r="J465" s="93" t="n"/>
      <c r="K465" s="109" t="n"/>
      <c r="L465" s="90" t="n"/>
    </row>
    <row r="466" ht="19.5" customHeight="1" s="155" thickBot="1">
      <c r="A466" s="65" t="n"/>
      <c r="B466" s="110" t="n"/>
      <c r="C466" s="91" t="n"/>
      <c r="D466" s="77" t="n"/>
      <c r="E466" s="77" t="n"/>
      <c r="F466" s="22" t="n"/>
      <c r="G466" s="77" t="n"/>
      <c r="H466" s="87" t="n"/>
      <c r="I466" s="88" t="n"/>
      <c r="J466" s="94" t="n"/>
      <c r="K466" s="110" t="n"/>
      <c r="L466" s="91" t="n"/>
    </row>
    <row r="467" ht="19.5" customHeight="1" s="155" thickBot="1">
      <c r="A467" s="66" t="n"/>
      <c r="B467" s="132" t="n"/>
      <c r="C467" s="69" t="n"/>
      <c r="D467" s="135" t="n"/>
      <c r="E467" s="136" t="n"/>
      <c r="F467" s="136" t="n"/>
      <c r="G467" s="136" t="n"/>
      <c r="H467" s="136" t="n"/>
      <c r="I467" s="137" t="n"/>
      <c r="J467" s="78" t="n"/>
      <c r="K467" s="132" t="n"/>
      <c r="L467" s="69" t="n"/>
    </row>
    <row r="468">
      <c r="A468" s="67" t="n"/>
      <c r="B468" s="133" t="n"/>
      <c r="C468" s="70" t="n"/>
      <c r="D468" s="72" t="n"/>
      <c r="E468" s="73" t="n"/>
      <c r="F468" s="25" t="n"/>
      <c r="G468" s="69" t="n"/>
      <c r="H468" s="69" t="n"/>
      <c r="I468" s="29" t="n"/>
      <c r="J468" s="79" t="n"/>
      <c r="K468" s="133" t="n"/>
      <c r="L468" s="70" t="n"/>
    </row>
    <row r="469" ht="18.6" customHeight="1" s="155" thickBot="1">
      <c r="A469" s="67" t="n"/>
      <c r="B469" s="133" t="n"/>
      <c r="C469" s="70" t="n"/>
      <c r="D469" s="74" t="n"/>
      <c r="E469" s="75" t="n"/>
      <c r="F469" s="26" t="n"/>
      <c r="G469" s="71" t="n"/>
      <c r="H469" s="71" t="n"/>
      <c r="I469" s="27" t="n"/>
      <c r="J469" s="79" t="n"/>
      <c r="K469" s="133" t="n"/>
      <c r="L469" s="70" t="n"/>
    </row>
    <row r="470">
      <c r="A470" s="67" t="n"/>
      <c r="B470" s="133" t="n"/>
      <c r="C470" s="70" t="n"/>
      <c r="D470" s="76" t="n"/>
      <c r="E470" s="76" t="n"/>
      <c r="F470" s="21" t="n"/>
      <c r="G470" s="76" t="n"/>
      <c r="H470" s="85" t="n"/>
      <c r="I470" s="86" t="n"/>
      <c r="J470" s="79" t="n"/>
      <c r="K470" s="133" t="n"/>
      <c r="L470" s="70" t="n"/>
    </row>
    <row r="471" ht="19.5" customHeight="1" s="155" thickBot="1">
      <c r="A471" s="68" t="n"/>
      <c r="B471" s="134" t="n"/>
      <c r="C471" s="71" t="n"/>
      <c r="D471" s="77" t="n"/>
      <c r="E471" s="77" t="n"/>
      <c r="F471" s="22" t="n"/>
      <c r="G471" s="77" t="n"/>
      <c r="H471" s="87" t="n"/>
      <c r="I471" s="88" t="n"/>
      <c r="J471" s="80" t="n"/>
      <c r="K471" s="134" t="n"/>
      <c r="L471" s="71" t="n"/>
    </row>
    <row r="472" ht="19.5" customHeight="1" s="155" thickBot="1">
      <c r="A472" s="63" t="n"/>
      <c r="B472" s="108" t="n"/>
      <c r="C472" s="89" t="n"/>
      <c r="D472" s="111" t="n"/>
      <c r="E472" s="112" t="n"/>
      <c r="F472" s="112" t="n"/>
      <c r="G472" s="112" t="n"/>
      <c r="H472" s="112" t="n"/>
      <c r="I472" s="113" t="n"/>
      <c r="J472" s="92" t="n"/>
      <c r="K472" s="108" t="n"/>
      <c r="L472" s="89" t="n"/>
    </row>
    <row r="473">
      <c r="A473" s="64" t="n"/>
      <c r="B473" s="109" t="n"/>
      <c r="C473" s="90" t="n"/>
      <c r="D473" s="95" t="n"/>
      <c r="E473" s="96" t="n"/>
      <c r="F473" s="18" t="n"/>
      <c r="G473" s="89" t="n"/>
      <c r="H473" s="89" t="n"/>
      <c r="I473" s="28" t="n"/>
      <c r="J473" s="93" t="n"/>
      <c r="K473" s="109" t="n"/>
      <c r="L473" s="90" t="n"/>
    </row>
    <row r="474" ht="19.5" customHeight="1" s="155" thickBot="1">
      <c r="A474" s="64" t="n"/>
      <c r="B474" s="109" t="n"/>
      <c r="C474" s="90" t="n"/>
      <c r="D474" s="97" t="n"/>
      <c r="E474" s="98" t="n"/>
      <c r="F474" s="19" t="n"/>
      <c r="G474" s="91" t="n"/>
      <c r="H474" s="91" t="n"/>
      <c r="I474" s="20" t="n"/>
      <c r="J474" s="93" t="n"/>
      <c r="K474" s="109" t="n"/>
      <c r="L474" s="90" t="n"/>
    </row>
    <row r="475">
      <c r="A475" s="64" t="n"/>
      <c r="B475" s="109" t="n"/>
      <c r="C475" s="90" t="n"/>
      <c r="D475" s="76" t="n"/>
      <c r="E475" s="76" t="n"/>
      <c r="F475" s="21" t="n"/>
      <c r="G475" s="76" t="n"/>
      <c r="H475" s="85" t="n"/>
      <c r="I475" s="86" t="n"/>
      <c r="J475" s="93" t="n"/>
      <c r="K475" s="109" t="n"/>
      <c r="L475" s="90" t="n"/>
    </row>
    <row r="476" ht="18.6" customHeight="1" s="155" thickBot="1">
      <c r="A476" s="65" t="n"/>
      <c r="B476" s="110" t="n"/>
      <c r="C476" s="91" t="n"/>
      <c r="D476" s="77" t="n"/>
      <c r="E476" s="77" t="n"/>
      <c r="F476" s="22" t="n"/>
      <c r="G476" s="77" t="n"/>
      <c r="H476" s="87" t="n"/>
      <c r="I476" s="88" t="n"/>
      <c r="J476" s="94" t="n"/>
      <c r="K476" s="110" t="n"/>
      <c r="L476" s="91" t="n"/>
    </row>
    <row r="477" ht="19.5" customHeight="1" s="155" thickBot="1">
      <c r="A477" s="66" t="n"/>
      <c r="B477" s="132" t="n"/>
      <c r="C477" s="69" t="n"/>
      <c r="D477" s="135" t="n"/>
      <c r="E477" s="136" t="n"/>
      <c r="F477" s="136" t="n"/>
      <c r="G477" s="136" t="n"/>
      <c r="H477" s="136" t="n"/>
      <c r="I477" s="137" t="n"/>
      <c r="J477" s="78" t="n"/>
      <c r="K477" s="132" t="n"/>
      <c r="L477" s="69" t="n"/>
    </row>
    <row r="478" ht="29.25" customHeight="1" s="155">
      <c r="A478" s="67" t="n"/>
      <c r="B478" s="133" t="n"/>
      <c r="C478" s="70" t="n"/>
      <c r="D478" s="72" t="n"/>
      <c r="E478" s="73" t="n"/>
      <c r="F478" s="25" t="n"/>
      <c r="G478" s="69" t="n"/>
      <c r="H478" s="69" t="n"/>
      <c r="I478" s="29" t="n"/>
      <c r="J478" s="79" t="n"/>
      <c r="K478" s="133" t="n"/>
      <c r="L478" s="70" t="n"/>
    </row>
    <row r="479" ht="19.5" customHeight="1" s="155" thickBot="1">
      <c r="A479" s="67" t="n"/>
      <c r="B479" s="133" t="n"/>
      <c r="C479" s="70" t="n"/>
      <c r="D479" s="74" t="n"/>
      <c r="E479" s="75" t="n"/>
      <c r="F479" s="26" t="n"/>
      <c r="G479" s="71" t="n"/>
      <c r="H479" s="71" t="n"/>
      <c r="I479" s="27" t="n"/>
      <c r="J479" s="79" t="n"/>
      <c r="K479" s="133" t="n"/>
      <c r="L479" s="70" t="n"/>
    </row>
    <row r="480">
      <c r="A480" s="67" t="n"/>
      <c r="B480" s="133" t="n"/>
      <c r="C480" s="70" t="n"/>
      <c r="D480" s="76" t="n"/>
      <c r="E480" s="76" t="n"/>
      <c r="F480" s="21" t="n"/>
      <c r="G480" s="76" t="n"/>
      <c r="H480" s="85" t="n"/>
      <c r="I480" s="86" t="n"/>
      <c r="J480" s="79" t="n"/>
      <c r="K480" s="133" t="n"/>
      <c r="L480" s="70" t="n"/>
    </row>
    <row r="481" ht="18.6" customHeight="1" s="155" thickBot="1">
      <c r="A481" s="68" t="n"/>
      <c r="B481" s="134" t="n"/>
      <c r="C481" s="71" t="n"/>
      <c r="D481" s="77" t="n"/>
      <c r="E481" s="77" t="n"/>
      <c r="F481" s="22" t="n"/>
      <c r="G481" s="77" t="n"/>
      <c r="H481" s="87" t="n"/>
      <c r="I481" s="88" t="n"/>
      <c r="J481" s="80" t="n"/>
      <c r="K481" s="134" t="n"/>
      <c r="L481" s="71" t="n"/>
    </row>
    <row r="482" ht="19.5" customHeight="1" s="155" thickBot="1">
      <c r="A482" s="63" t="n"/>
      <c r="B482" s="108" t="n"/>
      <c r="C482" s="89" t="n"/>
      <c r="D482" s="111" t="n"/>
      <c r="E482" s="112" t="n"/>
      <c r="F482" s="112" t="n"/>
      <c r="G482" s="112" t="n"/>
      <c r="H482" s="112" t="n"/>
      <c r="I482" s="113" t="n"/>
      <c r="J482" s="92" t="n"/>
      <c r="K482" s="108" t="n"/>
      <c r="L482" s="89" t="n"/>
    </row>
    <row r="483" ht="18.6" customHeight="1" s="155">
      <c r="A483" s="64" t="n"/>
      <c r="B483" s="109" t="n"/>
      <c r="C483" s="90" t="n"/>
      <c r="D483" s="95" t="n"/>
      <c r="E483" s="96" t="n"/>
      <c r="F483" s="18" t="n"/>
      <c r="G483" s="89" t="n"/>
      <c r="H483" s="89" t="n"/>
      <c r="I483" s="28" t="n"/>
      <c r="J483" s="93" t="n"/>
      <c r="K483" s="109" t="n"/>
      <c r="L483" s="90" t="n"/>
    </row>
    <row r="484" ht="19.5" customHeight="1" s="155" thickBot="1">
      <c r="A484" s="64" t="n"/>
      <c r="B484" s="109" t="n"/>
      <c r="C484" s="90" t="n"/>
      <c r="D484" s="97" t="n"/>
      <c r="E484" s="98" t="n"/>
      <c r="F484" s="19" t="n"/>
      <c r="G484" s="91" t="n"/>
      <c r="H484" s="91" t="n"/>
      <c r="I484" s="20" t="n"/>
      <c r="J484" s="93" t="n"/>
      <c r="K484" s="109" t="n"/>
      <c r="L484" s="90" t="n"/>
    </row>
    <row r="485">
      <c r="A485" s="64" t="n"/>
      <c r="B485" s="109" t="n"/>
      <c r="C485" s="90" t="n"/>
      <c r="D485" s="76" t="n"/>
      <c r="E485" s="76" t="n"/>
      <c r="F485" s="21" t="n"/>
      <c r="G485" s="76" t="n"/>
      <c r="H485" s="85" t="n"/>
      <c r="I485" s="86" t="n"/>
      <c r="J485" s="93" t="n"/>
      <c r="K485" s="109" t="n"/>
      <c r="L485" s="90" t="n"/>
    </row>
    <row r="486" ht="19.5" customHeight="1" s="155" thickBot="1">
      <c r="A486" s="65" t="n"/>
      <c r="B486" s="110" t="n"/>
      <c r="C486" s="91" t="n"/>
      <c r="D486" s="77" t="n"/>
      <c r="E486" s="77" t="n"/>
      <c r="F486" s="22" t="n"/>
      <c r="G486" s="77" t="n"/>
      <c r="H486" s="87" t="n"/>
      <c r="I486" s="88" t="n"/>
      <c r="J486" s="94" t="n"/>
      <c r="K486" s="110" t="n"/>
      <c r="L486" s="91" t="n"/>
    </row>
    <row r="487" ht="19.5" customHeight="1" s="155" thickBot="1">
      <c r="A487" s="63" t="n"/>
      <c r="B487" s="108" t="n"/>
      <c r="C487" s="89" t="n"/>
      <c r="D487" s="111" t="n"/>
      <c r="E487" s="112" t="n"/>
      <c r="F487" s="112" t="n"/>
      <c r="G487" s="112" t="n"/>
      <c r="H487" s="112" t="n"/>
      <c r="I487" s="113" t="n"/>
      <c r="J487" s="92" t="n"/>
      <c r="K487" s="108" t="n"/>
      <c r="L487" s="89" t="n"/>
    </row>
    <row r="488" ht="29.25" customHeight="1" s="155">
      <c r="A488" s="64" t="n"/>
      <c r="B488" s="109" t="n"/>
      <c r="C488" s="90" t="n"/>
      <c r="D488" s="95" t="n"/>
      <c r="E488" s="96" t="n"/>
      <c r="F488" s="18" t="n"/>
      <c r="G488" s="89" t="n"/>
      <c r="H488" s="89" t="n"/>
      <c r="I488" s="62" t="n"/>
      <c r="J488" s="93" t="n"/>
      <c r="K488" s="109" t="n"/>
      <c r="L488" s="90" t="n"/>
    </row>
    <row r="489" ht="19.5" customHeight="1" s="155" thickBot="1">
      <c r="A489" s="64" t="n"/>
      <c r="B489" s="109" t="n"/>
      <c r="C489" s="90" t="n"/>
      <c r="D489" s="97" t="n"/>
      <c r="E489" s="98" t="n"/>
      <c r="F489" s="19" t="n"/>
      <c r="G489" s="91" t="n"/>
      <c r="H489" s="91" t="n"/>
      <c r="I489" s="20" t="n"/>
      <c r="J489" s="93" t="n"/>
      <c r="K489" s="109" t="n"/>
      <c r="L489" s="90" t="n"/>
    </row>
    <row r="490">
      <c r="A490" s="64" t="n"/>
      <c r="B490" s="109" t="n"/>
      <c r="C490" s="90" t="n"/>
      <c r="D490" s="76" t="n"/>
      <c r="E490" s="76" t="n"/>
      <c r="F490" s="21" t="n"/>
      <c r="G490" s="76" t="n"/>
      <c r="H490" s="99" t="n"/>
      <c r="I490" s="100" t="n"/>
      <c r="J490" s="93" t="n"/>
      <c r="K490" s="109" t="n"/>
      <c r="L490" s="90" t="n"/>
    </row>
    <row r="491" ht="19.5" customHeight="1" s="155" thickBot="1">
      <c r="A491" s="65" t="n"/>
      <c r="B491" s="110" t="n"/>
      <c r="C491" s="91" t="n"/>
      <c r="D491" s="77" t="n"/>
      <c r="E491" s="77" t="n"/>
      <c r="F491" s="22" t="n"/>
      <c r="G491" s="77" t="n"/>
      <c r="H491" s="101" t="n"/>
      <c r="I491" s="102" t="n"/>
      <c r="J491" s="94" t="n"/>
      <c r="K491" s="110" t="n"/>
      <c r="L491" s="91" t="n"/>
    </row>
    <row r="492" ht="19.5" customHeight="1" s="155" thickBot="1">
      <c r="A492" s="66" t="n"/>
      <c r="B492" s="132" t="n"/>
      <c r="C492" s="69" t="n"/>
      <c r="D492" s="135" t="n"/>
      <c r="E492" s="136" t="n"/>
      <c r="F492" s="136" t="n"/>
      <c r="G492" s="136" t="n"/>
      <c r="H492" s="136" t="n"/>
      <c r="I492" s="137" t="n"/>
      <c r="J492" s="78" t="n"/>
      <c r="K492" s="132" t="n"/>
      <c r="L492" s="69" t="n"/>
    </row>
    <row r="493" ht="18.6" customHeight="1" s="155">
      <c r="A493" s="67" t="n"/>
      <c r="B493" s="133" t="n"/>
      <c r="C493" s="70" t="n"/>
      <c r="D493" s="72" t="n"/>
      <c r="E493" s="73" t="n"/>
      <c r="F493" s="25" t="n"/>
      <c r="G493" s="69" t="n"/>
      <c r="H493" s="69" t="n"/>
      <c r="I493" s="61" t="n"/>
      <c r="J493" s="79" t="n"/>
      <c r="K493" s="133" t="n"/>
      <c r="L493" s="70" t="n"/>
    </row>
    <row r="494" ht="19.5" customHeight="1" s="155" thickBot="1">
      <c r="A494" s="67" t="n"/>
      <c r="B494" s="133" t="n"/>
      <c r="C494" s="70" t="n"/>
      <c r="D494" s="74" t="n"/>
      <c r="E494" s="75" t="n"/>
      <c r="F494" s="26" t="n"/>
      <c r="G494" s="71" t="n"/>
      <c r="H494" s="71" t="n"/>
      <c r="I494" s="27" t="n"/>
      <c r="J494" s="79" t="n"/>
      <c r="K494" s="133" t="n"/>
      <c r="L494" s="70" t="n"/>
    </row>
    <row r="495">
      <c r="A495" s="67" t="n"/>
      <c r="B495" s="133" t="n"/>
      <c r="C495" s="70" t="n"/>
      <c r="D495" s="76" t="n"/>
      <c r="E495" s="76" t="n"/>
      <c r="F495" s="21" t="n"/>
      <c r="G495" s="76" t="n"/>
      <c r="H495" s="99" t="n"/>
      <c r="I495" s="100" t="n"/>
      <c r="J495" s="79" t="n"/>
      <c r="K495" s="133" t="n"/>
      <c r="L495" s="70" t="n"/>
    </row>
    <row r="496" ht="19.5" customHeight="1" s="155" thickBot="1">
      <c r="A496" s="68" t="n"/>
      <c r="B496" s="134" t="n"/>
      <c r="C496" s="71" t="n"/>
      <c r="D496" s="77" t="n"/>
      <c r="E496" s="77" t="n"/>
      <c r="F496" s="22" t="n"/>
      <c r="G496" s="77" t="n"/>
      <c r="H496" s="101" t="n"/>
      <c r="I496" s="102" t="n"/>
      <c r="J496" s="80" t="n"/>
      <c r="K496" s="134" t="n"/>
      <c r="L496" s="71" t="n"/>
    </row>
    <row r="497" ht="19.5" customHeight="1" s="155" thickBot="1">
      <c r="A497" s="66" t="n"/>
      <c r="B497" s="132" t="n"/>
      <c r="C497" s="69" t="n"/>
      <c r="D497" s="135" t="n"/>
      <c r="E497" s="136" t="n"/>
      <c r="F497" s="136" t="n"/>
      <c r="G497" s="136" t="n"/>
      <c r="H497" s="136" t="n"/>
      <c r="I497" s="137" t="n"/>
      <c r="J497" s="78" t="n"/>
      <c r="K497" s="132" t="n"/>
      <c r="L497" s="69" t="n"/>
    </row>
    <row r="498" ht="18.6" customHeight="1" s="155">
      <c r="A498" s="67" t="n"/>
      <c r="B498" s="133" t="n"/>
      <c r="C498" s="70" t="n"/>
      <c r="D498" s="72" t="n"/>
      <c r="E498" s="73" t="n"/>
      <c r="F498" s="25" t="n"/>
      <c r="G498" s="69" t="n"/>
      <c r="H498" s="69" t="n"/>
      <c r="I498" s="61" t="n"/>
      <c r="J498" s="79" t="n"/>
      <c r="K498" s="133" t="n"/>
      <c r="L498" s="70" t="n"/>
    </row>
    <row r="499" ht="19.5" customHeight="1" s="155" thickBot="1">
      <c r="A499" s="67" t="n"/>
      <c r="B499" s="133" t="n"/>
      <c r="C499" s="70" t="n"/>
      <c r="D499" s="74" t="n"/>
      <c r="E499" s="75" t="n"/>
      <c r="F499" s="26" t="n"/>
      <c r="G499" s="71" t="n"/>
      <c r="H499" s="71" t="n"/>
      <c r="I499" s="27" t="n"/>
      <c r="J499" s="79" t="n"/>
      <c r="K499" s="133" t="n"/>
      <c r="L499" s="70" t="n"/>
    </row>
    <row r="500">
      <c r="A500" s="67" t="n"/>
      <c r="B500" s="133" t="n"/>
      <c r="C500" s="70" t="n"/>
      <c r="D500" s="76" t="n"/>
      <c r="E500" s="76" t="n"/>
      <c r="F500" s="21" t="n"/>
      <c r="G500" s="76" t="n"/>
      <c r="H500" s="99" t="n"/>
      <c r="I500" s="100" t="n"/>
      <c r="J500" s="79" t="n"/>
      <c r="K500" s="133" t="n"/>
      <c r="L500" s="70" t="n"/>
    </row>
    <row r="501" ht="19.5" customHeight="1" s="155" thickBot="1">
      <c r="A501" s="68" t="n"/>
      <c r="B501" s="134" t="n"/>
      <c r="C501" s="71" t="n"/>
      <c r="D501" s="77" t="n"/>
      <c r="E501" s="77" t="n"/>
      <c r="F501" s="22" t="n"/>
      <c r="G501" s="77" t="n"/>
      <c r="H501" s="101" t="n"/>
      <c r="I501" s="102" t="n"/>
      <c r="J501" s="80" t="n"/>
      <c r="K501" s="134" t="n"/>
      <c r="L501" s="71" t="n"/>
    </row>
    <row r="502" ht="19.5" customHeight="1" s="155" thickBot="1">
      <c r="A502" s="63" t="n"/>
      <c r="B502" s="108" t="n"/>
      <c r="C502" s="89" t="n"/>
      <c r="D502" s="111" t="n"/>
      <c r="E502" s="112" t="n"/>
      <c r="F502" s="112" t="n"/>
      <c r="G502" s="112" t="n"/>
      <c r="H502" s="112" t="n"/>
      <c r="I502" s="113" t="n"/>
      <c r="J502" s="92" t="n"/>
      <c r="K502" s="108" t="n"/>
      <c r="L502" s="89" t="n"/>
    </row>
    <row r="503" ht="18.6" customHeight="1" s="155">
      <c r="A503" s="64" t="n"/>
      <c r="B503" s="109" t="n"/>
      <c r="C503" s="90" t="n"/>
      <c r="D503" s="95" t="n"/>
      <c r="E503" s="96" t="n"/>
      <c r="F503" s="18" t="n"/>
      <c r="G503" s="89" t="n"/>
      <c r="H503" s="89" t="n"/>
      <c r="I503" s="62" t="n"/>
      <c r="J503" s="93" t="n"/>
      <c r="K503" s="109" t="n"/>
      <c r="L503" s="90" t="n"/>
    </row>
    <row r="504" ht="19.5" customHeight="1" s="155" thickBot="1">
      <c r="A504" s="64" t="n"/>
      <c r="B504" s="109" t="n"/>
      <c r="C504" s="90" t="n"/>
      <c r="D504" s="97" t="n"/>
      <c r="E504" s="98" t="n"/>
      <c r="F504" s="19" t="n"/>
      <c r="G504" s="91" t="n"/>
      <c r="H504" s="91" t="n"/>
      <c r="I504" s="20" t="n"/>
      <c r="J504" s="93" t="n"/>
      <c r="K504" s="109" t="n"/>
      <c r="L504" s="90" t="n"/>
    </row>
    <row r="505">
      <c r="A505" s="64" t="n"/>
      <c r="B505" s="109" t="n"/>
      <c r="C505" s="90" t="n"/>
      <c r="D505" s="76" t="n"/>
      <c r="E505" s="76" t="n"/>
      <c r="F505" s="21" t="n"/>
      <c r="G505" s="76" t="n"/>
      <c r="H505" s="99" t="n"/>
      <c r="I505" s="100" t="n"/>
      <c r="J505" s="93" t="n"/>
      <c r="K505" s="109" t="n"/>
      <c r="L505" s="90" t="n"/>
    </row>
    <row r="506" ht="19.5" customHeight="1" s="155" thickBot="1">
      <c r="A506" s="65" t="n"/>
      <c r="B506" s="110" t="n"/>
      <c r="C506" s="91" t="n"/>
      <c r="D506" s="77" t="n"/>
      <c r="E506" s="77" t="n"/>
      <c r="F506" s="22" t="n"/>
      <c r="G506" s="77" t="n"/>
      <c r="H506" s="101" t="n"/>
      <c r="I506" s="102" t="n"/>
      <c r="J506" s="94" t="n"/>
      <c r="K506" s="110" t="n"/>
      <c r="L506" s="91" t="n"/>
    </row>
    <row r="507" ht="19.5" customHeight="1" s="155" thickBot="1">
      <c r="A507" s="66" t="n"/>
      <c r="B507" s="132" t="n"/>
      <c r="C507" s="69" t="n"/>
      <c r="D507" s="135" t="n"/>
      <c r="E507" s="136" t="n"/>
      <c r="F507" s="136" t="n"/>
      <c r="G507" s="136" t="n"/>
      <c r="H507" s="136" t="n"/>
      <c r="I507" s="137" t="n"/>
      <c r="J507" s="78" t="n"/>
      <c r="K507" s="132" t="n"/>
      <c r="L507" s="69" t="n"/>
    </row>
    <row r="508" ht="18.6" customHeight="1" s="155">
      <c r="A508" s="67" t="n"/>
      <c r="B508" s="133" t="n"/>
      <c r="C508" s="70" t="n"/>
      <c r="D508" s="72" t="n"/>
      <c r="E508" s="73" t="n"/>
      <c r="F508" s="25" t="n"/>
      <c r="G508" s="69" t="n"/>
      <c r="H508" s="69" t="n"/>
      <c r="I508" s="29" t="n"/>
      <c r="J508" s="79" t="n"/>
      <c r="K508" s="133" t="n"/>
      <c r="L508" s="70" t="n"/>
    </row>
    <row r="509" ht="19.5" customHeight="1" s="155" thickBot="1">
      <c r="A509" s="67" t="n"/>
      <c r="B509" s="133" t="n"/>
      <c r="C509" s="70" t="n"/>
      <c r="D509" s="74" t="n"/>
      <c r="E509" s="75" t="n"/>
      <c r="F509" s="26" t="n"/>
      <c r="G509" s="71" t="n"/>
      <c r="H509" s="71" t="n"/>
      <c r="I509" s="27" t="n"/>
      <c r="J509" s="79" t="n"/>
      <c r="K509" s="133" t="n"/>
      <c r="L509" s="70" t="n"/>
    </row>
    <row r="510">
      <c r="A510" s="67" t="n"/>
      <c r="B510" s="133" t="n"/>
      <c r="C510" s="70" t="n"/>
      <c r="D510" s="76" t="n"/>
      <c r="E510" s="76" t="n"/>
      <c r="F510" s="21" t="n"/>
      <c r="G510" s="76" t="n"/>
      <c r="H510" s="85" t="n"/>
      <c r="I510" s="86" t="n"/>
      <c r="J510" s="79" t="n"/>
      <c r="K510" s="133" t="n"/>
      <c r="L510" s="70" t="n"/>
    </row>
    <row r="511" ht="19.5" customHeight="1" s="155" thickBot="1">
      <c r="A511" s="68" t="n"/>
      <c r="B511" s="134" t="n"/>
      <c r="C511" s="71" t="n"/>
      <c r="D511" s="77" t="n"/>
      <c r="E511" s="77" t="n"/>
      <c r="F511" s="22" t="n"/>
      <c r="G511" s="77" t="n"/>
      <c r="H511" s="87" t="n"/>
      <c r="I511" s="88" t="n"/>
      <c r="J511" s="80" t="n"/>
      <c r="K511" s="134" t="n"/>
      <c r="L511" s="71" t="n"/>
    </row>
    <row r="512" ht="19.5" customHeight="1" s="155" thickBot="1">
      <c r="A512" s="63" t="n"/>
      <c r="B512" s="108" t="n"/>
      <c r="C512" s="89" t="n"/>
      <c r="D512" s="111" t="n"/>
      <c r="E512" s="112" t="n"/>
      <c r="F512" s="112" t="n"/>
      <c r="G512" s="112" t="n"/>
      <c r="H512" s="112" t="n"/>
      <c r="I512" s="113" t="n"/>
      <c r="J512" s="92" t="n"/>
      <c r="K512" s="108" t="n"/>
      <c r="L512" s="89" t="n"/>
    </row>
    <row r="513" ht="18.6" customHeight="1" s="155">
      <c r="A513" s="64" t="n"/>
      <c r="B513" s="109" t="n"/>
      <c r="C513" s="90" t="n"/>
      <c r="D513" s="95" t="n"/>
      <c r="E513" s="96" t="n"/>
      <c r="F513" s="18" t="n"/>
      <c r="G513" s="89" t="n"/>
      <c r="H513" s="89" t="n"/>
      <c r="I513" s="62" t="n"/>
      <c r="J513" s="93" t="n"/>
      <c r="K513" s="109" t="n"/>
      <c r="L513" s="90" t="n"/>
    </row>
    <row r="514" ht="19.5" customHeight="1" s="155" thickBot="1">
      <c r="A514" s="64" t="n"/>
      <c r="B514" s="109" t="n"/>
      <c r="C514" s="90" t="n"/>
      <c r="D514" s="97" t="n"/>
      <c r="E514" s="98" t="n"/>
      <c r="F514" s="19" t="n"/>
      <c r="G514" s="91" t="n"/>
      <c r="H514" s="91" t="n"/>
      <c r="I514" s="20" t="n"/>
      <c r="J514" s="93" t="n"/>
      <c r="K514" s="109" t="n"/>
      <c r="L514" s="90" t="n"/>
    </row>
    <row r="515">
      <c r="A515" s="64" t="n"/>
      <c r="B515" s="109" t="n"/>
      <c r="C515" s="90" t="n"/>
      <c r="D515" s="76" t="n"/>
      <c r="E515" s="76" t="n"/>
      <c r="F515" s="21" t="n"/>
      <c r="G515" s="76" t="n"/>
      <c r="H515" s="99" t="n"/>
      <c r="I515" s="100" t="n"/>
      <c r="J515" s="93" t="n"/>
      <c r="K515" s="109" t="n"/>
      <c r="L515" s="90" t="n"/>
    </row>
    <row r="516" ht="19.5" customHeight="1" s="155" thickBot="1">
      <c r="A516" s="65" t="n"/>
      <c r="B516" s="110" t="n"/>
      <c r="C516" s="91" t="n"/>
      <c r="D516" s="77" t="n"/>
      <c r="E516" s="77" t="n"/>
      <c r="F516" s="22" t="n"/>
      <c r="G516" s="77" t="n"/>
      <c r="H516" s="101" t="n"/>
      <c r="I516" s="102" t="n"/>
      <c r="J516" s="94" t="n"/>
      <c r="K516" s="110" t="n"/>
      <c r="L516" s="91" t="n"/>
    </row>
    <row r="517" ht="19.5" customHeight="1" s="155" thickBot="1">
      <c r="A517" s="66" t="n"/>
      <c r="B517" s="132" t="n"/>
      <c r="C517" s="69" t="n"/>
      <c r="D517" s="135" t="n"/>
      <c r="E517" s="136" t="n"/>
      <c r="F517" s="136" t="n"/>
      <c r="G517" s="136" t="n"/>
      <c r="H517" s="136" t="n"/>
      <c r="I517" s="137" t="n"/>
      <c r="J517" s="78" t="n"/>
      <c r="K517" s="132" t="n"/>
      <c r="L517" s="69" t="n"/>
    </row>
    <row r="518" ht="18.6" customHeight="1" s="155">
      <c r="A518" s="67" t="n"/>
      <c r="B518" s="133" t="n"/>
      <c r="C518" s="70" t="n"/>
      <c r="D518" s="72" t="n"/>
      <c r="E518" s="73" t="n"/>
      <c r="F518" s="25" t="n"/>
      <c r="G518" s="69" t="n"/>
      <c r="H518" s="69" t="n"/>
      <c r="I518" s="61" t="n"/>
      <c r="J518" s="79" t="n"/>
      <c r="K518" s="133" t="n"/>
      <c r="L518" s="70" t="n"/>
    </row>
    <row r="519" ht="19.5" customHeight="1" s="155" thickBot="1">
      <c r="A519" s="67" t="n"/>
      <c r="B519" s="133" t="n"/>
      <c r="C519" s="70" t="n"/>
      <c r="D519" s="74" t="n"/>
      <c r="E519" s="75" t="n"/>
      <c r="F519" s="26" t="n"/>
      <c r="G519" s="71" t="n"/>
      <c r="H519" s="71" t="n"/>
      <c r="I519" s="27" t="n"/>
      <c r="J519" s="79" t="n"/>
      <c r="K519" s="133" t="n"/>
      <c r="L519" s="70" t="n"/>
    </row>
    <row r="520">
      <c r="A520" s="67" t="n"/>
      <c r="B520" s="133" t="n"/>
      <c r="C520" s="70" t="n"/>
      <c r="D520" s="76" t="n"/>
      <c r="E520" s="76" t="n"/>
      <c r="F520" s="21" t="n"/>
      <c r="G520" s="76" t="n"/>
      <c r="H520" s="99" t="n"/>
      <c r="I520" s="100" t="n"/>
      <c r="J520" s="79" t="n"/>
      <c r="K520" s="133" t="n"/>
      <c r="L520" s="70" t="n"/>
    </row>
    <row r="521" ht="19.5" customHeight="1" s="155" thickBot="1">
      <c r="A521" s="68" t="n"/>
      <c r="B521" s="134" t="n"/>
      <c r="C521" s="71" t="n"/>
      <c r="D521" s="77" t="n"/>
      <c r="E521" s="77" t="n"/>
      <c r="F521" s="22" t="n"/>
      <c r="G521" s="77" t="n"/>
      <c r="H521" s="101" t="n"/>
      <c r="I521" s="102" t="n"/>
      <c r="J521" s="80" t="n"/>
      <c r="K521" s="134" t="n"/>
      <c r="L521" s="71" t="n"/>
    </row>
    <row r="522" ht="19.5" customHeight="1" s="155" thickBot="1">
      <c r="A522" s="63" t="n"/>
      <c r="B522" s="108" t="n"/>
      <c r="C522" s="89" t="n"/>
      <c r="D522" s="111" t="n"/>
      <c r="E522" s="112" t="n"/>
      <c r="F522" s="112" t="n"/>
      <c r="G522" s="112" t="n"/>
      <c r="H522" s="112" t="n"/>
      <c r="I522" s="113" t="n"/>
      <c r="J522" s="92" t="n"/>
      <c r="K522" s="108" t="n"/>
      <c r="L522" s="89" t="n"/>
    </row>
    <row r="523" ht="18.6" customHeight="1" s="155">
      <c r="A523" s="64" t="n"/>
      <c r="B523" s="109" t="n"/>
      <c r="C523" s="90" t="n"/>
      <c r="D523" s="95" t="n"/>
      <c r="E523" s="96" t="n"/>
      <c r="F523" s="18" t="n"/>
      <c r="G523" s="89" t="n"/>
      <c r="H523" s="89" t="n"/>
      <c r="I523" s="62" t="n"/>
      <c r="J523" s="93" t="n"/>
      <c r="K523" s="109" t="n"/>
      <c r="L523" s="90" t="n"/>
    </row>
    <row r="524" ht="19.5" customHeight="1" s="155" thickBot="1">
      <c r="A524" s="64" t="n"/>
      <c r="B524" s="109" t="n"/>
      <c r="C524" s="90" t="n"/>
      <c r="D524" s="97" t="n"/>
      <c r="E524" s="98" t="n"/>
      <c r="F524" s="19" t="n"/>
      <c r="G524" s="91" t="n"/>
      <c r="H524" s="91" t="n"/>
      <c r="I524" s="20" t="n"/>
      <c r="J524" s="93" t="n"/>
      <c r="K524" s="109" t="n"/>
      <c r="L524" s="90" t="n"/>
    </row>
    <row r="525">
      <c r="A525" s="64" t="n"/>
      <c r="B525" s="109" t="n"/>
      <c r="C525" s="90" t="n"/>
      <c r="D525" s="76" t="n"/>
      <c r="E525" s="76" t="n"/>
      <c r="F525" s="21" t="n"/>
      <c r="G525" s="76" t="n"/>
      <c r="H525" s="99" t="n"/>
      <c r="I525" s="100" t="n"/>
      <c r="J525" s="93" t="n"/>
      <c r="K525" s="109" t="n"/>
      <c r="L525" s="90" t="n"/>
    </row>
    <row r="526" ht="19.5" customHeight="1" s="155" thickBot="1">
      <c r="A526" s="65" t="n"/>
      <c r="B526" s="110" t="n"/>
      <c r="C526" s="91" t="n"/>
      <c r="D526" s="77" t="n"/>
      <c r="E526" s="77" t="n"/>
      <c r="F526" s="22" t="n"/>
      <c r="G526" s="77" t="n"/>
      <c r="H526" s="101" t="n"/>
      <c r="I526" s="102" t="n"/>
      <c r="J526" s="94" t="n"/>
      <c r="K526" s="110" t="n"/>
      <c r="L526" s="91" t="n"/>
    </row>
    <row r="527" ht="19.5" customHeight="1" s="155" thickBot="1">
      <c r="A527" s="63" t="n"/>
      <c r="B527" s="108" t="n"/>
      <c r="C527" s="89" t="n"/>
      <c r="D527" s="111" t="n"/>
      <c r="E527" s="112" t="n"/>
      <c r="F527" s="112" t="n"/>
      <c r="G527" s="112" t="n"/>
      <c r="H527" s="112" t="n"/>
      <c r="I527" s="113" t="n"/>
      <c r="J527" s="92" t="n"/>
      <c r="K527" s="108" t="n"/>
      <c r="L527" s="89" t="n"/>
    </row>
    <row r="528" ht="18.6" customHeight="1" s="155">
      <c r="A528" s="64" t="n"/>
      <c r="B528" s="109" t="n"/>
      <c r="C528" s="90" t="n"/>
      <c r="D528" s="95" t="n"/>
      <c r="E528" s="96" t="n"/>
      <c r="F528" s="18" t="n"/>
      <c r="G528" s="89" t="n"/>
      <c r="H528" s="89" t="n"/>
      <c r="I528" s="28" t="n"/>
      <c r="J528" s="93" t="n"/>
      <c r="K528" s="109" t="n"/>
      <c r="L528" s="90" t="n"/>
    </row>
    <row r="529" ht="19.5" customHeight="1" s="155" thickBot="1">
      <c r="A529" s="64" t="n"/>
      <c r="B529" s="109" t="n"/>
      <c r="C529" s="90" t="n"/>
      <c r="D529" s="97" t="n"/>
      <c r="E529" s="98" t="n"/>
      <c r="F529" s="19" t="n"/>
      <c r="G529" s="91" t="n"/>
      <c r="H529" s="91" t="n"/>
      <c r="I529" s="20" t="n"/>
      <c r="J529" s="93" t="n"/>
      <c r="K529" s="109" t="n"/>
      <c r="L529" s="90" t="n"/>
    </row>
    <row r="530">
      <c r="A530" s="64" t="n"/>
      <c r="B530" s="109" t="n"/>
      <c r="C530" s="90" t="n"/>
      <c r="D530" s="76" t="n"/>
      <c r="E530" s="76" t="n"/>
      <c r="F530" s="21" t="n"/>
      <c r="G530" s="76" t="n"/>
      <c r="H530" s="85" t="n"/>
      <c r="I530" s="86" t="n"/>
      <c r="J530" s="93" t="n"/>
      <c r="K530" s="109" t="n"/>
      <c r="L530" s="90" t="n"/>
    </row>
    <row r="531" ht="19.5" customHeight="1" s="155" thickBot="1">
      <c r="A531" s="65" t="n"/>
      <c r="B531" s="110" t="n"/>
      <c r="C531" s="91" t="n"/>
      <c r="D531" s="77" t="n"/>
      <c r="E531" s="77" t="n"/>
      <c r="F531" s="22" t="n"/>
      <c r="G531" s="77" t="n"/>
      <c r="H531" s="87" t="n"/>
      <c r="I531" s="88" t="n"/>
      <c r="J531" s="94" t="n"/>
      <c r="K531" s="110" t="n"/>
      <c r="L531" s="91" t="n"/>
    </row>
    <row r="532" ht="19.5" customHeight="1" s="155" thickBot="1">
      <c r="A532" s="63" t="n"/>
      <c r="B532" s="108" t="n"/>
      <c r="C532" s="89" t="n"/>
      <c r="D532" s="111" t="n"/>
      <c r="E532" s="112" t="n"/>
      <c r="F532" s="112" t="n"/>
      <c r="G532" s="112" t="n"/>
      <c r="H532" s="112" t="n"/>
      <c r="I532" s="113" t="n"/>
      <c r="J532" s="92" t="n"/>
      <c r="K532" s="108" t="n"/>
      <c r="L532" s="89" t="n"/>
    </row>
    <row r="533" ht="28.5" customHeight="1" s="155">
      <c r="A533" s="64" t="n"/>
      <c r="B533" s="109" t="n"/>
      <c r="C533" s="90" t="n"/>
      <c r="D533" s="95" t="n"/>
      <c r="E533" s="96" t="n"/>
      <c r="F533" s="18" t="n"/>
      <c r="G533" s="89" t="n"/>
      <c r="H533" s="89" t="n"/>
      <c r="I533" s="28" t="n"/>
      <c r="J533" s="93" t="n"/>
      <c r="K533" s="109" t="n"/>
      <c r="L533" s="90" t="n"/>
    </row>
    <row r="534" ht="19.5" customHeight="1" s="155" thickBot="1">
      <c r="A534" s="64" t="n"/>
      <c r="B534" s="109" t="n"/>
      <c r="C534" s="90" t="n"/>
      <c r="D534" s="97" t="n"/>
      <c r="E534" s="98" t="n"/>
      <c r="F534" s="19" t="n"/>
      <c r="G534" s="91" t="n"/>
      <c r="H534" s="91" t="n"/>
      <c r="I534" s="20" t="n"/>
      <c r="J534" s="93" t="n"/>
      <c r="K534" s="109" t="n"/>
      <c r="L534" s="90" t="n"/>
    </row>
    <row r="535" ht="18.6" customHeight="1" s="155">
      <c r="A535" s="64" t="n"/>
      <c r="B535" s="109" t="n"/>
      <c r="C535" s="90" t="n"/>
      <c r="D535" s="76" t="n"/>
      <c r="E535" s="76" t="n"/>
      <c r="F535" s="21" t="n"/>
      <c r="G535" s="76" t="n"/>
      <c r="H535" s="85" t="n"/>
      <c r="I535" s="86" t="n"/>
      <c r="J535" s="93" t="n"/>
      <c r="K535" s="109" t="n"/>
      <c r="L535" s="90" t="n"/>
    </row>
    <row r="536" ht="19.5" customHeight="1" s="155" thickBot="1">
      <c r="A536" s="65" t="n"/>
      <c r="B536" s="110" t="n"/>
      <c r="C536" s="91" t="n"/>
      <c r="D536" s="77" t="n"/>
      <c r="E536" s="77" t="n"/>
      <c r="F536" s="22" t="n"/>
      <c r="G536" s="77" t="n"/>
      <c r="H536" s="87" t="n"/>
      <c r="I536" s="88" t="n"/>
      <c r="J536" s="94" t="n"/>
      <c r="K536" s="110" t="n"/>
      <c r="L536" s="91" t="n"/>
    </row>
    <row r="537" ht="19.5" customHeight="1" s="155" thickBot="1">
      <c r="A537" s="66" t="n"/>
      <c r="B537" s="132" t="n"/>
      <c r="C537" s="69" t="n"/>
      <c r="D537" s="135" t="n"/>
      <c r="E537" s="136" t="n"/>
      <c r="F537" s="136" t="n"/>
      <c r="G537" s="136" t="n"/>
      <c r="H537" s="136" t="n"/>
      <c r="I537" s="137" t="n"/>
      <c r="J537" s="78" t="n"/>
      <c r="K537" s="132" t="n"/>
      <c r="L537" s="69" t="n"/>
    </row>
    <row r="538" ht="18.6" customHeight="1" s="155">
      <c r="A538" s="67" t="n"/>
      <c r="B538" s="133" t="n"/>
      <c r="C538" s="70" t="n"/>
      <c r="D538" s="72" t="n"/>
      <c r="E538" s="73" t="n"/>
      <c r="F538" s="25" t="n"/>
      <c r="G538" s="69" t="n"/>
      <c r="H538" s="69" t="n"/>
      <c r="I538" s="61" t="n"/>
      <c r="J538" s="79" t="n"/>
      <c r="K538" s="133" t="n"/>
      <c r="L538" s="70" t="n"/>
    </row>
    <row r="539" ht="19.5" customHeight="1" s="155" thickBot="1">
      <c r="A539" s="67" t="n"/>
      <c r="B539" s="133" t="n"/>
      <c r="C539" s="70" t="n"/>
      <c r="D539" s="74" t="n"/>
      <c r="E539" s="75" t="n"/>
      <c r="F539" s="26" t="n"/>
      <c r="G539" s="71" t="n"/>
      <c r="H539" s="71" t="n"/>
      <c r="I539" s="27" t="n"/>
      <c r="J539" s="79" t="n"/>
      <c r="K539" s="133" t="n"/>
      <c r="L539" s="70" t="n"/>
    </row>
    <row r="540">
      <c r="A540" s="67" t="n"/>
      <c r="B540" s="133" t="n"/>
      <c r="C540" s="70" t="n"/>
      <c r="D540" s="76" t="n"/>
      <c r="E540" s="76" t="n"/>
      <c r="F540" s="21" t="n"/>
      <c r="G540" s="76" t="n"/>
      <c r="H540" s="99" t="n"/>
      <c r="I540" s="100" t="n"/>
      <c r="J540" s="79" t="n"/>
      <c r="K540" s="133" t="n"/>
      <c r="L540" s="70" t="n"/>
    </row>
    <row r="541" ht="19.5" customHeight="1" s="155" thickBot="1">
      <c r="A541" s="68" t="n"/>
      <c r="B541" s="134" t="n"/>
      <c r="C541" s="71" t="n"/>
      <c r="D541" s="77" t="n"/>
      <c r="E541" s="77" t="n"/>
      <c r="F541" s="22" t="n"/>
      <c r="G541" s="77" t="n"/>
      <c r="H541" s="101" t="n"/>
      <c r="I541" s="102" t="n"/>
      <c r="J541" s="80" t="n"/>
      <c r="K541" s="134" t="n"/>
      <c r="L541" s="71" t="n"/>
    </row>
    <row r="542" ht="19.5" customHeight="1" s="155" thickBot="1">
      <c r="A542" s="63" t="n"/>
      <c r="B542" s="108" t="n"/>
      <c r="C542" s="89" t="n"/>
      <c r="D542" s="111" t="n"/>
      <c r="E542" s="112" t="n"/>
      <c r="F542" s="112" t="n"/>
      <c r="G542" s="112" t="n"/>
      <c r="H542" s="112" t="n"/>
      <c r="I542" s="113" t="n"/>
      <c r="J542" s="92" t="n"/>
      <c r="K542" s="108" t="n"/>
      <c r="L542" s="89" t="n"/>
    </row>
    <row r="543" ht="18.6" customHeight="1" s="155">
      <c r="A543" s="64" t="n"/>
      <c r="B543" s="109" t="n"/>
      <c r="C543" s="90" t="n"/>
      <c r="D543" s="95" t="n"/>
      <c r="E543" s="96" t="n"/>
      <c r="F543" s="18" t="n"/>
      <c r="G543" s="89" t="n"/>
      <c r="H543" s="89" t="n"/>
      <c r="I543" s="62" t="n"/>
      <c r="J543" s="93" t="n"/>
      <c r="K543" s="109" t="n"/>
      <c r="L543" s="90" t="n"/>
    </row>
    <row r="544" ht="19.5" customHeight="1" s="155" thickBot="1">
      <c r="A544" s="64" t="n"/>
      <c r="B544" s="109" t="n"/>
      <c r="C544" s="90" t="n"/>
      <c r="D544" s="97" t="n"/>
      <c r="E544" s="98" t="n"/>
      <c r="F544" s="19" t="n"/>
      <c r="G544" s="91" t="n"/>
      <c r="H544" s="91" t="n"/>
      <c r="I544" s="20" t="n"/>
      <c r="J544" s="93" t="n"/>
      <c r="K544" s="109" t="n"/>
      <c r="L544" s="90" t="n"/>
    </row>
    <row r="545">
      <c r="A545" s="64" t="n"/>
      <c r="B545" s="109" t="n"/>
      <c r="C545" s="90" t="n"/>
      <c r="D545" s="76" t="n"/>
      <c r="E545" s="76" t="n"/>
      <c r="F545" s="21" t="n"/>
      <c r="G545" s="76" t="n"/>
      <c r="H545" s="99" t="n"/>
      <c r="I545" s="100" t="n"/>
      <c r="J545" s="93" t="n"/>
      <c r="K545" s="109" t="n"/>
      <c r="L545" s="90" t="n"/>
    </row>
    <row r="546" ht="19.5" customHeight="1" s="155" thickBot="1">
      <c r="A546" s="65" t="n"/>
      <c r="B546" s="110" t="n"/>
      <c r="C546" s="91" t="n"/>
      <c r="D546" s="77" t="n"/>
      <c r="E546" s="77" t="n"/>
      <c r="F546" s="22" t="n"/>
      <c r="G546" s="77" t="n"/>
      <c r="H546" s="101" t="n"/>
      <c r="I546" s="102" t="n"/>
      <c r="J546" s="94" t="n"/>
      <c r="K546" s="110" t="n"/>
      <c r="L546" s="91" t="n"/>
    </row>
    <row r="547" ht="19.5" customHeight="1" s="155" thickBot="1">
      <c r="A547" s="66" t="n"/>
      <c r="B547" s="132" t="n"/>
      <c r="C547" s="69" t="n"/>
      <c r="D547" s="135" t="n"/>
      <c r="E547" s="136" t="n"/>
      <c r="F547" s="136" t="n"/>
      <c r="G547" s="136" t="n"/>
      <c r="H547" s="136" t="n"/>
      <c r="I547" s="137" t="n"/>
      <c r="J547" s="78" t="n"/>
      <c r="K547" s="132" t="n"/>
      <c r="L547" s="69" t="n"/>
    </row>
    <row r="548" ht="18.6" customHeight="1" s="155">
      <c r="A548" s="67" t="n"/>
      <c r="B548" s="133" t="n"/>
      <c r="C548" s="70" t="n"/>
      <c r="D548" s="72" t="n"/>
      <c r="E548" s="73" t="n"/>
      <c r="F548" s="25" t="n"/>
      <c r="G548" s="69" t="n"/>
      <c r="H548" s="69" t="n"/>
      <c r="I548" s="61" t="n"/>
      <c r="J548" s="79" t="n"/>
      <c r="K548" s="133" t="n"/>
      <c r="L548" s="70" t="n"/>
    </row>
    <row r="549" ht="19.5" customHeight="1" s="155" thickBot="1">
      <c r="A549" s="67" t="n"/>
      <c r="B549" s="133" t="n"/>
      <c r="C549" s="70" t="n"/>
      <c r="D549" s="74" t="n"/>
      <c r="E549" s="75" t="n"/>
      <c r="F549" s="26" t="n"/>
      <c r="G549" s="71" t="n"/>
      <c r="H549" s="71" t="n"/>
      <c r="I549" s="27" t="n"/>
      <c r="J549" s="79" t="n"/>
      <c r="K549" s="133" t="n"/>
      <c r="L549" s="70" t="n"/>
    </row>
    <row r="550">
      <c r="A550" s="67" t="n"/>
      <c r="B550" s="133" t="n"/>
      <c r="C550" s="70" t="n"/>
      <c r="D550" s="76" t="n"/>
      <c r="E550" s="76" t="n"/>
      <c r="F550" s="21" t="n"/>
      <c r="G550" s="76" t="n"/>
      <c r="H550" s="99" t="n"/>
      <c r="I550" s="100" t="n"/>
      <c r="J550" s="79" t="n"/>
      <c r="K550" s="133" t="n"/>
      <c r="L550" s="70" t="n"/>
    </row>
    <row r="551" ht="19.5" customHeight="1" s="155" thickBot="1">
      <c r="A551" s="68" t="n"/>
      <c r="B551" s="134" t="n"/>
      <c r="C551" s="71" t="n"/>
      <c r="D551" s="77" t="n"/>
      <c r="E551" s="77" t="n"/>
      <c r="F551" s="22" t="n"/>
      <c r="G551" s="77" t="n"/>
      <c r="H551" s="101" t="n"/>
      <c r="I551" s="102" t="n"/>
      <c r="J551" s="80" t="n"/>
      <c r="K551" s="134" t="n"/>
      <c r="L551" s="71" t="n"/>
    </row>
    <row r="552" ht="19.5" customHeight="1" s="155" thickBot="1">
      <c r="A552" s="63" t="n"/>
      <c r="B552" s="108" t="n"/>
      <c r="C552" s="89" t="n"/>
      <c r="D552" s="111" t="n"/>
      <c r="E552" s="112" t="n"/>
      <c r="F552" s="112" t="n"/>
      <c r="G552" s="112" t="n"/>
      <c r="H552" s="112" t="n"/>
      <c r="I552" s="113" t="n"/>
      <c r="J552" s="92" t="n"/>
      <c r="K552" s="108" t="n"/>
      <c r="L552" s="89" t="n"/>
    </row>
    <row r="553" ht="18.6" customHeight="1" s="155">
      <c r="A553" s="64" t="n"/>
      <c r="B553" s="109" t="n"/>
      <c r="C553" s="90" t="n"/>
      <c r="D553" s="95" t="n"/>
      <c r="E553" s="96" t="n"/>
      <c r="F553" s="18" t="n"/>
      <c r="G553" s="89" t="n"/>
      <c r="H553" s="89" t="n"/>
      <c r="I553" s="28" t="n"/>
      <c r="J553" s="93" t="n"/>
      <c r="K553" s="109" t="n"/>
      <c r="L553" s="90" t="n"/>
    </row>
    <row r="554" ht="19.5" customHeight="1" s="155" thickBot="1">
      <c r="A554" s="64" t="n"/>
      <c r="B554" s="109" t="n"/>
      <c r="C554" s="90" t="n"/>
      <c r="D554" s="97" t="n"/>
      <c r="E554" s="98" t="n"/>
      <c r="F554" s="19" t="n"/>
      <c r="G554" s="91" t="n"/>
      <c r="H554" s="91" t="n"/>
      <c r="I554" s="20" t="n"/>
      <c r="J554" s="93" t="n"/>
      <c r="K554" s="109" t="n"/>
      <c r="L554" s="90" t="n"/>
    </row>
    <row r="555">
      <c r="A555" s="64" t="n"/>
      <c r="B555" s="109" t="n"/>
      <c r="C555" s="90" t="n"/>
      <c r="D555" s="76" t="n"/>
      <c r="E555" s="76" t="n"/>
      <c r="F555" s="21" t="n"/>
      <c r="G555" s="76" t="n"/>
      <c r="H555" s="85" t="n"/>
      <c r="I555" s="86" t="n"/>
      <c r="J555" s="93" t="n"/>
      <c r="K555" s="109" t="n"/>
      <c r="L555" s="90" t="n"/>
    </row>
    <row r="556" ht="19.5" customHeight="1" s="155" thickBot="1">
      <c r="A556" s="65" t="n"/>
      <c r="B556" s="110" t="n"/>
      <c r="C556" s="91" t="n"/>
      <c r="D556" s="77" t="n"/>
      <c r="E556" s="77" t="n"/>
      <c r="F556" s="22" t="n"/>
      <c r="G556" s="77" t="n"/>
      <c r="H556" s="87" t="n"/>
      <c r="I556" s="88" t="n"/>
      <c r="J556" s="94" t="n"/>
      <c r="K556" s="110" t="n"/>
      <c r="L556" s="91" t="n"/>
    </row>
    <row r="557" ht="19.5" customHeight="1" s="155" thickBot="1">
      <c r="A557" s="63" t="n"/>
      <c r="B557" s="108" t="n"/>
      <c r="C557" s="89" t="n"/>
      <c r="D557" s="111" t="n"/>
      <c r="E557" s="112" t="n"/>
      <c r="F557" s="112" t="n"/>
      <c r="G557" s="112" t="n"/>
      <c r="H557" s="112" t="n"/>
      <c r="I557" s="113" t="n"/>
      <c r="J557" s="92" t="n"/>
      <c r="K557" s="108" t="n"/>
      <c r="L557" s="89" t="n"/>
    </row>
    <row r="558" ht="28.5" customHeight="1" s="155">
      <c r="A558" s="64" t="n"/>
      <c r="B558" s="109" t="n"/>
      <c r="C558" s="90" t="n"/>
      <c r="D558" s="95" t="n"/>
      <c r="E558" s="96" t="n"/>
      <c r="F558" s="18" t="n"/>
      <c r="G558" s="89" t="n"/>
      <c r="H558" s="89" t="n"/>
      <c r="I558" s="28" t="n"/>
      <c r="J558" s="93" t="n"/>
      <c r="K558" s="109" t="n"/>
      <c r="L558" s="90" t="n"/>
    </row>
    <row r="559" ht="19.5" customHeight="1" s="155" thickBot="1">
      <c r="A559" s="64" t="n"/>
      <c r="B559" s="109" t="n"/>
      <c r="C559" s="90" t="n"/>
      <c r="D559" s="97" t="n"/>
      <c r="E559" s="98" t="n"/>
      <c r="F559" s="19" t="n"/>
      <c r="G559" s="91" t="n"/>
      <c r="H559" s="91" t="n"/>
      <c r="I559" s="20" t="n"/>
      <c r="J559" s="93" t="n"/>
      <c r="K559" s="109" t="n"/>
      <c r="L559" s="90" t="n"/>
    </row>
    <row r="560" ht="18.6" customHeight="1" s="155">
      <c r="A560" s="64" t="n"/>
      <c r="B560" s="109" t="n"/>
      <c r="C560" s="90" t="n"/>
      <c r="D560" s="76" t="n"/>
      <c r="E560" s="76" t="n"/>
      <c r="F560" s="21" t="n"/>
      <c r="G560" s="76" t="n"/>
      <c r="H560" s="85" t="n"/>
      <c r="I560" s="86" t="n"/>
      <c r="J560" s="93" t="n"/>
      <c r="K560" s="109" t="n"/>
      <c r="L560" s="90" t="n"/>
    </row>
    <row r="561" ht="19.5" customHeight="1" s="155" thickBot="1">
      <c r="A561" s="65" t="n"/>
      <c r="B561" s="110" t="n"/>
      <c r="C561" s="91" t="n"/>
      <c r="D561" s="77" t="n"/>
      <c r="E561" s="77" t="n"/>
      <c r="F561" s="22" t="n"/>
      <c r="G561" s="77" t="n"/>
      <c r="H561" s="87" t="n"/>
      <c r="I561" s="88" t="n"/>
      <c r="J561" s="94" t="n"/>
      <c r="K561" s="110" t="n"/>
      <c r="L561" s="91" t="n"/>
    </row>
    <row r="562" ht="19.5" customHeight="1" s="155" thickBot="1">
      <c r="A562" s="66" t="n"/>
      <c r="B562" s="132" t="n"/>
      <c r="C562" s="69" t="n"/>
      <c r="D562" s="135" t="n"/>
      <c r="E562" s="136" t="n"/>
      <c r="F562" s="136" t="n"/>
      <c r="G562" s="136" t="n"/>
      <c r="H562" s="136" t="n"/>
      <c r="I562" s="137" t="n"/>
      <c r="J562" s="78" t="n"/>
      <c r="K562" s="132" t="n"/>
      <c r="L562" s="69" t="n"/>
    </row>
    <row r="563" ht="28.5" customHeight="1" s="155">
      <c r="A563" s="67" t="n"/>
      <c r="B563" s="133" t="n"/>
      <c r="C563" s="70" t="n"/>
      <c r="D563" s="72" t="n"/>
      <c r="E563" s="73" t="n"/>
      <c r="F563" s="25" t="n"/>
      <c r="G563" s="69" t="n"/>
      <c r="H563" s="69" t="n"/>
      <c r="I563" s="61" t="n"/>
      <c r="J563" s="79" t="n"/>
      <c r="K563" s="133" t="n"/>
      <c r="L563" s="70" t="n"/>
    </row>
    <row r="564" ht="19.5" customHeight="1" s="155" thickBot="1">
      <c r="A564" s="67" t="n"/>
      <c r="B564" s="133" t="n"/>
      <c r="C564" s="70" t="n"/>
      <c r="D564" s="74" t="n"/>
      <c r="E564" s="75" t="n"/>
      <c r="F564" s="26" t="n"/>
      <c r="G564" s="71" t="n"/>
      <c r="H564" s="71" t="n"/>
      <c r="I564" s="27" t="n"/>
      <c r="J564" s="79" t="n"/>
      <c r="K564" s="133" t="n"/>
      <c r="L564" s="70" t="n"/>
    </row>
    <row r="565" ht="18.6" customHeight="1" s="155">
      <c r="A565" s="67" t="n"/>
      <c r="B565" s="133" t="n"/>
      <c r="C565" s="70" t="n"/>
      <c r="D565" s="76" t="n"/>
      <c r="E565" s="76" t="n"/>
      <c r="F565" s="21" t="n"/>
      <c r="G565" s="76" t="n"/>
      <c r="H565" s="99" t="n"/>
      <c r="I565" s="100" t="n"/>
      <c r="J565" s="79" t="n"/>
      <c r="K565" s="133" t="n"/>
      <c r="L565" s="70" t="n"/>
    </row>
    <row r="566" ht="19.5" customHeight="1" s="155" thickBot="1">
      <c r="A566" s="68" t="n"/>
      <c r="B566" s="134" t="n"/>
      <c r="C566" s="71" t="n"/>
      <c r="D566" s="77" t="n"/>
      <c r="E566" s="77" t="n"/>
      <c r="F566" s="22" t="n"/>
      <c r="G566" s="77" t="n"/>
      <c r="H566" s="101" t="n"/>
      <c r="I566" s="102" t="n"/>
      <c r="J566" s="80" t="n"/>
      <c r="K566" s="134" t="n"/>
      <c r="L566" s="71" t="n"/>
    </row>
    <row r="567" ht="19.5" customHeight="1" s="155" thickBot="1">
      <c r="A567" s="66" t="n"/>
      <c r="B567" s="132" t="n"/>
      <c r="C567" s="69" t="n"/>
      <c r="D567" s="135" t="n"/>
      <c r="E567" s="136" t="n"/>
      <c r="F567" s="136" t="n"/>
      <c r="G567" s="136" t="n"/>
      <c r="H567" s="136" t="n"/>
      <c r="I567" s="137" t="n"/>
      <c r="J567" s="78" t="n"/>
      <c r="K567" s="132" t="n"/>
      <c r="L567" s="69" t="n"/>
    </row>
    <row r="568">
      <c r="A568" s="67" t="n"/>
      <c r="B568" s="133" t="n"/>
      <c r="C568" s="70" t="n"/>
      <c r="D568" s="72" t="n"/>
      <c r="E568" s="73" t="n"/>
      <c r="F568" s="25" t="n"/>
      <c r="G568" s="69" t="n"/>
      <c r="H568" s="69" t="n"/>
      <c r="I568" s="145" t="n"/>
      <c r="J568" s="79" t="n"/>
      <c r="K568" s="133" t="n"/>
      <c r="L568" s="70" t="n"/>
    </row>
    <row r="569" ht="19.5" customHeight="1" s="155" thickBot="1">
      <c r="A569" s="67" t="n"/>
      <c r="B569" s="133" t="n"/>
      <c r="C569" s="70" t="n"/>
      <c r="D569" s="74" t="n"/>
      <c r="E569" s="75" t="n"/>
      <c r="F569" s="26" t="n"/>
      <c r="G569" s="71" t="n"/>
      <c r="H569" s="71" t="n"/>
      <c r="I569" s="146" t="n"/>
      <c r="J569" s="79" t="n"/>
      <c r="K569" s="133" t="n"/>
      <c r="L569" s="70" t="n"/>
    </row>
    <row r="570" ht="18.6" customHeight="1" s="155">
      <c r="A570" s="67" t="n"/>
      <c r="B570" s="133" t="n"/>
      <c r="C570" s="70" t="n"/>
      <c r="D570" s="76" t="n"/>
      <c r="E570" s="76" t="n"/>
      <c r="F570" s="21" t="n"/>
      <c r="G570" s="76" t="n"/>
      <c r="H570" s="81" t="n"/>
      <c r="I570" s="82" t="n"/>
      <c r="J570" s="79" t="n"/>
      <c r="K570" s="133" t="n"/>
      <c r="L570" s="70" t="n"/>
    </row>
    <row r="571" ht="19.5" customHeight="1" s="155" thickBot="1">
      <c r="A571" s="68" t="n"/>
      <c r="B571" s="134" t="n"/>
      <c r="C571" s="71" t="n"/>
      <c r="D571" s="77" t="n"/>
      <c r="E571" s="77" t="n"/>
      <c r="F571" s="22" t="n"/>
      <c r="G571" s="77" t="n"/>
      <c r="H571" s="83" t="n"/>
      <c r="I571" s="84" t="n"/>
      <c r="J571" s="80" t="n"/>
      <c r="K571" s="134" t="n"/>
      <c r="L571" s="71" t="n"/>
    </row>
    <row r="572" ht="19.5" customHeight="1" s="155" thickBot="1">
      <c r="A572" s="66" t="n"/>
      <c r="B572" s="132" t="n"/>
      <c r="C572" s="69" t="n"/>
      <c r="D572" s="135" t="n"/>
      <c r="E572" s="136" t="n"/>
      <c r="F572" s="136" t="n"/>
      <c r="G572" s="136" t="n"/>
      <c r="H572" s="136" t="n"/>
      <c r="I572" s="137" t="n"/>
      <c r="J572" s="78" t="n"/>
      <c r="K572" s="132" t="n"/>
      <c r="L572" s="69" t="n"/>
    </row>
    <row r="573">
      <c r="A573" s="67" t="n"/>
      <c r="B573" s="133" t="n"/>
      <c r="C573" s="70" t="n"/>
      <c r="D573" s="72" t="n"/>
      <c r="E573" s="73" t="n"/>
      <c r="F573" s="25" t="n"/>
      <c r="G573" s="69" t="n"/>
      <c r="H573" s="69" t="n"/>
      <c r="I573" s="145" t="n"/>
      <c r="J573" s="79" t="n"/>
      <c r="K573" s="133" t="n"/>
      <c r="L573" s="70" t="n"/>
    </row>
    <row r="574" ht="19.5" customHeight="1" s="155" thickBot="1">
      <c r="A574" s="67" t="n"/>
      <c r="B574" s="133" t="n"/>
      <c r="C574" s="70" t="n"/>
      <c r="D574" s="74" t="n"/>
      <c r="E574" s="75" t="n"/>
      <c r="F574" s="26" t="n"/>
      <c r="G574" s="71" t="n"/>
      <c r="H574" s="71" t="n"/>
      <c r="I574" s="146" t="n"/>
      <c r="J574" s="79" t="n"/>
      <c r="K574" s="133" t="n"/>
      <c r="L574" s="70" t="n"/>
    </row>
    <row r="575" ht="18.6" customHeight="1" s="155">
      <c r="A575" s="67" t="n"/>
      <c r="B575" s="133" t="n"/>
      <c r="C575" s="70" t="n"/>
      <c r="D575" s="76" t="n"/>
      <c r="E575" s="76" t="n"/>
      <c r="F575" s="21" t="n"/>
      <c r="G575" s="76" t="n"/>
      <c r="H575" s="81" t="n"/>
      <c r="I575" s="82" t="n"/>
      <c r="J575" s="79" t="n"/>
      <c r="K575" s="133" t="n"/>
      <c r="L575" s="70" t="n"/>
    </row>
    <row r="576" ht="19.5" customHeight="1" s="155" thickBot="1">
      <c r="A576" s="68" t="n"/>
      <c r="B576" s="134" t="n"/>
      <c r="C576" s="71" t="n"/>
      <c r="D576" s="77" t="n"/>
      <c r="E576" s="77" t="n"/>
      <c r="F576" s="22" t="n"/>
      <c r="G576" s="77" t="n"/>
      <c r="H576" s="83" t="n"/>
      <c r="I576" s="84" t="n"/>
      <c r="J576" s="80" t="n"/>
      <c r="K576" s="134" t="n"/>
      <c r="L576" s="71" t="n"/>
    </row>
    <row r="577" ht="19.5" customHeight="1" s="155" thickBot="1">
      <c r="A577" s="63" t="n"/>
      <c r="B577" s="108" t="n"/>
      <c r="C577" s="89" t="n"/>
      <c r="D577" s="111" t="n"/>
      <c r="E577" s="112" t="n"/>
      <c r="F577" s="112" t="n"/>
      <c r="G577" s="112" t="n"/>
      <c r="H577" s="112" t="n"/>
      <c r="I577" s="113" t="n"/>
      <c r="J577" s="92" t="n"/>
      <c r="K577" s="108" t="n"/>
      <c r="L577" s="89" t="n"/>
    </row>
    <row r="578">
      <c r="A578" s="64" t="n"/>
      <c r="B578" s="109" t="n"/>
      <c r="C578" s="90" t="n"/>
      <c r="D578" s="95" t="n"/>
      <c r="E578" s="96" t="n"/>
      <c r="F578" s="18" t="n"/>
      <c r="G578" s="89" t="n"/>
      <c r="H578" s="89" t="n"/>
      <c r="I578" s="121" t="n"/>
      <c r="J578" s="93" t="n"/>
      <c r="K578" s="109" t="n"/>
      <c r="L578" s="90" t="n"/>
    </row>
    <row r="579" ht="19.5" customHeight="1" s="155" thickBot="1">
      <c r="A579" s="64" t="n"/>
      <c r="B579" s="109" t="n"/>
      <c r="C579" s="90" t="n"/>
      <c r="D579" s="97" t="n"/>
      <c r="E579" s="98" t="n"/>
      <c r="F579" s="19" t="n"/>
      <c r="G579" s="91" t="n"/>
      <c r="H579" s="91" t="n"/>
      <c r="I579" s="122" t="n"/>
      <c r="J579" s="93" t="n"/>
      <c r="K579" s="109" t="n"/>
      <c r="L579" s="90" t="n"/>
    </row>
    <row r="580" ht="18.6" customHeight="1" s="155">
      <c r="A580" s="64" t="n"/>
      <c r="B580" s="109" t="n"/>
      <c r="C580" s="90" t="n"/>
      <c r="D580" s="76" t="n"/>
      <c r="E580" s="76" t="n"/>
      <c r="F580" s="21" t="n"/>
      <c r="G580" s="76" t="n"/>
      <c r="H580" s="81" t="n"/>
      <c r="I580" s="82" t="n"/>
      <c r="J580" s="93" t="n"/>
      <c r="K580" s="109" t="n"/>
      <c r="L580" s="90" t="n"/>
    </row>
    <row r="581" ht="19.5" customHeight="1" s="155" thickBot="1">
      <c r="A581" s="65" t="n"/>
      <c r="B581" s="110" t="n"/>
      <c r="C581" s="91" t="n"/>
      <c r="D581" s="77" t="n"/>
      <c r="E581" s="77" t="n"/>
      <c r="F581" s="22" t="n"/>
      <c r="G581" s="77" t="n"/>
      <c r="H581" s="83" t="n"/>
      <c r="I581" s="84" t="n"/>
      <c r="J581" s="94" t="n"/>
      <c r="K581" s="110" t="n"/>
      <c r="L581" s="91" t="n"/>
    </row>
    <row r="582" ht="19.5" customHeight="1" s="155" thickBot="1">
      <c r="A582" s="66" t="n"/>
      <c r="B582" s="132" t="n"/>
      <c r="C582" s="69" t="n"/>
      <c r="D582" s="135" t="n"/>
      <c r="E582" s="136" t="n"/>
      <c r="F582" s="136" t="n"/>
      <c r="G582" s="136" t="n"/>
      <c r="H582" s="136" t="n"/>
      <c r="I582" s="137" t="n"/>
      <c r="J582" s="78" t="n"/>
      <c r="K582" s="132" t="n"/>
      <c r="L582" s="69" t="n"/>
    </row>
    <row r="583">
      <c r="A583" s="67" t="n"/>
      <c r="B583" s="133" t="n"/>
      <c r="C583" s="70" t="n"/>
      <c r="D583" s="72" t="n"/>
      <c r="E583" s="73" t="n"/>
      <c r="F583" s="25" t="n"/>
      <c r="G583" s="69" t="n"/>
      <c r="H583" s="69" t="n"/>
      <c r="I583" s="145" t="n"/>
      <c r="J583" s="79" t="n"/>
      <c r="K583" s="133" t="n"/>
      <c r="L583" s="70" t="n"/>
    </row>
    <row r="584" ht="19.5" customHeight="1" s="155" thickBot="1">
      <c r="A584" s="67" t="n"/>
      <c r="B584" s="133" t="n"/>
      <c r="C584" s="70" t="n"/>
      <c r="D584" s="74" t="n"/>
      <c r="E584" s="75" t="n"/>
      <c r="F584" s="26" t="n"/>
      <c r="G584" s="71" t="n"/>
      <c r="H584" s="71" t="n"/>
      <c r="I584" s="146" t="n"/>
      <c r="J584" s="79" t="n"/>
      <c r="K584" s="133" t="n"/>
      <c r="L584" s="70" t="n"/>
    </row>
    <row r="585" ht="18.6" customHeight="1" s="155">
      <c r="A585" s="67" t="n"/>
      <c r="B585" s="133" t="n"/>
      <c r="C585" s="70" t="n"/>
      <c r="D585" s="76" t="n"/>
      <c r="E585" s="76" t="n"/>
      <c r="F585" s="21" t="n"/>
      <c r="G585" s="76" t="n"/>
      <c r="H585" s="81" t="n"/>
      <c r="I585" s="82" t="n"/>
      <c r="J585" s="79" t="n"/>
      <c r="K585" s="133" t="n"/>
      <c r="L585" s="70" t="n"/>
    </row>
    <row r="586" ht="19.5" customHeight="1" s="155" thickBot="1">
      <c r="A586" s="68" t="n"/>
      <c r="B586" s="134" t="n"/>
      <c r="C586" s="71" t="n"/>
      <c r="D586" s="77" t="n"/>
      <c r="E586" s="77" t="n"/>
      <c r="F586" s="22" t="n"/>
      <c r="G586" s="77" t="n"/>
      <c r="H586" s="83" t="n"/>
      <c r="I586" s="84" t="n"/>
      <c r="J586" s="80" t="n"/>
      <c r="K586" s="134" t="n"/>
      <c r="L586" s="71" t="n"/>
    </row>
    <row r="587" ht="19.5" customHeight="1" s="155" thickBot="1">
      <c r="A587" s="63" t="n"/>
      <c r="B587" s="108" t="n"/>
      <c r="C587" s="89" t="n"/>
      <c r="D587" s="111" t="n"/>
      <c r="E587" s="112" t="n"/>
      <c r="F587" s="112" t="n"/>
      <c r="G587" s="112" t="n"/>
      <c r="H587" s="112" t="n"/>
      <c r="I587" s="113" t="n"/>
      <c r="J587" s="92" t="n"/>
      <c r="K587" s="108" t="n"/>
      <c r="L587" s="89" t="n"/>
    </row>
    <row r="588" ht="28.5" customHeight="1" s="155">
      <c r="A588" s="64" t="n"/>
      <c r="B588" s="109" t="n"/>
      <c r="C588" s="90" t="n"/>
      <c r="D588" s="95" t="n"/>
      <c r="E588" s="96" t="n"/>
      <c r="F588" s="18" t="n"/>
      <c r="G588" s="89" t="n"/>
      <c r="H588" s="89" t="n"/>
      <c r="I588" s="121" t="n"/>
      <c r="J588" s="93" t="n"/>
      <c r="K588" s="109" t="n"/>
      <c r="L588" s="90" t="n"/>
    </row>
    <row r="589" ht="19.5" customHeight="1" s="155" thickBot="1">
      <c r="A589" s="64" t="n"/>
      <c r="B589" s="109" t="n"/>
      <c r="C589" s="90" t="n"/>
      <c r="D589" s="97" t="n"/>
      <c r="E589" s="98" t="n"/>
      <c r="F589" s="19" t="n"/>
      <c r="G589" s="91" t="n"/>
      <c r="H589" s="91" t="n"/>
      <c r="I589" s="122" t="n"/>
      <c r="J589" s="93" t="n"/>
      <c r="K589" s="109" t="n"/>
      <c r="L589" s="90" t="n"/>
    </row>
    <row r="590" ht="18.6" customHeight="1" s="155">
      <c r="A590" s="64" t="n"/>
      <c r="B590" s="109" t="n"/>
      <c r="C590" s="90" t="n"/>
      <c r="D590" s="76" t="n"/>
      <c r="E590" s="76" t="n"/>
      <c r="F590" s="21" t="n"/>
      <c r="G590" s="76" t="n"/>
      <c r="H590" s="81" t="n"/>
      <c r="I590" s="82" t="n"/>
      <c r="J590" s="93" t="n"/>
      <c r="K590" s="109" t="n"/>
      <c r="L590" s="90" t="n"/>
    </row>
    <row r="591" ht="19.5" customHeight="1" s="155" thickBot="1">
      <c r="A591" s="65" t="n"/>
      <c r="B591" s="110" t="n"/>
      <c r="C591" s="91" t="n"/>
      <c r="D591" s="77" t="n"/>
      <c r="E591" s="77" t="n"/>
      <c r="F591" s="22" t="n"/>
      <c r="G591" s="77" t="n"/>
      <c r="H591" s="83" t="n"/>
      <c r="I591" s="84" t="n"/>
      <c r="J591" s="94" t="n"/>
      <c r="K591" s="110" t="n"/>
      <c r="L591" s="91" t="n"/>
    </row>
    <row r="592" ht="19.5" customHeight="1" s="155" thickBot="1">
      <c r="A592" s="63" t="n"/>
      <c r="B592" s="108" t="n"/>
      <c r="C592" s="89" t="n"/>
      <c r="D592" s="111" t="n"/>
      <c r="E592" s="112" t="n"/>
      <c r="F592" s="112" t="n"/>
      <c r="G592" s="112" t="n"/>
      <c r="H592" s="112" t="n"/>
      <c r="I592" s="113" t="n"/>
      <c r="J592" s="92" t="n"/>
      <c r="K592" s="108" t="n"/>
      <c r="L592" s="89" t="n"/>
    </row>
    <row r="593" ht="28.5" customHeight="1" s="155">
      <c r="A593" s="64" t="n"/>
      <c r="B593" s="109" t="n"/>
      <c r="C593" s="90" t="n"/>
      <c r="D593" s="95" t="n"/>
      <c r="E593" s="96" t="n"/>
      <c r="F593" s="18" t="n"/>
      <c r="G593" s="89" t="n"/>
      <c r="H593" s="89" t="n"/>
      <c r="I593" s="121" t="n"/>
      <c r="J593" s="93" t="n"/>
      <c r="K593" s="109" t="n"/>
      <c r="L593" s="90" t="n"/>
    </row>
    <row r="594" ht="19.5" customHeight="1" s="155" thickBot="1">
      <c r="A594" s="64" t="n"/>
      <c r="B594" s="109" t="n"/>
      <c r="C594" s="90" t="n"/>
      <c r="D594" s="97" t="n"/>
      <c r="E594" s="98" t="n"/>
      <c r="F594" s="19" t="n"/>
      <c r="G594" s="91" t="n"/>
      <c r="H594" s="91" t="n"/>
      <c r="I594" s="122" t="n"/>
      <c r="J594" s="93" t="n"/>
      <c r="K594" s="109" t="n"/>
      <c r="L594" s="90" t="n"/>
    </row>
    <row r="595" ht="18.6" customHeight="1" s="155">
      <c r="A595" s="64" t="n"/>
      <c r="B595" s="109" t="n"/>
      <c r="C595" s="90" t="n"/>
      <c r="D595" s="76" t="n"/>
      <c r="E595" s="76" t="n"/>
      <c r="F595" s="21" t="n"/>
      <c r="G595" s="76" t="n"/>
      <c r="H595" s="81" t="n"/>
      <c r="I595" s="82" t="n"/>
      <c r="J595" s="93" t="n"/>
      <c r="K595" s="109" t="n"/>
      <c r="L595" s="90" t="n"/>
    </row>
    <row r="596" ht="19.5" customHeight="1" s="155" thickBot="1">
      <c r="A596" s="65" t="n"/>
      <c r="B596" s="110" t="n"/>
      <c r="C596" s="91" t="n"/>
      <c r="D596" s="77" t="n"/>
      <c r="E596" s="77" t="n"/>
      <c r="F596" s="22" t="n"/>
      <c r="G596" s="77" t="n"/>
      <c r="H596" s="83" t="n"/>
      <c r="I596" s="84" t="n"/>
      <c r="J596" s="94" t="n"/>
      <c r="K596" s="110" t="n"/>
      <c r="L596" s="91" t="n"/>
    </row>
    <row r="597" ht="18.75" customHeight="1" s="155" thickBot="1">
      <c r="A597" s="66" t="n"/>
      <c r="B597" s="132" t="n"/>
      <c r="C597" s="69" t="n"/>
      <c r="D597" s="135" t="n"/>
      <c r="E597" s="136" t="n"/>
      <c r="F597" s="136" t="n"/>
      <c r="G597" s="136" t="n"/>
      <c r="H597" s="136" t="n"/>
      <c r="I597" s="137" t="n"/>
      <c r="J597" s="78" t="n"/>
      <c r="K597" s="132" t="n"/>
      <c r="L597" s="69" t="n"/>
    </row>
    <row r="598" ht="28.5" customHeight="1" s="155">
      <c r="A598" s="67" t="n"/>
      <c r="B598" s="133" t="n"/>
      <c r="C598" s="70" t="n"/>
      <c r="D598" s="72" t="n"/>
      <c r="E598" s="73" t="n"/>
      <c r="F598" s="25" t="n"/>
      <c r="G598" s="69" t="n"/>
      <c r="H598" s="69" t="n"/>
      <c r="I598" s="145" t="n"/>
      <c r="J598" s="79" t="n"/>
      <c r="K598" s="133" t="n"/>
      <c r="L598" s="70" t="n"/>
    </row>
    <row r="599" ht="19.5" customHeight="1" s="155" thickBot="1">
      <c r="A599" s="67" t="n"/>
      <c r="B599" s="133" t="n"/>
      <c r="C599" s="70" t="n"/>
      <c r="D599" s="74" t="n"/>
      <c r="E599" s="75" t="n"/>
      <c r="F599" s="26" t="n"/>
      <c r="G599" s="71" t="n"/>
      <c r="H599" s="71" t="n"/>
      <c r="I599" s="146" t="n"/>
      <c r="J599" s="79" t="n"/>
      <c r="K599" s="133" t="n"/>
      <c r="L599" s="70" t="n"/>
    </row>
    <row r="600" ht="18.6" customHeight="1" s="155">
      <c r="A600" s="67" t="n"/>
      <c r="B600" s="133" t="n"/>
      <c r="C600" s="70" t="n"/>
      <c r="D600" s="76" t="n"/>
      <c r="E600" s="76" t="n"/>
      <c r="F600" s="21" t="n"/>
      <c r="G600" s="76" t="n"/>
      <c r="H600" s="81" t="n"/>
      <c r="I600" s="82" t="n"/>
      <c r="J600" s="79" t="n"/>
      <c r="K600" s="133" t="n"/>
      <c r="L600" s="70" t="n"/>
    </row>
    <row r="601" ht="19.5" customHeight="1" s="155" thickBot="1">
      <c r="A601" s="68" t="n"/>
      <c r="B601" s="134" t="n"/>
      <c r="C601" s="71" t="n"/>
      <c r="D601" s="77" t="n"/>
      <c r="E601" s="77" t="n"/>
      <c r="F601" s="22" t="n"/>
      <c r="G601" s="77" t="n"/>
      <c r="H601" s="83" t="n"/>
      <c r="I601" s="84" t="n"/>
      <c r="J601" s="80" t="n"/>
      <c r="K601" s="134" t="n"/>
      <c r="L601" s="71" t="n"/>
    </row>
    <row r="602" ht="19.5" customHeight="1" s="155" thickBot="1">
      <c r="A602" s="63" t="n"/>
      <c r="B602" s="108" t="n"/>
      <c r="C602" s="89" t="n"/>
      <c r="D602" s="111" t="n"/>
      <c r="E602" s="112" t="n"/>
      <c r="F602" s="112" t="n"/>
      <c r="G602" s="112" t="n"/>
      <c r="H602" s="112" t="n"/>
      <c r="I602" s="113" t="n"/>
      <c r="J602" s="92" t="n"/>
      <c r="K602" s="108" t="n"/>
      <c r="L602" s="89" t="n"/>
    </row>
    <row r="603" ht="28.5" customHeight="1" s="155">
      <c r="A603" s="64" t="n"/>
      <c r="B603" s="109" t="n"/>
      <c r="C603" s="90" t="n"/>
      <c r="D603" s="95" t="n"/>
      <c r="E603" s="96" t="n"/>
      <c r="F603" s="18" t="n"/>
      <c r="G603" s="89" t="n"/>
      <c r="H603" s="89" t="n"/>
      <c r="I603" s="121" t="n"/>
      <c r="J603" s="93" t="n"/>
      <c r="K603" s="109" t="n"/>
      <c r="L603" s="90" t="n"/>
    </row>
    <row r="604" ht="19.5" customHeight="1" s="155" thickBot="1">
      <c r="A604" s="64" t="n"/>
      <c r="B604" s="109" t="n"/>
      <c r="C604" s="90" t="n"/>
      <c r="D604" s="97" t="n"/>
      <c r="E604" s="98" t="n"/>
      <c r="F604" s="19" t="n"/>
      <c r="G604" s="91" t="n"/>
      <c r="H604" s="91" t="n"/>
      <c r="I604" s="122" t="n"/>
      <c r="J604" s="93" t="n"/>
      <c r="K604" s="109" t="n"/>
      <c r="L604" s="90" t="n"/>
    </row>
    <row r="605" ht="18.6" customHeight="1" s="155">
      <c r="A605" s="64" t="n"/>
      <c r="B605" s="109" t="n"/>
      <c r="C605" s="90" t="n"/>
      <c r="D605" s="76" t="n"/>
      <c r="E605" s="76" t="n"/>
      <c r="F605" s="21" t="n"/>
      <c r="G605" s="76" t="n"/>
      <c r="H605" s="81" t="n"/>
      <c r="I605" s="82" t="n"/>
      <c r="J605" s="93" t="n"/>
      <c r="K605" s="109" t="n"/>
      <c r="L605" s="90" t="n"/>
    </row>
    <row r="606" ht="19.5" customHeight="1" s="155" thickBot="1">
      <c r="A606" s="65" t="n"/>
      <c r="B606" s="110" t="n"/>
      <c r="C606" s="91" t="n"/>
      <c r="D606" s="77" t="n"/>
      <c r="E606" s="77" t="n"/>
      <c r="F606" s="22" t="n"/>
      <c r="G606" s="77" t="n"/>
      <c r="H606" s="83" t="n"/>
      <c r="I606" s="84" t="n"/>
      <c r="J606" s="94" t="n"/>
      <c r="K606" s="110" t="n"/>
      <c r="L606" s="91" t="n"/>
    </row>
    <row r="607" ht="18.75" customHeight="1" s="155" thickBot="1">
      <c r="A607" s="63" t="n"/>
      <c r="B607" s="108" t="n"/>
      <c r="C607" s="89" t="n"/>
      <c r="D607" s="111" t="n"/>
      <c r="E607" s="112" t="n"/>
      <c r="F607" s="112" t="n"/>
      <c r="G607" s="112" t="n"/>
      <c r="H607" s="112" t="n"/>
      <c r="I607" s="113" t="n"/>
      <c r="J607" s="92" t="n"/>
      <c r="K607" s="108" t="n"/>
      <c r="L607" s="89" t="n"/>
    </row>
    <row r="608" ht="28.5" customHeight="1" s="155">
      <c r="A608" s="64" t="n"/>
      <c r="B608" s="109" t="n"/>
      <c r="C608" s="90" t="n"/>
      <c r="D608" s="95" t="n"/>
      <c r="E608" s="96" t="n"/>
      <c r="F608" s="18" t="n"/>
      <c r="G608" s="89" t="n"/>
      <c r="H608" s="89" t="n"/>
      <c r="I608" s="121" t="n"/>
      <c r="J608" s="93" t="n"/>
      <c r="K608" s="109" t="n"/>
      <c r="L608" s="90" t="n"/>
    </row>
    <row r="609" ht="19.5" customHeight="1" s="155" thickBot="1">
      <c r="A609" s="64" t="n"/>
      <c r="B609" s="109" t="n"/>
      <c r="C609" s="90" t="n"/>
      <c r="D609" s="97" t="n"/>
      <c r="E609" s="98" t="n"/>
      <c r="F609" s="19" t="n"/>
      <c r="G609" s="91" t="n"/>
      <c r="H609" s="91" t="n"/>
      <c r="I609" s="122" t="n"/>
      <c r="J609" s="93" t="n"/>
      <c r="K609" s="109" t="n"/>
      <c r="L609" s="90" t="n"/>
    </row>
    <row r="610">
      <c r="A610" s="64" t="n"/>
      <c r="B610" s="109" t="n"/>
      <c r="C610" s="90" t="n"/>
      <c r="D610" s="76" t="n"/>
      <c r="E610" s="76" t="n"/>
      <c r="F610" s="21" t="n"/>
      <c r="G610" s="76" t="n"/>
      <c r="H610" s="81" t="n"/>
      <c r="I610" s="82" t="n"/>
      <c r="J610" s="93" t="n"/>
      <c r="K610" s="109" t="n"/>
      <c r="L610" s="90" t="n"/>
    </row>
    <row r="611" ht="19.5" customHeight="1" s="155" thickBot="1">
      <c r="A611" s="65" t="n"/>
      <c r="B611" s="110" t="n"/>
      <c r="C611" s="91" t="n"/>
      <c r="D611" s="77" t="n"/>
      <c r="E611" s="77" t="n"/>
      <c r="F611" s="22" t="n"/>
      <c r="G611" s="77" t="n"/>
      <c r="H611" s="83" t="n"/>
      <c r="I611" s="84" t="n"/>
      <c r="J611" s="94" t="n"/>
      <c r="K611" s="110" t="n"/>
      <c r="L611" s="91" t="n"/>
    </row>
    <row r="612" ht="18.75" customHeight="1" s="155" thickBot="1">
      <c r="A612" s="66" t="n"/>
      <c r="B612" s="132" t="n"/>
      <c r="C612" s="69" t="n"/>
      <c r="D612" s="135" t="n"/>
      <c r="E612" s="136" t="n"/>
      <c r="F612" s="136" t="n"/>
      <c r="G612" s="136" t="n"/>
      <c r="H612" s="136" t="n"/>
      <c r="I612" s="137" t="n"/>
      <c r="J612" s="78" t="n"/>
      <c r="K612" s="132" t="n"/>
      <c r="L612" s="69" t="n"/>
    </row>
    <row r="613" ht="28.5" customHeight="1" s="155">
      <c r="A613" s="67" t="n"/>
      <c r="B613" s="133" t="n"/>
      <c r="C613" s="70" t="n"/>
      <c r="D613" s="72" t="n"/>
      <c r="E613" s="73" t="n"/>
      <c r="F613" s="25" t="n"/>
      <c r="G613" s="69" t="n"/>
      <c r="H613" s="69" t="n"/>
      <c r="I613" s="145" t="n"/>
      <c r="J613" s="79" t="n"/>
      <c r="K613" s="133" t="n"/>
      <c r="L613" s="70" t="n"/>
    </row>
    <row r="614" ht="19.5" customHeight="1" s="155" thickBot="1">
      <c r="A614" s="67" t="n"/>
      <c r="B614" s="133" t="n"/>
      <c r="C614" s="70" t="n"/>
      <c r="D614" s="74" t="n"/>
      <c r="E614" s="75" t="n"/>
      <c r="F614" s="26" t="n"/>
      <c r="G614" s="71" t="n"/>
      <c r="H614" s="71" t="n"/>
      <c r="I614" s="146" t="n"/>
      <c r="J614" s="79" t="n"/>
      <c r="K614" s="133" t="n"/>
      <c r="L614" s="70" t="n"/>
    </row>
    <row r="615">
      <c r="A615" s="67" t="n"/>
      <c r="B615" s="133" t="n"/>
      <c r="C615" s="70" t="n"/>
      <c r="D615" s="76" t="n"/>
      <c r="E615" s="76" t="n"/>
      <c r="F615" s="21" t="n"/>
      <c r="G615" s="76" t="n"/>
      <c r="H615" s="81" t="n"/>
      <c r="I615" s="82" t="n"/>
      <c r="J615" s="79" t="n"/>
      <c r="K615" s="133" t="n"/>
      <c r="L615" s="70" t="n"/>
    </row>
    <row r="616" ht="19.5" customHeight="1" s="155" thickBot="1">
      <c r="A616" s="68" t="n"/>
      <c r="B616" s="134" t="n"/>
      <c r="C616" s="71" t="n"/>
      <c r="D616" s="77" t="n"/>
      <c r="E616" s="77" t="n"/>
      <c r="F616" s="22" t="n"/>
      <c r="G616" s="77" t="n"/>
      <c r="H616" s="83" t="n"/>
      <c r="I616" s="84" t="n"/>
      <c r="J616" s="80" t="n"/>
      <c r="K616" s="134" t="n"/>
      <c r="L616" s="71" t="n"/>
    </row>
    <row r="617" ht="18.75" customHeight="1" s="155" thickBot="1">
      <c r="A617" s="63" t="n"/>
      <c r="B617" s="108" t="n"/>
      <c r="C617" s="89" t="n"/>
      <c r="D617" s="111" t="n"/>
      <c r="E617" s="112" t="n"/>
      <c r="F617" s="112" t="n"/>
      <c r="G617" s="112" t="n"/>
      <c r="H617" s="112" t="n"/>
      <c r="I617" s="113" t="n"/>
      <c r="J617" s="92" t="n"/>
      <c r="K617" s="108" t="n"/>
      <c r="L617" s="89" t="n"/>
    </row>
    <row r="618">
      <c r="A618" s="64" t="n"/>
      <c r="B618" s="109" t="n"/>
      <c r="C618" s="90" t="n"/>
      <c r="D618" s="95" t="n"/>
      <c r="E618" s="96" t="n"/>
      <c r="F618" s="18" t="n"/>
      <c r="G618" s="89" t="n"/>
      <c r="H618" s="89" t="n"/>
      <c r="I618" s="28" t="n"/>
      <c r="J618" s="93" t="n"/>
      <c r="K618" s="109" t="n"/>
      <c r="L618" s="90" t="n"/>
    </row>
    <row r="619" ht="19.5" customHeight="1" s="155" thickBot="1">
      <c r="A619" s="64" t="n"/>
      <c r="B619" s="109" t="n"/>
      <c r="C619" s="90" t="n"/>
      <c r="D619" s="97" t="n"/>
      <c r="E619" s="98" t="n"/>
      <c r="F619" s="19" t="n"/>
      <c r="G619" s="91" t="n"/>
      <c r="H619" s="91" t="n"/>
      <c r="I619" s="20" t="n"/>
      <c r="J619" s="93" t="n"/>
      <c r="K619" s="109" t="n"/>
      <c r="L619" s="90" t="n"/>
    </row>
    <row r="620">
      <c r="A620" s="64" t="n"/>
      <c r="B620" s="109" t="n"/>
      <c r="C620" s="90" t="n"/>
      <c r="D620" s="76" t="n"/>
      <c r="E620" s="76" t="n"/>
      <c r="F620" s="21" t="n"/>
      <c r="G620" s="76" t="n"/>
      <c r="H620" s="85" t="n"/>
      <c r="I620" s="86" t="n"/>
      <c r="J620" s="93" t="n"/>
      <c r="K620" s="109" t="n"/>
      <c r="L620" s="90" t="n"/>
    </row>
    <row r="621" ht="19.5" customHeight="1" s="155" thickBot="1">
      <c r="A621" s="65" t="n"/>
      <c r="B621" s="110" t="n"/>
      <c r="C621" s="91" t="n"/>
      <c r="D621" s="77" t="n"/>
      <c r="E621" s="77" t="n"/>
      <c r="F621" s="22" t="n"/>
      <c r="G621" s="77" t="n"/>
      <c r="H621" s="87" t="n"/>
      <c r="I621" s="88" t="n"/>
      <c r="J621" s="94" t="n"/>
      <c r="K621" s="110" t="n"/>
      <c r="L621" s="91" t="n"/>
    </row>
    <row r="622" ht="18.75" customHeight="1" s="155" thickBot="1">
      <c r="A622" s="66" t="n"/>
      <c r="B622" s="132" t="n"/>
      <c r="C622" s="69" t="n"/>
      <c r="D622" s="135" t="n"/>
      <c r="E622" s="136" t="n"/>
      <c r="F622" s="136" t="n"/>
      <c r="G622" s="136" t="n"/>
      <c r="H622" s="136" t="n"/>
      <c r="I622" s="137" t="n"/>
      <c r="J622" s="78" t="n"/>
      <c r="K622" s="132" t="n"/>
      <c r="L622" s="69" t="n"/>
    </row>
    <row r="623">
      <c r="A623" s="67" t="n"/>
      <c r="B623" s="133" t="n"/>
      <c r="C623" s="70" t="n"/>
      <c r="D623" s="72" t="n"/>
      <c r="E623" s="73" t="n"/>
      <c r="F623" s="25" t="n"/>
      <c r="G623" s="69" t="n"/>
      <c r="H623" s="69" t="n"/>
      <c r="I623" s="29" t="n"/>
      <c r="J623" s="79" t="n"/>
      <c r="K623" s="133" t="n"/>
      <c r="L623" s="70" t="n"/>
    </row>
    <row r="624" ht="19.5" customHeight="1" s="155" thickBot="1">
      <c r="A624" s="67" t="n"/>
      <c r="B624" s="133" t="n"/>
      <c r="C624" s="70" t="n"/>
      <c r="D624" s="74" t="n"/>
      <c r="E624" s="75" t="n"/>
      <c r="F624" s="26" t="n"/>
      <c r="G624" s="71" t="n"/>
      <c r="H624" s="71" t="n"/>
      <c r="I624" s="27" t="n"/>
      <c r="J624" s="79" t="n"/>
      <c r="K624" s="133" t="n"/>
      <c r="L624" s="70" t="n"/>
    </row>
    <row r="625">
      <c r="A625" s="67" t="n"/>
      <c r="B625" s="133" t="n"/>
      <c r="C625" s="70" t="n"/>
      <c r="D625" s="76" t="n"/>
      <c r="E625" s="76" t="n"/>
      <c r="F625" s="21" t="n"/>
      <c r="G625" s="76" t="n"/>
      <c r="H625" s="85" t="n"/>
      <c r="I625" s="86" t="n"/>
      <c r="J625" s="79" t="n"/>
      <c r="K625" s="133" t="n"/>
      <c r="L625" s="70" t="n"/>
    </row>
    <row r="626" ht="19.5" customHeight="1" s="155" thickBot="1">
      <c r="A626" s="68" t="n"/>
      <c r="B626" s="134" t="n"/>
      <c r="C626" s="71" t="n"/>
      <c r="D626" s="77" t="n"/>
      <c r="E626" s="77" t="n"/>
      <c r="F626" s="22" t="n"/>
      <c r="G626" s="77" t="n"/>
      <c r="H626" s="87" t="n"/>
      <c r="I626" s="88" t="n"/>
      <c r="J626" s="80" t="n"/>
      <c r="K626" s="134" t="n"/>
      <c r="L626" s="71" t="n"/>
    </row>
    <row r="627" ht="18.75" customHeight="1" s="155" thickBot="1">
      <c r="A627" s="63" t="n"/>
      <c r="B627" s="108" t="n"/>
      <c r="C627" s="89" t="n"/>
      <c r="D627" s="111" t="n"/>
      <c r="E627" s="112" t="n"/>
      <c r="F627" s="112" t="n"/>
      <c r="G627" s="112" t="n"/>
      <c r="H627" s="112" t="n"/>
      <c r="I627" s="113" t="n"/>
      <c r="J627" s="92" t="n"/>
      <c r="K627" s="108" t="n"/>
      <c r="L627" s="89" t="n"/>
    </row>
    <row r="628">
      <c r="A628" s="64" t="n"/>
      <c r="B628" s="109" t="n"/>
      <c r="C628" s="90" t="n"/>
      <c r="D628" s="95" t="n"/>
      <c r="E628" s="96" t="n"/>
      <c r="F628" s="18" t="n"/>
      <c r="G628" s="89" t="n"/>
      <c r="H628" s="89" t="n"/>
      <c r="I628" s="28" t="n"/>
      <c r="J628" s="93" t="n"/>
      <c r="K628" s="109" t="n"/>
      <c r="L628" s="90" t="n"/>
    </row>
    <row r="629" ht="19.5" customHeight="1" s="155" thickBot="1">
      <c r="A629" s="64" t="n"/>
      <c r="B629" s="109" t="n"/>
      <c r="C629" s="90" t="n"/>
      <c r="D629" s="97" t="n"/>
      <c r="E629" s="98" t="n"/>
      <c r="F629" s="19" t="n"/>
      <c r="G629" s="91" t="n"/>
      <c r="H629" s="91" t="n"/>
      <c r="I629" s="20" t="n"/>
      <c r="J629" s="93" t="n"/>
      <c r="K629" s="109" t="n"/>
      <c r="L629" s="90" t="n"/>
    </row>
    <row r="630">
      <c r="A630" s="64" t="n"/>
      <c r="B630" s="109" t="n"/>
      <c r="C630" s="90" t="n"/>
      <c r="D630" s="76" t="n"/>
      <c r="E630" s="76" t="n"/>
      <c r="F630" s="21" t="n"/>
      <c r="G630" s="76" t="n"/>
      <c r="H630" s="85" t="n"/>
      <c r="I630" s="86" t="n"/>
      <c r="J630" s="93" t="n"/>
      <c r="K630" s="109" t="n"/>
      <c r="L630" s="90" t="n"/>
    </row>
    <row r="631" ht="19.5" customHeight="1" s="155" thickBot="1">
      <c r="A631" s="65" t="n"/>
      <c r="B631" s="110" t="n"/>
      <c r="C631" s="91" t="n"/>
      <c r="D631" s="77" t="n"/>
      <c r="E631" s="77" t="n"/>
      <c r="F631" s="22" t="n"/>
      <c r="G631" s="77" t="n"/>
      <c r="H631" s="87" t="n"/>
      <c r="I631" s="88" t="n"/>
      <c r="J631" s="94" t="n"/>
      <c r="K631" s="110" t="n"/>
      <c r="L631" s="91" t="n"/>
    </row>
    <row r="632" ht="18.75" customHeight="1" s="155" thickBot="1">
      <c r="A632" s="66" t="n"/>
      <c r="B632" s="132" t="n"/>
      <c r="C632" s="69" t="n"/>
      <c r="D632" s="135" t="n"/>
      <c r="E632" s="136" t="n"/>
      <c r="F632" s="136" t="n"/>
      <c r="G632" s="136" t="n"/>
      <c r="H632" s="136" t="n"/>
      <c r="I632" s="137" t="n"/>
      <c r="J632" s="78" t="n"/>
      <c r="K632" s="132" t="n"/>
      <c r="L632" s="69" t="n"/>
    </row>
    <row r="633">
      <c r="A633" s="67" t="n"/>
      <c r="B633" s="133" t="n"/>
      <c r="C633" s="70" t="n"/>
      <c r="D633" s="72" t="n"/>
      <c r="E633" s="73" t="n"/>
      <c r="F633" s="25" t="n"/>
      <c r="G633" s="69" t="n"/>
      <c r="H633" s="69" t="n"/>
      <c r="I633" s="29" t="n"/>
      <c r="J633" s="79" t="n"/>
      <c r="K633" s="133" t="n"/>
      <c r="L633" s="70" t="n"/>
    </row>
    <row r="634" ht="19.5" customHeight="1" s="155" thickBot="1">
      <c r="A634" s="67" t="n"/>
      <c r="B634" s="133" t="n"/>
      <c r="C634" s="70" t="n"/>
      <c r="D634" s="74" t="n"/>
      <c r="E634" s="75" t="n"/>
      <c r="F634" s="26" t="n"/>
      <c r="G634" s="71" t="n"/>
      <c r="H634" s="71" t="n"/>
      <c r="I634" s="27" t="n"/>
      <c r="J634" s="79" t="n"/>
      <c r="K634" s="133" t="n"/>
      <c r="L634" s="70" t="n"/>
    </row>
    <row r="635">
      <c r="A635" s="67" t="n"/>
      <c r="B635" s="133" t="n"/>
      <c r="C635" s="70" t="n"/>
      <c r="D635" s="76" t="n"/>
      <c r="E635" s="76" t="n"/>
      <c r="F635" s="21" t="n"/>
      <c r="G635" s="76" t="n"/>
      <c r="H635" s="85" t="n"/>
      <c r="I635" s="86" t="n"/>
      <c r="J635" s="79" t="n"/>
      <c r="K635" s="133" t="n"/>
      <c r="L635" s="70" t="n"/>
    </row>
    <row r="636" ht="19.5" customHeight="1" s="155" thickBot="1">
      <c r="A636" s="68" t="n"/>
      <c r="B636" s="134" t="n"/>
      <c r="C636" s="71" t="n"/>
      <c r="D636" s="77" t="n"/>
      <c r="E636" s="77" t="n"/>
      <c r="F636" s="22" t="n"/>
      <c r="G636" s="77" t="n"/>
      <c r="H636" s="87" t="n"/>
      <c r="I636" s="88" t="n"/>
      <c r="J636" s="80" t="n"/>
      <c r="K636" s="134" t="n"/>
      <c r="L636" s="71" t="n"/>
    </row>
    <row r="637" ht="18.75" customHeight="1" s="155" thickBot="1">
      <c r="A637" s="63" t="n"/>
      <c r="B637" s="108" t="n"/>
      <c r="C637" s="89" t="n"/>
      <c r="D637" s="111" t="n"/>
      <c r="E637" s="112" t="n"/>
      <c r="F637" s="112" t="n"/>
      <c r="G637" s="112" t="n"/>
      <c r="H637" s="112" t="n"/>
      <c r="I637" s="113" t="n"/>
      <c r="J637" s="92" t="n"/>
      <c r="K637" s="108" t="n"/>
      <c r="L637" s="89" t="n"/>
    </row>
    <row r="638">
      <c r="A638" s="64" t="n"/>
      <c r="B638" s="109" t="n"/>
      <c r="C638" s="90" t="n"/>
      <c r="D638" s="95" t="n"/>
      <c r="E638" s="96" t="n"/>
      <c r="F638" s="18" t="n"/>
      <c r="G638" s="89" t="n"/>
      <c r="H638" s="89" t="n"/>
      <c r="I638" s="28" t="n"/>
      <c r="J638" s="93" t="n"/>
      <c r="K638" s="109" t="n"/>
      <c r="L638" s="90" t="n"/>
    </row>
    <row r="639" ht="19.5" customHeight="1" s="155" thickBot="1">
      <c r="A639" s="64" t="n"/>
      <c r="B639" s="109" t="n"/>
      <c r="C639" s="90" t="n"/>
      <c r="D639" s="97" t="n"/>
      <c r="E639" s="98" t="n"/>
      <c r="F639" s="19" t="n"/>
      <c r="G639" s="91" t="n"/>
      <c r="H639" s="91" t="n"/>
      <c r="I639" s="20" t="n"/>
      <c r="J639" s="93" t="n"/>
      <c r="K639" s="109" t="n"/>
      <c r="L639" s="90" t="n"/>
    </row>
    <row r="640">
      <c r="A640" s="64" t="n"/>
      <c r="B640" s="109" t="n"/>
      <c r="C640" s="90" t="n"/>
      <c r="D640" s="76" t="n"/>
      <c r="E640" s="76" t="n"/>
      <c r="F640" s="21" t="n"/>
      <c r="G640" s="76" t="n"/>
      <c r="H640" s="85" t="n"/>
      <c r="I640" s="86" t="n"/>
      <c r="J640" s="93" t="n"/>
      <c r="K640" s="109" t="n"/>
      <c r="L640" s="90" t="n"/>
    </row>
    <row r="641" ht="19.5" customHeight="1" s="155" thickBot="1">
      <c r="A641" s="65" t="n"/>
      <c r="B641" s="110" t="n"/>
      <c r="C641" s="91" t="n"/>
      <c r="D641" s="77" t="n"/>
      <c r="E641" s="77" t="n"/>
      <c r="F641" s="22" t="n"/>
      <c r="G641" s="77" t="n"/>
      <c r="H641" s="87" t="n"/>
      <c r="I641" s="88" t="n"/>
      <c r="J641" s="94" t="n"/>
      <c r="K641" s="110" t="n"/>
      <c r="L641" s="91" t="n"/>
    </row>
    <row r="642" ht="18.75" customHeight="1" s="155" thickBot="1">
      <c r="A642" s="66" t="n"/>
      <c r="B642" s="132" t="n"/>
      <c r="C642" s="69" t="n"/>
      <c r="D642" s="135" t="n"/>
      <c r="E642" s="136" t="n"/>
      <c r="F642" s="136" t="n"/>
      <c r="G642" s="136" t="n"/>
      <c r="H642" s="136" t="n"/>
      <c r="I642" s="137" t="n"/>
      <c r="J642" s="78" t="n"/>
      <c r="K642" s="132" t="n"/>
      <c r="L642" s="69" t="n"/>
    </row>
    <row r="643">
      <c r="A643" s="67" t="n"/>
      <c r="B643" s="133" t="n"/>
      <c r="C643" s="70" t="n"/>
      <c r="D643" s="72" t="n"/>
      <c r="E643" s="73" t="n"/>
      <c r="F643" s="25" t="n"/>
      <c r="G643" s="69" t="n"/>
      <c r="H643" s="69" t="n"/>
      <c r="I643" s="29" t="n"/>
      <c r="J643" s="79" t="n"/>
      <c r="K643" s="133" t="n"/>
      <c r="L643" s="70" t="n"/>
    </row>
    <row r="644" ht="19.5" customHeight="1" s="155" thickBot="1">
      <c r="A644" s="67" t="n"/>
      <c r="B644" s="133" t="n"/>
      <c r="C644" s="70" t="n"/>
      <c r="D644" s="74" t="n"/>
      <c r="E644" s="75" t="n"/>
      <c r="F644" s="26" t="n"/>
      <c r="G644" s="71" t="n"/>
      <c r="H644" s="71" t="n"/>
      <c r="I644" s="27" t="n"/>
      <c r="J644" s="79" t="n"/>
      <c r="K644" s="133" t="n"/>
      <c r="L644" s="70" t="n"/>
    </row>
    <row r="645">
      <c r="A645" s="67" t="n"/>
      <c r="B645" s="133" t="n"/>
      <c r="C645" s="70" t="n"/>
      <c r="D645" s="76" t="n"/>
      <c r="E645" s="76" t="n"/>
      <c r="F645" s="21" t="n"/>
      <c r="G645" s="76" t="n"/>
      <c r="H645" s="85" t="n"/>
      <c r="I645" s="86" t="n"/>
      <c r="J645" s="79" t="n"/>
      <c r="K645" s="133" t="n"/>
      <c r="L645" s="70" t="n"/>
    </row>
    <row r="646" ht="19.5" customHeight="1" s="155" thickBot="1">
      <c r="A646" s="68" t="n"/>
      <c r="B646" s="134" t="n"/>
      <c r="C646" s="71" t="n"/>
      <c r="D646" s="77" t="n"/>
      <c r="E646" s="77" t="n"/>
      <c r="F646" s="22" t="n"/>
      <c r="G646" s="77" t="n"/>
      <c r="H646" s="87" t="n"/>
      <c r="I646" s="88" t="n"/>
      <c r="J646" s="80" t="n"/>
      <c r="K646" s="134" t="n"/>
      <c r="L646" s="71" t="n"/>
    </row>
    <row r="647" ht="19.5" customHeight="1" s="155" thickBot="1">
      <c r="A647" s="63" t="n"/>
      <c r="B647" s="108" t="n"/>
      <c r="C647" s="89" t="n"/>
      <c r="D647" s="111" t="n"/>
      <c r="E647" s="112" t="n"/>
      <c r="F647" s="112" t="n"/>
      <c r="G647" s="112" t="n"/>
      <c r="H647" s="112" t="n"/>
      <c r="I647" s="113" t="n"/>
      <c r="J647" s="92" t="n"/>
      <c r="K647" s="108" t="n"/>
      <c r="L647" s="89" t="n"/>
    </row>
    <row r="648">
      <c r="A648" s="64" t="n"/>
      <c r="B648" s="109" t="n"/>
      <c r="C648" s="90" t="n"/>
      <c r="D648" s="95" t="n"/>
      <c r="E648" s="96" t="n"/>
      <c r="F648" s="18" t="n"/>
      <c r="G648" s="89" t="n"/>
      <c r="H648" s="89" t="n"/>
      <c r="I648" s="28" t="n"/>
      <c r="J648" s="93" t="n"/>
      <c r="K648" s="109" t="n"/>
      <c r="L648" s="90" t="n"/>
    </row>
    <row r="649" ht="19.5" customHeight="1" s="155" thickBot="1">
      <c r="A649" s="64" t="n"/>
      <c r="B649" s="109" t="n"/>
      <c r="C649" s="90" t="n"/>
      <c r="D649" s="97" t="n"/>
      <c r="E649" s="98" t="n"/>
      <c r="F649" s="19" t="n"/>
      <c r="G649" s="91" t="n"/>
      <c r="H649" s="91" t="n"/>
      <c r="I649" s="20" t="n"/>
      <c r="J649" s="93" t="n"/>
      <c r="K649" s="109" t="n"/>
      <c r="L649" s="90" t="n"/>
    </row>
    <row r="650">
      <c r="A650" s="64" t="n"/>
      <c r="B650" s="109" t="n"/>
      <c r="C650" s="90" t="n"/>
      <c r="D650" s="76" t="n"/>
      <c r="E650" s="76" t="n"/>
      <c r="F650" s="21" t="n"/>
      <c r="G650" s="76" t="n"/>
      <c r="H650" s="85" t="n"/>
      <c r="I650" s="86" t="n"/>
      <c r="J650" s="93" t="n"/>
      <c r="K650" s="109" t="n"/>
      <c r="L650" s="90" t="n"/>
    </row>
    <row r="651" ht="19.5" customHeight="1" s="155" thickBot="1">
      <c r="A651" s="65" t="n"/>
      <c r="B651" s="110" t="n"/>
      <c r="C651" s="91" t="n"/>
      <c r="D651" s="77" t="n"/>
      <c r="E651" s="77" t="n"/>
      <c r="F651" s="22" t="n"/>
      <c r="G651" s="77" t="n"/>
      <c r="H651" s="87" t="n"/>
      <c r="I651" s="88" t="n"/>
      <c r="J651" s="94" t="n"/>
      <c r="K651" s="110" t="n"/>
      <c r="L651" s="91" t="n"/>
    </row>
    <row r="652" ht="19.5" customHeight="1" s="155" thickBot="1">
      <c r="A652" s="66" t="n"/>
      <c r="B652" s="132" t="n"/>
      <c r="C652" s="69" t="n"/>
      <c r="D652" s="135" t="n"/>
      <c r="E652" s="136" t="n"/>
      <c r="F652" s="136" t="n"/>
      <c r="G652" s="136" t="n"/>
      <c r="H652" s="136" t="n"/>
      <c r="I652" s="137" t="n"/>
      <c r="J652" s="78" t="n"/>
      <c r="K652" s="132" t="n"/>
      <c r="L652" s="69" t="n"/>
    </row>
    <row r="653">
      <c r="A653" s="67" t="n"/>
      <c r="B653" s="133" t="n"/>
      <c r="C653" s="70" t="n"/>
      <c r="D653" s="72" t="n"/>
      <c r="E653" s="73" t="n"/>
      <c r="F653" s="25" t="n"/>
      <c r="G653" s="69" t="n"/>
      <c r="H653" s="69" t="n"/>
      <c r="I653" s="29" t="n"/>
      <c r="J653" s="79" t="n"/>
      <c r="K653" s="133" t="n"/>
      <c r="L653" s="70" t="n"/>
    </row>
    <row r="654" ht="19.5" customHeight="1" s="155" thickBot="1">
      <c r="A654" s="67" t="n"/>
      <c r="B654" s="133" t="n"/>
      <c r="C654" s="70" t="n"/>
      <c r="D654" s="74" t="n"/>
      <c r="E654" s="75" t="n"/>
      <c r="F654" s="26" t="n"/>
      <c r="G654" s="71" t="n"/>
      <c r="H654" s="71" t="n"/>
      <c r="I654" s="27" t="n"/>
      <c r="J654" s="79" t="n"/>
      <c r="K654" s="133" t="n"/>
      <c r="L654" s="70" t="n"/>
    </row>
    <row r="655">
      <c r="A655" s="67" t="n"/>
      <c r="B655" s="133" t="n"/>
      <c r="C655" s="70" t="n"/>
      <c r="D655" s="76" t="n"/>
      <c r="E655" s="76" t="n"/>
      <c r="F655" s="21" t="n"/>
      <c r="G655" s="76" t="n"/>
      <c r="H655" s="85" t="n"/>
      <c r="I655" s="86" t="n"/>
      <c r="J655" s="79" t="n"/>
      <c r="K655" s="133" t="n"/>
      <c r="L655" s="70" t="n"/>
    </row>
    <row r="656" ht="19.5" customHeight="1" s="155" thickBot="1">
      <c r="A656" s="68" t="n"/>
      <c r="B656" s="134" t="n"/>
      <c r="C656" s="71" t="n"/>
      <c r="D656" s="77" t="n"/>
      <c r="E656" s="77" t="n"/>
      <c r="F656" s="22" t="n"/>
      <c r="G656" s="77" t="n"/>
      <c r="H656" s="87" t="n"/>
      <c r="I656" s="88" t="n"/>
      <c r="J656" s="80" t="n"/>
      <c r="K656" s="134" t="n"/>
      <c r="L656" s="71" t="n"/>
    </row>
  </sheetData>
  <mergeCells count="421">
    <mergeCell ref="D60:E60"/>
    <mergeCell ref="G82:G83"/>
    <mergeCell ref="H102:H103"/>
    <mergeCell ref="D45:E45"/>
    <mergeCell ref="B36:B38"/>
    <mergeCell ref="G65:G66"/>
    <mergeCell ref="G121:G122"/>
    <mergeCell ref="J135:J137"/>
    <mergeCell ref="L108:L112"/>
    <mergeCell ref="H67:I68"/>
    <mergeCell ref="D87:D88"/>
    <mergeCell ref="D70:E70"/>
    <mergeCell ref="A31:A35"/>
    <mergeCell ref="D62:D63"/>
    <mergeCell ref="G123:G124"/>
    <mergeCell ref="H13:H14"/>
    <mergeCell ref="C74:C78"/>
    <mergeCell ref="G60:G61"/>
    <mergeCell ref="C89:C93"/>
    <mergeCell ref="D71:E71"/>
    <mergeCell ref="H29:I30"/>
    <mergeCell ref="C44:C46"/>
    <mergeCell ref="C26:C30"/>
    <mergeCell ref="H8:H9"/>
    <mergeCell ref="H123:I124"/>
    <mergeCell ref="H121:H122"/>
    <mergeCell ref="G149:G150"/>
    <mergeCell ref="G136:G137"/>
    <mergeCell ref="G70:G71"/>
    <mergeCell ref="G13:G14"/>
    <mergeCell ref="G151:G152"/>
    <mergeCell ref="D77:D78"/>
    <mergeCell ref="D131:E131"/>
    <mergeCell ref="D7:I7"/>
    <mergeCell ref="J138:J142"/>
    <mergeCell ref="D141:D142"/>
    <mergeCell ref="A12:A15"/>
    <mergeCell ref="L148:L152"/>
    <mergeCell ref="A47:A53"/>
    <mergeCell ref="C12:C15"/>
    <mergeCell ref="D66:E66"/>
    <mergeCell ref="D126:E126"/>
    <mergeCell ref="J163:J167"/>
    <mergeCell ref="G154:G155"/>
    <mergeCell ref="H42:I43"/>
    <mergeCell ref="E104:E105"/>
    <mergeCell ref="G104:G105"/>
    <mergeCell ref="E106:E107"/>
    <mergeCell ref="D110:E110"/>
    <mergeCell ref="G131:G132"/>
    <mergeCell ref="G106:G107"/>
    <mergeCell ref="L130:L134"/>
    <mergeCell ref="J84:J88"/>
    <mergeCell ref="D144:E144"/>
    <mergeCell ref="G126:G127"/>
    <mergeCell ref="D81:E81"/>
    <mergeCell ref="J7:J11"/>
    <mergeCell ref="D139:E139"/>
    <mergeCell ref="J47:J53"/>
    <mergeCell ref="J21:J25"/>
    <mergeCell ref="E99:E100"/>
    <mergeCell ref="H24:I25"/>
    <mergeCell ref="L21:L25"/>
    <mergeCell ref="H60:H61"/>
    <mergeCell ref="G80:G81"/>
    <mergeCell ref="D15:I15"/>
    <mergeCell ref="G92:G93"/>
    <mergeCell ref="D156:D157"/>
    <mergeCell ref="A79:A83"/>
    <mergeCell ref="C108:C112"/>
    <mergeCell ref="D79:I79"/>
    <mergeCell ref="D28:E28"/>
    <mergeCell ref="D55:E55"/>
    <mergeCell ref="H50:I51"/>
    <mergeCell ref="A74:A78"/>
    <mergeCell ref="C84:C88"/>
    <mergeCell ref="J36:J38"/>
    <mergeCell ref="J74:J78"/>
    <mergeCell ref="A89:A93"/>
    <mergeCell ref="H52:I53"/>
    <mergeCell ref="C138:C142"/>
    <mergeCell ref="E141:E142"/>
    <mergeCell ref="B12:B15"/>
    <mergeCell ref="L138:L142"/>
    <mergeCell ref="E156:E157"/>
    <mergeCell ref="L59:L63"/>
    <mergeCell ref="E34:E35"/>
    <mergeCell ref="D111:D112"/>
    <mergeCell ref="G34:G35"/>
    <mergeCell ref="L69:L73"/>
    <mergeCell ref="D104:D105"/>
    <mergeCell ref="D145:E145"/>
    <mergeCell ref="D106:D107"/>
    <mergeCell ref="G29:G30"/>
    <mergeCell ref="H131:H132"/>
    <mergeCell ref="L101:L107"/>
    <mergeCell ref="A148:A152"/>
    <mergeCell ref="H32:H33"/>
    <mergeCell ref="D94:I94"/>
    <mergeCell ref="D122:E122"/>
    <mergeCell ref="D18:E18"/>
    <mergeCell ref="C101:C107"/>
    <mergeCell ref="H126:H127"/>
    <mergeCell ref="L74:L78"/>
    <mergeCell ref="C143:C147"/>
    <mergeCell ref="G102:G103"/>
    <mergeCell ref="J89:J93"/>
    <mergeCell ref="L89:L93"/>
    <mergeCell ref="A158:A162"/>
    <mergeCell ref="L44:L46"/>
    <mergeCell ref="J26:J30"/>
    <mergeCell ref="D99:D100"/>
    <mergeCell ref="L26:L30"/>
    <mergeCell ref="L153:L157"/>
    <mergeCell ref="L143:L147"/>
    <mergeCell ref="D16:I16"/>
    <mergeCell ref="G97:G98"/>
    <mergeCell ref="A26:A30"/>
    <mergeCell ref="C153:C157"/>
    <mergeCell ref="H144:H145"/>
    <mergeCell ref="C125:C129"/>
    <mergeCell ref="D160:E160"/>
    <mergeCell ref="H45:H46"/>
    <mergeCell ref="H166:I167"/>
    <mergeCell ref="H139:H140"/>
    <mergeCell ref="H97:I98"/>
    <mergeCell ref="E50:E51"/>
    <mergeCell ref="G50:G51"/>
    <mergeCell ref="A16:A20"/>
    <mergeCell ref="D31:I31"/>
    <mergeCell ref="C16:C20"/>
    <mergeCell ref="D158:I158"/>
    <mergeCell ref="L64:L68"/>
    <mergeCell ref="A108:A112"/>
    <mergeCell ref="D34:D35"/>
    <mergeCell ref="C59:C63"/>
    <mergeCell ref="C130:C134"/>
    <mergeCell ref="D108:I108"/>
    <mergeCell ref="D115:E115"/>
    <mergeCell ref="D90:E90"/>
    <mergeCell ref="E128:E129"/>
    <mergeCell ref="G128:G129"/>
    <mergeCell ref="H77:I78"/>
    <mergeCell ref="H141:I142"/>
    <mergeCell ref="D113:I113"/>
    <mergeCell ref="D103:E103"/>
    <mergeCell ref="D37:E37"/>
    <mergeCell ref="D148:I148"/>
    <mergeCell ref="D44:I44"/>
    <mergeCell ref="D9:E9"/>
    <mergeCell ref="E57:E58"/>
    <mergeCell ref="C64:C68"/>
    <mergeCell ref="E146:E147"/>
    <mergeCell ref="G75:G76"/>
    <mergeCell ref="G27:G28"/>
    <mergeCell ref="H95:H96"/>
    <mergeCell ref="J12:J15"/>
    <mergeCell ref="D38:E38"/>
    <mergeCell ref="J108:J112"/>
    <mergeCell ref="C94:C100"/>
    <mergeCell ref="C120:C124"/>
    <mergeCell ref="E52:E53"/>
    <mergeCell ref="E123:E124"/>
    <mergeCell ref="G52:G53"/>
    <mergeCell ref="G116:G117"/>
    <mergeCell ref="D96:E96"/>
    <mergeCell ref="L84:L88"/>
    <mergeCell ref="A44:A46"/>
    <mergeCell ref="E118:E119"/>
    <mergeCell ref="D57:D58"/>
    <mergeCell ref="G118:G119"/>
    <mergeCell ref="D27:E27"/>
    <mergeCell ref="C69:C73"/>
    <mergeCell ref="H87:I88"/>
    <mergeCell ref="G55:G56"/>
    <mergeCell ref="D91:E91"/>
    <mergeCell ref="H116:I117"/>
    <mergeCell ref="D133:D134"/>
    <mergeCell ref="H82:I83"/>
    <mergeCell ref="H118:I119"/>
    <mergeCell ref="G144:G145"/>
    <mergeCell ref="B44:B46"/>
    <mergeCell ref="D128:D129"/>
    <mergeCell ref="D109:E109"/>
    <mergeCell ref="D46:E46"/>
    <mergeCell ref="D40:E40"/>
    <mergeCell ref="D47:I47"/>
    <mergeCell ref="J158:J162"/>
    <mergeCell ref="C7:C11"/>
    <mergeCell ref="H111:I112"/>
    <mergeCell ref="J130:J134"/>
    <mergeCell ref="H62:I63"/>
    <mergeCell ref="D41:E41"/>
    <mergeCell ref="H104:I105"/>
    <mergeCell ref="D146:D147"/>
    <mergeCell ref="E166:E167"/>
    <mergeCell ref="H27:H28"/>
    <mergeCell ref="J153:J157"/>
    <mergeCell ref="H106:I107"/>
    <mergeCell ref="D137:E137"/>
    <mergeCell ref="L125:L129"/>
    <mergeCell ref="D123:D124"/>
    <mergeCell ref="C113:C119"/>
    <mergeCell ref="D132:E132"/>
    <mergeCell ref="E92:E93"/>
    <mergeCell ref="G8:G9"/>
    <mergeCell ref="J16:J20"/>
    <mergeCell ref="H19:I20"/>
    <mergeCell ref="H55:H56"/>
    <mergeCell ref="E10:E11"/>
    <mergeCell ref="G10:G11"/>
    <mergeCell ref="J143:J147"/>
    <mergeCell ref="E87:E88"/>
    <mergeCell ref="G87:G88"/>
    <mergeCell ref="D151:D152"/>
    <mergeCell ref="D61:E61"/>
    <mergeCell ref="G139:G140"/>
    <mergeCell ref="A130:A134"/>
    <mergeCell ref="D74:I74"/>
    <mergeCell ref="D130:I130"/>
    <mergeCell ref="D48:E48"/>
    <mergeCell ref="A138:A142"/>
    <mergeCell ref="D59:I59"/>
    <mergeCell ref="H37:H38"/>
    <mergeCell ref="A69:A73"/>
    <mergeCell ref="D56:E56"/>
    <mergeCell ref="D127:E127"/>
    <mergeCell ref="D69:I69"/>
    <mergeCell ref="C79:C83"/>
    <mergeCell ref="D114:E114"/>
    <mergeCell ref="H48:H49"/>
    <mergeCell ref="D10:D11"/>
    <mergeCell ref="J148:J152"/>
    <mergeCell ref="D21:I21"/>
    <mergeCell ref="J54:J58"/>
    <mergeCell ref="C36:C38"/>
    <mergeCell ref="L54:L58"/>
    <mergeCell ref="J94:J100"/>
    <mergeCell ref="L94:L100"/>
    <mergeCell ref="D140:E140"/>
    <mergeCell ref="G62:G63"/>
    <mergeCell ref="H17:H18"/>
    <mergeCell ref="A64:A68"/>
    <mergeCell ref="D75:E75"/>
    <mergeCell ref="D64:I64"/>
    <mergeCell ref="J44:J46"/>
    <mergeCell ref="J69:J73"/>
    <mergeCell ref="D138:I138"/>
    <mergeCell ref="E97:E98"/>
    <mergeCell ref="A153:A157"/>
    <mergeCell ref="G90:G91"/>
    <mergeCell ref="G77:G78"/>
    <mergeCell ref="L39:L43"/>
    <mergeCell ref="G141:G142"/>
    <mergeCell ref="E42:E43"/>
    <mergeCell ref="G42:G43"/>
    <mergeCell ref="A113:A119"/>
    <mergeCell ref="E29:E30"/>
    <mergeCell ref="D135:I135"/>
    <mergeCell ref="D65:E65"/>
    <mergeCell ref="H40:H41"/>
    <mergeCell ref="G166:G167"/>
    <mergeCell ref="G37:G38"/>
    <mergeCell ref="J64:J68"/>
    <mergeCell ref="L120:L124"/>
    <mergeCell ref="A59:A63"/>
    <mergeCell ref="G24:G25"/>
    <mergeCell ref="G95:G96"/>
    <mergeCell ref="D17:E17"/>
    <mergeCell ref="D89:I89"/>
    <mergeCell ref="D92:D93"/>
    <mergeCell ref="H10:I11"/>
    <mergeCell ref="E72:E73"/>
    <mergeCell ref="G72:G73"/>
    <mergeCell ref="D42:D43"/>
    <mergeCell ref="D26:I26"/>
    <mergeCell ref="D153:I153"/>
    <mergeCell ref="A54:A58"/>
    <mergeCell ref="D29:D30"/>
    <mergeCell ref="C54:C58"/>
    <mergeCell ref="H133:I134"/>
    <mergeCell ref="G159:G160"/>
    <mergeCell ref="D14:E14"/>
    <mergeCell ref="D85:E85"/>
    <mergeCell ref="H34:I35"/>
    <mergeCell ref="C31:C35"/>
    <mergeCell ref="E151:E152"/>
    <mergeCell ref="G161:G162"/>
    <mergeCell ref="G17:G18"/>
    <mergeCell ref="J113:J119"/>
    <mergeCell ref="H72:I73"/>
    <mergeCell ref="H128:I129"/>
    <mergeCell ref="L113:L119"/>
    <mergeCell ref="D159:E159"/>
    <mergeCell ref="E19:E20"/>
    <mergeCell ref="D80:E80"/>
    <mergeCell ref="G19:G20"/>
    <mergeCell ref="D166:D167"/>
    <mergeCell ref="G156:G157"/>
    <mergeCell ref="D136:E136"/>
    <mergeCell ref="A143:A147"/>
    <mergeCell ref="D12:I12"/>
    <mergeCell ref="D154:E154"/>
    <mergeCell ref="D143:I143"/>
    <mergeCell ref="D97:D98"/>
    <mergeCell ref="D24:D25"/>
    <mergeCell ref="L7:L11"/>
    <mergeCell ref="D161:D162"/>
    <mergeCell ref="E116:E117"/>
    <mergeCell ref="H146:I147"/>
    <mergeCell ref="G45:G46"/>
    <mergeCell ref="G32:G33"/>
    <mergeCell ref="D8:E8"/>
    <mergeCell ref="H156:I157"/>
    <mergeCell ref="H154:H155"/>
    <mergeCell ref="D19:D20"/>
    <mergeCell ref="G109:G110"/>
    <mergeCell ref="E111:E112"/>
    <mergeCell ref="D50:D51"/>
    <mergeCell ref="G40:G41"/>
    <mergeCell ref="G111:G112"/>
    <mergeCell ref="G48:G49"/>
    <mergeCell ref="D52:D53"/>
    <mergeCell ref="D155:E155"/>
    <mergeCell ref="D22:E22"/>
    <mergeCell ref="D149:E149"/>
    <mergeCell ref="L135:L137"/>
    <mergeCell ref="C39:C43"/>
    <mergeCell ref="L36:L38"/>
    <mergeCell ref="D86:E86"/>
    <mergeCell ref="D13:E13"/>
    <mergeCell ref="H159:H160"/>
    <mergeCell ref="D72:D73"/>
    <mergeCell ref="D150:E150"/>
    <mergeCell ref="B135:B137"/>
    <mergeCell ref="H90:H91"/>
    <mergeCell ref="H151:I152"/>
    <mergeCell ref="H65:H66"/>
    <mergeCell ref="H136:H137"/>
    <mergeCell ref="G22:G23"/>
    <mergeCell ref="A84:A88"/>
    <mergeCell ref="D84:I84"/>
    <mergeCell ref="L47:L53"/>
    <mergeCell ref="D33:E33"/>
    <mergeCell ref="G99:G100"/>
    <mergeCell ref="D164:E164"/>
    <mergeCell ref="A163:A167"/>
    <mergeCell ref="C163:C167"/>
    <mergeCell ref="A135:A137"/>
    <mergeCell ref="C135:C137"/>
    <mergeCell ref="J79:J83"/>
    <mergeCell ref="H57:I58"/>
    <mergeCell ref="L79:L83"/>
    <mergeCell ref="H164:H165"/>
    <mergeCell ref="H85:H86"/>
    <mergeCell ref="H99:I100"/>
    <mergeCell ref="C158:C162"/>
    <mergeCell ref="E161:E162"/>
    <mergeCell ref="D76:E76"/>
    <mergeCell ref="H22:H23"/>
    <mergeCell ref="H149:H150"/>
    <mergeCell ref="D116:D117"/>
    <mergeCell ref="G114:G115"/>
    <mergeCell ref="H80:H81"/>
    <mergeCell ref="D118:D119"/>
    <mergeCell ref="H109:H110"/>
    <mergeCell ref="L16:L20"/>
    <mergeCell ref="H75:H76"/>
    <mergeCell ref="D165:E165"/>
    <mergeCell ref="A7:A11"/>
    <mergeCell ref="J59:J63"/>
    <mergeCell ref="D23:E23"/>
    <mergeCell ref="D36:I36"/>
    <mergeCell ref="D101:I101"/>
    <mergeCell ref="E67:E68"/>
    <mergeCell ref="L163:L167"/>
    <mergeCell ref="G67:G68"/>
    <mergeCell ref="C148:C152"/>
    <mergeCell ref="E82:E83"/>
    <mergeCell ref="A125:A129"/>
    <mergeCell ref="J31:J35"/>
    <mergeCell ref="D125:I125"/>
    <mergeCell ref="A101:A107"/>
    <mergeCell ref="L31:L35"/>
    <mergeCell ref="L158:L162"/>
    <mergeCell ref="D49:E49"/>
    <mergeCell ref="A36:A38"/>
    <mergeCell ref="A39:A43"/>
    <mergeCell ref="J120:J124"/>
    <mergeCell ref="D102:E102"/>
    <mergeCell ref="E62:E63"/>
    <mergeCell ref="A94:A100"/>
    <mergeCell ref="G164:G165"/>
    <mergeCell ref="A120:A124"/>
    <mergeCell ref="D120:I120"/>
    <mergeCell ref="A21:A25"/>
    <mergeCell ref="C47:C53"/>
    <mergeCell ref="G57:G58"/>
    <mergeCell ref="C21:C25"/>
    <mergeCell ref="D163:I163"/>
    <mergeCell ref="L12:L15"/>
    <mergeCell ref="J125:J129"/>
    <mergeCell ref="J101:J107"/>
    <mergeCell ref="H114:H115"/>
    <mergeCell ref="D95:E95"/>
    <mergeCell ref="H70:H71"/>
    <mergeCell ref="D32:E32"/>
    <mergeCell ref="G146:G147"/>
    <mergeCell ref="E77:E78"/>
    <mergeCell ref="E133:E134"/>
    <mergeCell ref="G133:G134"/>
    <mergeCell ref="D39:I39"/>
    <mergeCell ref="H92:I93"/>
    <mergeCell ref="J39:J43"/>
    <mergeCell ref="D54:I54"/>
    <mergeCell ref="G85:G86"/>
    <mergeCell ref="D67:D68"/>
    <mergeCell ref="H161:I162"/>
    <mergeCell ref="D121:E121"/>
    <mergeCell ref="D82:D83"/>
    <mergeCell ref="E24:E25"/>
  </mergeCells>
  <hyperlinks>
    <hyperlink xmlns:r="http://schemas.openxmlformats.org/officeDocument/2006/relationships" ref="A7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4&amp;ec_order_no=712009&amp;page_from=2&amp;account_get_kbn=" r:id="rId1"/>
    <hyperlink xmlns:r="http://schemas.openxmlformats.org/officeDocument/2006/relationships" ref="D7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2"/>
    <hyperlink xmlns:r="http://schemas.openxmlformats.org/officeDocument/2006/relationships" ref="A12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5&amp;ec_order_no=712173&amp;page_from=2&amp;account_get_kbn=" r:id="rId3"/>
    <hyperlink xmlns:r="http://schemas.openxmlformats.org/officeDocument/2006/relationships" ref="D12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"/>
    <hyperlink xmlns:r="http://schemas.openxmlformats.org/officeDocument/2006/relationships" ref="A16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6&amp;ec_order_no=713492&amp;page_from=2&amp;account_get_kbn=" r:id="rId5"/>
    <hyperlink xmlns:r="http://schemas.openxmlformats.org/officeDocument/2006/relationships" ref="D16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6"/>
    <hyperlink xmlns:r="http://schemas.openxmlformats.org/officeDocument/2006/relationships" ref="A21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77&amp;ec_order_no=713550&amp;page_from=2&amp;account_get_kbn=" r:id="rId7"/>
    <hyperlink xmlns:r="http://schemas.openxmlformats.org/officeDocument/2006/relationships" ref="D21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8"/>
    <hyperlink xmlns:r="http://schemas.openxmlformats.org/officeDocument/2006/relationships" ref="A26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8&amp;ec_order_no=714121&amp;page_from=2&amp;account_get_kbn=" r:id="rId9"/>
    <hyperlink xmlns:r="http://schemas.openxmlformats.org/officeDocument/2006/relationships" ref="D26" display="https://site1.sbisec.co.jp/ETGate/?_ControlID=WPLETstT012Control&amp;_PageID=WPLETstT012Rlst10&amp;_DataStoreID=DSWPLETstT012Control&amp;_SeqNo=1756711057264_default_task_327513_DefaultPID_DefaultAID&amp;getFlg=on&amp;_ActionID=openSubStock&amp;stock_sec_code_mul=2378+&amp;exchange_code=TKY&amp;i_stock_sec=2378+&amp;i_dom_flg=1&amp;i_exchange_code=TKY&amp;i_output_type=0&amp;PER=1" r:id="rId10"/>
    <hyperlink xmlns:r="http://schemas.openxmlformats.org/officeDocument/2006/relationships" ref="A31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79&amp;ec_order_no=714654&amp;page_from=2&amp;account_get_kbn=" r:id="rId11"/>
    <hyperlink xmlns:r="http://schemas.openxmlformats.org/officeDocument/2006/relationships" ref="D31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12"/>
    <hyperlink xmlns:r="http://schemas.openxmlformats.org/officeDocument/2006/relationships" ref="A36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0&amp;ec_order_no=714696&amp;page_from=2&amp;account_get_kbn=" r:id="rId13"/>
    <hyperlink xmlns:r="http://schemas.openxmlformats.org/officeDocument/2006/relationships" ref="D36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14"/>
    <hyperlink xmlns:r="http://schemas.openxmlformats.org/officeDocument/2006/relationships" ref="A39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1&amp;ec_order_no=714711&amp;page_from=2&amp;account_get_kbn=" r:id="rId15"/>
    <hyperlink xmlns:r="http://schemas.openxmlformats.org/officeDocument/2006/relationships" ref="D39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16"/>
    <hyperlink xmlns:r="http://schemas.openxmlformats.org/officeDocument/2006/relationships" ref="A4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2&amp;ec_order_no=714800&amp;page_from=2&amp;account_get_kbn=" r:id="rId17"/>
    <hyperlink xmlns:r="http://schemas.openxmlformats.org/officeDocument/2006/relationships" ref="D44" display="https://site1.sbisec.co.jp/ETGate/?_ControlID=WPLETstT012Control&amp;_PageID=WPLETstT012Rlst10&amp;_DataStoreID=DSWPLETstT012Control&amp;_SeqNo=1756711057264_default_task_327513_DefaultPID_DefaultAID&amp;getFlg=on&amp;_ActionID=openSubStock&amp;stock_sec_code_mul=3543+&amp;exchange_code=TKY&amp;i_stock_sec=3543+&amp;i_dom_flg=1&amp;i_exchange_code=TKY&amp;i_output_type=0&amp;PER=1" r:id="rId18"/>
    <hyperlink xmlns:r="http://schemas.openxmlformats.org/officeDocument/2006/relationships" ref="A47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3&amp;ec_order_no=715162&amp;page_from=2&amp;account_get_kbn=" r:id="rId19"/>
    <hyperlink xmlns:r="http://schemas.openxmlformats.org/officeDocument/2006/relationships" ref="D47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20"/>
    <hyperlink xmlns:r="http://schemas.openxmlformats.org/officeDocument/2006/relationships" ref="A5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4&amp;ec_order_no=715226&amp;page_from=2&amp;account_get_kbn=" r:id="rId21"/>
    <hyperlink xmlns:r="http://schemas.openxmlformats.org/officeDocument/2006/relationships" ref="D54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22"/>
    <hyperlink xmlns:r="http://schemas.openxmlformats.org/officeDocument/2006/relationships" ref="A59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5&amp;ec_order_no=715246&amp;page_from=2&amp;account_get_kbn=" r:id="rId23"/>
    <hyperlink xmlns:r="http://schemas.openxmlformats.org/officeDocument/2006/relationships" ref="D59" display="https://site1.sbisec.co.jp/ETGate/?_ControlID=WPLETstT012Control&amp;_PageID=WPLETstT012Rlst10&amp;_DataStoreID=DSWPLETstT012Control&amp;_SeqNo=1756711057264_default_task_327513_DefaultPID_DefaultAID&amp;getFlg=on&amp;_ActionID=openSubStock&amp;stock_sec_code_mul=2266+&amp;exchange_code=TKY&amp;i_stock_sec=2266+&amp;i_dom_flg=1&amp;i_exchange_code=TKY&amp;i_output_type=0&amp;PER=1" r:id="rId24"/>
    <hyperlink xmlns:r="http://schemas.openxmlformats.org/officeDocument/2006/relationships" ref="A64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6&amp;ec_order_no=715382&amp;page_from=2&amp;account_get_kbn=" r:id="rId25"/>
    <hyperlink xmlns:r="http://schemas.openxmlformats.org/officeDocument/2006/relationships" ref="D6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26"/>
    <hyperlink xmlns:r="http://schemas.openxmlformats.org/officeDocument/2006/relationships" ref="A69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87&amp;ec_order_no=715605&amp;page_from=2&amp;account_get_kbn=" r:id="rId27"/>
    <hyperlink xmlns:r="http://schemas.openxmlformats.org/officeDocument/2006/relationships" ref="D69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28"/>
    <hyperlink xmlns:r="http://schemas.openxmlformats.org/officeDocument/2006/relationships" ref="A7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88&amp;ec_order_no=715979&amp;page_from=2&amp;account_get_kbn=" r:id="rId29"/>
    <hyperlink xmlns:r="http://schemas.openxmlformats.org/officeDocument/2006/relationships" ref="D7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0"/>
    <hyperlink xmlns:r="http://schemas.openxmlformats.org/officeDocument/2006/relationships" ref="A79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89&amp;ec_order_no=715991&amp;page_from=2&amp;account_get_kbn=" r:id="rId31"/>
    <hyperlink xmlns:r="http://schemas.openxmlformats.org/officeDocument/2006/relationships" ref="D79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2"/>
    <hyperlink xmlns:r="http://schemas.openxmlformats.org/officeDocument/2006/relationships" ref="A8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0&amp;ec_order_no=716068&amp;page_from=2&amp;account_get_kbn=" r:id="rId33"/>
    <hyperlink xmlns:r="http://schemas.openxmlformats.org/officeDocument/2006/relationships" ref="D8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4"/>
    <hyperlink xmlns:r="http://schemas.openxmlformats.org/officeDocument/2006/relationships" ref="A89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1&amp;ec_order_no=716082&amp;page_from=2&amp;account_get_kbn=" r:id="rId35"/>
    <hyperlink xmlns:r="http://schemas.openxmlformats.org/officeDocument/2006/relationships" ref="D89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6"/>
    <hyperlink xmlns:r="http://schemas.openxmlformats.org/officeDocument/2006/relationships" ref="A94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2&amp;ec_order_no=716143&amp;page_from=2&amp;account_get_kbn=" r:id="rId37"/>
    <hyperlink xmlns:r="http://schemas.openxmlformats.org/officeDocument/2006/relationships" ref="D94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38"/>
    <hyperlink xmlns:r="http://schemas.openxmlformats.org/officeDocument/2006/relationships" ref="A101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3&amp;ec_order_no=716152&amp;page_from=2&amp;account_get_kbn=" r:id="rId39"/>
    <hyperlink xmlns:r="http://schemas.openxmlformats.org/officeDocument/2006/relationships" ref="D101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0"/>
    <hyperlink xmlns:r="http://schemas.openxmlformats.org/officeDocument/2006/relationships" ref="A10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4&amp;ec_order_no=716171&amp;page_from=2&amp;account_get_kbn=" r:id="rId41"/>
    <hyperlink xmlns:r="http://schemas.openxmlformats.org/officeDocument/2006/relationships" ref="D10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2"/>
    <hyperlink xmlns:r="http://schemas.openxmlformats.org/officeDocument/2006/relationships" ref="A11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5&amp;ec_order_no=716175&amp;page_from=2&amp;account_get_kbn=" r:id="rId43"/>
    <hyperlink xmlns:r="http://schemas.openxmlformats.org/officeDocument/2006/relationships" ref="D11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4"/>
    <hyperlink xmlns:r="http://schemas.openxmlformats.org/officeDocument/2006/relationships" ref="A120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6&amp;ec_order_no=716368&amp;page_from=2&amp;account_get_kbn=" r:id="rId45"/>
    <hyperlink xmlns:r="http://schemas.openxmlformats.org/officeDocument/2006/relationships" ref="D120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6"/>
    <hyperlink xmlns:r="http://schemas.openxmlformats.org/officeDocument/2006/relationships" ref="A125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197&amp;ec_order_no=716385&amp;page_from=2&amp;account_get_kbn=" r:id="rId47"/>
    <hyperlink xmlns:r="http://schemas.openxmlformats.org/officeDocument/2006/relationships" ref="D125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48"/>
    <hyperlink xmlns:r="http://schemas.openxmlformats.org/officeDocument/2006/relationships" ref="A130" display="https://site1.sbisec.co.jp/ETGate/?_ControlID=WPLETstT012Control&amp;_PageID=WPLETstT012Rlst10&amp;_DataStoreID=DSWPLETstT012Control&amp;_SeqNo=1756711057264_default_task_327513_DefaultPID_DefaultAID&amp;getFlg=on&amp;_ActionID=detailActual&amp;exec_order=2&amp;torihiki_kbn=1&amp;det_orde_id_number=0003198&amp;ec_order_no=716810&amp;page_from=2&amp;account_get_kbn=" r:id="rId49"/>
    <hyperlink xmlns:r="http://schemas.openxmlformats.org/officeDocument/2006/relationships" ref="D130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0"/>
    <hyperlink xmlns:r="http://schemas.openxmlformats.org/officeDocument/2006/relationships" ref="A135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199&amp;ec_order_no=717002&amp;page_from=2&amp;account_get_kbn=" r:id="rId51"/>
    <hyperlink xmlns:r="http://schemas.openxmlformats.org/officeDocument/2006/relationships" ref="D135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2"/>
    <hyperlink xmlns:r="http://schemas.openxmlformats.org/officeDocument/2006/relationships" ref="A13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0&amp;ec_order_no=717007&amp;page_from=2&amp;account_get_kbn=" r:id="rId53"/>
    <hyperlink xmlns:r="http://schemas.openxmlformats.org/officeDocument/2006/relationships" ref="D13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4"/>
    <hyperlink xmlns:r="http://schemas.openxmlformats.org/officeDocument/2006/relationships" ref="A14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1&amp;ec_order_no=717016&amp;page_from=2&amp;account_get_kbn=" r:id="rId55"/>
    <hyperlink xmlns:r="http://schemas.openxmlformats.org/officeDocument/2006/relationships" ref="D14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6"/>
    <hyperlink xmlns:r="http://schemas.openxmlformats.org/officeDocument/2006/relationships" ref="A14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2&amp;ec_order_no=717023&amp;page_from=2&amp;account_get_kbn=" r:id="rId57"/>
    <hyperlink xmlns:r="http://schemas.openxmlformats.org/officeDocument/2006/relationships" ref="D14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58"/>
    <hyperlink xmlns:r="http://schemas.openxmlformats.org/officeDocument/2006/relationships" ref="A15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3&amp;ec_order_no=717034&amp;page_from=2&amp;account_get_kbn=" r:id="rId59"/>
    <hyperlink xmlns:r="http://schemas.openxmlformats.org/officeDocument/2006/relationships" ref="D15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60"/>
    <hyperlink xmlns:r="http://schemas.openxmlformats.org/officeDocument/2006/relationships" ref="A158" display="https://site1.sbisec.co.jp/ETGate/?_ControlID=WPLETstT012Control&amp;_PageID=WPLETstT012Rlst10&amp;_DataStoreID=DSWPLETstT012Control&amp;_SeqNo=1756711057264_default_task_327513_DefaultPID_DefaultAID&amp;getFlg=on&amp;_ActionID=MarginMiyakujyou&amp;exec_order=2&amp;torihiki_kbn=1&amp;det_orde_id_number=0003204&amp;ec_order_no=717053&amp;page_from=2&amp;account_get_kbn=" r:id="rId61"/>
    <hyperlink xmlns:r="http://schemas.openxmlformats.org/officeDocument/2006/relationships" ref="D158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62"/>
    <hyperlink xmlns:r="http://schemas.openxmlformats.org/officeDocument/2006/relationships" ref="A163" display="https://site1.sbisec.co.jp/ETGate/?_ControlID=WPLETstT012Control&amp;_PageID=WPLETstT012Rlst10&amp;_DataStoreID=DSWPLETstT012Control&amp;_SeqNo=1756711057264_default_task_327513_DefaultPID_DefaultAID&amp;getFlg=on&amp;_ActionID=detailMargin&amp;exec_order=2&amp;torihiki_kbn=1&amp;det_orde_id_number=0003205&amp;ec_order_no=717073&amp;page_from=2&amp;account_get_kbn=" r:id="rId63"/>
    <hyperlink xmlns:r="http://schemas.openxmlformats.org/officeDocument/2006/relationships" ref="D163" display="https://site1.sbisec.co.jp/ETGate/?_ControlID=WPLETstT012Control&amp;_PageID=WPLETstT012Rlst10&amp;_DataStoreID=DSWPLETstT012Control&amp;_SeqNo=1756711057264_default_task_327513_DefaultPID_DefaultAID&amp;getFlg=on&amp;_ActionID=openSubStock&amp;stock_sec_code_mul=9501+&amp;exchange_code=TKY&amp;i_stock_sec=9501+&amp;i_dom_flg=1&amp;i_exchange_code=TKY&amp;i_output_type=0&amp;PER=1" r:id="rId64"/>
  </hyperlinks>
  <pageMargins left="0.7" right="0.7" top="0.75" bottom="0.75" header="0.3" footer="0.3"/>
  <drawing xmlns:r="http://schemas.openxmlformats.org/officeDocument/2006/relationships" r:id="rId65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AD75"/>
  <sheetViews>
    <sheetView zoomScale="85" zoomScaleNormal="85" workbookViewId="0">
      <selection activeCell="J4" sqref="J4"/>
    </sheetView>
  </sheetViews>
  <sheetFormatPr baseColWidth="8" defaultRowHeight="18.75"/>
  <cols>
    <col width="5.5" customWidth="1" style="155" min="1" max="1"/>
    <col width="1.25" customWidth="1" style="155" min="2" max="3"/>
    <col width="19.75" customWidth="1" style="155" min="4" max="5"/>
    <col width="11.625" customWidth="1" style="155" min="6" max="6"/>
    <col width="16.25" customWidth="1" style="155" min="7" max="7"/>
    <col width="15.25" customWidth="1" style="155" min="8" max="8"/>
    <col width="11.25" customWidth="1" style="155" min="9" max="9"/>
    <col width="11.75" customWidth="1" style="155" min="10" max="10"/>
    <col width="10.75" customWidth="1" style="155" min="11" max="11"/>
    <col width="11.625" customWidth="1" style="155" min="12" max="13"/>
    <col width="9.875" customWidth="1" style="155" min="15" max="15"/>
    <col width="8.875" customWidth="1" style="155" min="31" max="31"/>
  </cols>
  <sheetData>
    <row r="1">
      <c r="A1" s="4" t="inlineStr">
        <is>
          <t>No</t>
        </is>
      </c>
      <c r="B1" s="0" t="inlineStr">
        <is>
          <t>列1</t>
        </is>
      </c>
      <c r="C1" s="0" t="inlineStr">
        <is>
          <t>列2</t>
        </is>
      </c>
      <c r="D1" s="4" t="inlineStr">
        <is>
          <t>エントリー時刻</t>
        </is>
      </c>
      <c r="E1" s="4" t="inlineStr">
        <is>
          <t>エグジット時刻</t>
        </is>
      </c>
      <c r="F1" s="4" t="inlineStr">
        <is>
          <t>時間</t>
        </is>
      </c>
      <c r="G1" s="4" t="inlineStr">
        <is>
          <t>銘柄</t>
        </is>
      </c>
      <c r="H1" s="4" t="inlineStr">
        <is>
          <t>買/売</t>
        </is>
      </c>
      <c r="I1" s="4" t="inlineStr">
        <is>
          <t>株数</t>
        </is>
      </c>
      <c r="J1" s="4" t="inlineStr">
        <is>
          <t>注文</t>
        </is>
      </c>
      <c r="K1" s="4" t="inlineStr">
        <is>
          <t>利確/損切</t>
        </is>
      </c>
      <c r="L1" s="4" t="inlineStr">
        <is>
          <t>損益（買）</t>
        </is>
      </c>
      <c r="M1" s="4" t="inlineStr">
        <is>
          <t>損益（売）</t>
        </is>
      </c>
      <c r="N1" s="4" t="inlineStr">
        <is>
          <t>損益</t>
        </is>
      </c>
      <c r="O1" s="4" t="inlineStr">
        <is>
          <t>累積損益</t>
        </is>
      </c>
      <c r="P1" s="4" t="inlineStr">
        <is>
          <t>買い回数</t>
        </is>
      </c>
      <c r="Q1" s="4" t="inlineStr">
        <is>
          <t>売り回数</t>
        </is>
      </c>
      <c r="R1" s="4" t="inlineStr">
        <is>
          <t>取引回数</t>
        </is>
      </c>
      <c r="S1" s="4" t="inlineStr">
        <is>
          <t>利確回数</t>
        </is>
      </c>
      <c r="T1" s="4" t="inlineStr">
        <is>
          <t>損切回数</t>
        </is>
      </c>
      <c r="U1" s="4" t="inlineStr">
        <is>
          <t>利益</t>
        </is>
      </c>
      <c r="V1" s="4" t="inlineStr">
        <is>
          <t>損失</t>
        </is>
      </c>
      <c r="W1" s="14" t="inlineStr">
        <is>
          <t>利確額平均</t>
        </is>
      </c>
      <c r="X1" s="14" t="inlineStr">
        <is>
          <t>損切額平均</t>
        </is>
      </c>
      <c r="Y1" s="4" t="inlineStr">
        <is>
          <t>買損益</t>
        </is>
      </c>
      <c r="Z1" s="4" t="inlineStr">
        <is>
          <t>売損益</t>
        </is>
      </c>
      <c r="AA1" s="4" t="inlineStr">
        <is>
          <t>買平均</t>
        </is>
      </c>
      <c r="AB1" s="4" t="inlineStr">
        <is>
          <t>売平均</t>
        </is>
      </c>
      <c r="AC1" s="4" t="inlineStr">
        <is>
          <t>平均</t>
        </is>
      </c>
      <c r="AD1" s="4" t="inlineStr">
        <is>
          <t>合計</t>
        </is>
      </c>
    </row>
    <row r="2">
      <c r="A2" s="0" t="n">
        <v>1</v>
      </c>
      <c r="B2" s="0" t="n">
        <v>11</v>
      </c>
      <c r="C2" s="0" t="n">
        <v>16</v>
      </c>
      <c r="D2" s="3">
        <f>IF(INDIRECT("元データ!" &amp; "F" &amp; B2)&lt;&gt;"",INDIRECT("元データ!" &amp; "F" &amp; B2),"")</f>
        <v/>
      </c>
      <c r="E2" s="3">
        <f>IF(INDIRECT("元データ!" &amp; "F" &amp; B2+5)&lt;&gt;"",INDIRECT("元データ!" &amp; "F" &amp; B2+5),"")</f>
        <v/>
      </c>
      <c r="F2" s="3">
        <f>IF(E2&lt;&gt;"",E2-D2,"")</f>
        <v/>
      </c>
      <c r="G2" s="3">
        <f>IF(INDIRECT("元データ!" &amp; "D" &amp; B2-4)&lt;&gt;"",INDIRECT("元データ!" &amp; "D" &amp; B2-4),"")</f>
        <v/>
      </c>
      <c r="H2" s="0">
        <f>IF(INDIRECT("元データ!" &amp; "D" &amp; B2-3)&lt;&gt;"",INDIRECT("元データ!" &amp; "D" &amp; B2-3),"")</f>
        <v/>
      </c>
      <c r="I2" s="0">
        <f>IF(INDIRECT("元データ!" &amp; "G" &amp; B2-3)&lt;&gt;"",INDIRECT("元データ!" &amp; "G" &amp; B2-3),"")</f>
        <v/>
      </c>
      <c r="J2" s="0">
        <f>IF(INDIRECT("元データ!" &amp; "H" &amp; B2-1)&lt;&gt;"",INDIRECT("元データ!" &amp; "H" &amp; B2-1),"")</f>
        <v/>
      </c>
      <c r="K2" s="0">
        <f>IF(INDIRECT("元データ!" &amp; "H" &amp; C2-1)&lt;&gt;"",INDIRECT("元データ!" &amp; "H" &amp; C2-1),"")</f>
        <v/>
      </c>
      <c r="L2" s="0">
        <f>IF(OR(H2="信新買 (6ヶ月)",H2="信新買 (日計り)",H2="信新買 (無期限)"),N2,"")</f>
        <v/>
      </c>
      <c r="M2" s="0">
        <f>IF(OR(H2="信新売 (6ヶ月)",H2="信新売 (日計り)",H2="信新売 (日計りH)"),N2,"")</f>
        <v/>
      </c>
      <c r="N2" s="0">
        <f>IF(D2&lt;&gt;"",IF(OR(H2="信新買 (6ヶ月)",H2="信新買 (日計り)",H2="信新買 (無期限)"),K2-J2,J2-K2)*テーブル1[[#This Row],[株数]],"")</f>
        <v/>
      </c>
      <c r="O2" s="0">
        <f>IF(D2&lt;&gt;"",SUM($N$2:N2),"")</f>
        <v/>
      </c>
      <c r="P2" s="12">
        <f>COUNTIF(H2:H75,"信新買 (6ヶ月)")+COUNTIF(H2:H75,"信新買 (日計り)")</f>
        <v/>
      </c>
      <c r="Q2" s="12">
        <f>COUNTIF(H2:H75,"信新売 (6ヶ月)")+COUNTIF(H2:H75,"信新売 (日計り)")+COUNTIF(H2:H75,"信新売 (日計りH)")</f>
        <v/>
      </c>
      <c r="R2" s="12">
        <f>P2+Q2</f>
        <v/>
      </c>
      <c r="S2" s="12">
        <f>COUNTIF(N2:N75,"&gt;0")</f>
        <v/>
      </c>
      <c r="T2" s="12">
        <f>R2-S2</f>
        <v/>
      </c>
      <c r="U2" s="12">
        <f>SUMIF(N2:N75,"&gt;0")</f>
        <v/>
      </c>
      <c r="V2" s="12">
        <f>SUMIF(N2:N75,"&lt;0")</f>
        <v/>
      </c>
      <c r="W2" s="12">
        <f>U2/S2</f>
        <v/>
      </c>
      <c r="X2" s="12">
        <f>V2/T2</f>
        <v/>
      </c>
      <c r="Y2" s="12">
        <f>SUM(L2:L75)</f>
        <v/>
      </c>
      <c r="Z2" s="12">
        <f>SUM(M2:M75)</f>
        <v/>
      </c>
      <c r="AA2" s="12">
        <f>Y2/P2</f>
        <v/>
      </c>
      <c r="AB2" s="12">
        <f>Z2/Q2</f>
        <v/>
      </c>
      <c r="AC2" s="12">
        <f>AD2/R2</f>
        <v/>
      </c>
      <c r="AD2" s="12">
        <f>Y2+Z2</f>
        <v/>
      </c>
    </row>
    <row r="3">
      <c r="A3" s="0" t="n">
        <v>2</v>
      </c>
      <c r="B3" s="0" t="n">
        <v>21</v>
      </c>
      <c r="C3" s="0" t="n">
        <v>26</v>
      </c>
      <c r="D3" s="3">
        <f>IF(INDIRECT("元データ!" &amp; "F" &amp; B3)&lt;&gt;"",INDIRECT("元データ!" &amp; "F" &amp; B3),"")</f>
        <v/>
      </c>
      <c r="E3" s="3">
        <f>IF(INDIRECT("元データ!" &amp; "F" &amp; B3+5)&lt;&gt;"",INDIRECT("元データ!" &amp; "F" &amp; B3+5),"")</f>
        <v/>
      </c>
      <c r="F3" s="3">
        <f>IF(E3&lt;&gt;"",E3-D3,"")</f>
        <v/>
      </c>
      <c r="G3" s="3">
        <f>IF(INDIRECT("元データ!" &amp; "D" &amp; B3-4)&lt;&gt;"",INDIRECT("元データ!" &amp; "D" &amp; B3-4),"")</f>
        <v/>
      </c>
      <c r="H3" s="0">
        <f>IF(INDIRECT("元データ!" &amp; "D" &amp; B3-3)&lt;&gt;"",INDIRECT("元データ!" &amp; "D" &amp; B3-3),"")</f>
        <v/>
      </c>
      <c r="I3" s="0">
        <f>IF(INDIRECT("元データ!" &amp; "G" &amp; B3-3)&lt;&gt;"",INDIRECT("元データ!" &amp; "G" &amp; B3-3),"")</f>
        <v/>
      </c>
      <c r="J3" s="0">
        <f>IF(INDIRECT("元データ!" &amp; "H" &amp; B3-1)&lt;&gt;"",INDIRECT("元データ!" &amp; "H" &amp; B3-1),"")</f>
        <v/>
      </c>
      <c r="K3" s="0">
        <f>IF(INDIRECT("元データ!" &amp; "H" &amp; C3-1)&lt;&gt;"",INDIRECT("元データ!" &amp; "H" &amp; C3-1),"")</f>
        <v/>
      </c>
      <c r="L3" s="0">
        <f>IF(OR(H3="信新買 (6ヶ月)",H3="信新買 (日計り)",H3="信新買 (無期限)"),N3,"")</f>
        <v/>
      </c>
      <c r="M3" s="0">
        <f>IF(OR(H3="信新売 (6ヶ月)",H3="信新売 (日計り)",H3="信新売 (日計りH)"),N3,"")</f>
        <v/>
      </c>
      <c r="N3" s="0">
        <f>IF(D3&lt;&gt;"",IF(OR(H3="信新買 (6ヶ月)",H3="信新買 (日計り)",H3="信新買 (無期限)"),K3-J3,J3-K3)*テーブル1[[#This Row],[株数]],"")</f>
        <v/>
      </c>
      <c r="O3" s="0">
        <f>IF(D3&lt;&gt;"",SUM($N$2:N3),"")</f>
        <v/>
      </c>
    </row>
    <row r="4">
      <c r="A4" s="0" t="n">
        <v>3</v>
      </c>
      <c r="B4" s="0" t="n">
        <v>31</v>
      </c>
      <c r="C4" s="0" t="n">
        <v>36</v>
      </c>
      <c r="D4" s="3">
        <f>IF(INDIRECT("元データ!" &amp; "F" &amp; B4)&lt;&gt;"",INDIRECT("元データ!" &amp; "F" &amp; B4),"")</f>
        <v/>
      </c>
      <c r="E4" s="3">
        <f>IF(INDIRECT("元データ!" &amp; "F" &amp; B4+5)&lt;&gt;"",INDIRECT("元データ!" &amp; "F" &amp; B4+5),"")</f>
        <v/>
      </c>
      <c r="F4" s="3">
        <f>IF(E4&lt;&gt;"",E4-D4,"")</f>
        <v/>
      </c>
      <c r="G4" s="3">
        <f>IF(INDIRECT("元データ!" &amp; "D" &amp; B4-4)&lt;&gt;"",INDIRECT("元データ!" &amp; "D" &amp; B4-4),"")</f>
        <v/>
      </c>
      <c r="H4" s="0">
        <f>IF(INDIRECT("元データ!" &amp; "D" &amp; B4-3)&lt;&gt;"",INDIRECT("元データ!" &amp; "D" &amp; B4-3),"")</f>
        <v/>
      </c>
      <c r="I4" s="0">
        <f>IF(INDIRECT("元データ!" &amp; "G" &amp; B4-3)&lt;&gt;"",INDIRECT("元データ!" &amp; "G" &amp; B4-3),"")</f>
        <v/>
      </c>
      <c r="J4" s="0">
        <f>IF(INDIRECT("元データ!" &amp; "H" &amp; B4-1)&lt;&gt;"",INDIRECT("元データ!" &amp; "H" &amp; B4-1),"")</f>
        <v/>
      </c>
      <c r="K4" s="0">
        <f>IF(INDIRECT("元データ!" &amp; "H" &amp; C4-1)&lt;&gt;"",INDIRECT("元データ!" &amp; "H" &amp; C4-1),"")</f>
        <v/>
      </c>
      <c r="L4" s="0">
        <f>IF(OR(H4="信新買 (6ヶ月)",H4="信新買 (日計り)",H4="信新買 (無期限)"),N4,"")</f>
        <v/>
      </c>
      <c r="M4" s="0">
        <f>IF(OR(H4="信新売 (6ヶ月)",H4="信新売 (日計り)",H4="信新売 (日計りH)"),N4,"")</f>
        <v/>
      </c>
      <c r="N4" s="0">
        <f>IF(D4&lt;&gt;"",IF(OR(H4="信新買 (6ヶ月)",H4="信新買 (日計り)",H4="信新買 (無期限)"),K4-J4,J4-K4)*テーブル1[[#This Row],[株数]],"")</f>
        <v/>
      </c>
      <c r="O4" s="0">
        <f>IF(D4&lt;&gt;"",SUM($N$2:N4),"")</f>
        <v/>
      </c>
    </row>
    <row r="5">
      <c r="A5" s="0" t="n">
        <v>4</v>
      </c>
      <c r="B5" s="0" t="n">
        <v>41</v>
      </c>
      <c r="C5" s="0" t="n">
        <v>46</v>
      </c>
      <c r="D5" s="3">
        <f>IF(INDIRECT("元データ!" &amp; "F" &amp; B5)&lt;&gt;"",INDIRECT("元データ!" &amp; "F" &amp; B5),"")</f>
        <v/>
      </c>
      <c r="E5" s="3">
        <f>IF(INDIRECT("元データ!" &amp; "F" &amp; B5+5)&lt;&gt;"",INDIRECT("元データ!" &amp; "F" &amp; B5+5),"")</f>
        <v/>
      </c>
      <c r="F5" s="3">
        <f>IF(E5&lt;&gt;"",E5-D5,"")</f>
        <v/>
      </c>
      <c r="G5" s="3">
        <f>IF(INDIRECT("元データ!" &amp; "D" &amp; B5-4)&lt;&gt;"",INDIRECT("元データ!" &amp; "D" &amp; B5-4),"")</f>
        <v/>
      </c>
      <c r="H5" s="0">
        <f>IF(INDIRECT("元データ!" &amp; "D" &amp; B5-3)&lt;&gt;"",INDIRECT("元データ!" &amp; "D" &amp; B5-3),"")</f>
        <v/>
      </c>
      <c r="I5" s="0">
        <f>IF(INDIRECT("元データ!" &amp; "G" &amp; B5-3)&lt;&gt;"",INDIRECT("元データ!" &amp; "G" &amp; B5-3),"")</f>
        <v/>
      </c>
      <c r="J5" s="0">
        <f>IF(INDIRECT("元データ!" &amp; "H" &amp; B5-1)&lt;&gt;"",INDIRECT("元データ!" &amp; "H" &amp; B5-1),"")</f>
        <v/>
      </c>
      <c r="K5" s="0">
        <f>IF(INDIRECT("元データ!" &amp; "H" &amp; C5-1)&lt;&gt;"",INDIRECT("元データ!" &amp; "H" &amp; C5-1),"")</f>
        <v/>
      </c>
      <c r="L5" s="0">
        <f>IF(OR(H5="信新買 (6ヶ月)",H5="信新買 (日計り)",H5="信新買 (無期限)"),N5,"")</f>
        <v/>
      </c>
      <c r="M5" s="0">
        <f>IF(OR(H5="信新売 (6ヶ月)",H5="信新売 (日計り)",H5="信新売 (日計りH)"),N5,"")</f>
        <v/>
      </c>
      <c r="N5" s="0">
        <f>IF(D5&lt;&gt;"",IF(OR(H5="信新買 (6ヶ月)",H5="信新買 (日計り)",H5="信新買 (無期限)"),K5-J5,J5-K5)*テーブル1[[#This Row],[株数]],"")</f>
        <v/>
      </c>
      <c r="O5" s="0">
        <f>IF(D5&lt;&gt;"",SUM($N$2:N5),"")</f>
        <v/>
      </c>
    </row>
    <row r="6">
      <c r="A6" s="0" t="n">
        <v>5</v>
      </c>
      <c r="B6" s="0" t="n">
        <v>51</v>
      </c>
      <c r="C6" s="0" t="n">
        <v>56</v>
      </c>
      <c r="D6" s="3">
        <f>IF(INDIRECT("元データ!" &amp; "F" &amp; B6)&lt;&gt;"",INDIRECT("元データ!" &amp; "F" &amp; B6),"")</f>
        <v/>
      </c>
      <c r="E6" s="3">
        <f>IF(INDIRECT("元データ!" &amp; "F" &amp; B6+5)&lt;&gt;"",INDIRECT("元データ!" &amp; "F" &amp; B6+5),"")</f>
        <v/>
      </c>
      <c r="F6" s="3">
        <f>IF(E6&lt;&gt;"",E6-D6,"")</f>
        <v/>
      </c>
      <c r="G6" s="3">
        <f>IF(INDIRECT("元データ!" &amp; "D" &amp; B6-4)&lt;&gt;"",INDIRECT("元データ!" &amp; "D" &amp; B6-4),"")</f>
        <v/>
      </c>
      <c r="H6" s="0">
        <f>IF(INDIRECT("元データ!" &amp; "D" &amp; B6-3)&lt;&gt;"",INDIRECT("元データ!" &amp; "D" &amp; B6-3),"")</f>
        <v/>
      </c>
      <c r="I6" s="0">
        <f>IF(INDIRECT("元データ!" &amp; "G" &amp; B6-3)&lt;&gt;"",INDIRECT("元データ!" &amp; "G" &amp; B6-3),"")</f>
        <v/>
      </c>
      <c r="J6" s="0">
        <f>IF(INDIRECT("元データ!" &amp; "H" &amp; B6-1)&lt;&gt;"",INDIRECT("元データ!" &amp; "H" &amp; B6-1),"")</f>
        <v/>
      </c>
      <c r="K6" s="0">
        <f>IF(INDIRECT("元データ!" &amp; "H" &amp; C6-1)&lt;&gt;"",INDIRECT("元データ!" &amp; "H" &amp; C6-1),"")</f>
        <v/>
      </c>
      <c r="L6" s="0">
        <f>IF(OR(H6="信新買 (6ヶ月)",H6="信新買 (日計り)",H6="信新買 (無期限)"),N6,"")</f>
        <v/>
      </c>
      <c r="M6" s="0">
        <f>IF(OR(H6="信新売 (6ヶ月)",H6="信新売 (日計り)",H6="信新売 (日計りH)"),N6,"")</f>
        <v/>
      </c>
      <c r="N6" s="0">
        <f>IF(D6&lt;&gt;"",IF(OR(H6="信新買 (6ヶ月)",H6="信新買 (日計り)",H6="信新買 (無期限)"),K6-J6,J6-K6)*テーブル1[[#This Row],[株数]],"")</f>
        <v/>
      </c>
      <c r="O6" s="0">
        <f>IF(D6&lt;&gt;"",SUM($N$2:N6),"")</f>
        <v/>
      </c>
    </row>
    <row r="7">
      <c r="A7" s="0" t="n">
        <v>6</v>
      </c>
      <c r="B7" s="0" t="n">
        <v>61</v>
      </c>
      <c r="C7" s="0" t="n">
        <v>66</v>
      </c>
      <c r="D7" s="3">
        <f>IF(INDIRECT("元データ!" &amp; "F" &amp; B7)&lt;&gt;"",INDIRECT("元データ!" &amp; "F" &amp; B7),"")</f>
        <v/>
      </c>
      <c r="E7" s="3">
        <f>IF(INDIRECT("元データ!" &amp; "F" &amp; B7+5)&lt;&gt;"",INDIRECT("元データ!" &amp; "F" &amp; B7+5),"")</f>
        <v/>
      </c>
      <c r="F7" s="3">
        <f>IF(E7&lt;&gt;"",E7-D7,"")</f>
        <v/>
      </c>
      <c r="G7" s="3">
        <f>IF(INDIRECT("元データ!" &amp; "D" &amp; B7-4)&lt;&gt;"",INDIRECT("元データ!" &amp; "D" &amp; B7-4),"")</f>
        <v/>
      </c>
      <c r="H7" s="0">
        <f>IF(INDIRECT("元データ!" &amp; "D" &amp; B7-3)&lt;&gt;"",INDIRECT("元データ!" &amp; "D" &amp; B7-3),"")</f>
        <v/>
      </c>
      <c r="I7" s="0">
        <f>IF(INDIRECT("元データ!" &amp; "G" &amp; B7-3)&lt;&gt;"",INDIRECT("元データ!" &amp; "G" &amp; B7-3),"")</f>
        <v/>
      </c>
      <c r="J7" s="0">
        <f>IF(INDIRECT("元データ!" &amp; "H" &amp; B7-1)&lt;&gt;"",INDIRECT("元データ!" &amp; "H" &amp; B7-1),"")</f>
        <v/>
      </c>
      <c r="K7" s="0">
        <f>IF(INDIRECT("元データ!" &amp; "H" &amp; C7-1)&lt;&gt;"",INDIRECT("元データ!" &amp; "H" &amp; C7-1),"")</f>
        <v/>
      </c>
      <c r="L7" s="0">
        <f>IF(OR(H7="信新買 (6ヶ月)",H7="信新買 (日計り)",H7="信新買 (無期限)"),N7,"")</f>
        <v/>
      </c>
      <c r="M7" s="0">
        <f>IF(OR(H7="信新売 (6ヶ月)",H7="信新売 (日計り)",H7="信新売 (日計りH)"),N7,"")</f>
        <v/>
      </c>
      <c r="N7" s="0">
        <f>IF(D7&lt;&gt;"",IF(OR(H7="信新買 (6ヶ月)",H7="信新買 (日計り)",H7="信新買 (無期限)"),K7-J7,J7-K7)*テーブル1[[#This Row],[株数]],"")</f>
        <v/>
      </c>
      <c r="O7" s="0">
        <f>IF(D7&lt;&gt;"",SUM($N$2:N7),"")</f>
        <v/>
      </c>
    </row>
    <row r="8">
      <c r="A8" s="0" t="n">
        <v>7</v>
      </c>
      <c r="B8" s="0" t="n">
        <v>71</v>
      </c>
      <c r="C8" s="0" t="n">
        <v>76</v>
      </c>
      <c r="D8" s="3">
        <f>IF(INDIRECT("元データ!" &amp; "F" &amp; B8)&lt;&gt;"",INDIRECT("元データ!" &amp; "F" &amp; B8),"")</f>
        <v/>
      </c>
      <c r="E8" s="3">
        <f>IF(INDIRECT("元データ!" &amp; "F" &amp; B8+5)&lt;&gt;"",INDIRECT("元データ!" &amp; "F" &amp; B8+5),"")</f>
        <v/>
      </c>
      <c r="F8" s="3">
        <f>IF(E8&lt;&gt;"",E8-D8,"")</f>
        <v/>
      </c>
      <c r="G8" s="3">
        <f>IF(INDIRECT("元データ!" &amp; "D" &amp; B8-4)&lt;&gt;"",INDIRECT("元データ!" &amp; "D" &amp; B8-4),"")</f>
        <v/>
      </c>
      <c r="H8" s="0">
        <f>IF(INDIRECT("元データ!" &amp; "D" &amp; B8-3)&lt;&gt;"",INDIRECT("元データ!" &amp; "D" &amp; B8-3),"")</f>
        <v/>
      </c>
      <c r="I8" s="0">
        <f>IF(INDIRECT("元データ!" &amp; "G" &amp; B8-3)&lt;&gt;"",INDIRECT("元データ!" &amp; "G" &amp; B8-3),"")</f>
        <v/>
      </c>
      <c r="J8" s="0">
        <f>IF(INDIRECT("元データ!" &amp; "H" &amp; B8-1)&lt;&gt;"",INDIRECT("元データ!" &amp; "H" &amp; B8-1),"")</f>
        <v/>
      </c>
      <c r="K8" s="0">
        <f>IF(INDIRECT("元データ!" &amp; "H" &amp; C8-1)&lt;&gt;"",INDIRECT("元データ!" &amp; "H" &amp; C8-1),"")</f>
        <v/>
      </c>
      <c r="L8" s="0">
        <f>IF(OR(H8="信新買 (6ヶ月)",H8="信新買 (日計り)",H8="信新買 (無期限)"),N8,"")</f>
        <v/>
      </c>
      <c r="M8" s="0">
        <f>IF(OR(H8="信新売 (6ヶ月)",H8="信新売 (日計り)",H8="信新売 (日計りH)"),N8,"")</f>
        <v/>
      </c>
      <c r="N8" s="0">
        <f>IF(D8&lt;&gt;"",IF(OR(H8="信新買 (6ヶ月)",H8="信新買 (日計り)",H8="信新買 (無期限)"),K8-J8,J8-K8)*テーブル1[[#This Row],[株数]],"")</f>
        <v/>
      </c>
      <c r="O8" s="0">
        <f>IF(D8&lt;&gt;"",SUM($N$2:N8),"")</f>
        <v/>
      </c>
    </row>
    <row r="9">
      <c r="A9" s="0" t="n">
        <v>8</v>
      </c>
      <c r="B9" s="0" t="n">
        <v>81</v>
      </c>
      <c r="C9" s="0" t="n">
        <v>86</v>
      </c>
      <c r="D9" s="3">
        <f>IF(INDIRECT("元データ!" &amp; "F" &amp; B9)&lt;&gt;"",INDIRECT("元データ!" &amp; "F" &amp; B9),"")</f>
        <v/>
      </c>
      <c r="E9" s="3">
        <f>IF(INDIRECT("元データ!" &amp; "F" &amp; B9+5)&lt;&gt;"",INDIRECT("元データ!" &amp; "F" &amp; B9+5),"")</f>
        <v/>
      </c>
      <c r="F9" s="3">
        <f>IF(E9&lt;&gt;"",E9-D9,"")</f>
        <v/>
      </c>
      <c r="G9" s="3">
        <f>IF(INDIRECT("元データ!" &amp; "D" &amp; B9-4)&lt;&gt;"",INDIRECT("元データ!" &amp; "D" &amp; B9-4),"")</f>
        <v/>
      </c>
      <c r="H9" s="0">
        <f>IF(INDIRECT("元データ!" &amp; "D" &amp; B9-3)&lt;&gt;"",INDIRECT("元データ!" &amp; "D" &amp; B9-3),"")</f>
        <v/>
      </c>
      <c r="I9" s="0">
        <f>IF(INDIRECT("元データ!" &amp; "G" &amp; B9-3)&lt;&gt;"",INDIRECT("元データ!" &amp; "G" &amp; B9-3),"")</f>
        <v/>
      </c>
      <c r="J9" s="0">
        <f>IF(INDIRECT("元データ!" &amp; "H" &amp; B9-1)&lt;&gt;"",INDIRECT("元データ!" &amp; "H" &amp; B9-1),"")</f>
        <v/>
      </c>
      <c r="K9" s="0">
        <f>IF(INDIRECT("元データ!" &amp; "H" &amp; C9-1)&lt;&gt;"",INDIRECT("元データ!" &amp; "H" &amp; C9-1),"")</f>
        <v/>
      </c>
      <c r="L9" s="0">
        <f>IF(OR(H9="信新買 (6ヶ月)",H9="信新買 (日計り)",H9="信新買 (無期限)"),N9,"")</f>
        <v/>
      </c>
      <c r="M9" s="0">
        <f>IF(OR(H9="信新売 (6ヶ月)",H9="信新売 (日計り)",H9="信新売 (日計りH)"),N9,"")</f>
        <v/>
      </c>
      <c r="N9" s="0">
        <f>IF(D9&lt;&gt;"",IF(OR(H9="信新買 (6ヶ月)",H9="信新買 (日計り)",H9="信新買 (無期限)"),K9-J9,J9-K9)*テーブル1[[#This Row],[株数]],"")</f>
        <v/>
      </c>
      <c r="O9" s="0">
        <f>IF(D9&lt;&gt;"",SUM($N$2:N9),"")</f>
        <v/>
      </c>
    </row>
    <row r="10">
      <c r="A10" s="0" t="n">
        <v>9</v>
      </c>
      <c r="B10" s="0" t="n">
        <v>91</v>
      </c>
      <c r="C10" s="0" t="n">
        <v>96</v>
      </c>
      <c r="D10" s="3">
        <f>IF(INDIRECT("元データ!" &amp; "F" &amp; B10)&lt;&gt;"",INDIRECT("元データ!" &amp; "F" &amp; B10),"")</f>
        <v/>
      </c>
      <c r="E10" s="3">
        <f>IF(INDIRECT("元データ!" &amp; "F" &amp; B10+5)&lt;&gt;"",INDIRECT("元データ!" &amp; "F" &amp; B10+5),"")</f>
        <v/>
      </c>
      <c r="F10" s="3">
        <f>IF(E10&lt;&gt;"",E10-D10,"")</f>
        <v/>
      </c>
      <c r="G10" s="3">
        <f>IF(INDIRECT("元データ!" &amp; "D" &amp; B10-4)&lt;&gt;"",INDIRECT("元データ!" &amp; "D" &amp; B10-4),"")</f>
        <v/>
      </c>
      <c r="H10" s="0">
        <f>IF(INDIRECT("元データ!" &amp; "D" &amp; B10-3)&lt;&gt;"",INDIRECT("元データ!" &amp; "D" &amp; B10-3),"")</f>
        <v/>
      </c>
      <c r="I10" s="0">
        <f>IF(INDIRECT("元データ!" &amp; "G" &amp; B10-3)&lt;&gt;"",INDIRECT("元データ!" &amp; "G" &amp; B10-3),"")</f>
        <v/>
      </c>
      <c r="J10" s="0">
        <f>IF(INDIRECT("元データ!" &amp; "H" &amp; B10-1)&lt;&gt;"",INDIRECT("元データ!" &amp; "H" &amp; B10-1),"")</f>
        <v/>
      </c>
      <c r="K10" s="0">
        <f>IF(INDIRECT("元データ!" &amp; "H" &amp; C10-1)&lt;&gt;"",INDIRECT("元データ!" &amp; "H" &amp; C10-1),"")</f>
        <v/>
      </c>
      <c r="L10" s="0">
        <f>IF(OR(H10="信新買 (6ヶ月)",H10="信新買 (日計り)",H10="信新買 (無期限)"),N10,"")</f>
        <v/>
      </c>
      <c r="M10" s="0">
        <f>IF(OR(H10="信新売 (6ヶ月)",H10="信新売 (日計り)",H10="信新売 (日計りH)"),N10,"")</f>
        <v/>
      </c>
      <c r="N10" s="0">
        <f>IF(D10&lt;&gt;"",IF(OR(H10="信新買 (6ヶ月)",H10="信新買 (日計り)",H10="信新買 (無期限)"),K10-J10,J10-K10)*テーブル1[[#This Row],[株数]],"")</f>
        <v/>
      </c>
      <c r="O10" s="0">
        <f>IF(D10&lt;&gt;"",SUM($N$2:N10),"")</f>
        <v/>
      </c>
    </row>
    <row r="11">
      <c r="A11" s="0" t="n">
        <v>10</v>
      </c>
      <c r="B11" s="0" t="n">
        <v>101</v>
      </c>
      <c r="C11" s="0" t="n">
        <v>106</v>
      </c>
      <c r="D11" s="3">
        <f>IF(INDIRECT("元データ!" &amp; "F" &amp; B11)&lt;&gt;"",INDIRECT("元データ!" &amp; "F" &amp; B11),"")</f>
        <v/>
      </c>
      <c r="E11" s="3">
        <f>IF(INDIRECT("元データ!" &amp; "F" &amp; B11+5)&lt;&gt;"",INDIRECT("元データ!" &amp; "F" &amp; B11+5),"")</f>
        <v/>
      </c>
      <c r="F11" s="3">
        <f>IF(E11&lt;&gt;"",E11-D11,"")</f>
        <v/>
      </c>
      <c r="G11" s="3">
        <f>IF(INDIRECT("元データ!" &amp; "D" &amp; B11-4)&lt;&gt;"",INDIRECT("元データ!" &amp; "D" &amp; B11-4),"")</f>
        <v/>
      </c>
      <c r="H11" s="0">
        <f>IF(INDIRECT("元データ!" &amp; "D" &amp; B11-3)&lt;&gt;"",INDIRECT("元データ!" &amp; "D" &amp; B11-3),"")</f>
        <v/>
      </c>
      <c r="I11" s="0">
        <f>IF(INDIRECT("元データ!" &amp; "G" &amp; B11-3)&lt;&gt;"",INDIRECT("元データ!" &amp; "G" &amp; B11-3),"")</f>
        <v/>
      </c>
      <c r="J11" s="0">
        <f>IF(INDIRECT("元データ!" &amp; "H" &amp; B11-1)&lt;&gt;"",INDIRECT("元データ!" &amp; "H" &amp; B11-1),"")</f>
        <v/>
      </c>
      <c r="K11" s="0">
        <f>IF(INDIRECT("元データ!" &amp; "H" &amp; C11-1)&lt;&gt;"",INDIRECT("元データ!" &amp; "H" &amp; C11-1),"")</f>
        <v/>
      </c>
      <c r="L11" s="0">
        <f>IF(OR(H11="信新買 (6ヶ月)",H11="信新買 (日計り)",H11="信新買 (無期限)"),N11,"")</f>
        <v/>
      </c>
      <c r="M11" s="0">
        <f>IF(OR(H11="信新売 (6ヶ月)",H11="信新売 (日計り)",H11="信新売 (日計りH)"),N11,"")</f>
        <v/>
      </c>
      <c r="N11" s="0">
        <f>IF(D11&lt;&gt;"",IF(OR(H11="信新買 (6ヶ月)",H11="信新買 (日計り)",H11="信新買 (無期限)"),K11-J11,J11-K11)*テーブル1[[#This Row],[株数]],"")</f>
        <v/>
      </c>
      <c r="O11" s="0">
        <f>IF(D11&lt;&gt;"",SUM($N$2:N11),"")</f>
        <v/>
      </c>
    </row>
    <row r="12">
      <c r="A12" s="0" t="n">
        <v>11</v>
      </c>
      <c r="B12" s="0" t="n">
        <v>111</v>
      </c>
      <c r="C12" s="0" t="n">
        <v>116</v>
      </c>
      <c r="D12" s="3">
        <f>IF(INDIRECT("元データ!" &amp; "F" &amp; B12)&lt;&gt;"",INDIRECT("元データ!" &amp; "F" &amp; B12),"")</f>
        <v/>
      </c>
      <c r="E12" s="3">
        <f>IF(INDIRECT("元データ!" &amp; "F" &amp; B12+5)&lt;&gt;"",INDIRECT("元データ!" &amp; "F" &amp; B12+5),"")</f>
        <v/>
      </c>
      <c r="F12" s="3">
        <f>IF(E12&lt;&gt;"",E12-D12,"")</f>
        <v/>
      </c>
      <c r="G12" s="3">
        <f>IF(INDIRECT("元データ!" &amp; "D" &amp; B12-4)&lt;&gt;"",INDIRECT("元データ!" &amp; "D" &amp; B12-4),"")</f>
        <v/>
      </c>
      <c r="H12" s="0">
        <f>IF(INDIRECT("元データ!" &amp; "D" &amp; B12-3)&lt;&gt;"",INDIRECT("元データ!" &amp; "D" &amp; B12-3),"")</f>
        <v/>
      </c>
      <c r="I12" s="0">
        <f>IF(INDIRECT("元データ!" &amp; "G" &amp; B12-3)&lt;&gt;"",INDIRECT("元データ!" &amp; "G" &amp; B12-3),"")</f>
        <v/>
      </c>
      <c r="J12" s="0">
        <f>IF(INDIRECT("元データ!" &amp; "H" &amp; B12-1)&lt;&gt;"",INDIRECT("元データ!" &amp; "H" &amp; B12-1),"")</f>
        <v/>
      </c>
      <c r="K12" s="0">
        <f>IF(INDIRECT("元データ!" &amp; "H" &amp; C12-1)&lt;&gt;"",INDIRECT("元データ!" &amp; "H" &amp; C12-1),"")</f>
        <v/>
      </c>
      <c r="L12" s="0">
        <f>IF(OR(H12="信新買 (6ヶ月)",H12="信新買 (日計り)",H12="信新買 (無期限)"),N12,"")</f>
        <v/>
      </c>
      <c r="M12" s="0">
        <f>IF(OR(H12="信新売 (6ヶ月)",H12="信新売 (日計り)",H12="信新売 (日計りH)"),N12,"")</f>
        <v/>
      </c>
      <c r="N12" s="0">
        <f>IF(D12&lt;&gt;"",IF(OR(H12="信新買 (6ヶ月)",H12="信新買 (日計り)",H12="信新買 (無期限)"),K12-J12,J12-K12)*テーブル1[[#This Row],[株数]],"")</f>
        <v/>
      </c>
      <c r="O12" s="0">
        <f>IF(D12&lt;&gt;"",SUM($N$2:N12),"")</f>
        <v/>
      </c>
    </row>
    <row r="13">
      <c r="A13" s="0" t="n">
        <v>12</v>
      </c>
      <c r="B13" s="0" t="n">
        <v>121</v>
      </c>
      <c r="C13" s="0" t="n">
        <v>126</v>
      </c>
      <c r="D13" s="3">
        <f>IF(INDIRECT("元データ!" &amp; "F" &amp; B13)&lt;&gt;"",INDIRECT("元データ!" &amp; "F" &amp; B13),"")</f>
        <v/>
      </c>
      <c r="E13" s="3">
        <f>IF(INDIRECT("元データ!" &amp; "F" &amp; B13+5)&lt;&gt;"",INDIRECT("元データ!" &amp; "F" &amp; B13+5),"")</f>
        <v/>
      </c>
      <c r="F13" s="3">
        <f>IF(E13&lt;&gt;"",E13-D13,"")</f>
        <v/>
      </c>
      <c r="G13" s="3">
        <f>IF(INDIRECT("元データ!" &amp; "D" &amp; B13-4)&lt;&gt;"",INDIRECT("元データ!" &amp; "D" &amp; B13-4),"")</f>
        <v/>
      </c>
      <c r="H13" s="0">
        <f>IF(INDIRECT("元データ!" &amp; "D" &amp; B13-3)&lt;&gt;"",INDIRECT("元データ!" &amp; "D" &amp; B13-3),"")</f>
        <v/>
      </c>
      <c r="I13" s="0">
        <f>IF(INDIRECT("元データ!" &amp; "G" &amp; B13-3)&lt;&gt;"",INDIRECT("元データ!" &amp; "G" &amp; B13-3),"")</f>
        <v/>
      </c>
      <c r="J13" s="0">
        <f>IF(INDIRECT("元データ!" &amp; "H" &amp; B13-1)&lt;&gt;"",INDIRECT("元データ!" &amp; "H" &amp; B13-1),"")</f>
        <v/>
      </c>
      <c r="K13" s="0">
        <f>IF(INDIRECT("元データ!" &amp; "H" &amp; C13-1)&lt;&gt;"",INDIRECT("元データ!" &amp; "H" &amp; C13-1),"")</f>
        <v/>
      </c>
      <c r="L13" s="0">
        <f>IF(OR(H13="信新買 (6ヶ月)",H13="信新買 (日計り)",H13="信新買 (無期限)"),N13,"")</f>
        <v/>
      </c>
      <c r="M13" s="0">
        <f>IF(OR(H13="信新売 (6ヶ月)",H13="信新売 (日計り)",H13="信新売 (日計りH)"),N13,"")</f>
        <v/>
      </c>
      <c r="N13" s="0">
        <f>IF(D13&lt;&gt;"",IF(OR(H13="信新買 (6ヶ月)",H13="信新買 (日計り)",H13="信新買 (無期限)"),K13-J13,J13-K13)*テーブル1[[#This Row],[株数]],"")</f>
        <v/>
      </c>
      <c r="O13" s="0">
        <f>IF(D13&lt;&gt;"",SUM($N$2:N13),"")</f>
        <v/>
      </c>
    </row>
    <row r="14">
      <c r="A14" s="0" t="n">
        <v>13</v>
      </c>
      <c r="B14" s="0" t="n">
        <v>131</v>
      </c>
      <c r="C14" s="0" t="n">
        <v>136</v>
      </c>
      <c r="D14" s="3">
        <f>IF(INDIRECT("元データ!" &amp; "F" &amp; B14)&lt;&gt;"",INDIRECT("元データ!" &amp; "F" &amp; B14),"")</f>
        <v/>
      </c>
      <c r="E14" s="3">
        <f>IF(INDIRECT("元データ!" &amp; "F" &amp; B14+5)&lt;&gt;"",INDIRECT("元データ!" &amp; "F" &amp; B14+5),"")</f>
        <v/>
      </c>
      <c r="F14" s="3">
        <f>IF(E14&lt;&gt;"",E14-D14,"")</f>
        <v/>
      </c>
      <c r="G14" s="3">
        <f>IF(INDIRECT("元データ!" &amp; "D" &amp; B14-4)&lt;&gt;"",INDIRECT("元データ!" &amp; "D" &amp; B14-4),"")</f>
        <v/>
      </c>
      <c r="H14" s="0">
        <f>IF(INDIRECT("元データ!" &amp; "D" &amp; B14-3)&lt;&gt;"",INDIRECT("元データ!" &amp; "D" &amp; B14-3),"")</f>
        <v/>
      </c>
      <c r="I14" s="0">
        <f>IF(INDIRECT("元データ!" &amp; "G" &amp; B14-3)&lt;&gt;"",INDIRECT("元データ!" &amp; "G" &amp; B14-3),"")</f>
        <v/>
      </c>
      <c r="J14" s="0">
        <f>IF(INDIRECT("元データ!" &amp; "H" &amp; B14-1)&lt;&gt;"",INDIRECT("元データ!" &amp; "H" &amp; B14-1),"")</f>
        <v/>
      </c>
      <c r="K14" s="0">
        <f>IF(INDIRECT("元データ!" &amp; "H" &amp; C14-1)&lt;&gt;"",INDIRECT("元データ!" &amp; "H" &amp; C14-1),"")</f>
        <v/>
      </c>
      <c r="L14" s="0">
        <f>IF(OR(H14="信新買 (6ヶ月)",H14="信新買 (日計り)",H14="信新買 (無期限)"),N14,"")</f>
        <v/>
      </c>
      <c r="M14" s="0">
        <f>IF(OR(H14="信新売 (6ヶ月)",H14="信新売 (日計り)",H14="信新売 (日計りH)"),N14,"")</f>
        <v/>
      </c>
      <c r="N14" s="0">
        <f>IF(D14&lt;&gt;"",IF(OR(H14="信新買 (6ヶ月)",H14="信新買 (日計り)",H14="信新買 (無期限)"),K14-J14,J14-K14)*テーブル1[[#This Row],[株数]],"")</f>
        <v/>
      </c>
      <c r="O14" s="0">
        <f>IF(D14&lt;&gt;"",SUM($N$2:N14),"")</f>
        <v/>
      </c>
    </row>
    <row r="15">
      <c r="A15" s="0" t="n">
        <v>14</v>
      </c>
      <c r="B15" s="0" t="n">
        <v>141</v>
      </c>
      <c r="C15" s="0" t="n">
        <v>146</v>
      </c>
      <c r="D15" s="3">
        <f>IF(INDIRECT("元データ!" &amp; "F" &amp; B15)&lt;&gt;"",INDIRECT("元データ!" &amp; "F" &amp; B15),"")</f>
        <v/>
      </c>
      <c r="E15" s="3">
        <f>IF(INDIRECT("元データ!" &amp; "F" &amp; B15+5)&lt;&gt;"",INDIRECT("元データ!" &amp; "F" &amp; B15+5),"")</f>
        <v/>
      </c>
      <c r="F15" s="3">
        <f>IF(E15&lt;&gt;"",E15-D15,"")</f>
        <v/>
      </c>
      <c r="G15" s="3">
        <f>IF(INDIRECT("元データ!" &amp; "D" &amp; B15-4)&lt;&gt;"",INDIRECT("元データ!" &amp; "D" &amp; B15-4),"")</f>
        <v/>
      </c>
      <c r="H15" s="0">
        <f>IF(INDIRECT("元データ!" &amp; "D" &amp; B15-3)&lt;&gt;"",INDIRECT("元データ!" &amp; "D" &amp; B15-3),"")</f>
        <v/>
      </c>
      <c r="I15" s="0">
        <f>IF(INDIRECT("元データ!" &amp; "G" &amp; B15-3)&lt;&gt;"",INDIRECT("元データ!" &amp; "G" &amp; B15-3),"")</f>
        <v/>
      </c>
      <c r="J15" s="0">
        <f>IF(INDIRECT("元データ!" &amp; "H" &amp; B15-1)&lt;&gt;"",INDIRECT("元データ!" &amp; "H" &amp; B15-1),"")</f>
        <v/>
      </c>
      <c r="K15" s="0">
        <f>IF(INDIRECT("元データ!" &amp; "H" &amp; C15-1)&lt;&gt;"",INDIRECT("元データ!" &amp; "H" &amp; C15-1),"")</f>
        <v/>
      </c>
      <c r="L15" s="0">
        <f>IF(OR(H15="信新買 (6ヶ月)",H15="信新買 (日計り)",H15="信新買 (無期限)"),N15,"")</f>
        <v/>
      </c>
      <c r="M15" s="0">
        <f>IF(OR(H15="信新売 (6ヶ月)",H15="信新売 (日計り)",H15="信新売 (日計りH)"),N15,"")</f>
        <v/>
      </c>
      <c r="N15" s="0">
        <f>IF(D15&lt;&gt;"",IF(OR(H15="信新買 (6ヶ月)",H15="信新買 (日計り)",H15="信新買 (無期限)"),K15-J15,J15-K15)*テーブル1[[#This Row],[株数]],"")</f>
        <v/>
      </c>
      <c r="O15" s="0">
        <f>IF(D15&lt;&gt;"",SUM($N$2:N15),"")</f>
        <v/>
      </c>
    </row>
    <row r="16">
      <c r="A16" s="0" t="n">
        <v>15</v>
      </c>
      <c r="B16" s="0" t="n">
        <v>151</v>
      </c>
      <c r="C16" s="0" t="n">
        <v>156</v>
      </c>
      <c r="D16" s="3">
        <f>IF(INDIRECT("元データ!" &amp; "F" &amp; B16)&lt;&gt;"",INDIRECT("元データ!" &amp; "F" &amp; B16),"")</f>
        <v/>
      </c>
      <c r="E16" s="3">
        <f>IF(INDIRECT("元データ!" &amp; "F" &amp; B16+5)&lt;&gt;"",INDIRECT("元データ!" &amp; "F" &amp; B16+5),"")</f>
        <v/>
      </c>
      <c r="F16" s="3">
        <f>IF(E16&lt;&gt;"",E16-D16,"")</f>
        <v/>
      </c>
      <c r="G16" s="3">
        <f>IF(INDIRECT("元データ!" &amp; "D" &amp; B16-4)&lt;&gt;"",INDIRECT("元データ!" &amp; "D" &amp; B16-4),"")</f>
        <v/>
      </c>
      <c r="H16" s="0">
        <f>IF(INDIRECT("元データ!" &amp; "D" &amp; B16-3)&lt;&gt;"",INDIRECT("元データ!" &amp; "D" &amp; B16-3),"")</f>
        <v/>
      </c>
      <c r="I16" s="0">
        <f>IF(INDIRECT("元データ!" &amp; "G" &amp; B16-3)&lt;&gt;"",INDIRECT("元データ!" &amp; "G" &amp; B16-3),"")</f>
        <v/>
      </c>
      <c r="J16" s="0">
        <f>IF(INDIRECT("元データ!" &amp; "H" &amp; B16-1)&lt;&gt;"",INDIRECT("元データ!" &amp; "H" &amp; B16-1),"")</f>
        <v/>
      </c>
      <c r="K16" s="0">
        <f>IF(INDIRECT("元データ!" &amp; "H" &amp; C16-1)&lt;&gt;"",INDIRECT("元データ!" &amp; "H" &amp; C16-1),"")</f>
        <v/>
      </c>
      <c r="L16" s="0">
        <f>IF(OR(H16="信新買 (6ヶ月)",H16="信新買 (日計り)",H16="信新買 (無期限)"),N16,"")</f>
        <v/>
      </c>
      <c r="M16" s="0">
        <f>IF(OR(H16="信新売 (6ヶ月)",H16="信新売 (日計り)",H16="信新売 (日計りH)"),N16,"")</f>
        <v/>
      </c>
      <c r="N16" s="0">
        <f>IF(D16&lt;&gt;"",IF(OR(H16="信新買 (6ヶ月)",H16="信新買 (日計り)",H16="信新買 (無期限)"),K16-J16,J16-K16)*テーブル1[[#This Row],[株数]],"")</f>
        <v/>
      </c>
      <c r="O16" s="0">
        <f>IF(D16&lt;&gt;"",SUM($N$2:N16),"")</f>
        <v/>
      </c>
    </row>
    <row r="17">
      <c r="A17" s="0" t="n">
        <v>16</v>
      </c>
      <c r="B17" s="0" t="n">
        <v>161</v>
      </c>
      <c r="C17" s="0" t="n">
        <v>166</v>
      </c>
      <c r="D17" s="3">
        <f>IF(INDIRECT("元データ!" &amp; "F" &amp; B17)&lt;&gt;"",INDIRECT("元データ!" &amp; "F" &amp; B17),"")</f>
        <v/>
      </c>
      <c r="E17" s="3">
        <f>IF(INDIRECT("元データ!" &amp; "F" &amp; B17+5)&lt;&gt;"",INDIRECT("元データ!" &amp; "F" &amp; B17+5),"")</f>
        <v/>
      </c>
      <c r="F17" s="3">
        <f>IF(E17&lt;&gt;"",E17-D17,"")</f>
        <v/>
      </c>
      <c r="G17" s="3">
        <f>IF(INDIRECT("元データ!" &amp; "D" &amp; B17-4)&lt;&gt;"",INDIRECT("元データ!" &amp; "D" &amp; B17-4),"")</f>
        <v/>
      </c>
      <c r="H17" s="0">
        <f>IF(INDIRECT("元データ!" &amp; "D" &amp; B17-3)&lt;&gt;"",INDIRECT("元データ!" &amp; "D" &amp; B17-3),"")</f>
        <v/>
      </c>
      <c r="I17" s="0">
        <f>IF(INDIRECT("元データ!" &amp; "G" &amp; B17-3)&lt;&gt;"",INDIRECT("元データ!" &amp; "G" &amp; B17-3),"")</f>
        <v/>
      </c>
      <c r="J17" s="0">
        <f>IF(INDIRECT("元データ!" &amp; "H" &amp; B17-1)&lt;&gt;"",INDIRECT("元データ!" &amp; "H" &amp; B17-1),"")</f>
        <v/>
      </c>
      <c r="K17" s="0">
        <f>IF(INDIRECT("元データ!" &amp; "H" &amp; C17-1)&lt;&gt;"",INDIRECT("元データ!" &amp; "H" &amp; C17-1),"")</f>
        <v/>
      </c>
      <c r="L17" s="0">
        <f>IF(OR(H17="信新買 (6ヶ月)",H17="信新買 (日計り)",H17="信新買 (無期限)"),N17,"")</f>
        <v/>
      </c>
      <c r="M17" s="0">
        <f>IF(OR(H17="信新売 (6ヶ月)",H17="信新売 (日計り)",H17="信新売 (日計りH)"),N17,"")</f>
        <v/>
      </c>
      <c r="N17" s="0">
        <f>IF(D17&lt;&gt;"",IF(OR(H17="信新買 (6ヶ月)",H17="信新買 (日計り)",H17="信新買 (無期限)"),K17-J17,J17-K17)*テーブル1[[#This Row],[株数]],"")</f>
        <v/>
      </c>
      <c r="O17" s="0">
        <f>IF(D17&lt;&gt;"",SUM($N$2:N17),"")</f>
        <v/>
      </c>
    </row>
    <row r="18">
      <c r="A18" s="0" t="n">
        <v>17</v>
      </c>
      <c r="B18" s="0" t="n">
        <v>171</v>
      </c>
      <c r="C18" s="0" t="n">
        <v>176</v>
      </c>
      <c r="D18" s="3">
        <f>IF(INDIRECT("元データ!" &amp; "F" &amp; B18)&lt;&gt;"",INDIRECT("元データ!" &amp; "F" &amp; B18),"")</f>
        <v/>
      </c>
      <c r="E18" s="3">
        <f>IF(INDIRECT("元データ!" &amp; "F" &amp; B18+5)&lt;&gt;"",INDIRECT("元データ!" &amp; "F" &amp; B18+5),"")</f>
        <v/>
      </c>
      <c r="F18" s="3">
        <f>IF(E18&lt;&gt;"",E18-D18,"")</f>
        <v/>
      </c>
      <c r="G18" s="3">
        <f>IF(INDIRECT("元データ!" &amp; "D" &amp; B18-4)&lt;&gt;"",INDIRECT("元データ!" &amp; "D" &amp; B18-4),"")</f>
        <v/>
      </c>
      <c r="H18" s="0">
        <f>IF(INDIRECT("元データ!" &amp; "D" &amp; B18-3)&lt;&gt;"",INDIRECT("元データ!" &amp; "D" &amp; B18-3),"")</f>
        <v/>
      </c>
      <c r="I18" s="0">
        <f>IF(INDIRECT("元データ!" &amp; "G" &amp; B18-3)&lt;&gt;"",INDIRECT("元データ!" &amp; "G" &amp; B18-3),"")</f>
        <v/>
      </c>
      <c r="J18" s="0">
        <f>IF(INDIRECT("元データ!" &amp; "H" &amp; B18-1)&lt;&gt;"",INDIRECT("元データ!" &amp; "H" &amp; B18-1),"")</f>
        <v/>
      </c>
      <c r="K18" s="0">
        <f>IF(INDIRECT("元データ!" &amp; "H" &amp; C18-1)&lt;&gt;"",INDIRECT("元データ!" &amp; "H" &amp; C18-1),"")</f>
        <v/>
      </c>
      <c r="L18" s="0">
        <f>IF(OR(H18="信新買 (6ヶ月)",H18="信新買 (日計り)",H18="信新買 (無期限)"),N18,"")</f>
        <v/>
      </c>
      <c r="M18" s="0">
        <f>IF(OR(H18="信新売 (6ヶ月)",H18="信新売 (日計り)",H18="信新売 (日計りH)"),N18,"")</f>
        <v/>
      </c>
      <c r="N18" s="0">
        <f>IF(D18&lt;&gt;"",IF(OR(H18="信新買 (6ヶ月)",H18="信新買 (日計り)",H18="信新買 (無期限)"),K18-J18,J18-K18)*テーブル1[[#This Row],[株数]],"")</f>
        <v/>
      </c>
      <c r="O18" s="0">
        <f>IF(D18&lt;&gt;"",SUM($N$2:N18),"")</f>
        <v/>
      </c>
    </row>
    <row r="19">
      <c r="A19" s="0" t="n">
        <v>18</v>
      </c>
      <c r="B19" s="0" t="n">
        <v>181</v>
      </c>
      <c r="C19" s="0" t="n">
        <v>186</v>
      </c>
      <c r="D19" s="3">
        <f>IF(INDIRECT("元データ!" &amp; "F" &amp; B19)&lt;&gt;"",INDIRECT("元データ!" &amp; "F" &amp; B19),"")</f>
        <v/>
      </c>
      <c r="E19" s="3">
        <f>IF(INDIRECT("元データ!" &amp; "F" &amp; B19+5)&lt;&gt;"",INDIRECT("元データ!" &amp; "F" &amp; B19+5),"")</f>
        <v/>
      </c>
      <c r="F19" s="3">
        <f>IF(E19&lt;&gt;"",E19-D19,"")</f>
        <v/>
      </c>
      <c r="G19" s="3">
        <f>IF(INDIRECT("元データ!" &amp; "D" &amp; B19-4)&lt;&gt;"",INDIRECT("元データ!" &amp; "D" &amp; B19-4),"")</f>
        <v/>
      </c>
      <c r="H19" s="0">
        <f>IF(INDIRECT("元データ!" &amp; "D" &amp; B19-3)&lt;&gt;"",INDIRECT("元データ!" &amp; "D" &amp; B19-3),"")</f>
        <v/>
      </c>
      <c r="I19" s="0">
        <f>IF(INDIRECT("元データ!" &amp; "G" &amp; B19-3)&lt;&gt;"",INDIRECT("元データ!" &amp; "G" &amp; B19-3),"")</f>
        <v/>
      </c>
      <c r="J19" s="0">
        <f>IF(INDIRECT("元データ!" &amp; "H" &amp; B19-1)&lt;&gt;"",INDIRECT("元データ!" &amp; "H" &amp; B19-1),"")</f>
        <v/>
      </c>
      <c r="K19" s="0">
        <f>IF(INDIRECT("元データ!" &amp; "H" &amp; C19-1)&lt;&gt;"",INDIRECT("元データ!" &amp; "H" &amp; C19-1),"")</f>
        <v/>
      </c>
      <c r="L19" s="0">
        <f>IF(OR(H19="信新買 (6ヶ月)",H19="信新買 (日計り)",H19="信新買 (無期限)"),N19,"")</f>
        <v/>
      </c>
      <c r="M19" s="0">
        <f>IF(OR(H19="信新売 (6ヶ月)",H19="信新売 (日計り)",H19="信新売 (日計りH)"),N19,"")</f>
        <v/>
      </c>
      <c r="N19" s="0">
        <f>IF(D19&lt;&gt;"",IF(OR(H19="信新買 (6ヶ月)",H19="信新買 (日計り)",H19="信新買 (無期限)"),K19-J19,J19-K19)*テーブル1[[#This Row],[株数]],"")</f>
        <v/>
      </c>
      <c r="O19" s="0">
        <f>IF(D19&lt;&gt;"",SUM($N$2:N19),"")</f>
        <v/>
      </c>
    </row>
    <row r="20" hidden="1" s="155">
      <c r="A20" s="0" t="n">
        <v>19</v>
      </c>
      <c r="B20" s="0" t="n">
        <v>191</v>
      </c>
      <c r="C20" s="0" t="n">
        <v>196</v>
      </c>
      <c r="D20" s="3">
        <f>IF(INDIRECT("元データ!" &amp; "F" &amp; B20)&lt;&gt;"",INDIRECT("元データ!" &amp; "F" &amp; B20),"")</f>
        <v/>
      </c>
      <c r="E20" s="3">
        <f>IF(INDIRECT("元データ!" &amp; "F" &amp; B20+5)&lt;&gt;"",INDIRECT("元データ!" &amp; "F" &amp; B20+5),"")</f>
        <v/>
      </c>
      <c r="F20" s="3">
        <f>IF(E20&lt;&gt;"",E20-D20,"")</f>
        <v/>
      </c>
      <c r="G20" s="3">
        <f>IF(INDIRECT("元データ!" &amp; "D" &amp; B20-4)&lt;&gt;"",INDIRECT("元データ!" &amp; "D" &amp; B20-4),"")</f>
        <v/>
      </c>
      <c r="H20" s="0">
        <f>IF(INDIRECT("元データ!" &amp; "D" &amp; B20-3)&lt;&gt;"",INDIRECT("元データ!" &amp; "D" &amp; B20-3),"")</f>
        <v/>
      </c>
      <c r="I20" s="0">
        <f>IF(INDIRECT("元データ!" &amp; "G" &amp; B20-3)&lt;&gt;"",INDIRECT("元データ!" &amp; "G" &amp; B20-3),"")</f>
        <v/>
      </c>
      <c r="J20" s="0">
        <f>IF(INDIRECT("元データ!" &amp; "H" &amp; B20-1)&lt;&gt;"",INDIRECT("元データ!" &amp; "H" &amp; B20-1),"")</f>
        <v/>
      </c>
      <c r="K20" s="0">
        <f>IF(INDIRECT("元データ!" &amp; "H" &amp; C20-1)&lt;&gt;"",INDIRECT("元データ!" &amp; "H" &amp; C20-1),"")</f>
        <v/>
      </c>
      <c r="L20" s="0">
        <f>IF(OR(H20="信新買 (6ヶ月)",H20="信新買 (日計り)",H20="信新買 (無期限)"),N20,"")</f>
        <v/>
      </c>
      <c r="M20" s="0">
        <f>IF(OR(H20="信新売 (6ヶ月)",H20="信新売 (日計り)",H20="信新売 (日計りH)"),N20,"")</f>
        <v/>
      </c>
      <c r="N20" s="0">
        <f>IF(D20&lt;&gt;"",IF(OR(H20="信新買 (6ヶ月)",H20="信新買 (日計り)",H20="信新買 (無期限)"),K20-J20,J20-K20)*テーブル1[[#This Row],[株数]],"")</f>
        <v/>
      </c>
      <c r="O20" s="0">
        <f>IF(D20&lt;&gt;"",SUM($N$2:N20),"")</f>
        <v/>
      </c>
    </row>
    <row r="21" hidden="1" s="155">
      <c r="A21" s="0" t="n">
        <v>20</v>
      </c>
      <c r="B21" s="0" t="n">
        <v>201</v>
      </c>
      <c r="C21" s="0" t="n">
        <v>206</v>
      </c>
      <c r="D21" s="3">
        <f>IF(INDIRECT("元データ!" &amp; "F" &amp; B21)&lt;&gt;"",INDIRECT("元データ!" &amp; "F" &amp; B21),"")</f>
        <v/>
      </c>
      <c r="E21" s="3">
        <f>IF(INDIRECT("元データ!" &amp; "F" &amp; B21+5)&lt;&gt;"",INDIRECT("元データ!" &amp; "F" &amp; B21+5),"")</f>
        <v/>
      </c>
      <c r="F21" s="3">
        <f>IF(E21&lt;&gt;"",E21-D21,"")</f>
        <v/>
      </c>
      <c r="G21" s="3">
        <f>IF(INDIRECT("元データ!" &amp; "D" &amp; B21-4)&lt;&gt;"",INDIRECT("元データ!" &amp; "D" &amp; B21-4),"")</f>
        <v/>
      </c>
      <c r="H21" s="0">
        <f>IF(INDIRECT("元データ!" &amp; "D" &amp; B21-3)&lt;&gt;"",INDIRECT("元データ!" &amp; "D" &amp; B21-3),"")</f>
        <v/>
      </c>
      <c r="I21" s="0">
        <f>IF(INDIRECT("元データ!" &amp; "G" &amp; B21-3)&lt;&gt;"",INDIRECT("元データ!" &amp; "G" &amp; B21-3),"")</f>
        <v/>
      </c>
      <c r="J21" s="0">
        <f>IF(INDIRECT("元データ!" &amp; "H" &amp; B21-1)&lt;&gt;"",INDIRECT("元データ!" &amp; "H" &amp; B21-1),"")</f>
        <v/>
      </c>
      <c r="K21" s="0">
        <f>IF(INDIRECT("元データ!" &amp; "H" &amp; C21-1)&lt;&gt;"",INDIRECT("元データ!" &amp; "H" &amp; C21-1),"")</f>
        <v/>
      </c>
      <c r="L21" s="0">
        <f>IF(OR(H21="信新買 (6ヶ月)",H21="信新買 (日計り)",H21="信新買 (無期限)"),N21,"")</f>
        <v/>
      </c>
      <c r="M21" s="0">
        <f>IF(OR(H21="信新売 (6ヶ月)",H21="信新売 (日計り)",H21="信新売 (日計りH)"),N21,"")</f>
        <v/>
      </c>
      <c r="N21" s="0">
        <f>IF(D21&lt;&gt;"",IF(OR(H21="信新買 (6ヶ月)",H21="信新買 (日計り)",H21="信新買 (無期限)"),K21-J21,J21-K21)*テーブル1[[#This Row],[株数]],"")</f>
        <v/>
      </c>
      <c r="O21" s="0">
        <f>IF(D21&lt;&gt;"",SUM($N$2:N21),"")</f>
        <v/>
      </c>
    </row>
    <row r="22" hidden="1" s="155">
      <c r="A22" s="0" t="n">
        <v>21</v>
      </c>
      <c r="B22" s="0" t="n">
        <v>211</v>
      </c>
      <c r="C22" s="0" t="n">
        <v>216</v>
      </c>
      <c r="D22" s="3">
        <f>IF(INDIRECT("元データ!" &amp; "F" &amp; B22)&lt;&gt;"",INDIRECT("元データ!" &amp; "F" &amp; B22),"")</f>
        <v/>
      </c>
      <c r="E22" s="3">
        <f>IF(INDIRECT("元データ!" &amp; "F" &amp; B22+5)&lt;&gt;"",INDIRECT("元データ!" &amp; "F" &amp; B22+5),"")</f>
        <v/>
      </c>
      <c r="F22" s="3">
        <f>IF(E22&lt;&gt;"",E22-D22,"")</f>
        <v/>
      </c>
      <c r="G22" s="3">
        <f>IF(INDIRECT("元データ!" &amp; "D" &amp; B22-4)&lt;&gt;"",INDIRECT("元データ!" &amp; "D" &amp; B22-4),"")</f>
        <v/>
      </c>
      <c r="H22" s="0">
        <f>IF(INDIRECT("元データ!" &amp; "D" &amp; B22-3)&lt;&gt;"",INDIRECT("元データ!" &amp; "D" &amp; B22-3),"")</f>
        <v/>
      </c>
      <c r="I22" s="0">
        <f>IF(INDIRECT("元データ!" &amp; "G" &amp; B22-3)&lt;&gt;"",INDIRECT("元データ!" &amp; "G" &amp; B22-3),"")</f>
        <v/>
      </c>
      <c r="J22" s="0">
        <f>IF(INDIRECT("元データ!" &amp; "H" &amp; B22-1)&lt;&gt;"",INDIRECT("元データ!" &amp; "H" &amp; B22-1),"")</f>
        <v/>
      </c>
      <c r="K22" s="0">
        <f>IF(INDIRECT("元データ!" &amp; "H" &amp; C22-1)&lt;&gt;"",INDIRECT("元データ!" &amp; "H" &amp; C22-1),"")</f>
        <v/>
      </c>
      <c r="L22" s="0">
        <f>IF(OR(H22="信新買 (6ヶ月)",H22="信新買 (日計り)",H22="信新買 (無期限)"),N22,"")</f>
        <v/>
      </c>
      <c r="M22" s="0">
        <f>IF(OR(H22="信新売 (6ヶ月)",H22="信新売 (日計り)",H22="信新売 (日計りH)"),N22,"")</f>
        <v/>
      </c>
      <c r="N22" s="0">
        <f>IF(D22&lt;&gt;"",IF(OR(H22="信新買 (6ヶ月)",H22="信新買 (日計り)",H22="信新買 (無期限)"),K22-J22,J22-K22)*テーブル1[[#This Row],[株数]],"")</f>
        <v/>
      </c>
      <c r="O22" s="0">
        <f>IF(D22&lt;&gt;"",SUM($N$2:N22),"")</f>
        <v/>
      </c>
    </row>
    <row r="23" hidden="1" s="155">
      <c r="A23" s="0" t="n">
        <v>22</v>
      </c>
      <c r="B23" s="0" t="n">
        <v>221</v>
      </c>
      <c r="C23" s="0" t="n">
        <v>226</v>
      </c>
      <c r="D23" s="3">
        <f>IF(INDIRECT("元データ!" &amp; "F" &amp; B23)&lt;&gt;"",INDIRECT("元データ!" &amp; "F" &amp; B23),"")</f>
        <v/>
      </c>
      <c r="E23" s="3">
        <f>IF(INDIRECT("元データ!" &amp; "F" &amp; B23+5)&lt;&gt;"",INDIRECT("元データ!" &amp; "F" &amp; B23+5),"")</f>
        <v/>
      </c>
      <c r="F23" s="3">
        <f>IF(E23&lt;&gt;"",E23-D23,"")</f>
        <v/>
      </c>
      <c r="G23" s="3">
        <f>IF(INDIRECT("元データ!" &amp; "D" &amp; B23-4)&lt;&gt;"",INDIRECT("元データ!" &amp; "D" &amp; B23-4),"")</f>
        <v/>
      </c>
      <c r="H23" s="0">
        <f>IF(INDIRECT("元データ!" &amp; "D" &amp; B23-3)&lt;&gt;"",INDIRECT("元データ!" &amp; "D" &amp; B23-3),"")</f>
        <v/>
      </c>
      <c r="I23" s="0">
        <f>IF(INDIRECT("元データ!" &amp; "G" &amp; B23-3)&lt;&gt;"",INDIRECT("元データ!" &amp; "G" &amp; B23-3),"")</f>
        <v/>
      </c>
      <c r="J23" s="0">
        <f>IF(INDIRECT("元データ!" &amp; "H" &amp; B23-1)&lt;&gt;"",INDIRECT("元データ!" &amp; "H" &amp; B23-1),"")</f>
        <v/>
      </c>
      <c r="K23" s="0">
        <f>IF(INDIRECT("元データ!" &amp; "H" &amp; C23-1)&lt;&gt;"",INDIRECT("元データ!" &amp; "H" &amp; C23-1),"")</f>
        <v/>
      </c>
      <c r="L23" s="0">
        <f>IF(OR(H23="信新買 (6ヶ月)",H23="信新買 (日計り)",H23="信新買 (無期限)"),N23,"")</f>
        <v/>
      </c>
      <c r="M23" s="0">
        <f>IF(OR(H23="信新売 (6ヶ月)",H23="信新売 (日計り)",H23="信新売 (日計りH)"),N23,"")</f>
        <v/>
      </c>
      <c r="N23" s="0">
        <f>IF(D23&lt;&gt;"",IF(OR(H23="信新買 (6ヶ月)",H23="信新買 (日計り)",H23="信新買 (無期限)"),K23-J23,J23-K23)*テーブル1[[#This Row],[株数]],"")</f>
        <v/>
      </c>
      <c r="O23" s="0">
        <f>IF(D23&lt;&gt;"",SUM($N$2:N23),"")</f>
        <v/>
      </c>
    </row>
    <row r="24" hidden="1" s="155">
      <c r="A24" s="0" t="n">
        <v>23</v>
      </c>
      <c r="B24" s="0" t="n">
        <v>231</v>
      </c>
      <c r="C24" s="0" t="n">
        <v>236</v>
      </c>
      <c r="D24" s="3">
        <f>IF(INDIRECT("元データ!" &amp; "F" &amp; B24)&lt;&gt;"",INDIRECT("元データ!" &amp; "F" &amp; B24),"")</f>
        <v/>
      </c>
      <c r="E24" s="3">
        <f>IF(INDIRECT("元データ!" &amp; "F" &amp; B24+5)&lt;&gt;"",INDIRECT("元データ!" &amp; "F" &amp; B24+5),"")</f>
        <v/>
      </c>
      <c r="F24" s="3">
        <f>IF(E24&lt;&gt;"",E24-D24,"")</f>
        <v/>
      </c>
      <c r="G24" s="3">
        <f>IF(INDIRECT("元データ!" &amp; "D" &amp; B24-4)&lt;&gt;"",INDIRECT("元データ!" &amp; "D" &amp; B24-4),"")</f>
        <v/>
      </c>
      <c r="H24" s="0">
        <f>IF(INDIRECT("元データ!" &amp; "D" &amp; B24-3)&lt;&gt;"",INDIRECT("元データ!" &amp; "D" &amp; B24-3),"")</f>
        <v/>
      </c>
      <c r="I24" s="0">
        <f>IF(INDIRECT("元データ!" &amp; "G" &amp; B24-3)&lt;&gt;"",INDIRECT("元データ!" &amp; "G" &amp; B24-3),"")</f>
        <v/>
      </c>
      <c r="J24" s="0">
        <f>IF(INDIRECT("元データ!" &amp; "H" &amp; B24-1)&lt;&gt;"",INDIRECT("元データ!" &amp; "H" &amp; B24-1),"")</f>
        <v/>
      </c>
      <c r="K24" s="0">
        <f>IF(INDIRECT("元データ!" &amp; "H" &amp; C24-1)&lt;&gt;"",INDIRECT("元データ!" &amp; "H" &amp; C24-1),"")</f>
        <v/>
      </c>
      <c r="L24" s="0">
        <f>IF(OR(H24="信新買 (6ヶ月)",H24="信新買 (日計り)",H24="信新買 (無期限)"),N24,"")</f>
        <v/>
      </c>
      <c r="M24" s="0">
        <f>IF(OR(H24="信新売 (6ヶ月)",H24="信新売 (日計り)",H24="信新売 (日計りH)"),N24,"")</f>
        <v/>
      </c>
      <c r="N24" s="0">
        <f>IF(D24&lt;&gt;"",IF(OR(H24="信新買 (6ヶ月)",H24="信新買 (日計り)",H24="信新買 (無期限)"),K24-J24,J24-K24)*テーブル1[[#This Row],[株数]],"")</f>
        <v/>
      </c>
      <c r="O24" s="0">
        <f>IF(D24&lt;&gt;"",SUM($N$2:N24),"")</f>
        <v/>
      </c>
    </row>
    <row r="25" hidden="1" s="155">
      <c r="A25" s="0" t="n">
        <v>24</v>
      </c>
      <c r="B25" s="0" t="n">
        <v>241</v>
      </c>
      <c r="C25" s="0" t="n">
        <v>246</v>
      </c>
      <c r="D25" s="3">
        <f>IF(INDIRECT("元データ!" &amp; "F" &amp; B25)&lt;&gt;"",INDIRECT("元データ!" &amp; "F" &amp; B25),"")</f>
        <v/>
      </c>
      <c r="E25" s="3">
        <f>IF(INDIRECT("元データ!" &amp; "F" &amp; B25+5)&lt;&gt;"",INDIRECT("元データ!" &amp; "F" &amp; B25+5),"")</f>
        <v/>
      </c>
      <c r="F25" s="3">
        <f>IF(E25&lt;&gt;"",E25-D25,"")</f>
        <v/>
      </c>
      <c r="G25" s="3">
        <f>IF(INDIRECT("元データ!" &amp; "D" &amp; B25-4)&lt;&gt;"",INDIRECT("元データ!" &amp; "D" &amp; B25-4),"")</f>
        <v/>
      </c>
      <c r="H25" s="0">
        <f>IF(INDIRECT("元データ!" &amp; "D" &amp; B25-3)&lt;&gt;"",INDIRECT("元データ!" &amp; "D" &amp; B25-3),"")</f>
        <v/>
      </c>
      <c r="I25" s="0">
        <f>IF(INDIRECT("元データ!" &amp; "G" &amp; B25-3)&lt;&gt;"",INDIRECT("元データ!" &amp; "G" &amp; B25-3),"")</f>
        <v/>
      </c>
      <c r="J25" s="0">
        <f>IF(INDIRECT("元データ!" &amp; "H" &amp; B25-1)&lt;&gt;"",INDIRECT("元データ!" &amp; "H" &amp; B25-1),"")</f>
        <v/>
      </c>
      <c r="K25" s="0">
        <f>IF(INDIRECT("元データ!" &amp; "H" &amp; C25-1)&lt;&gt;"",INDIRECT("元データ!" &amp; "H" &amp; C25-1),"")</f>
        <v/>
      </c>
      <c r="L25" s="0">
        <f>IF(OR(H25="信新買 (6ヶ月)",H25="信新買 (日計り)",H25="信新買 (無期限)"),N25,"")</f>
        <v/>
      </c>
      <c r="M25" s="0">
        <f>IF(OR(H25="信新売 (6ヶ月)",H25="信新売 (日計り)",H25="信新売 (日計りH)"),N25,"")</f>
        <v/>
      </c>
      <c r="N25" s="0">
        <f>IF(D25&lt;&gt;"",IF(OR(H25="信新買 (6ヶ月)",H25="信新買 (日計り)",H25="信新買 (無期限)"),K25-J25,J25-K25)*テーブル1[[#This Row],[株数]],"")</f>
        <v/>
      </c>
      <c r="O25" s="0">
        <f>IF(D25&lt;&gt;"",SUM($N$2:N25),"")</f>
        <v/>
      </c>
    </row>
    <row r="26" hidden="1" s="155">
      <c r="A26" s="0" t="n">
        <v>25</v>
      </c>
      <c r="B26" s="0" t="n">
        <v>251</v>
      </c>
      <c r="C26" s="0" t="n">
        <v>256</v>
      </c>
      <c r="D26" s="3">
        <f>IF(INDIRECT("元データ!" &amp; "F" &amp; B26)&lt;&gt;"",INDIRECT("元データ!" &amp; "F" &amp; B26),"")</f>
        <v/>
      </c>
      <c r="E26" s="3">
        <f>IF(INDIRECT("元データ!" &amp; "F" &amp; B26+5)&lt;&gt;"",INDIRECT("元データ!" &amp; "F" &amp; B26+5),"")</f>
        <v/>
      </c>
      <c r="F26" s="3">
        <f>IF(E26&lt;&gt;"",E26-D26,"")</f>
        <v/>
      </c>
      <c r="G26" s="3">
        <f>IF(INDIRECT("元データ!" &amp; "D" &amp; B26-4)&lt;&gt;"",INDIRECT("元データ!" &amp; "D" &amp; B26-4),"")</f>
        <v/>
      </c>
      <c r="H26" s="0">
        <f>IF(INDIRECT("元データ!" &amp; "D" &amp; B26-3)&lt;&gt;"",INDIRECT("元データ!" &amp; "D" &amp; B26-3),"")</f>
        <v/>
      </c>
      <c r="I26" s="0">
        <f>IF(INDIRECT("元データ!" &amp; "G" &amp; B26-3)&lt;&gt;"",INDIRECT("元データ!" &amp; "G" &amp; B26-3),"")</f>
        <v/>
      </c>
      <c r="J26" s="0">
        <f>IF(INDIRECT("元データ!" &amp; "H" &amp; B26-1)&lt;&gt;"",INDIRECT("元データ!" &amp; "H" &amp; B26-1),"")</f>
        <v/>
      </c>
      <c r="K26" s="0">
        <f>IF(INDIRECT("元データ!" &amp; "H" &amp; C26-1)&lt;&gt;"",INDIRECT("元データ!" &amp; "H" &amp; C26-1),"")</f>
        <v/>
      </c>
      <c r="L26" s="0">
        <f>IF(OR(H26="信新買 (6ヶ月)",H26="信新買 (日計り)",H26="信新買 (無期限)"),N26,"")</f>
        <v/>
      </c>
      <c r="M26" s="0">
        <f>IF(OR(H26="信新売 (6ヶ月)",H26="信新売 (日計り)",H26="信新売 (日計りH)"),N26,"")</f>
        <v/>
      </c>
      <c r="N26" s="0">
        <f>IF(D26&lt;&gt;"",IF(OR(H26="信新買 (6ヶ月)",H26="信新買 (日計り)",H26="信新買 (無期限)"),K26-J26,J26-K26)*テーブル1[[#This Row],[株数]],"")</f>
        <v/>
      </c>
      <c r="O26" s="0">
        <f>IF(D26&lt;&gt;"",SUM($N$2:N26),"")</f>
        <v/>
      </c>
    </row>
    <row r="27" hidden="1" s="155">
      <c r="A27" s="0" t="n">
        <v>26</v>
      </c>
      <c r="B27" s="0" t="n">
        <v>261</v>
      </c>
      <c r="C27" s="0" t="n">
        <v>266</v>
      </c>
      <c r="D27" s="3">
        <f>IF(INDIRECT("元データ!" &amp; "F" &amp; B27)&lt;&gt;"",INDIRECT("元データ!" &amp; "F" &amp; B27),"")</f>
        <v/>
      </c>
      <c r="E27" s="3">
        <f>IF(INDIRECT("元データ!" &amp; "F" &amp; B27+5)&lt;&gt;"",INDIRECT("元データ!" &amp; "F" &amp; B27+5),"")</f>
        <v/>
      </c>
      <c r="F27" s="3">
        <f>IF(E27&lt;&gt;"",E27-D27,"")</f>
        <v/>
      </c>
      <c r="G27" s="3">
        <f>IF(INDIRECT("元データ!" &amp; "D" &amp; B27-4)&lt;&gt;"",INDIRECT("元データ!" &amp; "D" &amp; B27-4),"")</f>
        <v/>
      </c>
      <c r="H27" s="0">
        <f>IF(INDIRECT("元データ!" &amp; "D" &amp; B27-3)&lt;&gt;"",INDIRECT("元データ!" &amp; "D" &amp; B27-3),"")</f>
        <v/>
      </c>
      <c r="I27" s="0">
        <f>IF(INDIRECT("元データ!" &amp; "G" &amp; B27-3)&lt;&gt;"",INDIRECT("元データ!" &amp; "G" &amp; B27-3),"")</f>
        <v/>
      </c>
      <c r="J27" s="0">
        <f>IF(INDIRECT("元データ!" &amp; "H" &amp; B27-1)&lt;&gt;"",INDIRECT("元データ!" &amp; "H" &amp; B27-1),"")</f>
        <v/>
      </c>
      <c r="K27" s="0">
        <f>IF(INDIRECT("元データ!" &amp; "H" &amp; C27-1)&lt;&gt;"",INDIRECT("元データ!" &amp; "H" &amp; C27-1),"")</f>
        <v/>
      </c>
      <c r="L27" s="0">
        <f>IF(OR(H27="信新買 (6ヶ月)",H27="信新買 (日計り)",H27="信新買 (無期限)"),N27,"")</f>
        <v/>
      </c>
      <c r="M27" s="0">
        <f>IF(OR(H27="信新売 (6ヶ月)",H27="信新売 (日計り)",H27="信新売 (日計りH)"),N27,"")</f>
        <v/>
      </c>
      <c r="N27" s="0">
        <f>IF(D27&lt;&gt;"",IF(OR(H27="信新買 (6ヶ月)",H27="信新買 (日計り)",H27="信新買 (無期限)"),K27-J27,J27-K27)*テーブル1[[#This Row],[株数]],"")</f>
        <v/>
      </c>
      <c r="O27" s="0">
        <f>IF(D27&lt;&gt;"",SUM($N$2:N27),"")</f>
        <v/>
      </c>
    </row>
    <row r="28" hidden="1" s="155">
      <c r="A28" s="0" t="n">
        <v>27</v>
      </c>
      <c r="B28" s="0" t="n">
        <v>271</v>
      </c>
      <c r="C28" s="0" t="n">
        <v>276</v>
      </c>
      <c r="D28" s="3">
        <f>IF(INDIRECT("元データ!" &amp; "F" &amp; B28)&lt;&gt;"",INDIRECT("元データ!" &amp; "F" &amp; B28),"")</f>
        <v/>
      </c>
      <c r="E28" s="3">
        <f>IF(INDIRECT("元データ!" &amp; "F" &amp; B28+5)&lt;&gt;"",INDIRECT("元データ!" &amp; "F" &amp; B28+5),"")</f>
        <v/>
      </c>
      <c r="F28" s="3">
        <f>IF(E28&lt;&gt;"",E28-D28,"")</f>
        <v/>
      </c>
      <c r="G28" s="3">
        <f>IF(INDIRECT("元データ!" &amp; "D" &amp; B28-4)&lt;&gt;"",INDIRECT("元データ!" &amp; "D" &amp; B28-4),"")</f>
        <v/>
      </c>
      <c r="H28" s="0">
        <f>IF(INDIRECT("元データ!" &amp; "D" &amp; B28-3)&lt;&gt;"",INDIRECT("元データ!" &amp; "D" &amp; B28-3),"")</f>
        <v/>
      </c>
      <c r="I28" s="0">
        <f>IF(INDIRECT("元データ!" &amp; "G" &amp; B28-3)&lt;&gt;"",INDIRECT("元データ!" &amp; "G" &amp; B28-3),"")</f>
        <v/>
      </c>
      <c r="J28" s="0">
        <f>IF(INDIRECT("元データ!" &amp; "H" &amp; B28-1)&lt;&gt;"",INDIRECT("元データ!" &amp; "H" &amp; B28-1),"")</f>
        <v/>
      </c>
      <c r="K28" s="0">
        <f>IF(INDIRECT("元データ!" &amp; "H" &amp; C28-1)&lt;&gt;"",INDIRECT("元データ!" &amp; "H" &amp; C28-1),"")</f>
        <v/>
      </c>
      <c r="L28" s="0">
        <f>IF(OR(H28="信新買 (6ヶ月)",H28="信新買 (日計り)",H28="信新買 (無期限)"),N28,"")</f>
        <v/>
      </c>
      <c r="M28" s="0">
        <f>IF(OR(H28="信新売 (6ヶ月)",H28="信新売 (日計り)",H28="信新売 (日計りH)"),N28,"")</f>
        <v/>
      </c>
      <c r="N28" s="0">
        <f>IF(D28&lt;&gt;"",IF(OR(H28="信新買 (6ヶ月)",H28="信新買 (日計り)",H28="信新買 (無期限)"),K28-J28,J28-K28)*テーブル1[[#This Row],[株数]],"")</f>
        <v/>
      </c>
      <c r="O28" s="0">
        <f>IF(D28&lt;&gt;"",SUM($N$2:N28),"")</f>
        <v/>
      </c>
    </row>
    <row r="29" hidden="1" s="155">
      <c r="A29" s="0" t="n">
        <v>28</v>
      </c>
      <c r="B29" s="0" t="n">
        <v>281</v>
      </c>
      <c r="C29" s="0" t="n">
        <v>286</v>
      </c>
      <c r="D29" s="3">
        <f>IF(INDIRECT("元データ!" &amp; "F" &amp; B29)&lt;&gt;"",INDIRECT("元データ!" &amp; "F" &amp; B29),"")</f>
        <v/>
      </c>
      <c r="E29" s="3">
        <f>IF(INDIRECT("元データ!" &amp; "F" &amp; B29+5)&lt;&gt;"",INDIRECT("元データ!" &amp; "F" &amp; B29+5),"")</f>
        <v/>
      </c>
      <c r="F29" s="3">
        <f>IF(E29&lt;&gt;"",E29-D29,"")</f>
        <v/>
      </c>
      <c r="G29" s="3">
        <f>IF(INDIRECT("元データ!" &amp; "D" &amp; B29-4)&lt;&gt;"",INDIRECT("元データ!" &amp; "D" &amp; B29-4),"")</f>
        <v/>
      </c>
      <c r="H29" s="0">
        <f>IF(INDIRECT("元データ!" &amp; "D" &amp; B29-3)&lt;&gt;"",INDIRECT("元データ!" &amp; "D" &amp; B29-3),"")</f>
        <v/>
      </c>
      <c r="I29" s="0">
        <f>IF(INDIRECT("元データ!" &amp; "G" &amp; B29-3)&lt;&gt;"",INDIRECT("元データ!" &amp; "G" &amp; B29-3),"")</f>
        <v/>
      </c>
      <c r="J29" s="0">
        <f>IF(INDIRECT("元データ!" &amp; "H" &amp; B29-1)&lt;&gt;"",INDIRECT("元データ!" &amp; "H" &amp; B29-1),"")</f>
        <v/>
      </c>
      <c r="K29" s="0">
        <f>IF(INDIRECT("元データ!" &amp; "H" &amp; C29-1)&lt;&gt;"",INDIRECT("元データ!" &amp; "H" &amp; C29-1),"")</f>
        <v/>
      </c>
      <c r="L29" s="0">
        <f>IF(OR(H29="信新買 (6ヶ月)",H29="信新買 (日計り)",H29="信新買 (無期限)"),N29,"")</f>
        <v/>
      </c>
      <c r="M29" s="0">
        <f>IF(OR(H29="信新売 (6ヶ月)",H29="信新売 (日計り)",H29="信新売 (日計りH)"),N29,"")</f>
        <v/>
      </c>
      <c r="N29" s="0">
        <f>IF(D29&lt;&gt;"",IF(OR(H29="信新買 (6ヶ月)",H29="信新買 (日計り)",H29="信新買 (無期限)"),K29-J29,J29-K29)*テーブル1[[#This Row],[株数]],"")</f>
        <v/>
      </c>
      <c r="O29" s="0">
        <f>IF(D29&lt;&gt;"",SUM($N$2:N29),"")</f>
        <v/>
      </c>
    </row>
    <row r="30" hidden="1" s="155">
      <c r="A30" s="0" t="n">
        <v>29</v>
      </c>
      <c r="B30" s="0" t="n">
        <v>291</v>
      </c>
      <c r="C30" s="0" t="n">
        <v>296</v>
      </c>
      <c r="D30" s="3">
        <f>IF(INDIRECT("元データ!" &amp; "F" &amp; B30)&lt;&gt;"",INDIRECT("元データ!" &amp; "F" &amp; B30),"")</f>
        <v/>
      </c>
      <c r="E30" s="3">
        <f>IF(INDIRECT("元データ!" &amp; "F" &amp; B30+5)&lt;&gt;"",INDIRECT("元データ!" &amp; "F" &amp; B30+5),"")</f>
        <v/>
      </c>
      <c r="F30" s="3">
        <f>IF(E30&lt;&gt;"",E30-D30,"")</f>
        <v/>
      </c>
      <c r="G30" s="3">
        <f>IF(INDIRECT("元データ!" &amp; "D" &amp; B30-4)&lt;&gt;"",INDIRECT("元データ!" &amp; "D" &amp; B30-4),"")</f>
        <v/>
      </c>
      <c r="H30" s="0">
        <f>IF(INDIRECT("元データ!" &amp; "D" &amp; B30-3)&lt;&gt;"",INDIRECT("元データ!" &amp; "D" &amp; B30-3),"")</f>
        <v/>
      </c>
      <c r="I30" s="0">
        <f>IF(INDIRECT("元データ!" &amp; "G" &amp; B30-3)&lt;&gt;"",INDIRECT("元データ!" &amp; "G" &amp; B30-3),"")</f>
        <v/>
      </c>
      <c r="J30" s="0">
        <f>IF(INDIRECT("元データ!" &amp; "H" &amp; B30-1)&lt;&gt;"",INDIRECT("元データ!" &amp; "H" &amp; B30-1),"")</f>
        <v/>
      </c>
      <c r="K30" s="0">
        <f>IF(INDIRECT("元データ!" &amp; "H" &amp; C30-1)&lt;&gt;"",INDIRECT("元データ!" &amp; "H" &amp; C30-1),"")</f>
        <v/>
      </c>
      <c r="L30" s="0">
        <f>IF(OR(H30="信新買 (6ヶ月)",H30="信新買 (日計り)",H30="信新買 (無期限)"),N30,"")</f>
        <v/>
      </c>
      <c r="M30" s="0">
        <f>IF(OR(H30="信新売 (6ヶ月)",H30="信新売 (日計り)",H30="信新売 (日計りH)"),N30,"")</f>
        <v/>
      </c>
      <c r="N30" s="0">
        <f>IF(D30&lt;&gt;"",IF(OR(H30="信新買 (6ヶ月)",H30="信新買 (日計り)",H30="信新買 (無期限)"),K30-J30,J30-K30)*テーブル1[[#This Row],[株数]],"")</f>
        <v/>
      </c>
      <c r="O30" s="0">
        <f>IF(D30&lt;&gt;"",SUM($N$2:N30),"")</f>
        <v/>
      </c>
    </row>
    <row r="31" hidden="1" s="155">
      <c r="A31" s="0" t="n">
        <v>30</v>
      </c>
      <c r="B31" s="0" t="n">
        <v>301</v>
      </c>
      <c r="C31" s="0" t="n">
        <v>306</v>
      </c>
      <c r="D31" s="3">
        <f>IF(INDIRECT("元データ!" &amp; "F" &amp; B31)&lt;&gt;"",INDIRECT("元データ!" &amp; "F" &amp; B31),"")</f>
        <v/>
      </c>
      <c r="E31" s="3">
        <f>IF(INDIRECT("元データ!" &amp; "F" &amp; B31+5)&lt;&gt;"",INDIRECT("元データ!" &amp; "F" &amp; B31+5),"")</f>
        <v/>
      </c>
      <c r="F31" s="3">
        <f>IF(E31&lt;&gt;"",E31-D31,"")</f>
        <v/>
      </c>
      <c r="G31" s="3">
        <f>IF(INDIRECT("元データ!" &amp; "D" &amp; B31-4)&lt;&gt;"",INDIRECT("元データ!" &amp; "D" &amp; B31-4),"")</f>
        <v/>
      </c>
      <c r="H31" s="0">
        <f>IF(INDIRECT("元データ!" &amp; "D" &amp; B31-3)&lt;&gt;"",INDIRECT("元データ!" &amp; "D" &amp; B31-3),"")</f>
        <v/>
      </c>
      <c r="I31" s="0">
        <f>IF(INDIRECT("元データ!" &amp; "G" &amp; B31-3)&lt;&gt;"",INDIRECT("元データ!" &amp; "G" &amp; B31-3),"")</f>
        <v/>
      </c>
      <c r="J31" s="0">
        <f>IF(INDIRECT("元データ!" &amp; "H" &amp; B31-1)&lt;&gt;"",INDIRECT("元データ!" &amp; "H" &amp; B31-1),"")</f>
        <v/>
      </c>
      <c r="K31" s="0">
        <f>IF(INDIRECT("元データ!" &amp; "H" &amp; C31-1)&lt;&gt;"",INDIRECT("元データ!" &amp; "H" &amp; C31-1),"")</f>
        <v/>
      </c>
      <c r="L31" s="0">
        <f>IF(OR(H31="信新買 (6ヶ月)",H31="信新買 (日計り)",H31="信新買 (無期限)"),N31,"")</f>
        <v/>
      </c>
      <c r="M31" s="0">
        <f>IF(OR(H31="信新売 (6ヶ月)",H31="信新売 (日計り)",H31="信新売 (日計りH)"),N31,"")</f>
        <v/>
      </c>
      <c r="N31" s="0">
        <f>IF(D31&lt;&gt;"",IF(OR(H31="信新買 (6ヶ月)",H31="信新買 (日計り)",H31="信新買 (無期限)"),K31-J31,J31-K31)*テーブル1[[#This Row],[株数]],"")</f>
        <v/>
      </c>
      <c r="O31" s="0">
        <f>IF(D31&lt;&gt;"",SUM($N$2:N31),"")</f>
        <v/>
      </c>
    </row>
    <row r="32" hidden="1" s="155">
      <c r="A32" s="0" t="n">
        <v>31</v>
      </c>
      <c r="B32" s="0" t="n">
        <v>311</v>
      </c>
      <c r="C32" s="0" t="n">
        <v>316</v>
      </c>
      <c r="D32" s="3">
        <f>IF(INDIRECT("元データ!" &amp; "F" &amp; B32)&lt;&gt;"",INDIRECT("元データ!" &amp; "F" &amp; B32),"")</f>
        <v/>
      </c>
      <c r="E32" s="3">
        <f>IF(INDIRECT("元データ!" &amp; "F" &amp; B32+5)&lt;&gt;"",INDIRECT("元データ!" &amp; "F" &amp; B32+5),"")</f>
        <v/>
      </c>
      <c r="F32" s="3">
        <f>IF(E32&lt;&gt;"",E32-D32,"")</f>
        <v/>
      </c>
      <c r="G32" s="3">
        <f>IF(INDIRECT("元データ!" &amp; "D" &amp; B32-4)&lt;&gt;"",INDIRECT("元データ!" &amp; "D" &amp; B32-4),"")</f>
        <v/>
      </c>
      <c r="H32" s="0">
        <f>IF(INDIRECT("元データ!" &amp; "D" &amp; B32-3)&lt;&gt;"",INDIRECT("元データ!" &amp; "D" &amp; B32-3),"")</f>
        <v/>
      </c>
      <c r="I32" s="0">
        <f>IF(INDIRECT("元データ!" &amp; "G" &amp; B32-3)&lt;&gt;"",INDIRECT("元データ!" &amp; "G" &amp; B32-3),"")</f>
        <v/>
      </c>
      <c r="J32" s="0">
        <f>IF(INDIRECT("元データ!" &amp; "H" &amp; B32-1)&lt;&gt;"",INDIRECT("元データ!" &amp; "H" &amp; B32-1),"")</f>
        <v/>
      </c>
      <c r="K32" s="0">
        <f>IF(INDIRECT("元データ!" &amp; "H" &amp; C32-1)&lt;&gt;"",INDIRECT("元データ!" &amp; "H" &amp; C32-1),"")</f>
        <v/>
      </c>
      <c r="L32" s="0">
        <f>IF(OR(H32="信新買 (6ヶ月)",H32="信新買 (日計り)",H32="信新買 (無期限)"),N32,"")</f>
        <v/>
      </c>
      <c r="M32" s="0">
        <f>IF(OR(H32="信新売 (6ヶ月)",H32="信新売 (日計り)",H32="信新売 (日計りH)"),N32,"")</f>
        <v/>
      </c>
      <c r="N32" s="0">
        <f>IF(D32&lt;&gt;"",IF(OR(H32="信新買 (6ヶ月)",H32="信新買 (日計り)",H32="信新買 (無期限)"),K32-J32,J32-K32)*テーブル1[[#This Row],[株数]],"")</f>
        <v/>
      </c>
      <c r="O32" s="0">
        <f>IF(D32&lt;&gt;"",SUM($N$2:N32),"")</f>
        <v/>
      </c>
    </row>
    <row r="33" hidden="1" s="155">
      <c r="A33" s="0" t="n">
        <v>32</v>
      </c>
      <c r="B33" s="0" t="n">
        <v>321</v>
      </c>
      <c r="C33" s="0" t="n">
        <v>326</v>
      </c>
      <c r="D33" s="3">
        <f>IF(INDIRECT("元データ!" &amp; "F" &amp; B33)&lt;&gt;"",INDIRECT("元データ!" &amp; "F" &amp; B33),"")</f>
        <v/>
      </c>
      <c r="E33" s="3">
        <f>IF(INDIRECT("元データ!" &amp; "F" &amp; B33+5)&lt;&gt;"",INDIRECT("元データ!" &amp; "F" &amp; B33+5),"")</f>
        <v/>
      </c>
      <c r="F33" s="3">
        <f>IF(E33&lt;&gt;"",E33-D33,"")</f>
        <v/>
      </c>
      <c r="G33" s="3">
        <f>IF(INDIRECT("元データ!" &amp; "D" &amp; B33-4)&lt;&gt;"",INDIRECT("元データ!" &amp; "D" &amp; B33-4),"")</f>
        <v/>
      </c>
      <c r="H33" s="0">
        <f>IF(INDIRECT("元データ!" &amp; "D" &amp; B33-3)&lt;&gt;"",INDIRECT("元データ!" &amp; "D" &amp; B33-3),"")</f>
        <v/>
      </c>
      <c r="I33" s="0">
        <f>IF(INDIRECT("元データ!" &amp; "G" &amp; B33-3)&lt;&gt;"",INDIRECT("元データ!" &amp; "G" &amp; B33-3),"")</f>
        <v/>
      </c>
      <c r="J33" s="0">
        <f>IF(INDIRECT("元データ!" &amp; "H" &amp; B33-1)&lt;&gt;"",INDIRECT("元データ!" &amp; "H" &amp; B33-1),"")</f>
        <v/>
      </c>
      <c r="K33" s="0">
        <f>IF(INDIRECT("元データ!" &amp; "H" &amp; C33-1)&lt;&gt;"",INDIRECT("元データ!" &amp; "H" &amp; C33-1),"")</f>
        <v/>
      </c>
      <c r="L33" s="0">
        <f>IF(OR(H33="信新買 (6ヶ月)",H33="信新買 (日計り)",H33="信新買 (無期限)"),N33,"")</f>
        <v/>
      </c>
      <c r="M33" s="0">
        <f>IF(OR(H33="信新売 (6ヶ月)",H33="信新売 (日計り)",H33="信新売 (日計りH)"),N33,"")</f>
        <v/>
      </c>
      <c r="N33" s="0">
        <f>IF(D33&lt;&gt;"",IF(OR(H33="信新買 (6ヶ月)",H33="信新買 (日計り)",H33="信新買 (無期限)"),K33-J33,J33-K33)*テーブル1[[#This Row],[株数]],"")</f>
        <v/>
      </c>
      <c r="O33" s="0">
        <f>IF(D33&lt;&gt;"",SUM($N$2:N33),"")</f>
        <v/>
      </c>
    </row>
    <row r="34" hidden="1" s="155">
      <c r="A34" s="0" t="n">
        <v>33</v>
      </c>
      <c r="B34" s="0" t="n">
        <v>331</v>
      </c>
      <c r="C34" s="0" t="n">
        <v>336</v>
      </c>
      <c r="D34" s="3">
        <f>IF(INDIRECT("元データ!" &amp; "F" &amp; B34)&lt;&gt;"",INDIRECT("元データ!" &amp; "F" &amp; B34),"")</f>
        <v/>
      </c>
      <c r="E34" s="3">
        <f>IF(INDIRECT("元データ!" &amp; "F" &amp; B34+5)&lt;&gt;"",INDIRECT("元データ!" &amp; "F" &amp; B34+5),"")</f>
        <v/>
      </c>
      <c r="F34" s="3">
        <f>IF(E34&lt;&gt;"",E34-D34,"")</f>
        <v/>
      </c>
      <c r="G34" s="3">
        <f>IF(INDIRECT("元データ!" &amp; "D" &amp; B34-4)&lt;&gt;"",INDIRECT("元データ!" &amp; "D" &amp; B34-4),"")</f>
        <v/>
      </c>
      <c r="H34" s="0">
        <f>IF(INDIRECT("元データ!" &amp; "D" &amp; B34-3)&lt;&gt;"",INDIRECT("元データ!" &amp; "D" &amp; B34-3),"")</f>
        <v/>
      </c>
      <c r="I34" s="0">
        <f>IF(INDIRECT("元データ!" &amp; "G" &amp; B34-3)&lt;&gt;"",INDIRECT("元データ!" &amp; "G" &amp; B34-3),"")</f>
        <v/>
      </c>
      <c r="J34" s="0">
        <f>IF(INDIRECT("元データ!" &amp; "H" &amp; B34-1)&lt;&gt;"",INDIRECT("元データ!" &amp; "H" &amp; B34-1),"")</f>
        <v/>
      </c>
      <c r="K34" s="0">
        <f>IF(INDIRECT("元データ!" &amp; "H" &amp; C34-1)&lt;&gt;"",INDIRECT("元データ!" &amp; "H" &amp; C34-1),"")</f>
        <v/>
      </c>
      <c r="L34" s="0">
        <f>IF(OR(H34="信新買 (6ヶ月)",H34="信新買 (日計り)",H34="信新買 (無期限)"),N34,"")</f>
        <v/>
      </c>
      <c r="M34" s="0">
        <f>IF(OR(H34="信新売 (6ヶ月)",H34="信新売 (日計り)",H34="信新売 (日計りH)"),N34,"")</f>
        <v/>
      </c>
      <c r="N34" s="0">
        <f>IF(D34&lt;&gt;"",IF(OR(H34="信新買 (6ヶ月)",H34="信新買 (日計り)",H34="信新買 (無期限)"),K34-J34,J34-K34)*テーブル1[[#This Row],[株数]],"")</f>
        <v/>
      </c>
      <c r="O34" s="0">
        <f>IF(D34&lt;&gt;"",SUM($N$2:N34),"")</f>
        <v/>
      </c>
    </row>
    <row r="35" hidden="1" s="155">
      <c r="A35" s="0" t="n">
        <v>34</v>
      </c>
      <c r="B35" s="0" t="n">
        <v>341</v>
      </c>
      <c r="C35" s="0" t="n">
        <v>346</v>
      </c>
      <c r="D35" s="3">
        <f>IF(INDIRECT("元データ!" &amp; "F" &amp; B35)&lt;&gt;"",INDIRECT("元データ!" &amp; "F" &amp; B35),"")</f>
        <v/>
      </c>
      <c r="E35" s="3">
        <f>IF(INDIRECT("元データ!" &amp; "F" &amp; B35+5)&lt;&gt;"",INDIRECT("元データ!" &amp; "F" &amp; B35+5),"")</f>
        <v/>
      </c>
      <c r="F35" s="3">
        <f>IF(E35&lt;&gt;"",E35-D35,"")</f>
        <v/>
      </c>
      <c r="G35" s="3">
        <f>IF(INDIRECT("元データ!" &amp; "D" &amp; B35-4)&lt;&gt;"",INDIRECT("元データ!" &amp; "D" &amp; B35-4),"")</f>
        <v/>
      </c>
      <c r="H35" s="0">
        <f>IF(INDIRECT("元データ!" &amp; "D" &amp; B35-3)&lt;&gt;"",INDIRECT("元データ!" &amp; "D" &amp; B35-3),"")</f>
        <v/>
      </c>
      <c r="I35" s="0">
        <f>IF(INDIRECT("元データ!" &amp; "G" &amp; B35-3)&lt;&gt;"",INDIRECT("元データ!" &amp; "G" &amp; B35-3),"")</f>
        <v/>
      </c>
      <c r="J35" s="0">
        <f>IF(INDIRECT("元データ!" &amp; "H" &amp; B35-1)&lt;&gt;"",INDIRECT("元データ!" &amp; "H" &amp; B35-1),"")</f>
        <v/>
      </c>
      <c r="K35" s="0">
        <f>IF(INDIRECT("元データ!" &amp; "H" &amp; C35-1)&lt;&gt;"",INDIRECT("元データ!" &amp; "H" &amp; C35-1),"")</f>
        <v/>
      </c>
      <c r="L35" s="0">
        <f>IF(OR(H35="信新買 (6ヶ月)",H35="信新買 (日計り)",H35="信新買 (無期限)"),N35,"")</f>
        <v/>
      </c>
      <c r="M35" s="0">
        <f>IF(OR(H35="信新売 (6ヶ月)",H35="信新売 (日計り)",H35="信新売 (日計りH)"),N35,"")</f>
        <v/>
      </c>
      <c r="N35" s="0">
        <f>IF(D35&lt;&gt;"",IF(OR(H35="信新買 (6ヶ月)",H35="信新買 (日計り)",H35="信新買 (無期限)"),K35-J35,J35-K35)*テーブル1[[#This Row],[株数]],"")</f>
        <v/>
      </c>
      <c r="O35" s="0">
        <f>IF(D35&lt;&gt;"",SUM($N$2:N35),"")</f>
        <v/>
      </c>
    </row>
    <row r="36" hidden="1" s="155">
      <c r="A36" s="0" t="n">
        <v>35</v>
      </c>
      <c r="B36" s="0" t="n">
        <v>351</v>
      </c>
      <c r="C36" s="0" t="n">
        <v>356</v>
      </c>
      <c r="D36" s="3">
        <f>IF(INDIRECT("元データ!" &amp; "F" &amp; B36)&lt;&gt;"",INDIRECT("元データ!" &amp; "F" &amp; B36),"")</f>
        <v/>
      </c>
      <c r="E36" s="3">
        <f>IF(INDIRECT("元データ!" &amp; "F" &amp; B36+5)&lt;&gt;"",INDIRECT("元データ!" &amp; "F" &amp; B36+5),"")</f>
        <v/>
      </c>
      <c r="F36" s="3">
        <f>IF(E36&lt;&gt;"",E36-D36,"")</f>
        <v/>
      </c>
      <c r="G36" s="3">
        <f>IF(INDIRECT("元データ!" &amp; "D" &amp; B36-4)&lt;&gt;"",INDIRECT("元データ!" &amp; "D" &amp; B36-4),"")</f>
        <v/>
      </c>
      <c r="H36" s="0">
        <f>IF(INDIRECT("元データ!" &amp; "D" &amp; B36-3)&lt;&gt;"",INDIRECT("元データ!" &amp; "D" &amp; B36-3),"")</f>
        <v/>
      </c>
      <c r="I36" s="0">
        <f>IF(INDIRECT("元データ!" &amp; "G" &amp; B36-3)&lt;&gt;"",INDIRECT("元データ!" &amp; "G" &amp; B36-3),"")</f>
        <v/>
      </c>
      <c r="J36" s="0">
        <f>IF(INDIRECT("元データ!" &amp; "H" &amp; B36-1)&lt;&gt;"",INDIRECT("元データ!" &amp; "H" &amp; B36-1),"")</f>
        <v/>
      </c>
      <c r="K36" s="0">
        <f>IF(INDIRECT("元データ!" &amp; "H" &amp; C36-1)&lt;&gt;"",INDIRECT("元データ!" &amp; "H" &amp; C36-1),"")</f>
        <v/>
      </c>
      <c r="L36" s="0">
        <f>IF(OR(H36="信新買 (6ヶ月)",H36="信新買 (日計り)",H36="信新買 (無期限)"),N36,"")</f>
        <v/>
      </c>
      <c r="M36" s="0">
        <f>IF(OR(H36="信新売 (6ヶ月)",H36="信新売 (日計り)",H36="信新売 (日計りH)"),N36,"")</f>
        <v/>
      </c>
      <c r="N36" s="0">
        <f>IF(D36&lt;&gt;"",IF(OR(H36="信新買 (6ヶ月)",H36="信新買 (日計り)",H36="信新買 (無期限)"),K36-J36,J36-K36)*テーブル1[[#This Row],[株数]],"")</f>
        <v/>
      </c>
      <c r="O36" s="0">
        <f>IF(D36&lt;&gt;"",SUM($N$2:N36),"")</f>
        <v/>
      </c>
    </row>
    <row r="37" hidden="1" s="155">
      <c r="A37" s="0" t="n">
        <v>36</v>
      </c>
      <c r="B37" s="0" t="n">
        <v>361</v>
      </c>
      <c r="C37" s="0" t="n">
        <v>366</v>
      </c>
      <c r="D37" s="3">
        <f>IF(INDIRECT("元データ!" &amp; "F" &amp; B37)&lt;&gt;"",INDIRECT("元データ!" &amp; "F" &amp; B37),"")</f>
        <v/>
      </c>
      <c r="E37" s="3">
        <f>IF(INDIRECT("元データ!" &amp; "F" &amp; B37+5)&lt;&gt;"",INDIRECT("元データ!" &amp; "F" &amp; B37+5),"")</f>
        <v/>
      </c>
      <c r="F37" s="3">
        <f>IF(E37&lt;&gt;"",E37-D37,"")</f>
        <v/>
      </c>
      <c r="G37" s="3">
        <f>IF(INDIRECT("元データ!" &amp; "D" &amp; B37-4)&lt;&gt;"",INDIRECT("元データ!" &amp; "D" &amp; B37-4),"")</f>
        <v/>
      </c>
      <c r="H37" s="0">
        <f>IF(INDIRECT("元データ!" &amp; "D" &amp; B37-3)&lt;&gt;"",INDIRECT("元データ!" &amp; "D" &amp; B37-3),"")</f>
        <v/>
      </c>
      <c r="I37" s="0">
        <f>IF(INDIRECT("元データ!" &amp; "G" &amp; B37-3)&lt;&gt;"",INDIRECT("元データ!" &amp; "G" &amp; B37-3),"")</f>
        <v/>
      </c>
      <c r="J37" s="0">
        <f>IF(INDIRECT("元データ!" &amp; "H" &amp; B37-1)&lt;&gt;"",INDIRECT("元データ!" &amp; "H" &amp; B37-1),"")</f>
        <v/>
      </c>
      <c r="K37" s="0">
        <f>IF(INDIRECT("元データ!" &amp; "H" &amp; C37-1)&lt;&gt;"",INDIRECT("元データ!" &amp; "H" &amp; C37-1),"")</f>
        <v/>
      </c>
      <c r="L37" s="0">
        <f>IF(OR(H37="信新買 (6ヶ月)",H37="信新買 (日計り)",H37="信新買 (無期限)"),N37,"")</f>
        <v/>
      </c>
      <c r="M37" s="0">
        <f>IF(OR(H37="信新売 (6ヶ月)",H37="信新売 (日計り)",H37="信新売 (日計りH)"),N37,"")</f>
        <v/>
      </c>
      <c r="N37" s="0">
        <f>IF(D37&lt;&gt;"",IF(OR(H37="信新買 (6ヶ月)",H37="信新買 (日計り)",H37="信新買 (無期限)"),K37-J37,J37-K37)*テーブル1[[#This Row],[株数]],"")</f>
        <v/>
      </c>
      <c r="O37" s="0">
        <f>IF(D37&lt;&gt;"",SUM($N$2:N37),"")</f>
        <v/>
      </c>
    </row>
    <row r="38" hidden="1" s="155">
      <c r="A38" s="0" t="n">
        <v>37</v>
      </c>
      <c r="B38" s="0" t="n">
        <v>371</v>
      </c>
      <c r="C38" s="0" t="n">
        <v>376</v>
      </c>
      <c r="D38" s="3">
        <f>IF(INDIRECT("元データ!" &amp; "F" &amp; B38)&lt;&gt;"",INDIRECT("元データ!" &amp; "F" &amp; B38),"")</f>
        <v/>
      </c>
      <c r="E38" s="3">
        <f>IF(INDIRECT("元データ!" &amp; "F" &amp; B38+5)&lt;&gt;"",INDIRECT("元データ!" &amp; "F" &amp; B38+5),"")</f>
        <v/>
      </c>
      <c r="F38" s="3">
        <f>IF(E38&lt;&gt;"",E38-D38,"")</f>
        <v/>
      </c>
      <c r="G38" s="3">
        <f>IF(INDIRECT("元データ!" &amp; "D" &amp; B38-4)&lt;&gt;"",INDIRECT("元データ!" &amp; "D" &amp; B38-4),"")</f>
        <v/>
      </c>
      <c r="H38" s="0">
        <f>IF(INDIRECT("元データ!" &amp; "D" &amp; B38-3)&lt;&gt;"",INDIRECT("元データ!" &amp; "D" &amp; B38-3),"")</f>
        <v/>
      </c>
      <c r="I38" s="0">
        <f>IF(INDIRECT("元データ!" &amp; "G" &amp; B38-3)&lt;&gt;"",INDIRECT("元データ!" &amp; "G" &amp; B38-3),"")</f>
        <v/>
      </c>
      <c r="J38" s="0">
        <f>IF(INDIRECT("元データ!" &amp; "H" &amp; B38-1)&lt;&gt;"",INDIRECT("元データ!" &amp; "H" &amp; B38-1),"")</f>
        <v/>
      </c>
      <c r="K38" s="0">
        <f>IF(INDIRECT("元データ!" &amp; "H" &amp; C38-1)&lt;&gt;"",INDIRECT("元データ!" &amp; "H" &amp; C38-1),"")</f>
        <v/>
      </c>
      <c r="L38" s="0">
        <f>IF(OR(H38="信新買 (6ヶ月)",H38="信新買 (日計り)",H38="信新買 (無期限)"),N38,"")</f>
        <v/>
      </c>
      <c r="M38" s="0">
        <f>IF(OR(H38="信新売 (6ヶ月)",H38="信新売 (日計り)",H38="信新売 (日計りH)"),N38,"")</f>
        <v/>
      </c>
      <c r="N38" s="0">
        <f>IF(D38&lt;&gt;"",IF(OR(H38="信新買 (6ヶ月)",H38="信新買 (日計り)",H38="信新買 (無期限)"),K38-J38,J38-K38)*テーブル1[[#This Row],[株数]],"")</f>
        <v/>
      </c>
      <c r="O38" s="0">
        <f>IF(D38&lt;&gt;"",SUM($N$2:N38),"")</f>
        <v/>
      </c>
    </row>
    <row r="39" hidden="1" s="155">
      <c r="A39" s="0" t="n">
        <v>38</v>
      </c>
      <c r="B39" s="0" t="n">
        <v>381</v>
      </c>
      <c r="C39" s="0" t="n">
        <v>386</v>
      </c>
      <c r="D39" s="3">
        <f>IF(INDIRECT("元データ!" &amp; "F" &amp; B39)&lt;&gt;"",INDIRECT("元データ!" &amp; "F" &amp; B39),"")</f>
        <v/>
      </c>
      <c r="E39" s="3">
        <f>IF(INDIRECT("元データ!" &amp; "F" &amp; B39+5)&lt;&gt;"",INDIRECT("元データ!" &amp; "F" &amp; B39+5),"")</f>
        <v/>
      </c>
      <c r="F39" s="3">
        <f>IF(E39&lt;&gt;"",E39-D39,"")</f>
        <v/>
      </c>
      <c r="G39" s="3">
        <f>IF(INDIRECT("元データ!" &amp; "D" &amp; B39-4)&lt;&gt;"",INDIRECT("元データ!" &amp; "D" &amp; B39-4),"")</f>
        <v/>
      </c>
      <c r="H39" s="0">
        <f>IF(INDIRECT("元データ!" &amp; "D" &amp; B39-3)&lt;&gt;"",INDIRECT("元データ!" &amp; "D" &amp; B39-3),"")</f>
        <v/>
      </c>
      <c r="I39" s="0">
        <f>IF(INDIRECT("元データ!" &amp; "G" &amp; B39-3)&lt;&gt;"",INDIRECT("元データ!" &amp; "G" &amp; B39-3),"")</f>
        <v/>
      </c>
      <c r="J39" s="0">
        <f>IF(INDIRECT("元データ!" &amp; "H" &amp; B39-1)&lt;&gt;"",INDIRECT("元データ!" &amp; "H" &amp; B39-1),"")</f>
        <v/>
      </c>
      <c r="K39" s="0">
        <f>IF(INDIRECT("元データ!" &amp; "H" &amp; C39-1)&lt;&gt;"",INDIRECT("元データ!" &amp; "H" &amp; C39-1),"")</f>
        <v/>
      </c>
      <c r="L39" s="0">
        <f>IF(OR(H39="信新買 (6ヶ月)",H39="信新買 (日計り)",H39="信新買 (無期限)"),N39,"")</f>
        <v/>
      </c>
      <c r="M39" s="0">
        <f>IF(OR(H39="信新売 (6ヶ月)",H39="信新売 (日計り)",H39="信新売 (日計りH)"),N39,"")</f>
        <v/>
      </c>
      <c r="N39" s="0">
        <f>IF(D39&lt;&gt;"",IF(OR(H39="信新買 (6ヶ月)",H39="信新買 (日計り)",H39="信新買 (無期限)"),K39-J39,J39-K39)*テーブル1[[#This Row],[株数]],"")</f>
        <v/>
      </c>
      <c r="O39" s="0">
        <f>IF(D39&lt;&gt;"",SUM($N$2:N39),"")</f>
        <v/>
      </c>
    </row>
    <row r="40" hidden="1" s="155">
      <c r="A40" s="0" t="n">
        <v>39</v>
      </c>
      <c r="B40" s="0" t="n">
        <v>391</v>
      </c>
      <c r="C40" s="0" t="n">
        <v>396</v>
      </c>
      <c r="D40" s="3">
        <f>IF(INDIRECT("元データ!" &amp; "F" &amp; B40)&lt;&gt;"",INDIRECT("元データ!" &amp; "F" &amp; B40),"")</f>
        <v/>
      </c>
      <c r="E40" s="3">
        <f>IF(INDIRECT("元データ!" &amp; "F" &amp; B40+5)&lt;&gt;"",INDIRECT("元データ!" &amp; "F" &amp; B40+5),"")</f>
        <v/>
      </c>
      <c r="F40" s="3">
        <f>IF(E40&lt;&gt;"",E40-D40,"")</f>
        <v/>
      </c>
      <c r="G40" s="3">
        <f>IF(INDIRECT("元データ!" &amp; "D" &amp; B40-4)&lt;&gt;"",INDIRECT("元データ!" &amp; "D" &amp; B40-4),"")</f>
        <v/>
      </c>
      <c r="H40" s="0">
        <f>IF(INDIRECT("元データ!" &amp; "D" &amp; B40-3)&lt;&gt;"",INDIRECT("元データ!" &amp; "D" &amp; B40-3),"")</f>
        <v/>
      </c>
      <c r="I40" s="0">
        <f>IF(INDIRECT("元データ!" &amp; "G" &amp; B40-3)&lt;&gt;"",INDIRECT("元データ!" &amp; "G" &amp; B40-3),"")</f>
        <v/>
      </c>
      <c r="J40" s="0">
        <f>IF(INDIRECT("元データ!" &amp; "H" &amp; B40-1)&lt;&gt;"",INDIRECT("元データ!" &amp; "H" &amp; B40-1),"")</f>
        <v/>
      </c>
      <c r="K40" s="0">
        <f>IF(INDIRECT("元データ!" &amp; "H" &amp; C40-1)&lt;&gt;"",INDIRECT("元データ!" &amp; "H" &amp; C40-1),"")</f>
        <v/>
      </c>
      <c r="L40" s="0">
        <f>IF(OR(H40="信新買 (6ヶ月)",H40="信新買 (日計り)",H40="信新買 (無期限)"),N40,"")</f>
        <v/>
      </c>
      <c r="M40" s="0">
        <f>IF(OR(H40="信新売 (6ヶ月)",H40="信新売 (日計り)",H40="信新売 (日計りH)"),N40,"")</f>
        <v/>
      </c>
      <c r="N40" s="0">
        <f>IF(D40&lt;&gt;"",IF(OR(H40="信新買 (6ヶ月)",H40="信新買 (日計り)",H40="信新買 (無期限)"),K40-J40,J40-K40)*テーブル1[[#This Row],[株数]],"")</f>
        <v/>
      </c>
      <c r="O40" s="0">
        <f>IF(D40&lt;&gt;"",SUM($N$2:N40),"")</f>
        <v/>
      </c>
    </row>
    <row r="41" hidden="1" s="155">
      <c r="A41" s="0" t="n">
        <v>40</v>
      </c>
      <c r="B41" s="0" t="n">
        <v>401</v>
      </c>
      <c r="C41" s="0" t="n">
        <v>406</v>
      </c>
      <c r="D41" s="3">
        <f>IF(INDIRECT("元データ!" &amp; "F" &amp; B41)&lt;&gt;"",INDIRECT("元データ!" &amp; "F" &amp; B41),"")</f>
        <v/>
      </c>
      <c r="E41" s="3">
        <f>IF(INDIRECT("元データ!" &amp; "F" &amp; B41+5)&lt;&gt;"",INDIRECT("元データ!" &amp; "F" &amp; B41+5),"")</f>
        <v/>
      </c>
      <c r="F41" s="3">
        <f>IF(E41&lt;&gt;"",E41-D41,"")</f>
        <v/>
      </c>
      <c r="G41" s="3">
        <f>IF(INDIRECT("元データ!" &amp; "D" &amp; B41-4)&lt;&gt;"",INDIRECT("元データ!" &amp; "D" &amp; B41-4),"")</f>
        <v/>
      </c>
      <c r="H41" s="0">
        <f>IF(INDIRECT("元データ!" &amp; "D" &amp; B41-3)&lt;&gt;"",INDIRECT("元データ!" &amp; "D" &amp; B41-3),"")</f>
        <v/>
      </c>
      <c r="I41" s="0">
        <f>IF(INDIRECT("元データ!" &amp; "G" &amp; B41-3)&lt;&gt;"",INDIRECT("元データ!" &amp; "G" &amp; B41-3),"")</f>
        <v/>
      </c>
      <c r="J41" s="0">
        <f>IF(INDIRECT("元データ!" &amp; "H" &amp; B41-1)&lt;&gt;"",INDIRECT("元データ!" &amp; "H" &amp; B41-1),"")</f>
        <v/>
      </c>
      <c r="K41" s="0">
        <f>IF(INDIRECT("元データ!" &amp; "H" &amp; C41-1)&lt;&gt;"",INDIRECT("元データ!" &amp; "H" &amp; C41-1),"")</f>
        <v/>
      </c>
      <c r="L41" s="0">
        <f>IF(OR(H41="信新買 (6ヶ月)",H41="信新買 (日計り)",H41="信新買 (無期限)"),N41,"")</f>
        <v/>
      </c>
      <c r="M41" s="0">
        <f>IF(OR(H41="信新売 (6ヶ月)",H41="信新売 (日計り)",H41="信新売 (日計りH)"),N41,"")</f>
        <v/>
      </c>
      <c r="N41" s="0">
        <f>IF(D41&lt;&gt;"",IF(OR(H41="信新買 (6ヶ月)",H41="信新買 (日計り)",H41="信新買 (無期限)"),K41-J41,J41-K41)*テーブル1[[#This Row],[株数]],"")</f>
        <v/>
      </c>
      <c r="O41" s="0">
        <f>IF(D41&lt;&gt;"",SUM($N$2:N41),"")</f>
        <v/>
      </c>
    </row>
    <row r="42" hidden="1" s="155">
      <c r="A42" s="0" t="n">
        <v>41</v>
      </c>
      <c r="B42" s="0" t="n">
        <v>411</v>
      </c>
      <c r="C42" s="0" t="n">
        <v>416</v>
      </c>
      <c r="D42" s="3">
        <f>IF(INDIRECT("元データ!" &amp; "F" &amp; B42)&lt;&gt;"",INDIRECT("元データ!" &amp; "F" &amp; B42),"")</f>
        <v/>
      </c>
      <c r="E42" s="3">
        <f>IF(INDIRECT("元データ!" &amp; "F" &amp; B42+5)&lt;&gt;"",INDIRECT("元データ!" &amp; "F" &amp; B42+5),"")</f>
        <v/>
      </c>
      <c r="F42" s="3">
        <f>IF(E42&lt;&gt;"",E42-D42,"")</f>
        <v/>
      </c>
      <c r="G42" s="3">
        <f>IF(INDIRECT("元データ!" &amp; "D" &amp; B42-4)&lt;&gt;"",INDIRECT("元データ!" &amp; "D" &amp; B42-4),"")</f>
        <v/>
      </c>
      <c r="H42" s="0">
        <f>IF(INDIRECT("元データ!" &amp; "D" &amp; B42-3)&lt;&gt;"",INDIRECT("元データ!" &amp; "D" &amp; B42-3),"")</f>
        <v/>
      </c>
      <c r="I42" s="0">
        <f>IF(INDIRECT("元データ!" &amp; "G" &amp; B42-3)&lt;&gt;"",INDIRECT("元データ!" &amp; "G" &amp; B42-3),"")</f>
        <v/>
      </c>
      <c r="J42" s="0">
        <f>IF(INDIRECT("元データ!" &amp; "H" &amp; B42-1)&lt;&gt;"",INDIRECT("元データ!" &amp; "H" &amp; B42-1),"")</f>
        <v/>
      </c>
      <c r="K42" s="0">
        <f>IF(INDIRECT("元データ!" &amp; "H" &amp; C42-1)&lt;&gt;"",INDIRECT("元データ!" &amp; "H" &amp; C42-1),"")</f>
        <v/>
      </c>
      <c r="L42" s="0">
        <f>IF(OR(H42="信新買 (6ヶ月)",H42="信新買 (日計り)",H42="信新買 (無期限)"),N42,"")</f>
        <v/>
      </c>
      <c r="M42" s="0">
        <f>IF(OR(H42="信新売 (6ヶ月)",H42="信新売 (日計り)",H42="信新売 (日計りH)"),N42,"")</f>
        <v/>
      </c>
      <c r="N42" s="0">
        <f>IF(D42&lt;&gt;"",IF(OR(H42="信新買 (6ヶ月)",H42="信新買 (日計り)",H42="信新買 (無期限)"),K42-J42,J42-K42)*テーブル1[[#This Row],[株数]],"")</f>
        <v/>
      </c>
      <c r="O42" s="0">
        <f>IF(D42&lt;&gt;"",SUM($N$2:N42),"")</f>
        <v/>
      </c>
    </row>
    <row r="43" hidden="1" s="155">
      <c r="A43" s="0" t="n">
        <v>42</v>
      </c>
      <c r="B43" s="0" t="n">
        <v>421</v>
      </c>
      <c r="C43" s="0" t="n">
        <v>426</v>
      </c>
      <c r="D43" s="3">
        <f>IF(INDIRECT("元データ!" &amp; "F" &amp; B43)&lt;&gt;"",INDIRECT("元データ!" &amp; "F" &amp; B43),"")</f>
        <v/>
      </c>
      <c r="E43" s="3">
        <f>IF(INDIRECT("元データ!" &amp; "F" &amp; B43+5)&lt;&gt;"",INDIRECT("元データ!" &amp; "F" &amp; B43+5),"")</f>
        <v/>
      </c>
      <c r="F43" s="3">
        <f>IF(E43&lt;&gt;"",E43-D43,"")</f>
        <v/>
      </c>
      <c r="G43" s="3">
        <f>IF(INDIRECT("元データ!" &amp; "D" &amp; B43-4)&lt;&gt;"",INDIRECT("元データ!" &amp; "D" &amp; B43-4),"")</f>
        <v/>
      </c>
      <c r="H43" s="0">
        <f>IF(INDIRECT("元データ!" &amp; "D" &amp; B43-3)&lt;&gt;"",INDIRECT("元データ!" &amp; "D" &amp; B43-3),"")</f>
        <v/>
      </c>
      <c r="I43" s="0">
        <f>IF(INDIRECT("元データ!" &amp; "G" &amp; B43-3)&lt;&gt;"",INDIRECT("元データ!" &amp; "G" &amp; B43-3),"")</f>
        <v/>
      </c>
      <c r="J43" s="0">
        <f>IF(INDIRECT("元データ!" &amp; "H" &amp; B43-1)&lt;&gt;"",INDIRECT("元データ!" &amp; "H" &amp; B43-1),"")</f>
        <v/>
      </c>
      <c r="K43" s="0">
        <f>IF(INDIRECT("元データ!" &amp; "H" &amp; C43-1)&lt;&gt;"",INDIRECT("元データ!" &amp; "H" &amp; C43-1),"")</f>
        <v/>
      </c>
      <c r="L43" s="0">
        <f>IF(OR(H43="信新買 (6ヶ月)",H43="信新買 (日計り)",H43="信新買 (無期限)"),N43,"")</f>
        <v/>
      </c>
      <c r="M43" s="0">
        <f>IF(OR(H43="信新売 (6ヶ月)",H43="信新売 (日計り)",H43="信新売 (日計りH)"),N43,"")</f>
        <v/>
      </c>
      <c r="N43" s="0">
        <f>IF(D43&lt;&gt;"",IF(OR(H43="信新買 (6ヶ月)",H43="信新買 (日計り)",H43="信新買 (無期限)"),K43-J43,J43-K43)*テーブル1[[#This Row],[株数]],"")</f>
        <v/>
      </c>
      <c r="O43" s="0">
        <f>IF(D43&lt;&gt;"",SUM($N$2:N43),"")</f>
        <v/>
      </c>
    </row>
    <row r="44" hidden="1" s="155">
      <c r="A44" s="0" t="n">
        <v>43</v>
      </c>
      <c r="B44" s="0" t="n">
        <v>431</v>
      </c>
      <c r="C44" s="0" t="n">
        <v>436</v>
      </c>
      <c r="D44" s="3">
        <f>IF(INDIRECT("元データ!" &amp; "F" &amp; B44)&lt;&gt;"",INDIRECT("元データ!" &amp; "F" &amp; B44),"")</f>
        <v/>
      </c>
      <c r="E44" s="3">
        <f>IF(INDIRECT("元データ!" &amp; "F" &amp; B44+5)&lt;&gt;"",INDIRECT("元データ!" &amp; "F" &amp; B44+5),"")</f>
        <v/>
      </c>
      <c r="F44" s="3">
        <f>IF(E44&lt;&gt;"",E44-D44,"")</f>
        <v/>
      </c>
      <c r="G44" s="3">
        <f>IF(INDIRECT("元データ!" &amp; "D" &amp; B44-4)&lt;&gt;"",INDIRECT("元データ!" &amp; "D" &amp; B44-4),"")</f>
        <v/>
      </c>
      <c r="H44" s="0">
        <f>IF(INDIRECT("元データ!" &amp; "D" &amp; B44-3)&lt;&gt;"",INDIRECT("元データ!" &amp; "D" &amp; B44-3),"")</f>
        <v/>
      </c>
      <c r="I44" s="0">
        <f>IF(INDIRECT("元データ!" &amp; "G" &amp; B44-3)&lt;&gt;"",INDIRECT("元データ!" &amp; "G" &amp; B44-3),"")</f>
        <v/>
      </c>
      <c r="J44" s="0">
        <f>IF(INDIRECT("元データ!" &amp; "H" &amp; B44-1)&lt;&gt;"",INDIRECT("元データ!" &amp; "H" &amp; B44-1),"")</f>
        <v/>
      </c>
      <c r="K44" s="0">
        <f>IF(INDIRECT("元データ!" &amp; "H" &amp; C44-1)&lt;&gt;"",INDIRECT("元データ!" &amp; "H" &amp; C44-1),"")</f>
        <v/>
      </c>
      <c r="L44" s="0">
        <f>IF(OR(H44="信新買 (6ヶ月)",H44="信新買 (日計り)",H44="信新買 (無期限)"),N44,"")</f>
        <v/>
      </c>
      <c r="M44" s="0">
        <f>IF(OR(H44="信新売 (6ヶ月)",H44="信新売 (日計り)",H44="信新売 (日計りH)"),N44,"")</f>
        <v/>
      </c>
      <c r="N44" s="0">
        <f>IF(D44&lt;&gt;"",IF(OR(H44="信新買 (6ヶ月)",H44="信新買 (日計り)",H44="信新買 (無期限)"),K44-J44,J44-K44)*テーブル1[[#This Row],[株数]],"")</f>
        <v/>
      </c>
      <c r="O44" s="0">
        <f>IF(D44&lt;&gt;"",SUM($N$2:N44),"")</f>
        <v/>
      </c>
    </row>
    <row r="45" hidden="1" s="155">
      <c r="A45" s="0" t="n">
        <v>44</v>
      </c>
      <c r="B45" s="0" t="n">
        <v>441</v>
      </c>
      <c r="C45" s="0" t="n">
        <v>446</v>
      </c>
      <c r="D45" s="3">
        <f>IF(INDIRECT("元データ!" &amp; "F" &amp; B45)&lt;&gt;"",INDIRECT("元データ!" &amp; "F" &amp; B45),"")</f>
        <v/>
      </c>
      <c r="E45" s="3">
        <f>IF(INDIRECT("元データ!" &amp; "F" &amp; B45+5)&lt;&gt;"",INDIRECT("元データ!" &amp; "F" &amp; B45+5),"")</f>
        <v/>
      </c>
      <c r="F45" s="3">
        <f>IF(E45&lt;&gt;"",E45-D45,"")</f>
        <v/>
      </c>
      <c r="G45" s="3">
        <f>IF(INDIRECT("元データ!" &amp; "D" &amp; B45-4)&lt;&gt;"",INDIRECT("元データ!" &amp; "D" &amp; B45-4),"")</f>
        <v/>
      </c>
      <c r="H45" s="0">
        <f>IF(INDIRECT("元データ!" &amp; "D" &amp; B45-3)&lt;&gt;"",INDIRECT("元データ!" &amp; "D" &amp; B45-3),"")</f>
        <v/>
      </c>
      <c r="I45" s="0">
        <f>IF(INDIRECT("元データ!" &amp; "G" &amp; B45-3)&lt;&gt;"",INDIRECT("元データ!" &amp; "G" &amp; B45-3),"")</f>
        <v/>
      </c>
      <c r="J45" s="0">
        <f>IF(INDIRECT("元データ!" &amp; "H" &amp; B45-1)&lt;&gt;"",INDIRECT("元データ!" &amp; "H" &amp; B45-1),"")</f>
        <v/>
      </c>
      <c r="K45" s="0">
        <f>IF(INDIRECT("元データ!" &amp; "H" &amp; C45-1)&lt;&gt;"",INDIRECT("元データ!" &amp; "H" &amp; C45-1),"")</f>
        <v/>
      </c>
      <c r="L45" s="0">
        <f>IF(OR(H45="信新買 (6ヶ月)",H45="信新買 (日計り)",H45="信新買 (無期限)"),N45,"")</f>
        <v/>
      </c>
      <c r="M45" s="0">
        <f>IF(OR(H45="信新売 (6ヶ月)",H45="信新売 (日計り)",H45="信新売 (日計りH)"),N45,"")</f>
        <v/>
      </c>
      <c r="N45" s="0">
        <f>IF(D45&lt;&gt;"",IF(OR(H45="信新買 (6ヶ月)",H45="信新買 (日計り)",H45="信新買 (無期限)"),K45-J45,J45-K45)*テーブル1[[#This Row],[株数]],"")</f>
        <v/>
      </c>
      <c r="O45" s="0">
        <f>IF(D45&lt;&gt;"",SUM($N$2:N45),"")</f>
        <v/>
      </c>
    </row>
    <row r="46" hidden="1" s="155">
      <c r="A46" s="0" t="n">
        <v>45</v>
      </c>
      <c r="B46" s="0" t="n">
        <v>451</v>
      </c>
      <c r="C46" s="0" t="n">
        <v>456</v>
      </c>
      <c r="D46" s="3">
        <f>IF(INDIRECT("元データ!" &amp; "F" &amp; B46)&lt;&gt;"",INDIRECT("元データ!" &amp; "F" &amp; B46),"")</f>
        <v/>
      </c>
      <c r="E46" s="3">
        <f>IF(INDIRECT("元データ!" &amp; "F" &amp; B46+5)&lt;&gt;"",INDIRECT("元データ!" &amp; "F" &amp; B46+5),"")</f>
        <v/>
      </c>
      <c r="F46" s="3">
        <f>IF(E46&lt;&gt;"",E46-D46,"")</f>
        <v/>
      </c>
      <c r="G46" s="3">
        <f>IF(INDIRECT("元データ!" &amp; "D" &amp; B46-4)&lt;&gt;"",INDIRECT("元データ!" &amp; "D" &amp; B46-4),"")</f>
        <v/>
      </c>
      <c r="H46" s="0">
        <f>IF(INDIRECT("元データ!" &amp; "D" &amp; B46-3)&lt;&gt;"",INDIRECT("元データ!" &amp; "D" &amp; B46-3),"")</f>
        <v/>
      </c>
      <c r="I46" s="0">
        <f>IF(INDIRECT("元データ!" &amp; "G" &amp; B46-3)&lt;&gt;"",INDIRECT("元データ!" &amp; "G" &amp; B46-3),"")</f>
        <v/>
      </c>
      <c r="J46" s="0">
        <f>IF(INDIRECT("元データ!" &amp; "H" &amp; B46-1)&lt;&gt;"",INDIRECT("元データ!" &amp; "H" &amp; B46-1),"")</f>
        <v/>
      </c>
      <c r="K46" s="0">
        <f>IF(INDIRECT("元データ!" &amp; "H" &amp; C46-1)&lt;&gt;"",INDIRECT("元データ!" &amp; "H" &amp; C46-1),"")</f>
        <v/>
      </c>
      <c r="L46" s="0">
        <f>IF(OR(H46="信新買 (6ヶ月)",H46="信新買 (日計り)",H46="信新買 (無期限)"),N46,"")</f>
        <v/>
      </c>
      <c r="M46" s="0">
        <f>IF(OR(H46="信新売 (6ヶ月)",H46="信新売 (日計り)",H46="信新売 (日計りH)"),N46,"")</f>
        <v/>
      </c>
      <c r="N46" s="0">
        <f>IF(D46&lt;&gt;"",IF(OR(H46="信新買 (6ヶ月)",H46="信新買 (日計り)",H46="信新買 (無期限)"),K46-J46,J46-K46)*テーブル1[[#This Row],[株数]],"")</f>
        <v/>
      </c>
      <c r="O46" s="0">
        <f>IF(D46&lt;&gt;"",SUM($N$2:N46),"")</f>
        <v/>
      </c>
    </row>
    <row r="47" hidden="1" s="155">
      <c r="A47" s="0" t="n">
        <v>46</v>
      </c>
      <c r="B47" s="0" t="n">
        <v>461</v>
      </c>
      <c r="C47" s="0" t="n">
        <v>466</v>
      </c>
      <c r="D47" s="3">
        <f>IF(INDIRECT("元データ!" &amp; "F" &amp; B47)&lt;&gt;"",INDIRECT("元データ!" &amp; "F" &amp; B47),"")</f>
        <v/>
      </c>
      <c r="E47" s="3">
        <f>IF(INDIRECT("元データ!" &amp; "F" &amp; B47+5)&lt;&gt;"",INDIRECT("元データ!" &amp; "F" &amp; B47+5),"")</f>
        <v/>
      </c>
      <c r="F47" s="3">
        <f>IF(E47&lt;&gt;"",E47-D47,"")</f>
        <v/>
      </c>
      <c r="G47" s="3">
        <f>IF(INDIRECT("元データ!" &amp; "D" &amp; B47-4)&lt;&gt;"",INDIRECT("元データ!" &amp; "D" &amp; B47-4),"")</f>
        <v/>
      </c>
      <c r="H47" s="0">
        <f>IF(INDIRECT("元データ!" &amp; "D" &amp; B47-3)&lt;&gt;"",INDIRECT("元データ!" &amp; "D" &amp; B47-3),"")</f>
        <v/>
      </c>
      <c r="I47" s="0">
        <f>IF(INDIRECT("元データ!" &amp; "G" &amp; B47-3)&lt;&gt;"",INDIRECT("元データ!" &amp; "G" &amp; B47-3),"")</f>
        <v/>
      </c>
      <c r="J47" s="0">
        <f>IF(INDIRECT("元データ!" &amp; "H" &amp; B47-1)&lt;&gt;"",INDIRECT("元データ!" &amp; "H" &amp; B47-1),"")</f>
        <v/>
      </c>
      <c r="K47" s="0">
        <f>IF(INDIRECT("元データ!" &amp; "H" &amp; C47-1)&lt;&gt;"",INDIRECT("元データ!" &amp; "H" &amp; C47-1),"")</f>
        <v/>
      </c>
      <c r="L47" s="0">
        <f>IF(OR(H47="信新買 (6ヶ月)",H47="信新買 (日計り)",H47="信新買 (無期限)"),N47,"")</f>
        <v/>
      </c>
      <c r="M47" s="0">
        <f>IF(OR(H47="信新売 (6ヶ月)",H47="信新売 (日計り)",H47="信新売 (日計りH)"),N47,"")</f>
        <v/>
      </c>
      <c r="N47" s="0">
        <f>IF(D47&lt;&gt;"",IF(OR(H47="信新買 (6ヶ月)",H47="信新買 (日計り)",H47="信新買 (無期限)"),K47-J47,J47-K47)*テーブル1[[#This Row],[株数]],"")</f>
        <v/>
      </c>
      <c r="O47" s="0">
        <f>IF(D47&lt;&gt;"",SUM($N$2:N47),"")</f>
        <v/>
      </c>
    </row>
    <row r="48" hidden="1" s="155">
      <c r="A48" s="0" t="n">
        <v>47</v>
      </c>
      <c r="B48" s="0" t="n">
        <v>471</v>
      </c>
      <c r="C48" s="0" t="n">
        <v>476</v>
      </c>
      <c r="D48" s="3">
        <f>IF(INDIRECT("元データ!" &amp; "F" &amp; B48)&lt;&gt;"",INDIRECT("元データ!" &amp; "F" &amp; B48),"")</f>
        <v/>
      </c>
      <c r="E48" s="3">
        <f>IF(INDIRECT("元データ!" &amp; "F" &amp; B48+5)&lt;&gt;"",INDIRECT("元データ!" &amp; "F" &amp; B48+5),"")</f>
        <v/>
      </c>
      <c r="F48" s="3">
        <f>IF(E48&lt;&gt;"",E48-D48,"")</f>
        <v/>
      </c>
      <c r="G48" s="3">
        <f>IF(INDIRECT("元データ!" &amp; "D" &amp; B48-4)&lt;&gt;"",INDIRECT("元データ!" &amp; "D" &amp; B48-4),"")</f>
        <v/>
      </c>
      <c r="H48" s="0">
        <f>IF(INDIRECT("元データ!" &amp; "D" &amp; B48-3)&lt;&gt;"",INDIRECT("元データ!" &amp; "D" &amp; B48-3),"")</f>
        <v/>
      </c>
      <c r="I48" s="0">
        <f>IF(INDIRECT("元データ!" &amp; "G" &amp; B48-3)&lt;&gt;"",INDIRECT("元データ!" &amp; "G" &amp; B48-3),"")</f>
        <v/>
      </c>
      <c r="J48" s="0">
        <f>IF(INDIRECT("元データ!" &amp; "H" &amp; B48-1)&lt;&gt;"",INDIRECT("元データ!" &amp; "H" &amp; B48-1),"")</f>
        <v/>
      </c>
      <c r="K48" s="0">
        <f>IF(INDIRECT("元データ!" &amp; "H" &amp; C48-1)&lt;&gt;"",INDIRECT("元データ!" &amp; "H" &amp; C48-1),"")</f>
        <v/>
      </c>
      <c r="L48" s="0">
        <f>IF(OR(H48="信新買 (6ヶ月)",H48="信新買 (日計り)",H48="信新買 (無期限)"),N48,"")</f>
        <v/>
      </c>
      <c r="M48" s="0">
        <f>IF(OR(H48="信新売 (6ヶ月)",H48="信新売 (日計り)",H48="信新売 (日計りH)"),N48,"")</f>
        <v/>
      </c>
      <c r="N48" s="0">
        <f>IF(D48&lt;&gt;"",IF(OR(H48="信新買 (6ヶ月)",H48="信新買 (日計り)",H48="信新買 (無期限)"),K48-J48,J48-K48)*テーブル1[[#This Row],[株数]],"")</f>
        <v/>
      </c>
      <c r="O48" s="0">
        <f>IF(D48&lt;&gt;"",SUM($N$2:N48),"")</f>
        <v/>
      </c>
    </row>
    <row r="49" hidden="1" s="155">
      <c r="A49" s="0" t="n">
        <v>48</v>
      </c>
      <c r="B49" s="0" t="n">
        <v>481</v>
      </c>
      <c r="C49" s="0" t="n">
        <v>486</v>
      </c>
      <c r="D49" s="3">
        <f>IF(INDIRECT("元データ!" &amp; "F" &amp; B49)&lt;&gt;"",INDIRECT("元データ!" &amp; "F" &amp; B49),"")</f>
        <v/>
      </c>
      <c r="E49" s="3">
        <f>IF(INDIRECT("元データ!" &amp; "F" &amp; B49+5)&lt;&gt;"",INDIRECT("元データ!" &amp; "F" &amp; B49+5),"")</f>
        <v/>
      </c>
      <c r="F49" s="3">
        <f>IF(E49&lt;&gt;"",E49-D49,"")</f>
        <v/>
      </c>
      <c r="G49" s="3">
        <f>IF(INDIRECT("元データ!" &amp; "D" &amp; B49-4)&lt;&gt;"",INDIRECT("元データ!" &amp; "D" &amp; B49-4),"")</f>
        <v/>
      </c>
      <c r="H49" s="0">
        <f>IF(INDIRECT("元データ!" &amp; "D" &amp; B49-3)&lt;&gt;"",INDIRECT("元データ!" &amp; "D" &amp; B49-3),"")</f>
        <v/>
      </c>
      <c r="I49" s="0">
        <f>IF(INDIRECT("元データ!" &amp; "G" &amp; B49-3)&lt;&gt;"",INDIRECT("元データ!" &amp; "G" &amp; B49-3),"")</f>
        <v/>
      </c>
      <c r="J49" s="0">
        <f>IF(INDIRECT("元データ!" &amp; "H" &amp; B49-1)&lt;&gt;"",INDIRECT("元データ!" &amp; "H" &amp; B49-1),"")</f>
        <v/>
      </c>
      <c r="K49" s="0">
        <f>IF(INDIRECT("元データ!" &amp; "H" &amp; C49-1)&lt;&gt;"",INDIRECT("元データ!" &amp; "H" &amp; C49-1),"")</f>
        <v/>
      </c>
      <c r="L49" s="0">
        <f>IF(OR(H49="信新買 (6ヶ月)",H49="信新買 (日計り)",H49="信新買 (無期限)"),N49,"")</f>
        <v/>
      </c>
      <c r="M49" s="0">
        <f>IF(OR(H49="信新売 (6ヶ月)",H49="信新売 (日計り)",H49="信新売 (日計りH)"),N49,"")</f>
        <v/>
      </c>
      <c r="N49" s="0">
        <f>IF(D49&lt;&gt;"",IF(OR(H49="信新買 (6ヶ月)",H49="信新買 (日計り)",H49="信新買 (無期限)"),K49-J49,J49-K49)*テーブル1[[#This Row],[株数]],"")</f>
        <v/>
      </c>
      <c r="O49" s="0">
        <f>IF(D49&lt;&gt;"",SUM($N$2:N49),"")</f>
        <v/>
      </c>
    </row>
    <row r="50" hidden="1" s="155">
      <c r="A50" s="0" t="n">
        <v>49</v>
      </c>
      <c r="B50" s="0" t="n">
        <v>491</v>
      </c>
      <c r="C50" s="0" t="n">
        <v>496</v>
      </c>
      <c r="D50" s="3">
        <f>IF(INDIRECT("元データ!" &amp; "F" &amp; B50)&lt;&gt;"",INDIRECT("元データ!" &amp; "F" &amp; B50),"")</f>
        <v/>
      </c>
      <c r="E50" s="3">
        <f>IF(INDIRECT("元データ!" &amp; "F" &amp; B50+5)&lt;&gt;"",INDIRECT("元データ!" &amp; "F" &amp; B50+5),"")</f>
        <v/>
      </c>
      <c r="F50" s="3">
        <f>IF(E50&lt;&gt;"",E50-D50,"")</f>
        <v/>
      </c>
      <c r="G50" s="3">
        <f>IF(INDIRECT("元データ!" &amp; "D" &amp; B50-4)&lt;&gt;"",INDIRECT("元データ!" &amp; "D" &amp; B50-4),"")</f>
        <v/>
      </c>
      <c r="H50" s="0">
        <f>IF(INDIRECT("元データ!" &amp; "D" &amp; B50-3)&lt;&gt;"",INDIRECT("元データ!" &amp; "D" &amp; B50-3),"")</f>
        <v/>
      </c>
      <c r="I50" s="0">
        <f>IF(INDIRECT("元データ!" &amp; "G" &amp; B50-3)&lt;&gt;"",INDIRECT("元データ!" &amp; "G" &amp; B50-3),"")</f>
        <v/>
      </c>
      <c r="J50" s="0">
        <f>IF(INDIRECT("元データ!" &amp; "H" &amp; B50-1)&lt;&gt;"",INDIRECT("元データ!" &amp; "H" &amp; B50-1),"")</f>
        <v/>
      </c>
      <c r="K50" s="0">
        <f>IF(INDIRECT("元データ!" &amp; "H" &amp; C50-1)&lt;&gt;"",INDIRECT("元データ!" &amp; "H" &amp; C50-1),"")</f>
        <v/>
      </c>
      <c r="L50" s="0">
        <f>IF(OR(H50="信新買 (6ヶ月)",H50="信新買 (日計り)",H50="信新買 (無期限)"),N50,"")</f>
        <v/>
      </c>
      <c r="M50" s="0">
        <f>IF(OR(H50="信新売 (6ヶ月)",H50="信新売 (日計り)",H50="信新売 (日計りH)"),N50,"")</f>
        <v/>
      </c>
      <c r="N50" s="0">
        <f>IF(D50&lt;&gt;"",IF(OR(H50="信新買 (6ヶ月)",H50="信新買 (日計り)",H50="信新買 (無期限)"),K50-J50,J50-K50)*テーブル1[[#This Row],[株数]],"")</f>
        <v/>
      </c>
      <c r="O50" s="0">
        <f>IF(D50&lt;&gt;"",SUM($N$2:N50),"")</f>
        <v/>
      </c>
    </row>
    <row r="51" hidden="1" s="155">
      <c r="A51" s="0" t="n">
        <v>50</v>
      </c>
      <c r="B51" s="0" t="n">
        <v>501</v>
      </c>
      <c r="C51" s="0" t="n">
        <v>506</v>
      </c>
      <c r="D51" s="3">
        <f>IF(INDIRECT("元データ!" &amp; "F" &amp; B51)&lt;&gt;"",INDIRECT("元データ!" &amp; "F" &amp; B51),"")</f>
        <v/>
      </c>
      <c r="E51" s="3">
        <f>IF(INDIRECT("元データ!" &amp; "F" &amp; B51+5)&lt;&gt;"",INDIRECT("元データ!" &amp; "F" &amp; B51+5),"")</f>
        <v/>
      </c>
      <c r="F51" s="3">
        <f>IF(E51&lt;&gt;"",E51-D51,"")</f>
        <v/>
      </c>
      <c r="G51" s="3">
        <f>IF(INDIRECT("元データ!" &amp; "D" &amp; B51-4)&lt;&gt;"",INDIRECT("元データ!" &amp; "D" &amp; B51-4),"")</f>
        <v/>
      </c>
      <c r="H51" s="0">
        <f>IF(INDIRECT("元データ!" &amp; "D" &amp; B51-3)&lt;&gt;"",INDIRECT("元データ!" &amp; "D" &amp; B51-3),"")</f>
        <v/>
      </c>
      <c r="I51" s="0">
        <f>IF(INDIRECT("元データ!" &amp; "G" &amp; B51-3)&lt;&gt;"",INDIRECT("元データ!" &amp; "G" &amp; B51-3),"")</f>
        <v/>
      </c>
      <c r="J51" s="0">
        <f>IF(INDIRECT("元データ!" &amp; "H" &amp; B51-1)&lt;&gt;"",INDIRECT("元データ!" &amp; "H" &amp; B51-1),"")</f>
        <v/>
      </c>
      <c r="K51" s="0">
        <f>IF(INDIRECT("元データ!" &amp; "H" &amp; C51-1)&lt;&gt;"",INDIRECT("元データ!" &amp; "H" &amp; C51-1),"")</f>
        <v/>
      </c>
      <c r="L51" s="0">
        <f>IF(OR(H51="信新買 (6ヶ月)",H51="信新買 (日計り)",H51="信新買 (無期限)"),N51,"")</f>
        <v/>
      </c>
      <c r="M51" s="0">
        <f>IF(OR(H51="信新売 (6ヶ月)",H51="信新売 (日計り)",H51="信新売 (日計りH)"),N51,"")</f>
        <v/>
      </c>
      <c r="N51" s="0">
        <f>IF(D51&lt;&gt;"",IF(OR(H51="信新買 (6ヶ月)",H51="信新買 (日計り)",H51="信新買 (無期限)"),K51-J51,J51-K51)*テーブル1[[#This Row],[株数]],"")</f>
        <v/>
      </c>
      <c r="O51" s="0">
        <f>IF(D51&lt;&gt;"",SUM($N$2:N51),"")</f>
        <v/>
      </c>
    </row>
    <row r="52" hidden="1" s="155">
      <c r="A52" s="0" t="n">
        <v>51</v>
      </c>
      <c r="B52" s="0" t="n">
        <v>511</v>
      </c>
      <c r="C52" s="0" t="n">
        <v>516</v>
      </c>
      <c r="D52" s="3">
        <f>IF(INDIRECT("元データ!" &amp; "F" &amp; B52)&lt;&gt;"",INDIRECT("元データ!" &amp; "F" &amp; B52),"")</f>
        <v/>
      </c>
      <c r="E52" s="3">
        <f>IF(INDIRECT("元データ!" &amp; "F" &amp; B52+5)&lt;&gt;"",INDIRECT("元データ!" &amp; "F" &amp; B52+5),"")</f>
        <v/>
      </c>
      <c r="F52" s="3">
        <f>IF(E52&lt;&gt;"",E52-D52,"")</f>
        <v/>
      </c>
      <c r="G52" s="3">
        <f>IF(INDIRECT("元データ!" &amp; "D" &amp; B52-4)&lt;&gt;"",INDIRECT("元データ!" &amp; "D" &amp; B52-4),"")</f>
        <v/>
      </c>
      <c r="H52" s="0">
        <f>IF(INDIRECT("元データ!" &amp; "D" &amp; B52-3)&lt;&gt;"",INDIRECT("元データ!" &amp; "D" &amp; B52-3),"")</f>
        <v/>
      </c>
      <c r="I52" s="0">
        <f>IF(INDIRECT("元データ!" &amp; "G" &amp; B52-3)&lt;&gt;"",INDIRECT("元データ!" &amp; "G" &amp; B52-3),"")</f>
        <v/>
      </c>
      <c r="J52" s="0">
        <f>IF(INDIRECT("元データ!" &amp; "H" &amp; B52-1)&lt;&gt;"",INDIRECT("元データ!" &amp; "H" &amp; B52-1),"")</f>
        <v/>
      </c>
      <c r="K52" s="0">
        <f>IF(INDIRECT("元データ!" &amp; "H" &amp; C52-1)&lt;&gt;"",INDIRECT("元データ!" &amp; "H" &amp; C52-1),"")</f>
        <v/>
      </c>
      <c r="L52" s="0">
        <f>IF(OR(H52="信新買 (6ヶ月)",H52="信新買 (日計り)",H52="信新買 (無期限)"),N52,"")</f>
        <v/>
      </c>
      <c r="M52" s="0">
        <f>IF(OR(H52="信新売 (6ヶ月)",H52="信新売 (日計り)",H52="信新売 (日計りH)"),N52,"")</f>
        <v/>
      </c>
      <c r="N52" s="0">
        <f>IF(D52&lt;&gt;"",IF(OR(H52="信新買 (6ヶ月)",H52="信新買 (日計り)",H52="信新買 (無期限)"),K52-J52,J52-K52)*テーブル1[[#This Row],[株数]],"")</f>
        <v/>
      </c>
      <c r="O52" s="0">
        <f>IF(D52&lt;&gt;"",SUM($N$2:N52),"")</f>
        <v/>
      </c>
    </row>
    <row r="53" hidden="1" s="155">
      <c r="A53" s="0" t="n">
        <v>52</v>
      </c>
      <c r="B53" s="0" t="n">
        <v>521</v>
      </c>
      <c r="C53" s="0" t="n">
        <v>526</v>
      </c>
      <c r="D53" s="3">
        <f>IF(INDIRECT("元データ!" &amp; "F" &amp; B53)&lt;&gt;"",INDIRECT("元データ!" &amp; "F" &amp; B53),"")</f>
        <v/>
      </c>
      <c r="E53" s="3">
        <f>IF(INDIRECT("元データ!" &amp; "F" &amp; B53+5)&lt;&gt;"",INDIRECT("元データ!" &amp; "F" &amp; B53+5),"")</f>
        <v/>
      </c>
      <c r="F53" s="3">
        <f>IF(E53&lt;&gt;"",E53-D53,"")</f>
        <v/>
      </c>
      <c r="G53" s="3">
        <f>IF(INDIRECT("元データ!" &amp; "D" &amp; B53-4)&lt;&gt;"",INDIRECT("元データ!" &amp; "D" &amp; B53-4),"")</f>
        <v/>
      </c>
      <c r="H53" s="0">
        <f>IF(INDIRECT("元データ!" &amp; "D" &amp; B53-3)&lt;&gt;"",INDIRECT("元データ!" &amp; "D" &amp; B53-3),"")</f>
        <v/>
      </c>
      <c r="I53" s="0">
        <f>IF(INDIRECT("元データ!" &amp; "G" &amp; B53-3)&lt;&gt;"",INDIRECT("元データ!" &amp; "G" &amp; B53-3),"")</f>
        <v/>
      </c>
      <c r="J53" s="0">
        <f>IF(INDIRECT("元データ!" &amp; "H" &amp; B53-1)&lt;&gt;"",INDIRECT("元データ!" &amp; "H" &amp; B53-1),"")</f>
        <v/>
      </c>
      <c r="K53" s="0">
        <f>IF(INDIRECT("元データ!" &amp; "H" &amp; C53-1)&lt;&gt;"",INDIRECT("元データ!" &amp; "H" &amp; C53-1),"")</f>
        <v/>
      </c>
      <c r="L53" s="0">
        <f>IF(OR(H53="信新買 (6ヶ月)",H53="信新買 (日計り)",H53="信新買 (無期限)"),N53,"")</f>
        <v/>
      </c>
      <c r="M53" s="0">
        <f>IF(OR(H53="信新売 (6ヶ月)",H53="信新売 (日計り)",H53="信新売 (日計りH)"),N53,"")</f>
        <v/>
      </c>
      <c r="N53" s="0">
        <f>IF(D53&lt;&gt;"",IF(OR(H53="信新買 (6ヶ月)",H53="信新買 (日計り)",H53="信新買 (無期限)"),K53-J53,J53-K53)*テーブル1[[#This Row],[株数]],"")</f>
        <v/>
      </c>
      <c r="O53" s="0">
        <f>IF(D53&lt;&gt;"",SUM($N$2:N53),"")</f>
        <v/>
      </c>
    </row>
    <row r="54" hidden="1" s="155">
      <c r="A54" s="0" t="n">
        <v>53</v>
      </c>
      <c r="B54" s="0" t="n">
        <v>531</v>
      </c>
      <c r="C54" s="0" t="n">
        <v>536</v>
      </c>
      <c r="D54" s="3">
        <f>IF(INDIRECT("元データ!" &amp; "F" &amp; B54)&lt;&gt;"",INDIRECT("元データ!" &amp; "F" &amp; B54),"")</f>
        <v/>
      </c>
      <c r="E54" s="3">
        <f>IF(INDIRECT("元データ!" &amp; "F" &amp; B54+5)&lt;&gt;"",INDIRECT("元データ!" &amp; "F" &amp; B54+5),"")</f>
        <v/>
      </c>
      <c r="F54" s="3">
        <f>IF(E54&lt;&gt;"",E54-D54,"")</f>
        <v/>
      </c>
      <c r="G54" s="3">
        <f>IF(INDIRECT("元データ!" &amp; "D" &amp; B54-4)&lt;&gt;"",INDIRECT("元データ!" &amp; "D" &amp; B54-4),"")</f>
        <v/>
      </c>
      <c r="H54" s="0">
        <f>IF(INDIRECT("元データ!" &amp; "D" &amp; B54-3)&lt;&gt;"",INDIRECT("元データ!" &amp; "D" &amp; B54-3),"")</f>
        <v/>
      </c>
      <c r="I54" s="0">
        <f>IF(INDIRECT("元データ!" &amp; "G" &amp; B54-3)&lt;&gt;"",INDIRECT("元データ!" &amp; "G" &amp; B54-3),"")</f>
        <v/>
      </c>
      <c r="J54" s="0">
        <f>IF(INDIRECT("元データ!" &amp; "H" &amp; B54-1)&lt;&gt;"",INDIRECT("元データ!" &amp; "H" &amp; B54-1),"")</f>
        <v/>
      </c>
      <c r="K54" s="0">
        <f>IF(INDIRECT("元データ!" &amp; "H" &amp; C54-1)&lt;&gt;"",INDIRECT("元データ!" &amp; "H" &amp; C54-1),"")</f>
        <v/>
      </c>
      <c r="L54" s="0">
        <f>IF(OR(H54="信新買 (6ヶ月)",H54="信新買 (日計り)",H54="信新買 (無期限)"),N54,"")</f>
        <v/>
      </c>
      <c r="M54" s="0">
        <f>IF(OR(H54="信新売 (6ヶ月)",H54="信新売 (日計り)",H54="信新売 (日計りH)"),N54,"")</f>
        <v/>
      </c>
      <c r="N54" s="0">
        <f>IF(D54&lt;&gt;"",IF(OR(H54="信新買 (6ヶ月)",H54="信新買 (日計り)",H54="信新買 (無期限)"),K54-J54,J54-K54)*テーブル1[[#This Row],[株数]],"")</f>
        <v/>
      </c>
      <c r="O54" s="0">
        <f>IF(D54&lt;&gt;"",SUM($N$2:N54),"")</f>
        <v/>
      </c>
    </row>
    <row r="55" hidden="1" s="155">
      <c r="A55" s="0" t="n">
        <v>54</v>
      </c>
      <c r="B55" s="0" t="n">
        <v>541</v>
      </c>
      <c r="C55" s="0" t="n">
        <v>546</v>
      </c>
      <c r="D55" s="3">
        <f>IF(INDIRECT("元データ!" &amp; "F" &amp; B55)&lt;&gt;"",INDIRECT("元データ!" &amp; "F" &amp; B55),"")</f>
        <v/>
      </c>
      <c r="E55" s="3">
        <f>IF(INDIRECT("元データ!" &amp; "F" &amp; B55+5)&lt;&gt;"",INDIRECT("元データ!" &amp; "F" &amp; B55+5),"")</f>
        <v/>
      </c>
      <c r="F55" s="3">
        <f>IF(E55&lt;&gt;"",E55-D55,"")</f>
        <v/>
      </c>
      <c r="G55" s="3">
        <f>IF(INDIRECT("元データ!" &amp; "D" &amp; B55-4)&lt;&gt;"",INDIRECT("元データ!" &amp; "D" &amp; B55-4),"")</f>
        <v/>
      </c>
      <c r="H55" s="0">
        <f>IF(INDIRECT("元データ!" &amp; "D" &amp; B55-3)&lt;&gt;"",INDIRECT("元データ!" &amp; "D" &amp; B55-3),"")</f>
        <v/>
      </c>
      <c r="I55" s="0">
        <f>IF(INDIRECT("元データ!" &amp; "G" &amp; B55-3)&lt;&gt;"",INDIRECT("元データ!" &amp; "G" &amp; B55-3),"")</f>
        <v/>
      </c>
      <c r="J55" s="0">
        <f>IF(INDIRECT("元データ!" &amp; "H" &amp; B55-1)&lt;&gt;"",INDIRECT("元データ!" &amp; "H" &amp; B55-1),"")</f>
        <v/>
      </c>
      <c r="K55" s="0">
        <f>IF(INDIRECT("元データ!" &amp; "H" &amp; C55-1)&lt;&gt;"",INDIRECT("元データ!" &amp; "H" &amp; C55-1),"")</f>
        <v/>
      </c>
      <c r="L55" s="0">
        <f>IF(OR(H55="信新買 (6ヶ月)",H55="信新買 (日計り)",H55="信新買 (無期限)"),N55,"")</f>
        <v/>
      </c>
      <c r="M55" s="0">
        <f>IF(OR(H55="信新売 (6ヶ月)",H55="信新売 (日計り)",H55="信新売 (日計りH)"),N55,"")</f>
        <v/>
      </c>
      <c r="N55" s="0">
        <f>IF(D55&lt;&gt;"",IF(OR(H55="信新買 (6ヶ月)",H55="信新買 (日計り)",H55="信新買 (無期限)"),K55-J55,J55-K55)*テーブル1[[#This Row],[株数]],"")</f>
        <v/>
      </c>
      <c r="O55" s="0">
        <f>IF(D55&lt;&gt;"",SUM($N$2:N55),"")</f>
        <v/>
      </c>
    </row>
    <row r="56" hidden="1" s="155">
      <c r="A56" s="0" t="n">
        <v>55</v>
      </c>
      <c r="B56" s="0" t="n">
        <v>551</v>
      </c>
      <c r="C56" s="0" t="n">
        <v>556</v>
      </c>
      <c r="D56" s="3">
        <f>IF(INDIRECT("元データ!" &amp; "F" &amp; B56)&lt;&gt;"",INDIRECT("元データ!" &amp; "F" &amp; B56),"")</f>
        <v/>
      </c>
      <c r="E56" s="3">
        <f>IF(INDIRECT("元データ!" &amp; "F" &amp; B56+5)&lt;&gt;"",INDIRECT("元データ!" &amp; "F" &amp; B56+5),"")</f>
        <v/>
      </c>
      <c r="F56" s="3">
        <f>IF(E56&lt;&gt;"",E56-D56,"")</f>
        <v/>
      </c>
      <c r="G56" s="3">
        <f>IF(INDIRECT("元データ!" &amp; "D" &amp; B56-4)&lt;&gt;"",INDIRECT("元データ!" &amp; "D" &amp; B56-4),"")</f>
        <v/>
      </c>
      <c r="H56" s="0">
        <f>IF(INDIRECT("元データ!" &amp; "D" &amp; B56-3)&lt;&gt;"",INDIRECT("元データ!" &amp; "D" &amp; B56-3),"")</f>
        <v/>
      </c>
      <c r="I56" s="0">
        <f>IF(INDIRECT("元データ!" &amp; "G" &amp; B56-3)&lt;&gt;"",INDIRECT("元データ!" &amp; "G" &amp; B56-3),"")</f>
        <v/>
      </c>
      <c r="J56" s="0">
        <f>IF(INDIRECT("元データ!" &amp; "H" &amp; B56-1)&lt;&gt;"",INDIRECT("元データ!" &amp; "H" &amp; B56-1),"")</f>
        <v/>
      </c>
      <c r="K56" s="0">
        <f>IF(INDIRECT("元データ!" &amp; "H" &amp; C56-1)&lt;&gt;"",INDIRECT("元データ!" &amp; "H" &amp; C56-1),"")</f>
        <v/>
      </c>
      <c r="L56" s="0">
        <f>IF(OR(H56="信新買 (6ヶ月)",H56="信新買 (日計り)",H56="信新買 (無期限)"),N56,"")</f>
        <v/>
      </c>
      <c r="M56" s="0">
        <f>IF(OR(H56="信新売 (6ヶ月)",H56="信新売 (日計り)",H56="信新売 (日計りH)"),N56,"")</f>
        <v/>
      </c>
      <c r="N56" s="0">
        <f>IF(D56&lt;&gt;"",IF(OR(H56="信新買 (6ヶ月)",H56="信新買 (日計り)",H56="信新買 (無期限)"),K56-J56,J56-K56)*テーブル1[[#This Row],[株数]],"")</f>
        <v/>
      </c>
      <c r="O56" s="0">
        <f>IF(D56&lt;&gt;"",SUM($N$2:N56),"")</f>
        <v/>
      </c>
    </row>
    <row r="57" hidden="1" s="155">
      <c r="A57" s="0" t="n">
        <v>56</v>
      </c>
      <c r="B57" s="0" t="n">
        <v>561</v>
      </c>
      <c r="C57" s="0" t="n">
        <v>566</v>
      </c>
      <c r="D57" s="3">
        <f>IF(INDIRECT("元データ!" &amp; "F" &amp; B57)&lt;&gt;"",INDIRECT("元データ!" &amp; "F" &amp; B57),"")</f>
        <v/>
      </c>
      <c r="E57" s="3">
        <f>IF(INDIRECT("元データ!" &amp; "F" &amp; B57+5)&lt;&gt;"",INDIRECT("元データ!" &amp; "F" &amp; B57+5),"")</f>
        <v/>
      </c>
      <c r="F57" s="3">
        <f>IF(E57&lt;&gt;"",E57-D57,"")</f>
        <v/>
      </c>
      <c r="G57" s="3">
        <f>IF(INDIRECT("元データ!" &amp; "D" &amp; B57-4)&lt;&gt;"",INDIRECT("元データ!" &amp; "D" &amp; B57-4),"")</f>
        <v/>
      </c>
      <c r="H57" s="0">
        <f>IF(INDIRECT("元データ!" &amp; "D" &amp; B57-3)&lt;&gt;"",INDIRECT("元データ!" &amp; "D" &amp; B57-3),"")</f>
        <v/>
      </c>
      <c r="I57" s="0">
        <f>IF(INDIRECT("元データ!" &amp; "G" &amp; B57-3)&lt;&gt;"",INDIRECT("元データ!" &amp; "G" &amp; B57-3),"")</f>
        <v/>
      </c>
      <c r="J57" s="0">
        <f>IF(INDIRECT("元データ!" &amp; "H" &amp; B57-1)&lt;&gt;"",INDIRECT("元データ!" &amp; "H" &amp; B57-1),"")</f>
        <v/>
      </c>
      <c r="K57" s="0">
        <f>IF(INDIRECT("元データ!" &amp; "H" &amp; C57-1)&lt;&gt;"",INDIRECT("元データ!" &amp; "H" &amp; C57-1),"")</f>
        <v/>
      </c>
      <c r="L57" s="0">
        <f>IF(OR(H57="信新買 (6ヶ月)",H57="信新買 (日計り)",H57="信新買 (無期限)"),N57,"")</f>
        <v/>
      </c>
      <c r="M57" s="0">
        <f>IF(OR(H57="信新売 (6ヶ月)",H57="信新売 (日計り)",H57="信新売 (日計りH)"),N57,"")</f>
        <v/>
      </c>
      <c r="N57" s="0">
        <f>IF(D57&lt;&gt;"",IF(OR(H57="信新買 (6ヶ月)",H57="信新買 (日計り)",H57="信新買 (無期限)"),K57-J57,J57-K57)*テーブル1[[#This Row],[株数]],"")</f>
        <v/>
      </c>
      <c r="O57" s="0">
        <f>IF(D57&lt;&gt;"",SUM($N$2:N57),"")</f>
        <v/>
      </c>
    </row>
    <row r="58" hidden="1" s="155">
      <c r="A58" s="0" t="n">
        <v>57</v>
      </c>
      <c r="B58" s="0" t="n">
        <v>571</v>
      </c>
      <c r="C58" s="0" t="n">
        <v>576</v>
      </c>
      <c r="D58" s="3">
        <f>IF(INDIRECT("元データ!" &amp; "F" &amp; B58)&lt;&gt;"",INDIRECT("元データ!" &amp; "F" &amp; B58),"")</f>
        <v/>
      </c>
      <c r="E58" s="3">
        <f>IF(INDIRECT("元データ!" &amp; "F" &amp; B58+5)&lt;&gt;"",INDIRECT("元データ!" &amp; "F" &amp; B58+5),"")</f>
        <v/>
      </c>
      <c r="F58" s="3">
        <f>IF(E58&lt;&gt;"",E58-D58,"")</f>
        <v/>
      </c>
      <c r="G58" s="3">
        <f>IF(INDIRECT("元データ!" &amp; "D" &amp; B58-4)&lt;&gt;"",INDIRECT("元データ!" &amp; "D" &amp; B58-4),"")</f>
        <v/>
      </c>
      <c r="H58" s="0">
        <f>IF(INDIRECT("元データ!" &amp; "D" &amp; B58-3)&lt;&gt;"",INDIRECT("元データ!" &amp; "D" &amp; B58-3),"")</f>
        <v/>
      </c>
      <c r="I58" s="0">
        <f>IF(INDIRECT("元データ!" &amp; "G" &amp; B58-3)&lt;&gt;"",INDIRECT("元データ!" &amp; "G" &amp; B58-3),"")</f>
        <v/>
      </c>
      <c r="J58" s="0">
        <f>IF(INDIRECT("元データ!" &amp; "H" &amp; B58-1)&lt;&gt;"",INDIRECT("元データ!" &amp; "H" &amp; B58-1),"")</f>
        <v/>
      </c>
      <c r="K58" s="0">
        <f>IF(INDIRECT("元データ!" &amp; "H" &amp; C58-1)&lt;&gt;"",INDIRECT("元データ!" &amp; "H" &amp; C58-1),"")</f>
        <v/>
      </c>
      <c r="L58" s="0">
        <f>IF(OR(H58="信新買 (6ヶ月)",H58="信新買 (日計り)",H58="信新買 (無期限)"),N58,"")</f>
        <v/>
      </c>
      <c r="M58" s="0">
        <f>IF(OR(H58="信新売 (6ヶ月)",H58="信新売 (日計り)",H58="信新売 (日計りH)"),N58,"")</f>
        <v/>
      </c>
      <c r="N58" s="0">
        <f>IF(D58&lt;&gt;"",IF(OR(H58="信新買 (6ヶ月)",H58="信新買 (日計り)",H58="信新買 (無期限)"),K58-J58,J58-K58)*テーブル1[[#This Row],[株数]],"")</f>
        <v/>
      </c>
      <c r="O58" s="0">
        <f>IF(D58&lt;&gt;"",SUM($N$2:N58),"")</f>
        <v/>
      </c>
    </row>
    <row r="59" hidden="1" s="155">
      <c r="A59" s="0" t="n">
        <v>58</v>
      </c>
      <c r="B59" s="0" t="n">
        <v>581</v>
      </c>
      <c r="C59" s="0" t="n">
        <v>586</v>
      </c>
      <c r="D59" s="3">
        <f>IF(INDIRECT("元データ!" &amp; "F" &amp; B59)&lt;&gt;"",INDIRECT("元データ!" &amp; "F" &amp; B59),"")</f>
        <v/>
      </c>
      <c r="E59" s="3">
        <f>IF(INDIRECT("元データ!" &amp; "F" &amp; B59+5)&lt;&gt;"",INDIRECT("元データ!" &amp; "F" &amp; B59+5),"")</f>
        <v/>
      </c>
      <c r="F59" s="3">
        <f>IF(E59&lt;&gt;"",E59-D59,"")</f>
        <v/>
      </c>
      <c r="G59" s="3">
        <f>IF(INDIRECT("元データ!" &amp; "D" &amp; B59-4)&lt;&gt;"",INDIRECT("元データ!" &amp; "D" &amp; B59-4),"")</f>
        <v/>
      </c>
      <c r="H59" s="0">
        <f>IF(INDIRECT("元データ!" &amp; "D" &amp; B59-3)&lt;&gt;"",INDIRECT("元データ!" &amp; "D" &amp; B59-3),"")</f>
        <v/>
      </c>
      <c r="I59" s="0">
        <f>IF(INDIRECT("元データ!" &amp; "G" &amp; B59-3)&lt;&gt;"",INDIRECT("元データ!" &amp; "G" &amp; B59-3),"")</f>
        <v/>
      </c>
      <c r="J59" s="0">
        <f>IF(INDIRECT("元データ!" &amp; "H" &amp; B59-1)&lt;&gt;"",INDIRECT("元データ!" &amp; "H" &amp; B59-1),"")</f>
        <v/>
      </c>
      <c r="K59" s="0">
        <f>IF(INDIRECT("元データ!" &amp; "H" &amp; C59-1)&lt;&gt;"",INDIRECT("元データ!" &amp; "H" &amp; C59-1),"")</f>
        <v/>
      </c>
      <c r="L59" s="0">
        <f>IF(OR(H59="信新買 (6ヶ月)",H59="信新買 (日計り)",H59="信新買 (無期限)"),N59,"")</f>
        <v/>
      </c>
      <c r="M59" s="0">
        <f>IF(OR(H59="信新売 (6ヶ月)",H59="信新売 (日計り)",H59="信新売 (日計りH)"),N59,"")</f>
        <v/>
      </c>
      <c r="N59" s="0">
        <f>IF(D59&lt;&gt;"",IF(OR(H59="信新買 (6ヶ月)",H59="信新買 (日計り)",H59="信新買 (無期限)"),K59-J59,J59-K59)*テーブル1[[#This Row],[株数]],"")</f>
        <v/>
      </c>
      <c r="O59" s="0">
        <f>IF(D59&lt;&gt;"",SUM($N$2:N59),"")</f>
        <v/>
      </c>
    </row>
    <row r="60" hidden="1" s="155">
      <c r="A60" s="0" t="n">
        <v>59</v>
      </c>
      <c r="B60" s="0" t="n">
        <v>591</v>
      </c>
      <c r="C60" s="0" t="n">
        <v>596</v>
      </c>
      <c r="D60" s="3">
        <f>IF(INDIRECT("元データ!" &amp; "F" &amp; B60)&lt;&gt;"",INDIRECT("元データ!" &amp; "F" &amp; B60),"")</f>
        <v/>
      </c>
      <c r="E60" s="3">
        <f>IF(INDIRECT("元データ!" &amp; "F" &amp; B60+5)&lt;&gt;"",INDIRECT("元データ!" &amp; "F" &amp; B60+5),"")</f>
        <v/>
      </c>
      <c r="F60" s="3">
        <f>IF(E60&lt;&gt;"",E60-D60,"")</f>
        <v/>
      </c>
      <c r="G60" s="3">
        <f>IF(INDIRECT("元データ!" &amp; "D" &amp; B60-4)&lt;&gt;"",INDIRECT("元データ!" &amp; "D" &amp; B60-4),"")</f>
        <v/>
      </c>
      <c r="H60" s="0">
        <f>IF(INDIRECT("元データ!" &amp; "D" &amp; B60-3)&lt;&gt;"",INDIRECT("元データ!" &amp; "D" &amp; B60-3),"")</f>
        <v/>
      </c>
      <c r="I60" s="0">
        <f>IF(INDIRECT("元データ!" &amp; "G" &amp; B60-3)&lt;&gt;"",INDIRECT("元データ!" &amp; "G" &amp; B60-3),"")</f>
        <v/>
      </c>
      <c r="J60" s="0">
        <f>IF(INDIRECT("元データ!" &amp; "H" &amp; B60-1)&lt;&gt;"",INDIRECT("元データ!" &amp; "H" &amp; B60-1),"")</f>
        <v/>
      </c>
      <c r="K60" s="0">
        <f>IF(INDIRECT("元データ!" &amp; "H" &amp; C60-1)&lt;&gt;"",INDIRECT("元データ!" &amp; "H" &amp; C60-1),"")</f>
        <v/>
      </c>
      <c r="L60" s="0">
        <f>IF(OR(H60="信新買 (6ヶ月)",H60="信新買 (日計り)",H60="信新買 (無期限)"),N60,"")</f>
        <v/>
      </c>
      <c r="M60" s="0">
        <f>IF(OR(H60="信新売 (6ヶ月)",H60="信新売 (日計り)",H60="信新売 (日計りH)"),N60,"")</f>
        <v/>
      </c>
      <c r="N60" s="0">
        <f>IF(D60&lt;&gt;"",IF(OR(H60="信新買 (6ヶ月)",H60="信新買 (日計り)",H60="信新買 (無期限)"),K60-J60,J60-K60)*テーブル1[[#This Row],[株数]],"")</f>
        <v/>
      </c>
      <c r="O60" s="0">
        <f>IF(D60&lt;&gt;"",SUM($N$2:N60),"")</f>
        <v/>
      </c>
    </row>
    <row r="61" hidden="1" s="155">
      <c r="A61" s="0" t="n">
        <v>60</v>
      </c>
      <c r="B61" s="0" t="n">
        <v>601</v>
      </c>
      <c r="C61" s="0" t="n">
        <v>606</v>
      </c>
      <c r="D61" s="3">
        <f>IF(INDIRECT("元データ!" &amp; "F" &amp; B61)&lt;&gt;"",INDIRECT("元データ!" &amp; "F" &amp; B61),"")</f>
        <v/>
      </c>
      <c r="E61" s="3">
        <f>IF(INDIRECT("元データ!" &amp; "F" &amp; B61+5)&lt;&gt;"",INDIRECT("元データ!" &amp; "F" &amp; B61+5),"")</f>
        <v/>
      </c>
      <c r="F61" s="3">
        <f>IF(E61&lt;&gt;"",E61-D61,"")</f>
        <v/>
      </c>
      <c r="G61" s="3">
        <f>IF(INDIRECT("元データ!" &amp; "D" &amp; B61-4)&lt;&gt;"",INDIRECT("元データ!" &amp; "D" &amp; B61-4),"")</f>
        <v/>
      </c>
      <c r="H61" s="0">
        <f>IF(INDIRECT("元データ!" &amp; "D" &amp; B61-3)&lt;&gt;"",INDIRECT("元データ!" &amp; "D" &amp; B61-3),"")</f>
        <v/>
      </c>
      <c r="I61" s="0">
        <f>IF(INDIRECT("元データ!" &amp; "G" &amp; B61-3)&lt;&gt;"",INDIRECT("元データ!" &amp; "G" &amp; B61-3),"")</f>
        <v/>
      </c>
      <c r="J61" s="0">
        <f>IF(INDIRECT("元データ!" &amp; "H" &amp; B61-1)&lt;&gt;"",INDIRECT("元データ!" &amp; "H" &amp; B61-1),"")</f>
        <v/>
      </c>
      <c r="K61" s="0">
        <f>IF(INDIRECT("元データ!" &amp; "H" &amp; C61-1)&lt;&gt;"",INDIRECT("元データ!" &amp; "H" &amp; C61-1),"")</f>
        <v/>
      </c>
      <c r="L61" s="0">
        <f>IF(OR(H61="信新買 (6ヶ月)",H61="信新買 (日計り)",H61="信新買 (無期限)"),N61,"")</f>
        <v/>
      </c>
      <c r="M61" s="0">
        <f>IF(OR(H61="信新売 (6ヶ月)",H61="信新売 (日計り)",H61="信新売 (日計りH)"),N61,"")</f>
        <v/>
      </c>
      <c r="N61" s="0">
        <f>IF(D61&lt;&gt;"",IF(OR(H61="信新買 (6ヶ月)",H61="信新買 (日計り)",H61="信新買 (無期限)"),K61-J61,J61-K61)*テーブル1[[#This Row],[株数]],"")</f>
        <v/>
      </c>
      <c r="O61" s="0">
        <f>IF(D61&lt;&gt;"",SUM($N$2:N61),"")</f>
        <v/>
      </c>
    </row>
    <row r="62" hidden="1" s="155">
      <c r="A62" s="0" t="n">
        <v>61</v>
      </c>
      <c r="B62" s="0" t="n">
        <v>611</v>
      </c>
      <c r="C62" s="0" t="n">
        <v>616</v>
      </c>
      <c r="D62" s="3">
        <f>IF(INDIRECT("元データ!" &amp; "F" &amp; B62)&lt;&gt;"",INDIRECT("元データ!" &amp; "F" &amp; B62),"")</f>
        <v/>
      </c>
      <c r="E62" s="3">
        <f>IF(INDIRECT("元データ!" &amp; "F" &amp; B62+5)&lt;&gt;"",INDIRECT("元データ!" &amp; "F" &amp; B62+5),"")</f>
        <v/>
      </c>
      <c r="F62" s="3">
        <f>IF(E62&lt;&gt;"",E62-D62,"")</f>
        <v/>
      </c>
      <c r="G62" s="3">
        <f>IF(INDIRECT("元データ!" &amp; "D" &amp; B62-4)&lt;&gt;"",INDIRECT("元データ!" &amp; "D" &amp; B62-4),"")</f>
        <v/>
      </c>
      <c r="H62" s="0">
        <f>IF(INDIRECT("元データ!" &amp; "D" &amp; B62-3)&lt;&gt;"",INDIRECT("元データ!" &amp; "D" &amp; B62-3),"")</f>
        <v/>
      </c>
      <c r="I62" s="0">
        <f>IF(INDIRECT("元データ!" &amp; "G" &amp; B62-3)&lt;&gt;"",INDIRECT("元データ!" &amp; "G" &amp; B62-3),"")</f>
        <v/>
      </c>
      <c r="J62" s="0">
        <f>IF(INDIRECT("元データ!" &amp; "H" &amp; B62-1)&lt;&gt;"",INDIRECT("元データ!" &amp; "H" &amp; B62-1),"")</f>
        <v/>
      </c>
      <c r="K62" s="0">
        <f>IF(INDIRECT("元データ!" &amp; "H" &amp; C62-1)&lt;&gt;"",INDIRECT("元データ!" &amp; "H" &amp; C62-1),"")</f>
        <v/>
      </c>
      <c r="L62" s="0">
        <f>IF(OR(H62="信新買 (6ヶ月)",H62="信新買 (日計り)",H62="信新買 (無期限)"),N62,"")</f>
        <v/>
      </c>
      <c r="M62" s="0">
        <f>IF(OR(H62="信新売 (6ヶ月)",H62="信新売 (日計り)",H62="信新売 (日計りH)"),N62,"")</f>
        <v/>
      </c>
      <c r="N62" s="0">
        <f>IF(D62&lt;&gt;"",IF(OR(H62="信新買 (6ヶ月)",H62="信新買 (日計り)",H62="信新買 (無期限)"),K62-J62,J62-K62)*テーブル1[[#This Row],[株数]],"")</f>
        <v/>
      </c>
      <c r="O62" s="0">
        <f>IF(D62&lt;&gt;"",SUM($N$2:N62),"")</f>
        <v/>
      </c>
    </row>
    <row r="63" hidden="1" s="155">
      <c r="A63" s="0" t="n">
        <v>62</v>
      </c>
      <c r="B63" s="0" t="n">
        <v>621</v>
      </c>
      <c r="C63" s="0" t="n">
        <v>626</v>
      </c>
      <c r="D63" s="3">
        <f>IF(INDIRECT("元データ!" &amp; "F" &amp; B63)&lt;&gt;"",INDIRECT("元データ!" &amp; "F" &amp; B63),"")</f>
        <v/>
      </c>
      <c r="E63" s="3">
        <f>IF(INDIRECT("元データ!" &amp; "F" &amp; B63+5)&lt;&gt;"",INDIRECT("元データ!" &amp; "F" &amp; B63+5),"")</f>
        <v/>
      </c>
      <c r="F63" s="3">
        <f>IF(E63&lt;&gt;"",E63-D63,"")</f>
        <v/>
      </c>
      <c r="G63" s="3">
        <f>IF(INDIRECT("元データ!" &amp; "D" &amp; B63-4)&lt;&gt;"",INDIRECT("元データ!" &amp; "D" &amp; B63-4),"")</f>
        <v/>
      </c>
      <c r="H63" s="0">
        <f>IF(INDIRECT("元データ!" &amp; "D" &amp; B63-3)&lt;&gt;"",INDIRECT("元データ!" &amp; "D" &amp; B63-3),"")</f>
        <v/>
      </c>
      <c r="I63" s="0">
        <f>IF(INDIRECT("元データ!" &amp; "G" &amp; B63-3)&lt;&gt;"",INDIRECT("元データ!" &amp; "G" &amp; B63-3),"")</f>
        <v/>
      </c>
      <c r="J63" s="0">
        <f>IF(INDIRECT("元データ!" &amp; "H" &amp; B63-1)&lt;&gt;"",INDIRECT("元データ!" &amp; "H" &amp; B63-1),"")</f>
        <v/>
      </c>
      <c r="K63" s="0">
        <f>IF(INDIRECT("元データ!" &amp; "H" &amp; C63-1)&lt;&gt;"",INDIRECT("元データ!" &amp; "H" &amp; C63-1),"")</f>
        <v/>
      </c>
      <c r="L63" s="0">
        <f>IF(OR(H63="信新買 (6ヶ月)",H63="信新買 (日計り)",H63="信新買 (無期限)"),N63,"")</f>
        <v/>
      </c>
      <c r="M63" s="0">
        <f>IF(OR(H63="信新売 (6ヶ月)",H63="信新売 (日計り)",H63="信新売 (日計りH)"),N63,"")</f>
        <v/>
      </c>
      <c r="N63" s="0">
        <f>IF(D63&lt;&gt;"",IF(OR(H63="信新買 (6ヶ月)",H63="信新買 (日計り)",H63="信新買 (無期限)"),K63-J63,J63-K63)*テーブル1[[#This Row],[株数]],"")</f>
        <v/>
      </c>
      <c r="O63" s="0">
        <f>IF(D63&lt;&gt;"",SUM($N$2:N63),"")</f>
        <v/>
      </c>
    </row>
    <row r="64" hidden="1" s="155">
      <c r="A64" s="0" t="n">
        <v>63</v>
      </c>
      <c r="B64" s="0" t="n">
        <v>631</v>
      </c>
      <c r="C64" s="0" t="n">
        <v>636</v>
      </c>
      <c r="D64" s="3">
        <f>IF(INDIRECT("元データ!" &amp; "F" &amp; B64)&lt;&gt;"",INDIRECT("元データ!" &amp; "F" &amp; B64),"")</f>
        <v/>
      </c>
      <c r="E64" s="3">
        <f>IF(INDIRECT("元データ!" &amp; "F" &amp; B64+5)&lt;&gt;"",INDIRECT("元データ!" &amp; "F" &amp; B64+5),"")</f>
        <v/>
      </c>
      <c r="F64" s="3">
        <f>IF(E64&lt;&gt;"",E64-D64,"")</f>
        <v/>
      </c>
      <c r="G64" s="3">
        <f>IF(INDIRECT("元データ!" &amp; "D" &amp; B64-4)&lt;&gt;"",INDIRECT("元データ!" &amp; "D" &amp; B64-4),"")</f>
        <v/>
      </c>
      <c r="H64" s="0">
        <f>IF(INDIRECT("元データ!" &amp; "D" &amp; B64-3)&lt;&gt;"",INDIRECT("元データ!" &amp; "D" &amp; B64-3),"")</f>
        <v/>
      </c>
      <c r="I64" s="0">
        <f>IF(INDIRECT("元データ!" &amp; "G" &amp; B64-3)&lt;&gt;"",INDIRECT("元データ!" &amp; "G" &amp; B64-3),"")</f>
        <v/>
      </c>
      <c r="J64" s="0">
        <f>IF(INDIRECT("元データ!" &amp; "H" &amp; B64-1)&lt;&gt;"",INDIRECT("元データ!" &amp; "H" &amp; B64-1),"")</f>
        <v/>
      </c>
      <c r="K64" s="0">
        <f>IF(INDIRECT("元データ!" &amp; "H" &amp; C64-1)&lt;&gt;"",INDIRECT("元データ!" &amp; "H" &amp; C64-1),"")</f>
        <v/>
      </c>
      <c r="L64" s="0">
        <f>IF(OR(H64="信新買 (6ヶ月)",H64="信新買 (日計り)",H64="信新買 (無期限)"),N64,"")</f>
        <v/>
      </c>
      <c r="M64" s="0">
        <f>IF(OR(H64="信新売 (6ヶ月)",H64="信新売 (日計り)",H64="信新売 (日計りH)"),N64,"")</f>
        <v/>
      </c>
      <c r="N64" s="0">
        <f>IF(D64&lt;&gt;"",IF(OR(H64="信新買 (6ヶ月)",H64="信新買 (日計り)",H64="信新買 (無期限)"),K64-J64,J64-K64)*テーブル1[[#This Row],[株数]],"")</f>
        <v/>
      </c>
      <c r="O64" s="0">
        <f>IF(D64&lt;&gt;"",SUM($N$2:N64),"")</f>
        <v/>
      </c>
    </row>
    <row r="65" hidden="1" s="155">
      <c r="A65" s="0" t="n">
        <v>64</v>
      </c>
      <c r="B65" s="0" t="n">
        <v>641</v>
      </c>
      <c r="C65" s="0" t="n">
        <v>646</v>
      </c>
      <c r="D65" s="3">
        <f>IF(INDIRECT("元データ!" &amp; "F" &amp; B65)&lt;&gt;"",INDIRECT("元データ!" &amp; "F" &amp; B65),"")</f>
        <v/>
      </c>
      <c r="E65" s="3">
        <f>IF(INDIRECT("元データ!" &amp; "F" &amp; B65+5)&lt;&gt;"",INDIRECT("元データ!" &amp; "F" &amp; B65+5),"")</f>
        <v/>
      </c>
      <c r="F65" s="3">
        <f>IF(E65&lt;&gt;"",E65-D65,"")</f>
        <v/>
      </c>
      <c r="G65" s="3">
        <f>IF(INDIRECT("元データ!" &amp; "D" &amp; B65-4)&lt;&gt;"",INDIRECT("元データ!" &amp; "D" &amp; B65-4),"")</f>
        <v/>
      </c>
      <c r="H65" s="0">
        <f>IF(INDIRECT("元データ!" &amp; "D" &amp; B65-3)&lt;&gt;"",INDIRECT("元データ!" &amp; "D" &amp; B65-3),"")</f>
        <v/>
      </c>
      <c r="I65" s="0">
        <f>IF(INDIRECT("元データ!" &amp; "G" &amp; B65-3)&lt;&gt;"",INDIRECT("元データ!" &amp; "G" &amp; B65-3),"")</f>
        <v/>
      </c>
      <c r="J65" s="0">
        <f>IF(INDIRECT("元データ!" &amp; "H" &amp; B65-1)&lt;&gt;"",INDIRECT("元データ!" &amp; "H" &amp; B65-1),"")</f>
        <v/>
      </c>
      <c r="K65" s="0">
        <f>IF(INDIRECT("元データ!" &amp; "H" &amp; C65-1)&lt;&gt;"",INDIRECT("元データ!" &amp; "H" &amp; C65-1),"")</f>
        <v/>
      </c>
      <c r="L65" s="0">
        <f>IF(OR(H65="信新買 (6ヶ月)",H65="信新買 (日計り)",H65="信新買 (無期限)"),N65,"")</f>
        <v/>
      </c>
      <c r="M65" s="0">
        <f>IF(OR(H65="信新売 (6ヶ月)",H65="信新売 (日計り)",H65="信新売 (日計りH)"),N65,"")</f>
        <v/>
      </c>
      <c r="N65" s="0">
        <f>IF(D65&lt;&gt;"",IF(OR(H65="信新買 (6ヶ月)",H65="信新買 (日計り)",H65="信新買 (無期限)"),K65-J65,J65-K65)*テーブル1[[#This Row],[株数]],"")</f>
        <v/>
      </c>
      <c r="O65" s="0">
        <f>IF(D65&lt;&gt;"",SUM($N$2:N65),"")</f>
        <v/>
      </c>
    </row>
    <row r="66" hidden="1" s="155">
      <c r="A66" s="0" t="n">
        <v>65</v>
      </c>
      <c r="B66" s="0" t="n">
        <v>651</v>
      </c>
      <c r="C66" s="0" t="n">
        <v>656</v>
      </c>
      <c r="D66" s="3">
        <f>IF(INDIRECT("元データ!" &amp; "F" &amp; B66)&lt;&gt;"",INDIRECT("元データ!" &amp; "F" &amp; B66),"")</f>
        <v/>
      </c>
      <c r="E66" s="3">
        <f>IF(INDIRECT("元データ!" &amp; "F" &amp; B66+5)&lt;&gt;"",INDIRECT("元データ!" &amp; "F" &amp; B66+5),"")</f>
        <v/>
      </c>
      <c r="F66" s="3">
        <f>IF(E66&lt;&gt;"",E66-D66,"")</f>
        <v/>
      </c>
      <c r="G66" s="3">
        <f>IF(INDIRECT("元データ!" &amp; "D" &amp; B66-4)&lt;&gt;"",INDIRECT("元データ!" &amp; "D" &amp; B66-4),"")</f>
        <v/>
      </c>
      <c r="H66" s="0">
        <f>IF(INDIRECT("元データ!" &amp; "D" &amp; B66-3)&lt;&gt;"",INDIRECT("元データ!" &amp; "D" &amp; B66-3),"")</f>
        <v/>
      </c>
      <c r="I66" s="0">
        <f>IF(INDIRECT("元データ!" &amp; "G" &amp; B66-3)&lt;&gt;"",INDIRECT("元データ!" &amp; "G" &amp; B66-3),"")</f>
        <v/>
      </c>
      <c r="J66" s="0">
        <f>IF(INDIRECT("元データ!" &amp; "H" &amp; B66-1)&lt;&gt;"",INDIRECT("元データ!" &amp; "H" &amp; B66-1),"")</f>
        <v/>
      </c>
      <c r="K66" s="0">
        <f>IF(INDIRECT("元データ!" &amp; "H" &amp; C66-1)&lt;&gt;"",INDIRECT("元データ!" &amp; "H" &amp; C66-1),"")</f>
        <v/>
      </c>
      <c r="L66" s="0">
        <f>IF(OR(H66="信新買 (6ヶ月)",H66="信新買 (日計り)",H66="信新買 (無期限)"),N66,"")</f>
        <v/>
      </c>
      <c r="M66" s="0">
        <f>IF(OR(H66="信新売 (6ヶ月)",H66="信新売 (日計り)",H66="信新売 (日計りH)"),N66,"")</f>
        <v/>
      </c>
      <c r="N66" s="0">
        <f>IF(D66&lt;&gt;"",IF(OR(H66="信新買 (6ヶ月)",H66="信新買 (日計り)",H66="信新買 (無期限)"),K66-J66,J66-K66)*テーブル1[[#This Row],[株数]],"")</f>
        <v/>
      </c>
      <c r="O66" s="0">
        <f>IF(D66&lt;&gt;"",SUM($N$2:N66),"")</f>
        <v/>
      </c>
    </row>
    <row r="67" hidden="1" s="155">
      <c r="A67" s="0" t="n">
        <v>66</v>
      </c>
      <c r="B67" s="0" t="n">
        <v>661</v>
      </c>
      <c r="C67" s="0" t="n">
        <v>666</v>
      </c>
      <c r="D67" s="3">
        <f>IF(INDIRECT("元データ!" &amp; "F" &amp; B67)&lt;&gt;"",INDIRECT("元データ!" &amp; "F" &amp; B67),"")</f>
        <v/>
      </c>
      <c r="E67" s="3">
        <f>IF(INDIRECT("元データ!" &amp; "F" &amp; B67+5)&lt;&gt;"",INDIRECT("元データ!" &amp; "F" &amp; B67+5),"")</f>
        <v/>
      </c>
      <c r="F67" s="3">
        <f>IF(E67&lt;&gt;"",E67-D67,"")</f>
        <v/>
      </c>
      <c r="G67" s="3">
        <f>IF(INDIRECT("元データ!" &amp; "D" &amp; B67-4)&lt;&gt;"",INDIRECT("元データ!" &amp; "D" &amp; B67-4),"")</f>
        <v/>
      </c>
      <c r="H67" s="0">
        <f>IF(INDIRECT("元データ!" &amp; "D" &amp; B67-3)&lt;&gt;"",INDIRECT("元データ!" &amp; "D" &amp; B67-3),"")</f>
        <v/>
      </c>
      <c r="I67" s="0">
        <f>IF(INDIRECT("元データ!" &amp; "G" &amp; B67-3)&lt;&gt;"",INDIRECT("元データ!" &amp; "G" &amp; B67-3),"")</f>
        <v/>
      </c>
      <c r="J67" s="0">
        <f>IF(INDIRECT("元データ!" &amp; "H" &amp; B67-1)&lt;&gt;"",INDIRECT("元データ!" &amp; "H" &amp; B67-1),"")</f>
        <v/>
      </c>
      <c r="K67" s="0">
        <f>IF(INDIRECT("元データ!" &amp; "H" &amp; C67-1)&lt;&gt;"",INDIRECT("元データ!" &amp; "H" &amp; C67-1),"")</f>
        <v/>
      </c>
      <c r="L67" s="0">
        <f>IF(OR(H67="信新買 (6ヶ月)",H67="信新買 (日計り)",H67="信新買 (無期限)"),N67,"")</f>
        <v/>
      </c>
      <c r="M67" s="0">
        <f>IF(OR(H67="信新売 (6ヶ月)",H67="信新売 (日計り)",H67="信新売 (日計りH)"),N67,"")</f>
        <v/>
      </c>
      <c r="N67" s="0">
        <f>IF(D67&lt;&gt;"",IF(OR(H67="信新買 (6ヶ月)",H67="信新買 (日計り)",H67="信新買 (無期限)"),K67-J67,J67-K67)*テーブル1[[#This Row],[株数]],"")</f>
        <v/>
      </c>
      <c r="O67" s="0">
        <f>IF(D67&lt;&gt;"",SUM($N$2:N67),"")</f>
        <v/>
      </c>
    </row>
    <row r="68" hidden="1" s="155">
      <c r="A68" s="0" t="n">
        <v>67</v>
      </c>
      <c r="B68" s="0" t="n">
        <v>671</v>
      </c>
      <c r="C68" s="0" t="n">
        <v>676</v>
      </c>
      <c r="D68" s="3">
        <f>IF(INDIRECT("元データ!" &amp; "F" &amp; B68)&lt;&gt;"",INDIRECT("元データ!" &amp; "F" &amp; B68),"")</f>
        <v/>
      </c>
      <c r="E68" s="3">
        <f>IF(INDIRECT("元データ!" &amp; "F" &amp; B68+5)&lt;&gt;"",INDIRECT("元データ!" &amp; "F" &amp; B68+5),"")</f>
        <v/>
      </c>
      <c r="F68" s="3">
        <f>IF(E68&lt;&gt;"",E68-D68,"")</f>
        <v/>
      </c>
      <c r="G68" s="3">
        <f>IF(INDIRECT("元データ!" &amp; "D" &amp; B68-4)&lt;&gt;"",INDIRECT("元データ!" &amp; "D" &amp; B68-4),"")</f>
        <v/>
      </c>
      <c r="H68" s="0">
        <f>IF(INDIRECT("元データ!" &amp; "D" &amp; B68-3)&lt;&gt;"",INDIRECT("元データ!" &amp; "D" &amp; B68-3),"")</f>
        <v/>
      </c>
      <c r="I68" s="0">
        <f>IF(INDIRECT("元データ!" &amp; "G" &amp; B68-3)&lt;&gt;"",INDIRECT("元データ!" &amp; "G" &amp; B68-3),"")</f>
        <v/>
      </c>
      <c r="J68" s="0">
        <f>IF(INDIRECT("元データ!" &amp; "H" &amp; B68-1)&lt;&gt;"",INDIRECT("元データ!" &amp; "H" &amp; B68-1),"")</f>
        <v/>
      </c>
      <c r="K68" s="0">
        <f>IF(INDIRECT("元データ!" &amp; "H" &amp; C68-1)&lt;&gt;"",INDIRECT("元データ!" &amp; "H" &amp; C68-1),"")</f>
        <v/>
      </c>
      <c r="L68" s="0">
        <f>IF(OR(H68="信新買 (6ヶ月)",H68="信新買 (日計り)",H68="信新買 (無期限)"),N68,"")</f>
        <v/>
      </c>
      <c r="M68" s="0">
        <f>IF(OR(H68="信新売 (6ヶ月)",H68="信新売 (日計り)",H68="信新売 (日計りH)"),N68,"")</f>
        <v/>
      </c>
      <c r="N68" s="0">
        <f>IF(D68&lt;&gt;"",IF(OR(H68="信新買 (6ヶ月)",H68="信新買 (日計り)",H68="信新買 (無期限)"),K68-J68,J68-K68)*テーブル1[[#This Row],[株数]],"")</f>
        <v/>
      </c>
      <c r="O68" s="0">
        <f>IF(D68&lt;&gt;"",SUM($N$2:N68),"")</f>
        <v/>
      </c>
    </row>
    <row r="69" hidden="1" s="155">
      <c r="A69" s="0" t="n">
        <v>68</v>
      </c>
      <c r="B69" s="0" t="n">
        <v>681</v>
      </c>
      <c r="C69" s="0" t="n">
        <v>686</v>
      </c>
      <c r="D69" s="3">
        <f>IF(INDIRECT("元データ!" &amp; "F" &amp; B69)&lt;&gt;"",INDIRECT("元データ!" &amp; "F" &amp; B69),"")</f>
        <v/>
      </c>
      <c r="E69" s="3">
        <f>IF(INDIRECT("元データ!" &amp; "F" &amp; B69+5)&lt;&gt;"",INDIRECT("元データ!" &amp; "F" &amp; B69+5),"")</f>
        <v/>
      </c>
      <c r="F69" s="3">
        <f>IF(E69&lt;&gt;"",E69-D69,"")</f>
        <v/>
      </c>
      <c r="G69" s="3">
        <f>IF(INDIRECT("元データ!" &amp; "D" &amp; B69-4)&lt;&gt;"",INDIRECT("元データ!" &amp; "D" &amp; B69-4),"")</f>
        <v/>
      </c>
      <c r="H69" s="0">
        <f>IF(INDIRECT("元データ!" &amp; "D" &amp; B69-3)&lt;&gt;"",INDIRECT("元データ!" &amp; "D" &amp; B69-3),"")</f>
        <v/>
      </c>
      <c r="I69" s="0">
        <f>IF(INDIRECT("元データ!" &amp; "G" &amp; B69-3)&lt;&gt;"",INDIRECT("元データ!" &amp; "G" &amp; B69-3),"")</f>
        <v/>
      </c>
      <c r="J69" s="0">
        <f>IF(INDIRECT("元データ!" &amp; "H" &amp; B69-1)&lt;&gt;"",INDIRECT("元データ!" &amp; "H" &amp; B69-1),"")</f>
        <v/>
      </c>
      <c r="K69" s="0">
        <f>IF(INDIRECT("元データ!" &amp; "H" &amp; C69-1)&lt;&gt;"",INDIRECT("元データ!" &amp; "H" &amp; C69-1),"")</f>
        <v/>
      </c>
      <c r="L69" s="0">
        <f>IF(OR(H69="信新買 (6ヶ月)",H69="信新買 (日計り)",H69="信新買 (無期限)"),N69,"")</f>
        <v/>
      </c>
      <c r="M69" s="0">
        <f>IF(OR(H69="信新売 (6ヶ月)",H69="信新売 (日計り)",H69="信新売 (日計りH)"),N69,"")</f>
        <v/>
      </c>
      <c r="N69" s="0">
        <f>IF(D69&lt;&gt;"",IF(OR(H69="信新買 (6ヶ月)",H69="信新買 (日計り)",H69="信新買 (無期限)"),K69-J69,J69-K69)*テーブル1[[#This Row],[株数]],"")</f>
        <v/>
      </c>
      <c r="O69" s="0">
        <f>IF(D69&lt;&gt;"",SUM($N$2:N69),"")</f>
        <v/>
      </c>
    </row>
    <row r="70" hidden="1" s="155">
      <c r="A70" s="0" t="n">
        <v>69</v>
      </c>
      <c r="B70" s="0" t="n">
        <v>691</v>
      </c>
      <c r="C70" s="0" t="n">
        <v>696</v>
      </c>
      <c r="D70" s="3">
        <f>IF(INDIRECT("元データ!" &amp; "F" &amp; B70)&lt;&gt;"",INDIRECT("元データ!" &amp; "F" &amp; B70),"")</f>
        <v/>
      </c>
      <c r="E70" s="3">
        <f>IF(INDIRECT("元データ!" &amp; "F" &amp; B70+5)&lt;&gt;"",INDIRECT("元データ!" &amp; "F" &amp; B70+5),"")</f>
        <v/>
      </c>
      <c r="F70" s="3">
        <f>IF(E70&lt;&gt;"",E70-D70,"")</f>
        <v/>
      </c>
      <c r="G70" s="3">
        <f>IF(INDIRECT("元データ!" &amp; "D" &amp; B70-4)&lt;&gt;"",INDIRECT("元データ!" &amp; "D" &amp; B70-4),"")</f>
        <v/>
      </c>
      <c r="H70" s="0">
        <f>IF(INDIRECT("元データ!" &amp; "D" &amp; B70-3)&lt;&gt;"",INDIRECT("元データ!" &amp; "D" &amp; B70-3),"")</f>
        <v/>
      </c>
      <c r="I70" s="0">
        <f>IF(INDIRECT("元データ!" &amp; "G" &amp; B70-3)&lt;&gt;"",INDIRECT("元データ!" &amp; "G" &amp; B70-3),"")</f>
        <v/>
      </c>
      <c r="J70" s="0">
        <f>IF(INDIRECT("元データ!" &amp; "H" &amp; B70-1)&lt;&gt;"",INDIRECT("元データ!" &amp; "H" &amp; B70-1),"")</f>
        <v/>
      </c>
      <c r="K70" s="0">
        <f>IF(INDIRECT("元データ!" &amp; "H" &amp; C70-1)&lt;&gt;"",INDIRECT("元データ!" &amp; "H" &amp; C70-1),"")</f>
        <v/>
      </c>
      <c r="L70" s="0">
        <f>IF(OR(H70="信新買 (6ヶ月)",H70="信新買 (日計り)",H70="信新買 (無期限)"),N70,"")</f>
        <v/>
      </c>
      <c r="M70" s="0">
        <f>IF(OR(H70="信新売 (6ヶ月)",H70="信新売 (日計り)",H70="信新売 (日計りH)"),N70,"")</f>
        <v/>
      </c>
      <c r="N70" s="0">
        <f>IF(D70&lt;&gt;"",IF(OR(H70="信新買 (6ヶ月)",H70="信新買 (日計り)",H70="信新買 (無期限)"),K70-J70,J70-K70)*テーブル1[[#This Row],[株数]],"")</f>
        <v/>
      </c>
      <c r="O70" s="0">
        <f>IF(D70&lt;&gt;"",SUM($N$2:N70),"")</f>
        <v/>
      </c>
    </row>
    <row r="71" hidden="1" s="155">
      <c r="A71" s="0" t="n">
        <v>70</v>
      </c>
      <c r="B71" s="0" t="n">
        <v>701</v>
      </c>
      <c r="C71" s="0" t="n">
        <v>706</v>
      </c>
      <c r="D71" s="3">
        <f>IF(INDIRECT("元データ!" &amp; "F" &amp; B71)&lt;&gt;"",INDIRECT("元データ!" &amp; "F" &amp; B71),"")</f>
        <v/>
      </c>
      <c r="E71" s="3">
        <f>IF(INDIRECT("元データ!" &amp; "F" &amp; B71+5)&lt;&gt;"",INDIRECT("元データ!" &amp; "F" &amp; B71+5),"")</f>
        <v/>
      </c>
      <c r="F71" s="3">
        <f>IF(E71&lt;&gt;"",E71-D71,"")</f>
        <v/>
      </c>
      <c r="G71" s="3">
        <f>IF(INDIRECT("元データ!" &amp; "D" &amp; B71-4)&lt;&gt;"",INDIRECT("元データ!" &amp; "D" &amp; B71-4),"")</f>
        <v/>
      </c>
      <c r="H71" s="0">
        <f>IF(INDIRECT("元データ!" &amp; "D" &amp; B71-3)&lt;&gt;"",INDIRECT("元データ!" &amp; "D" &amp; B71-3),"")</f>
        <v/>
      </c>
      <c r="I71" s="0">
        <f>IF(INDIRECT("元データ!" &amp; "G" &amp; B71-3)&lt;&gt;"",INDIRECT("元データ!" &amp; "G" &amp; B71-3),"")</f>
        <v/>
      </c>
      <c r="J71" s="0">
        <f>IF(INDIRECT("元データ!" &amp; "H" &amp; B71-1)&lt;&gt;"",INDIRECT("元データ!" &amp; "H" &amp; B71-1),"")</f>
        <v/>
      </c>
      <c r="K71" s="0">
        <f>IF(INDIRECT("元データ!" &amp; "H" &amp; C71-1)&lt;&gt;"",INDIRECT("元データ!" &amp; "H" &amp; C71-1),"")</f>
        <v/>
      </c>
      <c r="L71" s="0">
        <f>IF(OR(H71="信新買 (6ヶ月)",H71="信新買 (日計り)",H71="信新買 (無期限)"),N71,"")</f>
        <v/>
      </c>
      <c r="M71" s="0">
        <f>IF(OR(H71="信新売 (6ヶ月)",H71="信新売 (日計り)",H71="信新売 (日計りH)"),N71,"")</f>
        <v/>
      </c>
      <c r="N71" s="0">
        <f>IF(D71&lt;&gt;"",IF(OR(H71="信新買 (6ヶ月)",H71="信新買 (日計り)",H71="信新買 (無期限)"),K71-J71,J71-K71)*テーブル1[[#This Row],[株数]],"")</f>
        <v/>
      </c>
      <c r="O71" s="0">
        <f>IF(D71&lt;&gt;"",SUM($N$2:N71),"")</f>
        <v/>
      </c>
    </row>
    <row r="72" hidden="1" s="155">
      <c r="A72" s="0" t="n">
        <v>71</v>
      </c>
      <c r="B72" s="0" t="n">
        <v>711</v>
      </c>
      <c r="C72" s="0" t="n">
        <v>716</v>
      </c>
      <c r="D72" s="3">
        <f>IF(INDIRECT("元データ!" &amp; "F" &amp; B72)&lt;&gt;"",INDIRECT("元データ!" &amp; "F" &amp; B72),"")</f>
        <v/>
      </c>
      <c r="E72" s="3">
        <f>IF(INDIRECT("元データ!" &amp; "F" &amp; B72+5)&lt;&gt;"",INDIRECT("元データ!" &amp; "F" &amp; B72+5),"")</f>
        <v/>
      </c>
      <c r="F72" s="3">
        <f>IF(E72&lt;&gt;"",E72-D72,"")</f>
        <v/>
      </c>
      <c r="G72" s="3">
        <f>IF(INDIRECT("元データ!" &amp; "D" &amp; B72-4)&lt;&gt;"",INDIRECT("元データ!" &amp; "D" &amp; B72-4),"")</f>
        <v/>
      </c>
      <c r="H72" s="0">
        <f>IF(INDIRECT("元データ!" &amp; "D" &amp; B72-3)&lt;&gt;"",INDIRECT("元データ!" &amp; "D" &amp; B72-3),"")</f>
        <v/>
      </c>
      <c r="I72" s="0">
        <f>IF(INDIRECT("元データ!" &amp; "G" &amp; B72-3)&lt;&gt;"",INDIRECT("元データ!" &amp; "G" &amp; B72-3),"")</f>
        <v/>
      </c>
      <c r="J72" s="0">
        <f>IF(INDIRECT("元データ!" &amp; "H" &amp; B72-1)&lt;&gt;"",INDIRECT("元データ!" &amp; "H" &amp; B72-1),"")</f>
        <v/>
      </c>
      <c r="K72" s="0">
        <f>IF(INDIRECT("元データ!" &amp; "H" &amp; C72-1)&lt;&gt;"",INDIRECT("元データ!" &amp; "H" &amp; C72-1),"")</f>
        <v/>
      </c>
      <c r="L72" s="0">
        <f>IF(OR(H72="信新買 (6ヶ月)",H72="信新買 (日計り)",H72="信新買 (無期限)"),N72,"")</f>
        <v/>
      </c>
      <c r="M72" s="0">
        <f>IF(OR(H72="信新売 (6ヶ月)",H72="信新売 (日計り)",H72="信新売 (日計りH)"),N72,"")</f>
        <v/>
      </c>
      <c r="N72" s="0">
        <f>IF(D72&lt;&gt;"",IF(OR(H72="信新買 (6ヶ月)",H72="信新買 (日計り)",H72="信新買 (無期限)"),K72-J72,J72-K72)*テーブル1[[#This Row],[株数]],"")</f>
        <v/>
      </c>
      <c r="O72" s="0">
        <f>IF(D72&lt;&gt;"",SUM($N$2:N72),"")</f>
        <v/>
      </c>
    </row>
    <row r="73" hidden="1" s="155">
      <c r="A73" s="0" t="n">
        <v>72</v>
      </c>
      <c r="B73" s="0" t="n">
        <v>721</v>
      </c>
      <c r="C73" s="0" t="n">
        <v>726</v>
      </c>
      <c r="D73" s="3">
        <f>IF(INDIRECT("元データ!" &amp; "F" &amp; B73)&lt;&gt;"",INDIRECT("元データ!" &amp; "F" &amp; B73),"")</f>
        <v/>
      </c>
      <c r="E73" s="3">
        <f>IF(INDIRECT("元データ!" &amp; "F" &amp; B73+5)&lt;&gt;"",INDIRECT("元データ!" &amp; "F" &amp; B73+5),"")</f>
        <v/>
      </c>
      <c r="F73" s="3">
        <f>IF(E73&lt;&gt;"",E73-D73,"")</f>
        <v/>
      </c>
      <c r="G73" s="3">
        <f>IF(INDIRECT("元データ!" &amp; "D" &amp; B73-4)&lt;&gt;"",INDIRECT("元データ!" &amp; "D" &amp; B73-4),"")</f>
        <v/>
      </c>
      <c r="H73" s="0">
        <f>IF(INDIRECT("元データ!" &amp; "D" &amp; B73-3)&lt;&gt;"",INDIRECT("元データ!" &amp; "D" &amp; B73-3),"")</f>
        <v/>
      </c>
      <c r="I73" s="0">
        <f>IF(INDIRECT("元データ!" &amp; "G" &amp; B73-3)&lt;&gt;"",INDIRECT("元データ!" &amp; "G" &amp; B73-3),"")</f>
        <v/>
      </c>
      <c r="J73" s="0">
        <f>IF(INDIRECT("元データ!" &amp; "H" &amp; B73-1)&lt;&gt;"",INDIRECT("元データ!" &amp; "H" &amp; B73-1),"")</f>
        <v/>
      </c>
      <c r="K73" s="0">
        <f>IF(INDIRECT("元データ!" &amp; "H" &amp; C73-1)&lt;&gt;"",INDIRECT("元データ!" &amp; "H" &amp; C73-1),"")</f>
        <v/>
      </c>
      <c r="L73" s="0">
        <f>IF(OR(H73="信新買 (6ヶ月)",H73="信新買 (日計り)",H73="信新買 (無期限)"),N73,"")</f>
        <v/>
      </c>
      <c r="M73" s="0">
        <f>IF(OR(H73="信新売 (6ヶ月)",H73="信新売 (日計り)",H73="信新売 (日計りH)"),N73,"")</f>
        <v/>
      </c>
      <c r="N73" s="0">
        <f>IF(D73&lt;&gt;"",IF(OR(H73="信新買 (6ヶ月)",H73="信新買 (日計り)",H73="信新買 (無期限)"),K73-J73,J73-K73)*テーブル1[[#This Row],[株数]],"")</f>
        <v/>
      </c>
      <c r="O73" s="0">
        <f>IF(D73&lt;&gt;"",SUM($N$2:N73),"")</f>
        <v/>
      </c>
    </row>
    <row r="74" hidden="1" s="155">
      <c r="A74" s="0" t="n">
        <v>73</v>
      </c>
      <c r="B74" s="0" t="n">
        <v>731</v>
      </c>
      <c r="C74" s="0" t="n">
        <v>736</v>
      </c>
      <c r="D74" s="3">
        <f>IF(INDIRECT("元データ!" &amp; "F" &amp; B74)&lt;&gt;"",INDIRECT("元データ!" &amp; "F" &amp; B74),"")</f>
        <v/>
      </c>
      <c r="E74" s="3">
        <f>IF(INDIRECT("元データ!" &amp; "F" &amp; B74+5)&lt;&gt;"",INDIRECT("元データ!" &amp; "F" &amp; B74+5),"")</f>
        <v/>
      </c>
      <c r="F74" s="3">
        <f>IF(E74&lt;&gt;"",E74-D74,"")</f>
        <v/>
      </c>
      <c r="G74" s="3">
        <f>IF(INDIRECT("元データ!" &amp; "D" &amp; B74-4)&lt;&gt;"",INDIRECT("元データ!" &amp; "D" &amp; B74-4),"")</f>
        <v/>
      </c>
      <c r="H74" s="0">
        <f>IF(INDIRECT("元データ!" &amp; "D" &amp; B74-3)&lt;&gt;"",INDIRECT("元データ!" &amp; "D" &amp; B74-3),"")</f>
        <v/>
      </c>
      <c r="I74" s="0">
        <f>IF(INDIRECT("元データ!" &amp; "G" &amp; B74-3)&lt;&gt;"",INDIRECT("元データ!" &amp; "G" &amp; B74-3),"")</f>
        <v/>
      </c>
      <c r="J74" s="0">
        <f>IF(INDIRECT("元データ!" &amp; "H" &amp; B74-1)&lt;&gt;"",INDIRECT("元データ!" &amp; "H" &amp; B74-1),"")</f>
        <v/>
      </c>
      <c r="K74" s="0">
        <f>IF(INDIRECT("元データ!" &amp; "H" &amp; C74-1)&lt;&gt;"",INDIRECT("元データ!" &amp; "H" &amp; C74-1),"")</f>
        <v/>
      </c>
      <c r="L74" s="0">
        <f>IF(OR(H74="信新買 (6ヶ月)",H74="信新買 (日計り)",H74="信新買 (無期限)"),N74,"")</f>
        <v/>
      </c>
      <c r="M74" s="0">
        <f>IF(OR(H74="信新売 (6ヶ月)",H74="信新売 (日計り)",H74="信新売 (日計りH)"),N74,"")</f>
        <v/>
      </c>
      <c r="N74" s="0">
        <f>IF(D74&lt;&gt;"",IF(OR(H74="信新買 (6ヶ月)",H74="信新買 (日計り)",H74="信新買 (無期限)"),K74-J74,J74-K74)*テーブル1[[#This Row],[株数]],"")</f>
        <v/>
      </c>
      <c r="O74" s="0">
        <f>IF(D74&lt;&gt;"",SUM($N$2:N74),"")</f>
        <v/>
      </c>
    </row>
    <row r="75" hidden="1" s="155">
      <c r="A75" s="0" t="n">
        <v>74</v>
      </c>
      <c r="B75" s="0" t="n">
        <v>741</v>
      </c>
      <c r="C75" s="0" t="n">
        <v>746</v>
      </c>
      <c r="D75" s="3">
        <f>IF(INDIRECT("元データ!" &amp; "F" &amp; B75)&lt;&gt;"",INDIRECT("元データ!" &amp; "F" &amp; B75),"")</f>
        <v/>
      </c>
      <c r="E75" s="3">
        <f>IF(INDIRECT("元データ!" &amp; "F" &amp; B75+5)&lt;&gt;"",INDIRECT("元データ!" &amp; "F" &amp; B75+5),"")</f>
        <v/>
      </c>
      <c r="F75" s="3">
        <f>IF(E75&lt;&gt;"",E75-D75,"")</f>
        <v/>
      </c>
      <c r="G75" s="3">
        <f>IF(INDIRECT("元データ!" &amp; "D" &amp; B75-4)&lt;&gt;"",INDIRECT("元データ!" &amp; "D" &amp; B75-4),"")</f>
        <v/>
      </c>
      <c r="H75" s="0">
        <f>IF(INDIRECT("元データ!" &amp; "D" &amp; B75-3)&lt;&gt;"",INDIRECT("元データ!" &amp; "D" &amp; B75-3),"")</f>
        <v/>
      </c>
      <c r="I75" s="0">
        <f>IF(INDIRECT("元データ!" &amp; "G" &amp; B75-3)&lt;&gt;"",INDIRECT("元データ!" &amp; "G" &amp; B75-3),"")</f>
        <v/>
      </c>
      <c r="J75" s="0">
        <f>IF(INDIRECT("元データ!" &amp; "H" &amp; B75-1)&lt;&gt;"",INDIRECT("元データ!" &amp; "H" &amp; B75-1),"")</f>
        <v/>
      </c>
      <c r="K75" s="0">
        <f>IF(INDIRECT("元データ!" &amp; "H" &amp; C75-1)&lt;&gt;"",INDIRECT("元データ!" &amp; "H" &amp; C75-1),"")</f>
        <v/>
      </c>
      <c r="L75" s="0">
        <f>IF(OR(H75="信新買 (6ヶ月)",H75="信新買 (日計り)",H75="信新買 (無期限)"),N75,"")</f>
        <v/>
      </c>
      <c r="M75" s="0">
        <f>IF(OR(H75="信新売 (6ヶ月)",H75="信新売 (日計り)",H75="信新売 (日計りH)"),N75,"")</f>
        <v/>
      </c>
      <c r="N75" s="0">
        <f>IF(D75&lt;&gt;"",IF(OR(H75="信新買 (6ヶ月)",H75="信新買 (日計り)",H75="信新買 (無期限)"),K75-J75,J75-K75)*テーブル1[[#This Row],[株数]],"")</f>
        <v/>
      </c>
      <c r="O75" s="0">
        <f>IF(D75&lt;&gt;"",SUM($N$2:N75),"")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 codeName="Sheet7">
    <tabColor rgb="FFFFFF00"/>
    <outlinePr summaryBelow="1" summaryRight="1"/>
    <pageSetUpPr/>
  </sheetPr>
  <dimension ref="A1:L19"/>
  <sheetViews>
    <sheetView workbookViewId="0">
      <selection activeCell="E23" activeCellId="3" sqref="E19 E21 E22 E23"/>
    </sheetView>
  </sheetViews>
  <sheetFormatPr baseColWidth="8" defaultRowHeight="18.75"/>
  <cols>
    <col width="6.375" bestFit="1" customWidth="1" style="155" min="1" max="1"/>
    <col width="17.375" bestFit="1" customWidth="1" style="155" min="2" max="2"/>
    <col width="7.5" bestFit="1" customWidth="1" style="155" min="3" max="3"/>
    <col width="9.125" bestFit="1" customWidth="1" style="155" min="4" max="4"/>
    <col width="7.5" bestFit="1" customWidth="1" style="155" min="5" max="5"/>
    <col width="15.25" bestFit="1" customWidth="1" style="155" min="6" max="6"/>
    <col width="11.25" bestFit="1" customWidth="1" style="155" min="7" max="7"/>
    <col width="7.5" bestFit="1" customWidth="1" style="155" min="8" max="8"/>
  </cols>
  <sheetData>
    <row r="1">
      <c r="A1" s="30" t="inlineStr">
        <is>
          <t>No</t>
        </is>
      </c>
      <c r="B1" s="30" t="inlineStr">
        <is>
          <t>エントリー時刻</t>
        </is>
      </c>
      <c r="C1" s="30" t="inlineStr">
        <is>
          <t>時間</t>
        </is>
      </c>
      <c r="D1" s="30" t="inlineStr">
        <is>
          <t>銘柄.2</t>
        </is>
      </c>
      <c r="E1" s="30" t="inlineStr">
        <is>
          <t>損益</t>
        </is>
      </c>
      <c r="F1" s="30" t="inlineStr">
        <is>
          <t>買/売</t>
        </is>
      </c>
      <c r="G1" s="30" t="inlineStr">
        <is>
          <t>振り返り</t>
        </is>
      </c>
      <c r="H1" s="30" t="inlineStr">
        <is>
          <t>分類</t>
        </is>
      </c>
    </row>
    <row r="2" hidden="1" s="155">
      <c r="A2" s="30" t="n">
        <v>1</v>
      </c>
      <c r="B2" s="177" t="n">
        <v>0.3761574074074074</v>
      </c>
      <c r="C2" s="177" t="n">
        <v>0.0006481481481481481</v>
      </c>
      <c r="D2" s="30" t="n">
        <v>5016</v>
      </c>
      <c r="E2" s="30" t="n">
        <v>800</v>
      </c>
      <c r="F2" s="30" t="inlineStr">
        <is>
          <t>信新買 (日計り)</t>
        </is>
      </c>
      <c r="G2" s="32" t="n"/>
      <c r="H2" s="30" t="n"/>
      <c r="I2" s="30" t="n"/>
      <c r="L2" s="30" t="inlineStr">
        <is>
          <t>#寄り付き</t>
        </is>
      </c>
    </row>
    <row r="3" hidden="1" s="155">
      <c r="A3" s="30" t="n">
        <v>2</v>
      </c>
      <c r="B3" s="177" t="n">
        <v>0.379699074074074</v>
      </c>
      <c r="C3" s="177" t="n">
        <v>0.002418981481481482</v>
      </c>
      <c r="D3" s="30" t="n">
        <v>7731</v>
      </c>
      <c r="E3" s="30" t="n">
        <v>1950</v>
      </c>
      <c r="F3" s="30" t="inlineStr">
        <is>
          <t>信新買 (日計り)</t>
        </is>
      </c>
      <c r="G3" s="32" t="n"/>
      <c r="H3" s="32" t="n"/>
      <c r="L3" s="0" t="inlineStr">
        <is>
          <t>#エントリー根拠</t>
        </is>
      </c>
    </row>
    <row r="4" hidden="1" s="155">
      <c r="A4" s="30" t="n">
        <v>3</v>
      </c>
      <c r="B4" s="177" t="n">
        <v>0.3824421296296296</v>
      </c>
      <c r="C4" s="177" t="n">
        <v>0.0003935185185185185</v>
      </c>
      <c r="D4" s="30" t="n">
        <v>7731</v>
      </c>
      <c r="E4" s="30" t="n">
        <v>-200</v>
      </c>
      <c r="F4" s="30" t="inlineStr">
        <is>
          <t>信新買 (日計り)</t>
        </is>
      </c>
      <c r="G4" s="32" t="n"/>
      <c r="H4" s="32" t="n"/>
      <c r="L4" s="0" t="inlineStr">
        <is>
          <t>#早利確</t>
        </is>
      </c>
    </row>
    <row r="5" hidden="1" s="155">
      <c r="A5" s="30" t="n">
        <v>4</v>
      </c>
      <c r="B5" s="177" t="n">
        <v>0.3831944444444444</v>
      </c>
      <c r="C5" s="177" t="n">
        <v>0.0009953703703703704</v>
      </c>
      <c r="D5" s="30" t="n">
        <v>7731</v>
      </c>
      <c r="E5" s="30" t="n">
        <v>-100</v>
      </c>
      <c r="F5" s="30" t="inlineStr">
        <is>
          <t>信新買 (日計り)</t>
        </is>
      </c>
      <c r="G5" s="32" t="n"/>
      <c r="H5" s="30" t="n"/>
      <c r="I5" s="49" t="n"/>
      <c r="L5" s="49" t="inlineStr">
        <is>
          <t>#損切</t>
        </is>
      </c>
    </row>
    <row r="6" hidden="1" s="155">
      <c r="A6" s="30" t="n">
        <v>5</v>
      </c>
      <c r="B6" s="177" t="n">
        <v>0.3838657407407408</v>
      </c>
      <c r="C6" s="177" t="n">
        <v>0.0003240740740740741</v>
      </c>
      <c r="D6" s="30" t="n">
        <v>7731</v>
      </c>
      <c r="E6" s="30" t="n">
        <v>-400</v>
      </c>
      <c r="F6" s="30" t="inlineStr">
        <is>
          <t>信新買 (日計り)</t>
        </is>
      </c>
      <c r="G6" s="32" t="n"/>
      <c r="H6" s="30" t="n"/>
      <c r="I6" s="30" t="n"/>
      <c r="L6" s="30" t="inlineStr">
        <is>
          <t>#操作ミス</t>
        </is>
      </c>
    </row>
    <row r="7" hidden="1" s="155">
      <c r="A7" s="30" t="n">
        <v>6</v>
      </c>
      <c r="B7" s="177" t="n">
        <v>0.3856481481481481</v>
      </c>
      <c r="C7" s="177" t="n">
        <v>0.001400462962962963</v>
      </c>
      <c r="D7" s="30" t="n">
        <v>7731</v>
      </c>
      <c r="E7" s="30" t="n">
        <v>150</v>
      </c>
      <c r="F7" s="30" t="inlineStr">
        <is>
          <t>信新売 (日計り)</t>
        </is>
      </c>
      <c r="G7" s="32" t="n"/>
      <c r="H7" s="30" t="n"/>
      <c r="I7" s="30" t="n"/>
      <c r="L7" s="30" t="inlineStr">
        <is>
          <t>#狼狽</t>
        </is>
      </c>
    </row>
    <row r="8" hidden="1" s="155">
      <c r="A8" s="30" t="n">
        <v>7</v>
      </c>
      <c r="B8" s="177" t="n">
        <v>0.3883564814814815</v>
      </c>
      <c r="C8" s="177" t="n">
        <v>0.0003240740740740741</v>
      </c>
      <c r="D8" s="30" t="n">
        <v>5016</v>
      </c>
      <c r="E8" s="30" t="n">
        <v>50</v>
      </c>
      <c r="F8" s="30" t="inlineStr">
        <is>
          <t>信新買 (日計り)</t>
        </is>
      </c>
      <c r="G8" s="32" t="n"/>
      <c r="H8" s="30" t="n"/>
      <c r="L8" s="0" t="inlineStr">
        <is>
          <t>#エントリー根拠#損切</t>
        </is>
      </c>
    </row>
    <row r="9" hidden="1" s="155">
      <c r="A9" s="30" t="n">
        <v>8</v>
      </c>
      <c r="B9" s="177" t="n">
        <v>0.3893518518518518</v>
      </c>
      <c r="C9" s="177" t="n">
        <v>0.0004976851851851852</v>
      </c>
      <c r="D9" s="30" t="n">
        <v>5016</v>
      </c>
      <c r="E9" s="30" t="n">
        <v>100</v>
      </c>
      <c r="F9" s="30" t="inlineStr">
        <is>
          <t>信新買 (日計り)</t>
        </is>
      </c>
      <c r="G9" s="32" t="n"/>
      <c r="H9" s="30" t="n"/>
      <c r="L9" s="0" t="inlineStr">
        <is>
          <t>#エントリータイミング</t>
        </is>
      </c>
    </row>
    <row r="10" hidden="1" s="155">
      <c r="A10" s="30" t="n">
        <v>9</v>
      </c>
      <c r="B10" s="177" t="n">
        <v>0.3902199074074074</v>
      </c>
      <c r="C10" s="177" t="n">
        <v>0.000787037037037037</v>
      </c>
      <c r="D10" s="30" t="n">
        <v>7731</v>
      </c>
      <c r="E10" s="30" t="n">
        <v>-550</v>
      </c>
      <c r="F10" s="30" t="inlineStr">
        <is>
          <t>信新買 (日計り)</t>
        </is>
      </c>
      <c r="G10" s="32" t="n"/>
      <c r="H10" s="32" t="n"/>
    </row>
    <row r="11" hidden="1" s="155">
      <c r="A11" s="30" t="n">
        <v>10</v>
      </c>
      <c r="B11" s="177" t="n">
        <v>0.3937731481481481</v>
      </c>
      <c r="C11" s="177" t="n">
        <v>0.0009143518518518518</v>
      </c>
      <c r="D11" s="30" t="n">
        <v>7731</v>
      </c>
      <c r="E11" s="30" t="n">
        <v>-550</v>
      </c>
      <c r="F11" s="30" t="inlineStr">
        <is>
          <t>信新買 (日計り)</t>
        </is>
      </c>
      <c r="G11" s="32" t="n"/>
      <c r="H11" s="30" t="n"/>
    </row>
    <row r="12" hidden="1" s="155">
      <c r="A12" s="30" t="n">
        <v>11</v>
      </c>
      <c r="B12" s="177" t="n">
        <v>0.3966435185185185</v>
      </c>
      <c r="C12" s="177" t="n">
        <v>0.0007407407407407407</v>
      </c>
      <c r="D12" s="30" t="n">
        <v>7731</v>
      </c>
      <c r="E12" s="30" t="n">
        <v>50</v>
      </c>
      <c r="F12" s="30" t="inlineStr">
        <is>
          <t>信新買 (日計り)</t>
        </is>
      </c>
      <c r="G12" s="32" t="n"/>
      <c r="H12" s="30" t="n"/>
    </row>
    <row r="13" hidden="1" s="155">
      <c r="A13" s="30" t="n">
        <v>12</v>
      </c>
      <c r="B13" s="177" t="n">
        <v>0.3976620370370371</v>
      </c>
      <c r="C13" s="177" t="n">
        <v>0.0008217592592592593</v>
      </c>
      <c r="D13" s="30" t="n">
        <v>7731</v>
      </c>
      <c r="E13" s="30" t="n">
        <v>950</v>
      </c>
      <c r="F13" s="30" t="inlineStr">
        <is>
          <t>信新売 (日計り)</t>
        </is>
      </c>
      <c r="G13" s="32" t="n"/>
      <c r="H13" s="30" t="n"/>
    </row>
    <row r="14" hidden="1" s="155">
      <c r="A14" s="30" t="n">
        <v>13</v>
      </c>
      <c r="B14" s="177" t="n">
        <v>0.3997916666666667</v>
      </c>
      <c r="C14" s="177" t="n">
        <v>0.0003819444444444445</v>
      </c>
      <c r="D14" s="30" t="n">
        <v>7731</v>
      </c>
      <c r="E14" s="30" t="n">
        <v>600</v>
      </c>
      <c r="F14" s="30" t="inlineStr">
        <is>
          <t>信新買 (日計り)</t>
        </is>
      </c>
      <c r="G14" s="32" t="n"/>
      <c r="H14" s="30" t="n"/>
    </row>
    <row r="15" hidden="1" s="155">
      <c r="A15" s="30" t="n">
        <v>14</v>
      </c>
      <c r="B15" s="177" t="n">
        <v>0.4017824074074074</v>
      </c>
      <c r="C15" s="177" t="n">
        <v>0.0001851851851851852</v>
      </c>
      <c r="D15" s="30" t="n">
        <v>7731</v>
      </c>
      <c r="E15" s="30" t="n">
        <v>-150</v>
      </c>
      <c r="F15" s="30" t="inlineStr">
        <is>
          <t>信新買 (日計り)</t>
        </is>
      </c>
      <c r="G15" s="32" t="n"/>
      <c r="H15" s="30" t="n"/>
    </row>
    <row r="16" hidden="1" s="155">
      <c r="A16" s="30" t="n">
        <v>15</v>
      </c>
      <c r="B16" s="177" t="n">
        <v>0.4020833333333333</v>
      </c>
      <c r="C16" s="177" t="n">
        <v>0.0008564814814814815</v>
      </c>
      <c r="D16" s="30" t="n">
        <v>7731</v>
      </c>
      <c r="E16" s="30" t="n">
        <v>-800</v>
      </c>
      <c r="F16" s="30" t="inlineStr">
        <is>
          <t>信新買 (日計り)</t>
        </is>
      </c>
      <c r="G16" s="32" t="n"/>
      <c r="H16" s="30" t="n"/>
    </row>
    <row r="17" hidden="1" s="155">
      <c r="A17" s="30" t="n">
        <v>16</v>
      </c>
      <c r="B17" s="177" t="n">
        <v>0.4040277777777778</v>
      </c>
      <c r="C17" s="177" t="n">
        <v>0.001412037037037037</v>
      </c>
      <c r="D17" s="30" t="n">
        <v>7731</v>
      </c>
      <c r="E17" s="30" t="n">
        <v>-200</v>
      </c>
      <c r="F17" s="30" t="inlineStr">
        <is>
          <t>信新売 (日計り)</t>
        </is>
      </c>
      <c r="G17" s="32" t="n"/>
      <c r="H17" s="30" t="n"/>
    </row>
    <row r="18" hidden="1" s="155">
      <c r="A18" s="30" t="n">
        <v>17</v>
      </c>
      <c r="B18" s="177" t="n">
        <v>0.4063194444444445</v>
      </c>
      <c r="C18" s="177" t="n">
        <v>0.0003240740740740741</v>
      </c>
      <c r="D18" s="30" t="n">
        <v>7731</v>
      </c>
      <c r="E18" s="30" t="n">
        <v>-350</v>
      </c>
      <c r="F18" s="30" t="inlineStr">
        <is>
          <t>信新買 (日計り)</t>
        </is>
      </c>
      <c r="G18" s="32" t="n"/>
      <c r="H18" s="30" t="n"/>
    </row>
    <row r="19" hidden="1" s="155">
      <c r="A19" s="30" t="n">
        <v>18</v>
      </c>
      <c r="B19" s="177" t="n">
        <v>0.4078935185185185</v>
      </c>
      <c r="C19" s="177" t="n">
        <v>0.001539351851851852</v>
      </c>
      <c r="D19" s="30" t="n">
        <v>7731</v>
      </c>
      <c r="E19" s="30" t="n">
        <v>-400</v>
      </c>
      <c r="F19" s="30" t="inlineStr">
        <is>
          <t>信新買 (日計り)</t>
        </is>
      </c>
      <c r="G19" s="32" t="n"/>
      <c r="H19" s="30" t="n"/>
    </row>
  </sheetData>
  <dataValidations count="2">
    <dataValidation sqref="H1" showDropDown="0" showInputMessage="1" showErrorMessage="1" allowBlank="1" type="list">
      <formula1>$L$2:$L$7</formula1>
    </dataValidation>
    <dataValidation sqref="H2:H19" showDropDown="0" showInputMessage="1" showErrorMessage="1" allowBlank="1" type="list">
      <formula1>$L$2:$L$9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A1:G3"/>
  <sheetViews>
    <sheetView workbookViewId="0">
      <selection activeCell="E18" sqref="E18"/>
    </sheetView>
  </sheetViews>
  <sheetFormatPr baseColWidth="8" defaultRowHeight="18.75"/>
  <cols>
    <col width="21.5" bestFit="1" customWidth="1" style="155" min="1" max="1"/>
    <col width="16.875" bestFit="1" customWidth="1" style="155" min="2" max="2"/>
    <col width="6.75" bestFit="1" customWidth="1" style="155" min="3" max="3"/>
    <col width="21.5" bestFit="1" customWidth="1" style="155" min="5" max="5"/>
    <col width="16.875" bestFit="1" customWidth="1" style="155" min="6" max="7"/>
  </cols>
  <sheetData>
    <row r="1">
      <c r="A1" s="0" t="inlineStr">
        <is>
          <t>銘柄</t>
        </is>
      </c>
      <c r="B1" s="0" t="inlineStr">
        <is>
          <t>銘柄 - コピー.2</t>
        </is>
      </c>
      <c r="C1" s="0" t="inlineStr">
        <is>
          <t>列1</t>
        </is>
      </c>
      <c r="E1" s="0" t="inlineStr">
        <is>
          <t>銘柄</t>
        </is>
      </c>
      <c r="F1" s="0" t="inlineStr">
        <is>
          <t>銘柄 - コピー.2</t>
        </is>
      </c>
      <c r="G1" s="0" t="inlineStr">
        <is>
          <t>銘柄 - コピー.3</t>
        </is>
      </c>
    </row>
    <row r="2">
      <c r="A2" s="0" t="inlineStr">
        <is>
          <t>ＪＸ金属   5016    東証</t>
        </is>
      </c>
      <c r="B2" s="0" t="inlineStr">
        <is>
          <t>5016</t>
        </is>
      </c>
      <c r="C2" s="0">
        <f>SUMIF(テーブル1[銘柄],銘柄名抽出[[#This Row],[銘柄]],テーブル1[損益])</f>
        <v/>
      </c>
      <c r="E2" s="0" t="inlineStr">
        <is>
          <t>ＪＸ金属   5016    東証</t>
        </is>
      </c>
      <c r="F2" s="0" t="inlineStr">
        <is>
          <t>5016</t>
        </is>
      </c>
      <c r="G2" s="0">
        <f>SUMIF(銘柄名抽出[銘柄 - コピー.2],銘柄コード抽出[[#This Row],[銘柄 - コピー.2]],銘柄名抽出[列1])</f>
        <v/>
      </c>
    </row>
    <row r="3">
      <c r="A3" s="0" t="inlineStr">
        <is>
          <t>ニコン   7731    東証</t>
        </is>
      </c>
      <c r="B3" s="0" t="inlineStr">
        <is>
          <t>7731</t>
        </is>
      </c>
      <c r="C3" s="0">
        <f>SUMIF(テーブル1[銘柄],銘柄名抽出[[#This Row],[銘柄]],テーブル1[損益])</f>
        <v/>
      </c>
      <c r="E3" s="0" t="inlineStr">
        <is>
          <t>ニコン   7731    東証</t>
        </is>
      </c>
      <c r="F3" s="0" t="inlineStr">
        <is>
          <t>7731</t>
        </is>
      </c>
      <c r="G3" s="0">
        <f>SUMIF(銘柄名抽出[銘柄 - コピー.2],銘柄コード抽出[[#This Row],[銘柄 - コピー.2]],銘柄名抽出[列1])</f>
        <v/>
      </c>
    </row>
  </sheetData>
  <pageMargins left="0.7" right="0.7" top="0.75" bottom="0.75" header="0.3" footer="0.3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6.xml><?xml version="1.0" encoding="utf-8"?>
<worksheet xmlns="http://schemas.openxmlformats.org/spreadsheetml/2006/main">
  <sheetPr codeName="Sheet9">
    <outlinePr summaryBelow="1" summaryRight="1"/>
    <pageSetUpPr/>
  </sheetPr>
  <dimension ref="A1:G19"/>
  <sheetViews>
    <sheetView workbookViewId="0">
      <selection activeCell="E38" sqref="E38"/>
    </sheetView>
  </sheetViews>
  <sheetFormatPr baseColWidth="8" defaultRowHeight="18.75"/>
  <cols>
    <col width="6.375" bestFit="1" customWidth="1" style="155" min="1" max="1"/>
    <col width="17.375" bestFit="1" customWidth="1" style="155" min="2" max="2"/>
    <col width="17.25" bestFit="1" customWidth="1" style="155" min="3" max="3"/>
    <col width="9.125" bestFit="1" customWidth="1" style="155" min="4" max="4"/>
    <col width="7.5" bestFit="1" customWidth="1" style="155" min="5" max="5"/>
    <col width="12.25" bestFit="1" customWidth="1" style="155" min="6" max="6"/>
    <col width="7.5" bestFit="1" customWidth="1" style="155" min="7" max="7"/>
  </cols>
  <sheetData>
    <row r="1">
      <c r="A1" s="0" t="inlineStr">
        <is>
          <t>No</t>
        </is>
      </c>
      <c r="B1" s="0" t="inlineStr">
        <is>
          <t>エントリー時刻</t>
        </is>
      </c>
      <c r="C1" s="0" t="inlineStr">
        <is>
          <t>エグジット時刻</t>
        </is>
      </c>
      <c r="D1" s="0" t="inlineStr">
        <is>
          <t>銘柄.2</t>
        </is>
      </c>
      <c r="E1" s="0" t="inlineStr">
        <is>
          <t>注文</t>
        </is>
      </c>
      <c r="F1" s="0" t="inlineStr">
        <is>
          <t>利確/損切</t>
        </is>
      </c>
      <c r="G1" s="0" t="inlineStr">
        <is>
          <t>損益</t>
        </is>
      </c>
    </row>
    <row r="2">
      <c r="A2" s="0" t="n">
        <v>1</v>
      </c>
      <c r="B2" s="178" t="n">
        <v>0.3761574074074074</v>
      </c>
      <c r="C2" s="178" t="n">
        <v>0.3768055555555556</v>
      </c>
      <c r="D2" s="0" t="n">
        <v>5016</v>
      </c>
      <c r="E2" s="0" t="n">
        <v>1303.5</v>
      </c>
      <c r="F2" s="0" t="n">
        <v>1311.5</v>
      </c>
      <c r="G2" s="0" t="n">
        <v>800</v>
      </c>
    </row>
    <row r="3">
      <c r="A3" s="0" t="n">
        <v>2</v>
      </c>
      <c r="B3" s="178" t="n">
        <v>0.379699074074074</v>
      </c>
      <c r="C3" s="178" t="n">
        <v>0.3821180555555556</v>
      </c>
      <c r="D3" s="0" t="n">
        <v>7731</v>
      </c>
      <c r="E3" s="0" t="n">
        <v>1770</v>
      </c>
      <c r="F3" s="0" t="n">
        <v>1789.5</v>
      </c>
      <c r="G3" s="0" t="n">
        <v>1950</v>
      </c>
    </row>
    <row r="4">
      <c r="A4" s="0" t="n">
        <v>3</v>
      </c>
      <c r="B4" s="178" t="n">
        <v>0.3824421296296296</v>
      </c>
      <c r="C4" s="178" t="n">
        <v>0.3828356481481481</v>
      </c>
      <c r="D4" s="0" t="n">
        <v>7731</v>
      </c>
      <c r="E4" s="0" t="n">
        <v>1791</v>
      </c>
      <c r="F4" s="0" t="n">
        <v>1789</v>
      </c>
      <c r="G4" s="0" t="n">
        <v>-200</v>
      </c>
    </row>
    <row r="5">
      <c r="A5" s="0" t="n">
        <v>4</v>
      </c>
      <c r="B5" s="178" t="n">
        <v>0.3831944444444444</v>
      </c>
      <c r="C5" s="178" t="n">
        <v>0.3841898148148148</v>
      </c>
      <c r="D5" s="0" t="n">
        <v>7731</v>
      </c>
      <c r="E5" s="0" t="n">
        <v>1787</v>
      </c>
      <c r="F5" s="0" t="n">
        <v>1786</v>
      </c>
      <c r="G5" s="0" t="n">
        <v>-100</v>
      </c>
    </row>
    <row r="6">
      <c r="A6" s="0" t="n">
        <v>5</v>
      </c>
      <c r="B6" s="178" t="n">
        <v>0.3838657407407408</v>
      </c>
      <c r="C6" s="178" t="n">
        <v>0.3841898148148148</v>
      </c>
      <c r="D6" s="0" t="n">
        <v>7731</v>
      </c>
      <c r="E6" s="0" t="n">
        <v>1790</v>
      </c>
      <c r="F6" s="0" t="n">
        <v>1786</v>
      </c>
      <c r="G6" s="0" t="n">
        <v>-400</v>
      </c>
    </row>
    <row r="7">
      <c r="A7" s="0" t="n">
        <v>6</v>
      </c>
      <c r="B7" s="178" t="n">
        <v>0.3856481481481481</v>
      </c>
      <c r="C7" s="178" t="n">
        <v>0.3870486111111111</v>
      </c>
      <c r="D7" s="0" t="n">
        <v>7731</v>
      </c>
      <c r="E7" s="0" t="n">
        <v>1787</v>
      </c>
      <c r="F7" s="0" t="n">
        <v>1785.5</v>
      </c>
      <c r="G7" s="0" t="n">
        <v>150</v>
      </c>
    </row>
    <row r="8">
      <c r="A8" s="0" t="n">
        <v>7</v>
      </c>
      <c r="B8" s="178" t="n">
        <v>0.3883564814814815</v>
      </c>
      <c r="C8" s="178" t="n">
        <v>0.3886805555555555</v>
      </c>
      <c r="D8" s="0" t="n">
        <v>5016</v>
      </c>
      <c r="E8" s="0" t="n">
        <v>1328.5</v>
      </c>
      <c r="F8" s="0" t="n">
        <v>1329</v>
      </c>
      <c r="G8" s="0" t="n">
        <v>50</v>
      </c>
    </row>
    <row r="9">
      <c r="A9" s="0" t="n">
        <v>8</v>
      </c>
      <c r="B9" s="178" t="n">
        <v>0.3893518518518518</v>
      </c>
      <c r="C9" s="178" t="n">
        <v>0.3898495370370371</v>
      </c>
      <c r="D9" s="0" t="n">
        <v>5016</v>
      </c>
      <c r="E9" s="0" t="n">
        <v>1331</v>
      </c>
      <c r="F9" s="0" t="n">
        <v>1332</v>
      </c>
      <c r="G9" s="0" t="n">
        <v>100</v>
      </c>
    </row>
    <row r="10">
      <c r="A10" s="0" t="n">
        <v>9</v>
      </c>
      <c r="B10" s="178" t="n">
        <v>0.3902199074074074</v>
      </c>
      <c r="C10" s="178" t="n">
        <v>0.3910069444444444</v>
      </c>
      <c r="D10" s="0" t="n">
        <v>7731</v>
      </c>
      <c r="E10" s="0" t="n">
        <v>1774.5</v>
      </c>
      <c r="F10" s="0" t="n">
        <v>1769</v>
      </c>
      <c r="G10" s="0" t="n">
        <v>-550</v>
      </c>
    </row>
    <row r="11">
      <c r="A11" s="0" t="n">
        <v>10</v>
      </c>
      <c r="B11" s="178" t="n">
        <v>0.3937731481481481</v>
      </c>
      <c r="C11" s="178" t="n">
        <v>0.3946875</v>
      </c>
      <c r="D11" s="0" t="n">
        <v>7731</v>
      </c>
      <c r="E11" s="0" t="n">
        <v>1758.5</v>
      </c>
      <c r="F11" s="0" t="n">
        <v>1753</v>
      </c>
      <c r="G11" s="0" t="n">
        <v>-550</v>
      </c>
    </row>
    <row r="12">
      <c r="A12" s="0" t="n">
        <v>11</v>
      </c>
      <c r="B12" s="178" t="n">
        <v>0.3966435185185185</v>
      </c>
      <c r="C12" s="178" t="n">
        <v>0.3973842592592592</v>
      </c>
      <c r="D12" s="0" t="n">
        <v>7731</v>
      </c>
      <c r="E12" s="0" t="n">
        <v>1753</v>
      </c>
      <c r="F12" s="0" t="n">
        <v>1753.5</v>
      </c>
      <c r="G12" s="0" t="n">
        <v>50</v>
      </c>
    </row>
    <row r="13">
      <c r="A13" s="0" t="n">
        <v>12</v>
      </c>
      <c r="B13" s="178" t="n">
        <v>0.3976620370370371</v>
      </c>
      <c r="C13" s="178" t="n">
        <v>0.3984837962962963</v>
      </c>
      <c r="D13" s="0" t="n">
        <v>7731</v>
      </c>
      <c r="E13" s="0" t="n">
        <v>1752</v>
      </c>
      <c r="F13" s="0" t="n">
        <v>1742.5</v>
      </c>
      <c r="G13" s="0" t="n">
        <v>950</v>
      </c>
    </row>
    <row r="14">
      <c r="A14" s="0" t="n">
        <v>13</v>
      </c>
      <c r="B14" s="178" t="n">
        <v>0.3997916666666667</v>
      </c>
      <c r="C14" s="178" t="n">
        <v>0.4001736111111111</v>
      </c>
      <c r="D14" s="0" t="n">
        <v>7731</v>
      </c>
      <c r="E14" s="0" t="n">
        <v>1740</v>
      </c>
      <c r="F14" s="0" t="n">
        <v>1746</v>
      </c>
      <c r="G14" s="0" t="n">
        <v>600</v>
      </c>
    </row>
    <row r="15">
      <c r="A15" s="0" t="n">
        <v>14</v>
      </c>
      <c r="B15" s="178" t="n">
        <v>0.4017824074074074</v>
      </c>
      <c r="C15" s="178" t="n">
        <v>0.4019675925925926</v>
      </c>
      <c r="D15" s="0" t="n">
        <v>7731</v>
      </c>
      <c r="E15" s="0" t="n">
        <v>1739.5</v>
      </c>
      <c r="F15" s="0" t="n">
        <v>1738</v>
      </c>
      <c r="G15" s="0" t="n">
        <v>-150</v>
      </c>
    </row>
    <row r="16">
      <c r="A16" s="0" t="n">
        <v>15</v>
      </c>
      <c r="B16" s="178" t="n">
        <v>0.4020833333333333</v>
      </c>
      <c r="C16" s="178" t="n">
        <v>0.4029398148148148</v>
      </c>
      <c r="D16" s="0" t="n">
        <v>7731</v>
      </c>
      <c r="E16" s="0" t="n">
        <v>1744</v>
      </c>
      <c r="F16" s="0" t="n">
        <v>1736</v>
      </c>
      <c r="G16" s="0" t="n">
        <v>-800</v>
      </c>
    </row>
    <row r="17">
      <c r="A17" s="0" t="n">
        <v>16</v>
      </c>
      <c r="B17" s="178" t="n">
        <v>0.4040277777777778</v>
      </c>
      <c r="C17" s="178" t="n">
        <v>0.4054398148148148</v>
      </c>
      <c r="D17" s="0" t="n">
        <v>7731</v>
      </c>
      <c r="E17" s="0" t="n">
        <v>1736</v>
      </c>
      <c r="F17" s="0" t="n">
        <v>1738</v>
      </c>
      <c r="G17" s="0" t="n">
        <v>-200</v>
      </c>
    </row>
    <row r="18">
      <c r="A18" s="0" t="n">
        <v>17</v>
      </c>
      <c r="B18" s="178" t="n">
        <v>0.4063194444444445</v>
      </c>
      <c r="C18" s="178" t="n">
        <v>0.4066435185185185</v>
      </c>
      <c r="D18" s="0" t="n">
        <v>7731</v>
      </c>
      <c r="E18" s="0" t="n">
        <v>1743.5</v>
      </c>
      <c r="F18" s="0" t="n">
        <v>1740</v>
      </c>
      <c r="G18" s="0" t="n">
        <v>-350</v>
      </c>
    </row>
    <row r="19">
      <c r="A19" s="0" t="n">
        <v>18</v>
      </c>
      <c r="B19" s="178" t="n">
        <v>0.4078935185185185</v>
      </c>
      <c r="C19" s="178" t="n">
        <v>0.4094328703703703</v>
      </c>
      <c r="D19" s="0" t="n">
        <v>7731</v>
      </c>
      <c r="E19" s="0" t="n">
        <v>1744</v>
      </c>
      <c r="F19" s="0" t="n">
        <v>1740</v>
      </c>
      <c r="G19" s="0" t="n">
        <v>-400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sheetData>
    <row r="1">
      <c r="A1" s="179" t="inlineStr">
        <is>
          <t>注文番号</t>
        </is>
      </c>
      <c r="B1" s="179" t="inlineStr">
        <is>
          <t>注文状況</t>
        </is>
      </c>
      <c r="C1" s="179" t="inlineStr">
        <is>
          <t>注文状況補足</t>
        </is>
      </c>
      <c r="D1" s="179" t="inlineStr">
        <is>
          <t>注文種別</t>
        </is>
      </c>
      <c r="E1" s="179" t="inlineStr">
        <is>
          <t>銘柄名</t>
        </is>
      </c>
      <c r="F1" s="179" t="inlineStr">
        <is>
          <t>銘柄コード</t>
        </is>
      </c>
      <c r="G1" s="179" t="inlineStr">
        <is>
          <t>市場</t>
        </is>
      </c>
      <c r="H1" s="179" t="inlineStr">
        <is>
          <t>取引</t>
        </is>
      </c>
      <c r="I1" s="179" t="inlineStr">
        <is>
          <t>注文日</t>
        </is>
      </c>
      <c r="J1" s="179" t="inlineStr">
        <is>
          <t>注文株数</t>
        </is>
      </c>
      <c r="K1" s="179" t="inlineStr">
        <is>
          <t>執行条件</t>
        </is>
      </c>
      <c r="L1" s="179" t="inlineStr">
        <is>
          <t>注文単価</t>
        </is>
      </c>
      <c r="M1" s="179" t="inlineStr">
        <is>
          <t>約定市場</t>
        </is>
      </c>
      <c r="N1" s="179" t="inlineStr">
        <is>
          <t>約定日時</t>
        </is>
      </c>
      <c r="O1" s="179" t="inlineStr">
        <is>
          <t>約定株数</t>
        </is>
      </c>
      <c r="P1" s="179" t="inlineStr">
        <is>
          <t>約定単価</t>
        </is>
      </c>
      <c r="Q1" s="179" t="inlineStr">
        <is>
          <t>逆指値条件</t>
        </is>
      </c>
      <c r="R1" s="179" t="inlineStr">
        <is>
          <t>取消フラグ</t>
        </is>
      </c>
      <c r="S1" s="179" t="inlineStr">
        <is>
          <t>訂正フラグ</t>
        </is>
      </c>
      <c r="T1" s="179" t="inlineStr">
        <is>
          <t>利用ポイント</t>
        </is>
      </c>
      <c r="U1" s="179" t="inlineStr">
        <is>
          <t>関連番号</t>
        </is>
      </c>
      <c r="V1" s="179" t="inlineStr">
        <is>
          <t>備考</t>
        </is>
      </c>
      <c r="W1" s="179" t="inlineStr">
        <is>
          <t>約定日</t>
        </is>
      </c>
      <c r="X1" s="179" t="inlineStr">
        <is>
          <t>約定時刻</t>
        </is>
      </c>
    </row>
    <row r="2">
      <c r="A2" t="n">
        <v>3176</v>
      </c>
      <c r="B2" t="inlineStr">
        <is>
          <t>完了</t>
        </is>
      </c>
      <c r="C2" t="inlineStr"/>
      <c r="D2" t="inlineStr">
        <is>
          <t>通常注文</t>
        </is>
      </c>
      <c r="E2" t="inlineStr">
        <is>
          <t>六甲バター</t>
        </is>
      </c>
      <c r="F2" t="inlineStr">
        <is>
          <t>2266</t>
        </is>
      </c>
      <c r="G2" t="inlineStr">
        <is>
          <t>東証</t>
        </is>
      </c>
      <c r="H2" t="inlineStr">
        <is>
          <t>信新買 (日計り)</t>
        </is>
      </c>
      <c r="I2" t="inlineStr"/>
      <c r="J2" t="inlineStr"/>
      <c r="K2" t="inlineStr"/>
      <c r="L2" t="inlineStr"/>
      <c r="M2" t="inlineStr">
        <is>
          <t>東証</t>
        </is>
      </c>
      <c r="N2" t="inlineStr"/>
      <c r="O2" t="inlineStr"/>
      <c r="P2" t="inlineStr"/>
      <c r="Q2" t="inlineStr"/>
      <c r="R2" t="b">
        <v>1</v>
      </c>
      <c r="S2" t="b">
        <v>1</v>
      </c>
      <c r="T2" t="inlineStr">
        <is>
          <t>0ポイント</t>
        </is>
      </c>
      <c r="U2" t="inlineStr"/>
      <c r="V2" t="inlineStr">
        <is>
          <t>特定 / S 2025-09-01 00:00:00 1308</t>
        </is>
      </c>
      <c r="W2" t="inlineStr"/>
      <c r="X2" t="inlineStr">
        <is>
          <t>09:20:22</t>
        </is>
      </c>
    </row>
    <row r="3">
      <c r="A3" t="n">
        <v>3177</v>
      </c>
      <c r="B3" t="inlineStr">
        <is>
          <t>完了</t>
        </is>
      </c>
      <c r="C3" t="inlineStr"/>
      <c r="D3" t="inlineStr">
        <is>
          <t>通常注文</t>
        </is>
      </c>
      <c r="E3" t="inlineStr">
        <is>
          <t>六甲バター</t>
        </is>
      </c>
      <c r="F3" t="inlineStr">
        <is>
          <t>2266</t>
        </is>
      </c>
      <c r="G3" t="inlineStr">
        <is>
          <t>東証</t>
        </is>
      </c>
      <c r="H3" t="inlineStr">
        <is>
          <t>信新買 (日計り)</t>
        </is>
      </c>
      <c r="I3" t="inlineStr"/>
      <c r="J3" t="inlineStr"/>
      <c r="K3" t="inlineStr"/>
      <c r="L3" t="inlineStr"/>
      <c r="M3" t="inlineStr">
        <is>
          <t>東証</t>
        </is>
      </c>
      <c r="N3" t="inlineStr"/>
      <c r="O3" t="inlineStr"/>
      <c r="P3" t="inlineStr"/>
      <c r="Q3" t="inlineStr"/>
      <c r="R3" t="b">
        <v>1</v>
      </c>
      <c r="S3" t="b">
        <v>1</v>
      </c>
      <c r="T3" t="inlineStr">
        <is>
          <t>0ポイント</t>
        </is>
      </c>
      <c r="U3" t="inlineStr"/>
      <c r="V3" t="inlineStr">
        <is>
          <t>特定 / S 2025-09-01 00:00:00 1308</t>
        </is>
      </c>
      <c r="W3" t="inlineStr"/>
      <c r="X3" t="inlineStr">
        <is>
          <t>09:21:07</t>
        </is>
      </c>
    </row>
    <row r="4">
      <c r="A4" t="n">
        <v>3183</v>
      </c>
      <c r="B4" t="inlineStr">
        <is>
          <t>完了</t>
        </is>
      </c>
      <c r="C4" t="inlineStr"/>
      <c r="D4" t="inlineStr">
        <is>
          <t>通常注文</t>
        </is>
      </c>
      <c r="E4" t="inlineStr">
        <is>
          <t>六甲バター</t>
        </is>
      </c>
      <c r="F4" t="inlineStr">
        <is>
          <t>2266</t>
        </is>
      </c>
      <c r="G4" t="inlineStr">
        <is>
          <t>東証</t>
        </is>
      </c>
      <c r="H4" t="inlineStr"/>
      <c r="I4" t="inlineStr"/>
      <c r="J4" t="inlineStr"/>
      <c r="K4" t="inlineStr"/>
      <c r="L4" t="inlineStr"/>
      <c r="M4" t="inlineStr">
        <is>
          <t>東証</t>
        </is>
      </c>
      <c r="N4" t="inlineStr"/>
      <c r="O4" t="inlineStr"/>
      <c r="P4" t="inlineStr"/>
      <c r="Q4" t="inlineStr"/>
      <c r="R4" t="b">
        <v>1</v>
      </c>
      <c r="S4" t="b">
        <v>1</v>
      </c>
      <c r="T4" t="inlineStr">
        <is>
          <t>0ポイント</t>
        </is>
      </c>
      <c r="U4" t="inlineStr"/>
      <c r="V4" t="inlineStr"/>
      <c r="W4" t="inlineStr"/>
      <c r="X4" t="inlineStr">
        <is>
          <t>09:56:15</t>
        </is>
      </c>
    </row>
    <row r="5">
      <c r="A5" t="n">
        <v>3184</v>
      </c>
      <c r="B5" t="inlineStr">
        <is>
          <t>完了</t>
        </is>
      </c>
      <c r="C5" t="inlineStr"/>
      <c r="D5" t="inlineStr">
        <is>
          <t>通常注文</t>
        </is>
      </c>
      <c r="E5" t="inlineStr">
        <is>
          <t>六甲バター</t>
        </is>
      </c>
      <c r="F5" t="inlineStr">
        <is>
          <t>2266</t>
        </is>
      </c>
      <c r="G5" t="inlineStr">
        <is>
          <t>東証</t>
        </is>
      </c>
      <c r="H5" t="inlineStr">
        <is>
          <t>信新買 (日計り)</t>
        </is>
      </c>
      <c r="I5" t="inlineStr"/>
      <c r="J5" t="inlineStr"/>
      <c r="K5" t="inlineStr"/>
      <c r="L5" t="inlineStr"/>
      <c r="M5" t="inlineStr">
        <is>
          <t>東証</t>
        </is>
      </c>
      <c r="N5" t="inlineStr"/>
      <c r="O5" t="inlineStr"/>
      <c r="P5" t="inlineStr"/>
      <c r="Q5" t="inlineStr"/>
      <c r="R5" t="b">
        <v>1</v>
      </c>
      <c r="S5" t="b">
        <v>1</v>
      </c>
      <c r="T5" t="inlineStr">
        <is>
          <t>0ポイント</t>
        </is>
      </c>
      <c r="U5" t="inlineStr"/>
      <c r="V5" t="inlineStr">
        <is>
          <t>特定 / S 2025-09-01 00:00:00 1308</t>
        </is>
      </c>
      <c r="W5" t="inlineStr"/>
      <c r="X5" t="inlineStr">
        <is>
          <t>09:58:03</t>
        </is>
      </c>
    </row>
    <row r="6">
      <c r="A6" t="n">
        <v>3185</v>
      </c>
      <c r="B6" t="inlineStr">
        <is>
          <t>完了</t>
        </is>
      </c>
      <c r="C6" t="inlineStr"/>
      <c r="D6" t="inlineStr">
        <is>
          <t>通常注文</t>
        </is>
      </c>
      <c r="E6" t="inlineStr">
        <is>
          <t>六甲バター</t>
        </is>
      </c>
      <c r="F6" t="inlineStr">
        <is>
          <t>2266</t>
        </is>
      </c>
      <c r="G6" t="inlineStr">
        <is>
          <t>東証</t>
        </is>
      </c>
      <c r="H6" t="inlineStr"/>
      <c r="I6" t="inlineStr"/>
      <c r="J6" t="inlineStr"/>
      <c r="K6" t="inlineStr"/>
      <c r="L6" t="inlineStr"/>
      <c r="M6" t="inlineStr">
        <is>
          <t>東証</t>
        </is>
      </c>
      <c r="N6" t="inlineStr"/>
      <c r="O6" t="inlineStr"/>
      <c r="P6" t="inlineStr"/>
      <c r="Q6" t="inlineStr"/>
      <c r="R6" t="b">
        <v>1</v>
      </c>
      <c r="S6" t="b">
        <v>1</v>
      </c>
      <c r="T6" t="inlineStr">
        <is>
          <t>0ポイント</t>
        </is>
      </c>
      <c r="U6" t="inlineStr"/>
      <c r="V6" t="inlineStr"/>
      <c r="W6" t="inlineStr"/>
      <c r="X6" t="inlineStr">
        <is>
          <t>09:59:40</t>
        </is>
      </c>
    </row>
    <row r="7">
      <c r="A7" t="n">
        <v>3188</v>
      </c>
      <c r="B7" t="inlineStr">
        <is>
          <t>完了</t>
        </is>
      </c>
      <c r="C7" t="inlineStr"/>
      <c r="D7" t="inlineStr">
        <is>
          <t>通常注文</t>
        </is>
      </c>
      <c r="E7" t="inlineStr">
        <is>
          <t>東京電力ホールディングス</t>
        </is>
      </c>
      <c r="F7" t="inlineStr">
        <is>
          <t>9501</t>
        </is>
      </c>
      <c r="G7" t="inlineStr">
        <is>
          <t>東証</t>
        </is>
      </c>
      <c r="H7" t="inlineStr">
        <is>
          <t>信新売 (日計り)</t>
        </is>
      </c>
      <c r="I7" t="inlineStr"/>
      <c r="J7" t="inlineStr"/>
      <c r="K7" t="inlineStr"/>
      <c r="L7" t="inlineStr"/>
      <c r="M7" t="inlineStr">
        <is>
          <t>東証</t>
        </is>
      </c>
      <c r="N7" t="inlineStr"/>
      <c r="O7" t="inlineStr"/>
      <c r="P7" t="inlineStr"/>
      <c r="Q7" t="inlineStr"/>
      <c r="R7" t="b">
        <v>1</v>
      </c>
      <c r="S7" t="b">
        <v>1</v>
      </c>
      <c r="T7" t="inlineStr">
        <is>
          <t>0ポイント</t>
        </is>
      </c>
      <c r="U7" t="inlineStr"/>
      <c r="V7" t="inlineStr">
        <is>
          <t>特定 / S 2025-09-01 00:00:00 760.7</t>
        </is>
      </c>
      <c r="W7" t="inlineStr"/>
      <c r="X7" t="inlineStr">
        <is>
          <t>10:21:27</t>
        </is>
      </c>
    </row>
    <row r="8">
      <c r="A8" t="n">
        <v>3189</v>
      </c>
      <c r="B8" t="inlineStr">
        <is>
          <t>完了</t>
        </is>
      </c>
      <c r="C8" t="inlineStr"/>
      <c r="D8" t="inlineStr">
        <is>
          <t>通常注文</t>
        </is>
      </c>
      <c r="E8" t="inlineStr">
        <is>
          <t>東京電力ホールディングス</t>
        </is>
      </c>
      <c r="F8" t="inlineStr">
        <is>
          <t>9501</t>
        </is>
      </c>
      <c r="G8" t="inlineStr">
        <is>
          <t>東証</t>
        </is>
      </c>
      <c r="H8" t="inlineStr"/>
      <c r="I8" t="inlineStr"/>
      <c r="J8" t="inlineStr"/>
      <c r="K8" t="inlineStr"/>
      <c r="L8" t="inlineStr"/>
      <c r="M8" t="inlineStr">
        <is>
          <t>東証</t>
        </is>
      </c>
      <c r="N8" t="inlineStr"/>
      <c r="O8" t="inlineStr"/>
      <c r="P8" t="inlineStr"/>
      <c r="Q8" t="inlineStr"/>
      <c r="R8" t="b">
        <v>1</v>
      </c>
      <c r="S8" t="b">
        <v>1</v>
      </c>
      <c r="T8" t="inlineStr">
        <is>
          <t>0ポイント</t>
        </is>
      </c>
      <c r="U8" t="inlineStr"/>
      <c r="V8" t="inlineStr"/>
      <c r="W8" t="inlineStr"/>
      <c r="X8" t="inlineStr">
        <is>
          <t>10:21:49</t>
        </is>
      </c>
    </row>
    <row r="9">
      <c r="A9" t="n">
        <v>3190</v>
      </c>
      <c r="B9" t="inlineStr">
        <is>
          <t>完了</t>
        </is>
      </c>
      <c r="C9" t="inlineStr"/>
      <c r="D9" t="inlineStr">
        <is>
          <t>通常注文</t>
        </is>
      </c>
      <c r="E9" t="inlineStr">
        <is>
          <t>東京電力ホールディングス</t>
        </is>
      </c>
      <c r="F9" t="inlineStr">
        <is>
          <t>9501</t>
        </is>
      </c>
      <c r="G9" t="inlineStr">
        <is>
          <t>東証</t>
        </is>
      </c>
      <c r="H9" t="inlineStr">
        <is>
          <t>信新買 (日計り)</t>
        </is>
      </c>
      <c r="I9" t="inlineStr"/>
      <c r="J9" t="inlineStr"/>
      <c r="K9" t="inlineStr"/>
      <c r="L9" t="inlineStr"/>
      <c r="M9" t="inlineStr">
        <is>
          <t>東証</t>
        </is>
      </c>
      <c r="N9" t="inlineStr"/>
      <c r="O9" t="inlineStr"/>
      <c r="P9" t="inlineStr"/>
      <c r="Q9" t="inlineStr"/>
      <c r="R9" t="b">
        <v>1</v>
      </c>
      <c r="S9" t="b">
        <v>1</v>
      </c>
      <c r="T9" t="inlineStr">
        <is>
          <t>0ポイント</t>
        </is>
      </c>
      <c r="U9" t="inlineStr"/>
      <c r="V9" t="inlineStr">
        <is>
          <t>特定 / S 2025-09-01 00:00:00 760.7</t>
        </is>
      </c>
      <c r="W9" t="inlineStr"/>
      <c r="X9" t="inlineStr">
        <is>
          <t>10:23:59</t>
        </is>
      </c>
    </row>
    <row r="10">
      <c r="A10" t="n">
        <v>3191</v>
      </c>
      <c r="B10" t="inlineStr">
        <is>
          <t>完了</t>
        </is>
      </c>
      <c r="C10" t="inlineStr"/>
      <c r="D10" t="inlineStr">
        <is>
          <t>通常注文</t>
        </is>
      </c>
      <c r="E10" t="inlineStr">
        <is>
          <t>東京電力ホールディングス</t>
        </is>
      </c>
      <c r="F10" t="inlineStr">
        <is>
          <t>9501</t>
        </is>
      </c>
      <c r="G10" t="inlineStr">
        <is>
          <t>東証</t>
        </is>
      </c>
      <c r="H10" t="inlineStr"/>
      <c r="I10" t="inlineStr"/>
      <c r="J10" t="inlineStr"/>
      <c r="K10" t="inlineStr"/>
      <c r="L10" t="inlineStr"/>
      <c r="M10" t="inlineStr">
        <is>
          <t>東証</t>
        </is>
      </c>
      <c r="N10" t="inlineStr"/>
      <c r="O10" t="inlineStr"/>
      <c r="P10" t="inlineStr"/>
      <c r="Q10" t="inlineStr"/>
      <c r="R10" t="b">
        <v>1</v>
      </c>
      <c r="S10" t="b">
        <v>1</v>
      </c>
      <c r="T10" t="inlineStr">
        <is>
          <t>0ポイント</t>
        </is>
      </c>
      <c r="U10" t="inlineStr"/>
      <c r="V10" t="inlineStr"/>
      <c r="W10" t="inlineStr"/>
      <c r="X10" t="inlineStr">
        <is>
          <t>10:24:22</t>
        </is>
      </c>
    </row>
    <row r="11">
      <c r="A11" t="n">
        <v>3192</v>
      </c>
      <c r="B11" t="inlineStr">
        <is>
          <t>完了</t>
        </is>
      </c>
      <c r="C11" t="inlineStr"/>
      <c r="D11" t="inlineStr">
        <is>
          <t>通常注文</t>
        </is>
      </c>
      <c r="E11" t="inlineStr">
        <is>
          <t>東京電力ホールディングス</t>
        </is>
      </c>
      <c r="F11" t="inlineStr">
        <is>
          <t>9501</t>
        </is>
      </c>
      <c r="G11" t="inlineStr">
        <is>
          <t>東証</t>
        </is>
      </c>
      <c r="H11" t="inlineStr">
        <is>
          <t>信新買 (日計り)</t>
        </is>
      </c>
      <c r="I11" t="inlineStr"/>
      <c r="J11" t="inlineStr"/>
      <c r="K11" t="inlineStr"/>
      <c r="L11" t="inlineStr"/>
      <c r="M11" t="inlineStr">
        <is>
          <t>東証</t>
        </is>
      </c>
      <c r="N11" t="inlineStr"/>
      <c r="O11" t="inlineStr"/>
      <c r="P11" t="inlineStr"/>
      <c r="Q11" t="inlineStr"/>
      <c r="R11" t="b">
        <v>1</v>
      </c>
      <c r="S11" t="b">
        <v>1</v>
      </c>
      <c r="T11" t="inlineStr">
        <is>
          <t>0ポイント</t>
        </is>
      </c>
      <c r="U11" t="inlineStr"/>
      <c r="V11" t="inlineStr">
        <is>
          <t>特定 / S 2025-09-01 00:00:00 760.7</t>
        </is>
      </c>
      <c r="W11" t="inlineStr"/>
      <c r="X11" t="inlineStr">
        <is>
          <t>10:25:53</t>
        </is>
      </c>
    </row>
    <row r="12">
      <c r="A12" t="n">
        <v>3193</v>
      </c>
      <c r="B12" t="inlineStr">
        <is>
          <t>完了</t>
        </is>
      </c>
      <c r="C12" t="inlineStr"/>
      <c r="D12" t="inlineStr">
        <is>
          <t>通常注文</t>
        </is>
      </c>
      <c r="E12" t="inlineStr">
        <is>
          <t>東京電力ホールディングス</t>
        </is>
      </c>
      <c r="F12" t="inlineStr">
        <is>
          <t>9501</t>
        </is>
      </c>
      <c r="G12" t="inlineStr">
        <is>
          <t>東証</t>
        </is>
      </c>
      <c r="H12" t="inlineStr"/>
      <c r="I12" t="inlineStr"/>
      <c r="J12" t="inlineStr"/>
      <c r="K12" t="inlineStr"/>
      <c r="L12" t="inlineStr"/>
      <c r="M12" t="inlineStr">
        <is>
          <t>東証</t>
        </is>
      </c>
      <c r="N12" t="inlineStr"/>
      <c r="O12" t="inlineStr"/>
      <c r="P12" t="inlineStr"/>
      <c r="Q12" t="inlineStr"/>
      <c r="R12" t="b">
        <v>1</v>
      </c>
      <c r="S12" t="b">
        <v>1</v>
      </c>
      <c r="T12" t="inlineStr">
        <is>
          <t>0ポイント</t>
        </is>
      </c>
      <c r="U12" t="inlineStr"/>
      <c r="V12" t="inlineStr"/>
      <c r="W12" t="inlineStr"/>
      <c r="X12" t="inlineStr">
        <is>
          <t>10:26:08</t>
        </is>
      </c>
    </row>
    <row r="13">
      <c r="A13" t="n">
        <v>3194</v>
      </c>
      <c r="B13" t="inlineStr">
        <is>
          <t>完了</t>
        </is>
      </c>
      <c r="C13" t="inlineStr"/>
      <c r="D13" t="inlineStr">
        <is>
          <t>通常注文</t>
        </is>
      </c>
      <c r="E13" t="inlineStr">
        <is>
          <t>東京電力ホールディングス</t>
        </is>
      </c>
      <c r="F13" t="inlineStr">
        <is>
          <t>9501</t>
        </is>
      </c>
      <c r="G13" t="inlineStr">
        <is>
          <t>東証</t>
        </is>
      </c>
      <c r="H13" t="inlineStr">
        <is>
          <t>信新買 (日計り)</t>
        </is>
      </c>
      <c r="I13" t="inlineStr"/>
      <c r="J13" t="inlineStr"/>
      <c r="K13" t="inlineStr"/>
      <c r="L13" t="inlineStr"/>
      <c r="M13" t="inlineStr">
        <is>
          <t>東証</t>
        </is>
      </c>
      <c r="N13" t="inlineStr"/>
      <c r="O13" t="inlineStr"/>
      <c r="P13" t="inlineStr"/>
      <c r="Q13" t="inlineStr"/>
      <c r="R13" t="b">
        <v>1</v>
      </c>
      <c r="S13" t="b">
        <v>1</v>
      </c>
      <c r="T13" t="inlineStr">
        <is>
          <t>0ポイント</t>
        </is>
      </c>
      <c r="U13" t="inlineStr"/>
      <c r="V13" t="inlineStr">
        <is>
          <t>特定 / S 2025-09-01 00:00:00 760.7</t>
        </is>
      </c>
      <c r="W13" t="inlineStr"/>
      <c r="X13" t="inlineStr">
        <is>
          <t>10:26:56</t>
        </is>
      </c>
    </row>
    <row r="14">
      <c r="A14" t="n">
        <v>3195</v>
      </c>
      <c r="B14" t="inlineStr">
        <is>
          <t>完了</t>
        </is>
      </c>
      <c r="C14" t="inlineStr"/>
      <c r="D14" t="inlineStr">
        <is>
          <t>通常注文</t>
        </is>
      </c>
      <c r="E14" t="inlineStr">
        <is>
          <t>東京電力ホールディングス</t>
        </is>
      </c>
      <c r="F14" t="inlineStr">
        <is>
          <t>9501</t>
        </is>
      </c>
      <c r="G14" t="inlineStr">
        <is>
          <t>東証</t>
        </is>
      </c>
      <c r="H14" t="inlineStr"/>
      <c r="I14" t="inlineStr"/>
      <c r="J14" t="inlineStr"/>
      <c r="K14" t="inlineStr"/>
      <c r="L14" t="inlineStr"/>
      <c r="M14" t="inlineStr">
        <is>
          <t>東証</t>
        </is>
      </c>
      <c r="N14" t="inlineStr"/>
      <c r="O14" t="inlineStr"/>
      <c r="P14" t="inlineStr"/>
      <c r="Q14" t="inlineStr"/>
      <c r="R14" t="b">
        <v>1</v>
      </c>
      <c r="S14" t="b">
        <v>1</v>
      </c>
      <c r="T14" t="inlineStr">
        <is>
          <t>0ポイント</t>
        </is>
      </c>
      <c r="U14" t="inlineStr"/>
      <c r="V14" t="inlineStr"/>
      <c r="W14" t="inlineStr"/>
      <c r="X14" t="inlineStr">
        <is>
          <t>10:27:09</t>
        </is>
      </c>
    </row>
    <row r="15">
      <c r="A15" t="n">
        <v>3196</v>
      </c>
      <c r="B15" t="inlineStr">
        <is>
          <t>完了</t>
        </is>
      </c>
      <c r="C15" t="inlineStr"/>
      <c r="D15" t="inlineStr">
        <is>
          <t>通常注文</t>
        </is>
      </c>
      <c r="E15" t="inlineStr">
        <is>
          <t>東京電力ホールディングス</t>
        </is>
      </c>
      <c r="F15" t="inlineStr">
        <is>
          <t>9501</t>
        </is>
      </c>
      <c r="G15" t="inlineStr">
        <is>
          <t>東証</t>
        </is>
      </c>
      <c r="H15" t="inlineStr">
        <is>
          <t>信新買 (日計り)</t>
        </is>
      </c>
      <c r="I15" t="inlineStr"/>
      <c r="J15" t="inlineStr"/>
      <c r="K15" t="inlineStr"/>
      <c r="L15" t="inlineStr"/>
      <c r="M15" t="inlineStr">
        <is>
          <t>東証</t>
        </is>
      </c>
      <c r="N15" t="inlineStr"/>
      <c r="O15" t="inlineStr"/>
      <c r="P15" t="inlineStr"/>
      <c r="Q15" t="inlineStr"/>
      <c r="R15" t="b">
        <v>1</v>
      </c>
      <c r="S15" t="b">
        <v>1</v>
      </c>
      <c r="T15" t="inlineStr">
        <is>
          <t>0ポイント</t>
        </is>
      </c>
      <c r="U15" t="inlineStr"/>
      <c r="V15" t="inlineStr">
        <is>
          <t>特定 / S 2025-09-01 00:00:00 760.7</t>
        </is>
      </c>
      <c r="W15" t="inlineStr"/>
      <c r="X15" t="inlineStr">
        <is>
          <t>10:34:09</t>
        </is>
      </c>
    </row>
    <row r="16">
      <c r="A16" t="n">
        <v>3197</v>
      </c>
      <c r="B16" t="inlineStr">
        <is>
          <t>完了</t>
        </is>
      </c>
      <c r="C16" t="inlineStr"/>
      <c r="D16" t="inlineStr">
        <is>
          <t>通常注文</t>
        </is>
      </c>
      <c r="E16" t="inlineStr">
        <is>
          <t>東京電力ホールディングス</t>
        </is>
      </c>
      <c r="F16" t="inlineStr">
        <is>
          <t>9501</t>
        </is>
      </c>
      <c r="G16" t="inlineStr">
        <is>
          <t>東証</t>
        </is>
      </c>
      <c r="H16" t="inlineStr"/>
      <c r="I16" t="inlineStr"/>
      <c r="J16" t="inlineStr"/>
      <c r="K16" t="inlineStr"/>
      <c r="L16" t="inlineStr"/>
      <c r="M16" t="inlineStr">
        <is>
          <t>東証</t>
        </is>
      </c>
      <c r="N16" t="inlineStr"/>
      <c r="O16" t="inlineStr"/>
      <c r="P16" t="inlineStr"/>
      <c r="Q16" t="inlineStr"/>
      <c r="R16" t="b">
        <v>1</v>
      </c>
      <c r="S16" t="b">
        <v>1</v>
      </c>
      <c r="T16" t="inlineStr">
        <is>
          <t>0ポイント</t>
        </is>
      </c>
      <c r="U16" t="inlineStr"/>
      <c r="V16" t="inlineStr"/>
      <c r="W16" t="inlineStr"/>
      <c r="X16" t="inlineStr">
        <is>
          <t>10:34:39</t>
        </is>
      </c>
    </row>
    <row r="17">
      <c r="A17" t="n">
        <v>3200</v>
      </c>
      <c r="B17" t="inlineStr">
        <is>
          <t>完了</t>
        </is>
      </c>
      <c r="C17" t="inlineStr"/>
      <c r="D17" t="inlineStr">
        <is>
          <t>通常注文</t>
        </is>
      </c>
      <c r="E17" t="inlineStr">
        <is>
          <t>東京電力ホールディングス</t>
        </is>
      </c>
      <c r="F17" t="inlineStr">
        <is>
          <t>9501</t>
        </is>
      </c>
      <c r="G17" t="inlineStr">
        <is>
          <t>東証</t>
        </is>
      </c>
      <c r="H17" t="inlineStr">
        <is>
          <t>信新買 (日計り)</t>
        </is>
      </c>
      <c r="I17" t="inlineStr"/>
      <c r="J17" t="inlineStr"/>
      <c r="K17" t="inlineStr"/>
      <c r="L17" t="inlineStr"/>
      <c r="M17" t="inlineStr">
        <is>
          <t>東証</t>
        </is>
      </c>
      <c r="N17" t="inlineStr"/>
      <c r="O17" t="inlineStr"/>
      <c r="P17" t="inlineStr"/>
      <c r="Q17" t="inlineStr"/>
      <c r="R17" t="b">
        <v>1</v>
      </c>
      <c r="S17" t="b">
        <v>1</v>
      </c>
      <c r="T17" t="inlineStr">
        <is>
          <t>0ポイント</t>
        </is>
      </c>
      <c r="U17" t="inlineStr"/>
      <c r="V17" t="inlineStr">
        <is>
          <t>特定 / S 2025-09-01 00:00:00 760.7</t>
        </is>
      </c>
      <c r="W17" t="inlineStr"/>
      <c r="X17" t="inlineStr">
        <is>
          <t>10:53:15</t>
        </is>
      </c>
    </row>
    <row r="18">
      <c r="A18" t="n">
        <v>3201</v>
      </c>
      <c r="B18" t="inlineStr">
        <is>
          <t>完了</t>
        </is>
      </c>
      <c r="C18" t="inlineStr"/>
      <c r="D18" t="inlineStr">
        <is>
          <t>通常注文</t>
        </is>
      </c>
      <c r="E18" t="inlineStr">
        <is>
          <t>東京電力ホールディングス</t>
        </is>
      </c>
      <c r="F18" t="inlineStr">
        <is>
          <t>9501</t>
        </is>
      </c>
      <c r="G18" t="inlineStr">
        <is>
          <t>東証</t>
        </is>
      </c>
      <c r="H18" t="inlineStr"/>
      <c r="I18" t="inlineStr"/>
      <c r="J18" t="inlineStr"/>
      <c r="K18" t="inlineStr"/>
      <c r="L18" t="inlineStr"/>
      <c r="M18" t="inlineStr">
        <is>
          <t>東証</t>
        </is>
      </c>
      <c r="N18" t="inlineStr"/>
      <c r="O18" t="inlineStr"/>
      <c r="P18" t="inlineStr"/>
      <c r="Q18" t="inlineStr"/>
      <c r="R18" t="b">
        <v>1</v>
      </c>
      <c r="S18" t="b">
        <v>1</v>
      </c>
      <c r="T18" t="inlineStr">
        <is>
          <t>0ポイント</t>
        </is>
      </c>
      <c r="U18" t="inlineStr"/>
      <c r="V18" t="inlineStr"/>
      <c r="W18" t="inlineStr"/>
      <c r="X18" t="inlineStr">
        <is>
          <t>10:53:42</t>
        </is>
      </c>
    </row>
    <row r="19">
      <c r="A19" t="n">
        <v>3202</v>
      </c>
      <c r="B19" t="inlineStr">
        <is>
          <t>完了</t>
        </is>
      </c>
      <c r="C19" t="inlineStr"/>
      <c r="D19" t="inlineStr">
        <is>
          <t>通常注文</t>
        </is>
      </c>
      <c r="E19" t="inlineStr">
        <is>
          <t>東京電力ホールディングス</t>
        </is>
      </c>
      <c r="F19" t="inlineStr">
        <is>
          <t>9501</t>
        </is>
      </c>
      <c r="G19" t="inlineStr">
        <is>
          <t>東証</t>
        </is>
      </c>
      <c r="H19" t="inlineStr">
        <is>
          <t>信新買 (日計り)</t>
        </is>
      </c>
      <c r="I19" t="inlineStr"/>
      <c r="J19" t="inlineStr"/>
      <c r="K19" t="inlineStr"/>
      <c r="L19" t="inlineStr"/>
      <c r="M19" t="inlineStr">
        <is>
          <t>東証</t>
        </is>
      </c>
      <c r="N19" t="inlineStr"/>
      <c r="O19" t="inlineStr"/>
      <c r="P19" t="inlineStr"/>
      <c r="Q19" t="inlineStr"/>
      <c r="R19" t="b">
        <v>1</v>
      </c>
      <c r="S19" t="b">
        <v>1</v>
      </c>
      <c r="T19" t="inlineStr">
        <is>
          <t>0ポイント</t>
        </is>
      </c>
      <c r="U19" t="inlineStr"/>
      <c r="V19" t="inlineStr">
        <is>
          <t>特定 / S 2025-09-01 00:00:00 760.7</t>
        </is>
      </c>
      <c r="W19" t="inlineStr"/>
      <c r="X19" t="inlineStr">
        <is>
          <t>10:54:12</t>
        </is>
      </c>
    </row>
    <row r="20">
      <c r="A20" t="n">
        <v>3203</v>
      </c>
      <c r="B20" t="inlineStr">
        <is>
          <t>完了</t>
        </is>
      </c>
      <c r="C20" t="inlineStr"/>
      <c r="D20" t="inlineStr">
        <is>
          <t>通常注文</t>
        </is>
      </c>
      <c r="E20" t="inlineStr">
        <is>
          <t>東京電力ホールディングス</t>
        </is>
      </c>
      <c r="F20" t="inlineStr">
        <is>
          <t>9501</t>
        </is>
      </c>
      <c r="G20" t="inlineStr">
        <is>
          <t>東証</t>
        </is>
      </c>
      <c r="H20" t="inlineStr"/>
      <c r="I20" t="inlineStr"/>
      <c r="J20" t="inlineStr"/>
      <c r="K20" t="inlineStr"/>
      <c r="L20" t="inlineStr"/>
      <c r="M20" t="inlineStr">
        <is>
          <t>東証</t>
        </is>
      </c>
      <c r="N20" t="inlineStr"/>
      <c r="O20" t="inlineStr"/>
      <c r="P20" t="inlineStr"/>
      <c r="Q20" t="inlineStr"/>
      <c r="R20" t="b">
        <v>1</v>
      </c>
      <c r="S20" t="b">
        <v>1</v>
      </c>
      <c r="T20" t="inlineStr">
        <is>
          <t>0ポイント</t>
        </is>
      </c>
      <c r="U20" t="inlineStr"/>
      <c r="V20" t="inlineStr"/>
      <c r="W20" t="inlineStr"/>
      <c r="X20" t="inlineStr">
        <is>
          <t>10:54:51</t>
        </is>
      </c>
    </row>
    <row r="21">
      <c r="A21" t="n">
        <v>3204</v>
      </c>
      <c r="B21" t="inlineStr">
        <is>
          <t>完了</t>
        </is>
      </c>
      <c r="C21" t="inlineStr"/>
      <c r="D21" t="inlineStr">
        <is>
          <t>通常注文</t>
        </is>
      </c>
      <c r="E21" t="inlineStr">
        <is>
          <t>東京電力ホールディングス</t>
        </is>
      </c>
      <c r="F21" t="inlineStr">
        <is>
          <t>9501</t>
        </is>
      </c>
      <c r="G21" t="inlineStr">
        <is>
          <t>東証</t>
        </is>
      </c>
      <c r="H21" t="inlineStr">
        <is>
          <t>信新買 (日計り)</t>
        </is>
      </c>
      <c r="I21" t="inlineStr"/>
      <c r="J21" t="inlineStr"/>
      <c r="K21" t="inlineStr"/>
      <c r="L21" t="inlineStr"/>
      <c r="M21" t="inlineStr">
        <is>
          <t>東証</t>
        </is>
      </c>
      <c r="N21" t="inlineStr"/>
      <c r="O21" t="inlineStr"/>
      <c r="P21" t="inlineStr"/>
      <c r="Q21" t="inlineStr"/>
      <c r="R21" t="b">
        <v>1</v>
      </c>
      <c r="S21" t="b">
        <v>1</v>
      </c>
      <c r="T21" t="inlineStr">
        <is>
          <t>0ポイント</t>
        </is>
      </c>
      <c r="U21" t="inlineStr"/>
      <c r="V21" t="inlineStr">
        <is>
          <t>特定 / S 2025-09-01 00:00:00 760.7</t>
        </is>
      </c>
      <c r="W21" t="inlineStr"/>
      <c r="X21" t="inlineStr">
        <is>
          <t>10:55:27</t>
        </is>
      </c>
    </row>
    <row r="22">
      <c r="A22" t="n">
        <v>3205</v>
      </c>
      <c r="B22" t="inlineStr">
        <is>
          <t>完了</t>
        </is>
      </c>
      <c r="C22" t="inlineStr"/>
      <c r="D22" t="inlineStr">
        <is>
          <t>通常注文</t>
        </is>
      </c>
      <c r="E22" t="inlineStr">
        <is>
          <t>東京電力ホールディングス</t>
        </is>
      </c>
      <c r="F22" t="inlineStr">
        <is>
          <t>9501</t>
        </is>
      </c>
      <c r="G22" t="inlineStr">
        <is>
          <t>東証</t>
        </is>
      </c>
      <c r="H22" t="inlineStr"/>
      <c r="I22" t="inlineStr"/>
      <c r="J22" t="inlineStr"/>
      <c r="K22" t="inlineStr"/>
      <c r="L22" t="inlineStr"/>
      <c r="M22" t="inlineStr">
        <is>
          <t>東証</t>
        </is>
      </c>
      <c r="N22" t="inlineStr"/>
      <c r="O22" t="inlineStr"/>
      <c r="P22" t="inlineStr"/>
      <c r="Q22" t="inlineStr"/>
      <c r="R22" t="b">
        <v>1</v>
      </c>
      <c r="S22" t="b">
        <v>1</v>
      </c>
      <c r="T22" t="inlineStr">
        <is>
          <t>0ポイント</t>
        </is>
      </c>
      <c r="U22" t="inlineStr"/>
      <c r="V22" t="inlineStr"/>
      <c r="W22" t="inlineStr"/>
      <c r="X22" t="inlineStr">
        <is>
          <t>10:55:59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斉藤優樹</dc:creator>
  <dcterms:created xmlns:dcterms="http://purl.org/dc/terms/" xmlns:xsi="http://www.w3.org/2001/XMLSchema-instance" xsi:type="dcterms:W3CDTF">2025-04-14T11:12:25Z</dcterms:created>
  <dcterms:modified xmlns:dcterms="http://purl.org/dc/terms/" xmlns:xsi="http://www.w3.org/2001/XMLSchema-instance" xsi:type="dcterms:W3CDTF">2025-09-05T01:37:33Z</dcterms:modified>
  <cp:lastModifiedBy>優樹 斉藤</cp:lastModifiedBy>
  <cp:lastPrinted>2025-08-18T11:40:19Z</cp:lastPrinted>
</cp:coreProperties>
</file>