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49" i="1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I3"/>
  <c r="J3" s="1"/>
  <c r="I4"/>
  <c r="J4" s="1"/>
  <c r="I5"/>
  <c r="J5" s="1"/>
  <c r="I6"/>
  <c r="J6" s="1"/>
  <c r="I7"/>
  <c r="J7" s="1"/>
  <c r="I8"/>
  <c r="J8" s="1"/>
  <c r="I9"/>
  <c r="J9" s="1"/>
  <c r="I10"/>
  <c r="J10" s="1"/>
  <c r="I11"/>
  <c r="J11" s="1"/>
  <c r="I12"/>
  <c r="J12" s="1"/>
  <c r="I13"/>
  <c r="J13" s="1"/>
  <c r="I14"/>
  <c r="J14" s="1"/>
  <c r="I15"/>
  <c r="J15" s="1"/>
  <c r="I16"/>
  <c r="J16" s="1"/>
  <c r="I17"/>
  <c r="J17" s="1"/>
  <c r="I18"/>
  <c r="J18" s="1"/>
  <c r="I19"/>
  <c r="J19" s="1"/>
  <c r="I20"/>
  <c r="J20" s="1"/>
  <c r="I21"/>
  <c r="J21" s="1"/>
  <c r="I22"/>
  <c r="J22" s="1"/>
  <c r="I23"/>
  <c r="J23" s="1"/>
  <c r="I24"/>
  <c r="J24" s="1"/>
  <c r="I25"/>
  <c r="J25" s="1"/>
  <c r="I26"/>
  <c r="J26" s="1"/>
  <c r="I27"/>
  <c r="J27" s="1"/>
  <c r="I28"/>
  <c r="J28" s="1"/>
  <c r="I29"/>
  <c r="J29" s="1"/>
  <c r="I30"/>
  <c r="J30" s="1"/>
  <c r="I31"/>
  <c r="J31" s="1"/>
  <c r="I32"/>
  <c r="J32" s="1"/>
  <c r="I33"/>
  <c r="J33" s="1"/>
  <c r="I34"/>
  <c r="J34" s="1"/>
  <c r="I35"/>
  <c r="J35" s="1"/>
  <c r="I36"/>
  <c r="J36" s="1"/>
  <c r="I37"/>
  <c r="J37" s="1"/>
  <c r="I38"/>
  <c r="J38" s="1"/>
  <c r="I39"/>
  <c r="J39" s="1"/>
  <c r="I40"/>
  <c r="J40" s="1"/>
  <c r="I41"/>
  <c r="J41" s="1"/>
  <c r="I42"/>
  <c r="J42" s="1"/>
  <c r="I43"/>
  <c r="J43" s="1"/>
  <c r="I44"/>
  <c r="J44" s="1"/>
  <c r="I45"/>
  <c r="J45" s="1"/>
  <c r="I46"/>
  <c r="J46" s="1"/>
  <c r="I47"/>
  <c r="J47" s="1"/>
  <c r="I48"/>
  <c r="J48" s="1"/>
  <c r="I49"/>
  <c r="J49" s="1"/>
  <c r="I2"/>
  <c r="J2" s="1"/>
  <c r="E3"/>
  <c r="F3" s="1"/>
  <c r="E4"/>
  <c r="F4" s="1"/>
  <c r="E5"/>
  <c r="F5" s="1"/>
  <c r="E6"/>
  <c r="F6" s="1"/>
  <c r="E7"/>
  <c r="F7" s="1"/>
  <c r="E8"/>
  <c r="F8" s="1"/>
  <c r="E9"/>
  <c r="F9" s="1"/>
  <c r="E10"/>
  <c r="F10" s="1"/>
  <c r="E11"/>
  <c r="F11" s="1"/>
  <c r="E12"/>
  <c r="F12" s="1"/>
  <c r="E13"/>
  <c r="F13" s="1"/>
  <c r="E14"/>
  <c r="F14" s="1"/>
  <c r="E15"/>
  <c r="F15" s="1"/>
  <c r="E16"/>
  <c r="F16" s="1"/>
  <c r="E17"/>
  <c r="F17" s="1"/>
  <c r="E18"/>
  <c r="F18" s="1"/>
  <c r="E19"/>
  <c r="F19" s="1"/>
  <c r="E20"/>
  <c r="F20" s="1"/>
  <c r="E21"/>
  <c r="F21" s="1"/>
  <c r="E22"/>
  <c r="F22" s="1"/>
  <c r="E23"/>
  <c r="F23" s="1"/>
  <c r="E24"/>
  <c r="F24" s="1"/>
  <c r="E25"/>
  <c r="F25" s="1"/>
  <c r="E26"/>
  <c r="F26" s="1"/>
  <c r="E27"/>
  <c r="F27" s="1"/>
  <c r="E28"/>
  <c r="F28" s="1"/>
  <c r="E29"/>
  <c r="F29" s="1"/>
  <c r="E30"/>
  <c r="F30" s="1"/>
  <c r="E31"/>
  <c r="F31" s="1"/>
  <c r="E32"/>
  <c r="F32" s="1"/>
  <c r="E33"/>
  <c r="F33" s="1"/>
  <c r="E34"/>
  <c r="F34" s="1"/>
  <c r="E35"/>
  <c r="F35" s="1"/>
  <c r="E36"/>
  <c r="F36" s="1"/>
  <c r="E37"/>
  <c r="F37" s="1"/>
  <c r="E38"/>
  <c r="F38" s="1"/>
  <c r="E39"/>
  <c r="F39" s="1"/>
  <c r="E40"/>
  <c r="F40" s="1"/>
  <c r="E41"/>
  <c r="F41" s="1"/>
  <c r="E42"/>
  <c r="F42" s="1"/>
  <c r="E43"/>
  <c r="F43" s="1"/>
  <c r="E44"/>
  <c r="F44" s="1"/>
  <c r="E45"/>
  <c r="F45" s="1"/>
  <c r="E46"/>
  <c r="F46" s="1"/>
  <c r="E47"/>
  <c r="F47" s="1"/>
  <c r="E48"/>
  <c r="F48" s="1"/>
  <c r="E49"/>
  <c r="F49" s="1"/>
  <c r="E2"/>
  <c r="F2" s="1"/>
  <c r="D3" a="1"/>
  <c r="D3" s="1"/>
  <c r="D4" a="1"/>
  <c r="D4" s="1"/>
  <c r="D5" a="1"/>
  <c r="D5" s="1"/>
  <c r="D6" a="1"/>
  <c r="D6" s="1"/>
  <c r="D7" a="1"/>
  <c r="D7" s="1"/>
  <c r="D8" a="1"/>
  <c r="D8" s="1"/>
  <c r="D9" a="1"/>
  <c r="D9" s="1"/>
  <c r="D10" a="1"/>
  <c r="D10" s="1"/>
  <c r="D11" a="1"/>
  <c r="D11" s="1"/>
  <c r="D12" a="1"/>
  <c r="D12" s="1"/>
  <c r="D13" a="1"/>
  <c r="D13" s="1"/>
  <c r="D14" a="1"/>
  <c r="D14" s="1"/>
  <c r="D17" a="1"/>
  <c r="D17" s="1"/>
  <c r="D18" a="1"/>
  <c r="D18" s="1"/>
  <c r="D20" a="1"/>
  <c r="D20" s="1"/>
  <c r="D21" a="1"/>
  <c r="D21" s="1"/>
  <c r="D22" a="1"/>
  <c r="D22" s="1"/>
  <c r="D23" a="1"/>
  <c r="D23" s="1"/>
  <c r="D24" a="1"/>
  <c r="D24" s="1"/>
  <c r="D25" a="1"/>
  <c r="D25" s="1"/>
  <c r="D26" a="1"/>
  <c r="D26" s="1"/>
  <c r="D27" a="1"/>
  <c r="D27" s="1"/>
  <c r="D28" a="1"/>
  <c r="D28" s="1"/>
  <c r="D30" a="1"/>
  <c r="D30" s="1"/>
  <c r="D32" a="1"/>
  <c r="D32" s="1"/>
  <c r="D33" a="1"/>
  <c r="D33" s="1"/>
  <c r="D34" a="1"/>
  <c r="D34" s="1"/>
  <c r="D35" a="1"/>
  <c r="D35" s="1"/>
  <c r="D36" a="1"/>
  <c r="D36" s="1"/>
  <c r="D37" a="1"/>
  <c r="D37" s="1"/>
  <c r="D38" a="1"/>
  <c r="D38" s="1"/>
  <c r="D40" a="1"/>
  <c r="D40" s="1"/>
  <c r="D41" a="1"/>
  <c r="D41" s="1"/>
  <c r="D44" a="1"/>
  <c r="D44" s="1"/>
  <c r="D46" a="1"/>
  <c r="D46" s="1"/>
  <c r="D48" a="1"/>
  <c r="D48" s="1"/>
  <c r="D49" a="1"/>
  <c r="D49" s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2"/>
</calcChain>
</file>

<file path=xl/sharedStrings.xml><?xml version="1.0" encoding="utf-8"?>
<sst xmlns="http://schemas.openxmlformats.org/spreadsheetml/2006/main" count="176" uniqueCount="174">
  <si>
    <t>id</t>
    <phoneticPr fontId="1" type="noConversion"/>
  </si>
  <si>
    <t>给宝宝吃感冒药前，你必须要了解这4点</t>
  </si>
  <si>
    <t>怀孕多久能测出来？验孕棒的准确率有多高？</t>
  </si>
  <si>
    <t>儿科医生教你：如何看宝宝血常规化验单</t>
  </si>
  <si>
    <t>什么是胎盘成熟度？补钙会导致胎盘老化？</t>
  </si>
  <si>
    <t>乱补不如不补！儿保医生教你：正确补钙方法</t>
  </si>
  <si>
    <t>想顺产？你的胎盘位置正常吗？</t>
  </si>
  <si>
    <t>宝宝一放下就醒？学会这几招，和抱睡说拜拜！</t>
  </si>
  <si>
    <t>宫颈管短易早产？你的宫颈长度正常吗？</t>
  </si>
  <si>
    <t>这样的肚脐，暗示宝宝生病了！</t>
  </si>
  <si>
    <t>宫颈出血：每个女人都会得？不治会成癌？</t>
  </si>
  <si>
    <t>宝宝不爱喝奶吃饭？你或许是那个元凶！</t>
  </si>
  <si>
    <t>产检：从孕酮看胎儿发育状况！黄体酮真是保胎神药？</t>
  </si>
  <si>
    <t>宝宝睡觉打呼噜竟是一种病？！</t>
  </si>
  <si>
    <t>孕期出血=流产？这个指标告诉你胎儿好不好</t>
  </si>
  <si>
    <t>宝宝是否缺钙？检测“4步走”</t>
  </si>
  <si>
    <t>无痛分娩：真能让生孩子不痛？</t>
  </si>
  <si>
    <t>宝宝冬天拉肚子，止泻有诀窍！</t>
  </si>
  <si>
    <t>7类孕妈易患高血压，看你是吗？</t>
  </si>
  <si>
    <t>宝宝红屁股？预防治疗有妙招</t>
  </si>
  <si>
    <t>儿科专家送你：宝宝一觉到天亮的秘诀</t>
  </si>
  <si>
    <t>宝宝不爱吃饭？找对原因很关键！</t>
  </si>
  <si>
    <t>纸尿裤实验室测评：吸水性、透气性哪家强</t>
  </si>
  <si>
    <t>儿科专家教你：如何给宝宝洗澡和抚触</t>
  </si>
  <si>
    <t>时长</t>
    <phoneticPr fontId="1" type="noConversion"/>
  </si>
  <si>
    <t>http://v.qq.com/page/j/t/r/j03823xkgtr.html</t>
  </si>
  <si>
    <t>http://v.qq.com/page/m/m/t/m0381wmejmt.html</t>
  </si>
  <si>
    <t>http://v.qq.com/page/a/b/7/a03797auyb7.html</t>
  </si>
  <si>
    <t>http://v.qq.com/page/f/0/7/f0379qzi007.html</t>
  </si>
  <si>
    <t>http://v.qq.com/page/o/1/t/o0377xhg11t.html</t>
  </si>
  <si>
    <t>http://v.qq.com/page/d/i/x/d037632c9ix.html</t>
  </si>
  <si>
    <t>http://v.qq.com/page/v/m/o/v0375pgg9mo.html</t>
  </si>
  <si>
    <t>http://v.qq.com/page/m/v/s/m0374h05yvs.html</t>
  </si>
  <si>
    <t>http://v.qq.com/page/j/h/2/j03739lb6h2.html</t>
  </si>
  <si>
    <t>http://v.qq.com/page/h/5/3/h0372fujq53.html</t>
  </si>
  <si>
    <t>http://v.qq.com/page/c/g/g/c0367wxcegg.html</t>
  </si>
  <si>
    <t>http://v.qq.com/page/s/y/f/s03669dxbyf.html</t>
  </si>
  <si>
    <t>http://v.qq.com/page/j/b/6/j0365axs1b6.html</t>
  </si>
  <si>
    <t>http://v.qq.com/page/v/7/n/v03645cjy7n.html</t>
  </si>
  <si>
    <t>http://v.qq.com/page/h/0/y/h0362ni9v0y.html</t>
  </si>
  <si>
    <t>http://v.qq.com/page/g/s/9/g0361ssizs9.html</t>
  </si>
  <si>
    <t>http://v.qq.com/page/u/f/1/u0360s9r1f1.html</t>
  </si>
  <si>
    <t>http://v.qq.com/page/b/l/j/b0359r36llj.html</t>
  </si>
  <si>
    <t>http://v.qq.com/page/q/w/g/q03589ntewg.html</t>
  </si>
  <si>
    <t>http://v.qq.com/page/u/t/9/u03577f8tt9.html</t>
  </si>
  <si>
    <t>http://v.qq.com/page/n/2/4/n0356usfl24.html</t>
  </si>
  <si>
    <t>http://v.qq.com/page/u/4/7/u03553g6f47.html</t>
  </si>
  <si>
    <t>http://v.qq.com/page/g/e/r/g0196vycber.html</t>
  </si>
  <si>
    <t>http://v.qq.com/page/k/y/d/k0383z6gwyd.html</t>
    <phoneticPr fontId="1" type="noConversion"/>
  </si>
  <si>
    <t>宝宝这种腹疼是疝气作祟，必须手术治疗</t>
  </si>
  <si>
    <t>产后多久来月经正常？恶露是什么鬼？</t>
  </si>
  <si>
    <t>越胖的孩子越营养不良？</t>
  </si>
  <si>
    <t>牢记剖宫产后4件事 让你恢复得更快</t>
  </si>
  <si>
    <t>宝宝枕秃、多汗，是缺钙吗？</t>
  </si>
  <si>
    <t>孕期吃错了 会得糖尿病？</t>
  </si>
  <si>
    <t>秋季腹泻不是简单拉肚子！教你如何鉴别</t>
  </si>
  <si>
    <t>揭秘：剖腹产手术全过程</t>
  </si>
  <si>
    <t>益生菌这么吃更有效！很多家长不知道</t>
  </si>
  <si>
    <t>这种病，最爱盯上男宝宝！</t>
  </si>
  <si>
    <t>孕期这么吃，你好宝宝也好！</t>
  </si>
  <si>
    <t>宝宝身高体重标准！你家孩子达标吗</t>
  </si>
  <si>
    <t>头胎剖腹产，二胎还能顺产吗？</t>
  </si>
  <si>
    <t>如何选择益生菌？儿科专家给的5点建议</t>
  </si>
  <si>
    <t>想顺产？这几类孕妈必须剖腹产！</t>
  </si>
  <si>
    <t>对抗宝宝湿疹，这样用药和护理最有效！</t>
  </si>
  <si>
    <t>玩具、爬爬垫...揭秘宝宝身边的铅中毒杀手</t>
  </si>
  <si>
    <t>北大医院营养师告诉你：孕期体重增长多少合适？</t>
  </si>
  <si>
    <t>宝宝眼屎多、流眼泪？可能惹上了这4种病</t>
  </si>
  <si>
    <t>产科专家教你看懂：“B超大排畸”检查单</t>
  </si>
  <si>
    <t>对于这些宝宝 牛奶堪比“毒药”！</t>
  </si>
  <si>
    <t>北大医院专家送你：孕期B超检查时间表</t>
  </si>
  <si>
    <t>这些表现是孩子斜视弱视征兆，你家孩子有吗</t>
  </si>
  <si>
    <t>http://v.qq.com/page/h/8/b/h0354mogc8b.html</t>
  </si>
  <si>
    <t>http://v.qq.com/page/z/a/5/z0353cq7la5.html</t>
  </si>
  <si>
    <t>http://v.qq.com/page/c/a/k/c03525kziak.html</t>
  </si>
  <si>
    <t>http://v.qq.com/page/y/1/w/y0351rnqz1w.html</t>
  </si>
  <si>
    <t>http://v.qq.com/page/s/f/e/s0350jcavfe.html</t>
  </si>
  <si>
    <t>http://v.qq.com/page/m/l/z/m0348gfezlz.html</t>
  </si>
  <si>
    <t>http://v.qq.com/page/x/w/h/x0348f0mdwh.html</t>
  </si>
  <si>
    <t>http://v.qq.com/page/p/l/d/p0346du1jld.html</t>
  </si>
  <si>
    <t>http://v.qq.com/page/s/o/u/s0345i20vou.html</t>
  </si>
  <si>
    <t>http://v.qq.com/page/j/2/r/j0343b6212r.html</t>
  </si>
  <si>
    <t>http://v.qq.com/page/r/1/4/r0342err314.html</t>
  </si>
  <si>
    <t>http://v.qq.com/page/d/7/n/d0341wjrk7n.html</t>
  </si>
  <si>
    <t>http://v.qq.com/page/d/w/j/d0340y7nawj.html</t>
  </si>
  <si>
    <t>http://v.qq.com/page/u/a/t/u0339bucnat.html</t>
  </si>
  <si>
    <t>http://v.qq.com/page/o/6/m/o0338swag6m.html</t>
  </si>
  <si>
    <t>http://v.qq.com/page/n/c/m/n03373k1ecm.html</t>
  </si>
  <si>
    <t>http://v.qq.com/page/z/9/m/z0336j22o9m.html</t>
  </si>
  <si>
    <t>http://v.qq.com/page/h/f/k/h0335807ofk.html</t>
  </si>
  <si>
    <t>http://v.qq.com/page/n/9/4/n0332xb1i94.html</t>
  </si>
  <si>
    <t>http://v.qq.com/page/w/r/3/w0331dzqsr3.html</t>
  </si>
  <si>
    <t>http://v.qq.com/page/e/s/p/e0330x053sp.html</t>
  </si>
  <si>
    <t>http://v.qq.com/page/k/k/k/k0329m8n1kk.html</t>
  </si>
  <si>
    <t>http://v.qq.com/page/i/q/r/i0328za50qr.html</t>
  </si>
  <si>
    <t>http://v.qq.com/page/r/h/8/r03282pu2h8.html</t>
  </si>
  <si>
    <t>人称</t>
    <phoneticPr fontId="1" type="noConversion"/>
  </si>
  <si>
    <t>孕妇最缺7种营养 千别忘了补！</t>
  </si>
  <si>
    <t>Words_of_the_Title</t>
  </si>
  <si>
    <t>English_or_not</t>
  </si>
  <si>
    <t>person</t>
  </si>
  <si>
    <t>Sentence_Structure_of_the_Title</t>
  </si>
  <si>
    <t>the_Length_of_one_Episode</t>
  </si>
  <si>
    <t>Release_Date</t>
  </si>
  <si>
    <t xml:space="preserve"> Release_Week</t>
  </si>
  <si>
    <t>the_Playback_Amount_of_one_Episode</t>
  </si>
  <si>
    <t>PageUrl</t>
  </si>
  <si>
    <t>Title</t>
    <phoneticPr fontId="1" type="noConversion"/>
  </si>
  <si>
    <t>8小时前</t>
    <phoneticPr fontId="1" type="noConversion"/>
  </si>
  <si>
    <t>525,60,97,6298,992,45,1004,1357,768,830,1153,</t>
  </si>
  <si>
    <t>462,3144,407,4014,2072,6299,1489,943,40,6300,99,5248,</t>
  </si>
  <si>
    <t>3993,2584,291,484,60,3320,6301,</t>
  </si>
  <si>
    <t>28,395,5690,6302,3563,737,3400,5690,6303,</t>
  </si>
  <si>
    <t>95,210,153,5310,210,1854,5875,1667,2584,648,3563,926,</t>
  </si>
  <si>
    <t>1179,3478,45,40,5690,5334,2441,58,</t>
  </si>
  <si>
    <t>60,352,6108,464,3466,46,830,3718,381,5319,1720,523,6304,</t>
  </si>
  <si>
    <t>5770,2626,1775,923,3292,45,40,5770,6305,2441,58,</t>
  </si>
  <si>
    <t>84,40,6121,6306,60,798,3053,</t>
  </si>
  <si>
    <t>5770,4780,1146,1366,303,4862,6307,6308,6309,</t>
  </si>
  <si>
    <t>60,153,6310,988,1039,45,5662,5727,4768,</t>
  </si>
  <si>
    <t>4688,1490,264,5721,484,4832,1110,4800,6311,5689,6312,37,3258,</t>
  </si>
  <si>
    <t>60,1687,5489,1164,2869,2786,</t>
  </si>
  <si>
    <t>386,4780,5173,42,6313,953,45,4832,3332,</t>
  </si>
  <si>
    <t>60,1334,2779,3469,6314,409,</t>
  </si>
  <si>
    <t>6315,2104,22,5427,6316,</t>
  </si>
  <si>
    <t>60,4706,5240,6317,99,6318,</t>
  </si>
  <si>
    <t>6319,1489,30,923,1335,5300,1233,395,58,</t>
  </si>
  <si>
    <t>60,32,4806,2583,2577,99,241,</t>
  </si>
  <si>
    <t>1212,913,6073,60,6234,2055,6320,40,1586,</t>
  </si>
  <si>
    <t>60,2014,1039,2581,1021,2134,1134,4127,</t>
  </si>
  <si>
    <t>364,6321,365,6322,6323,6324,3948,</t>
  </si>
  <si>
    <t>1212,913,2584,291,525,60,2362,381,1130,1131,</t>
  </si>
  <si>
    <t>60,1010,5672,1122,395,6325,6326,1004,5000,2577,</t>
  </si>
  <si>
    <t>494,3144,1289,4769,2441,3588,1785,4026,</t>
  </si>
  <si>
    <t>882,3187,40,159,882,6109,</t>
  </si>
  <si>
    <t>6174,5843,463,2039,911,274,45,6327,6328,1205,</t>
  </si>
  <si>
    <t>60,3672,6329,1024,6330,395,2779,58,</t>
  </si>
  <si>
    <t>386,97,871,4862,5722,</t>
  </si>
  <si>
    <t>503,541,33,480,5240,2584,291,5159,</t>
  </si>
  <si>
    <t>56,3148,5000,5174,</t>
  </si>
  <si>
    <t>527,309,97,763,922,1231,232,1499,</t>
  </si>
  <si>
    <t>1010,2786,3713,6331,3958,60,</t>
  </si>
  <si>
    <t>386,309,97,6332,60,6333,</t>
  </si>
  <si>
    <t>60,6334,2573,317,159,2572,58,</t>
  </si>
  <si>
    <t>6335,3148,799,1971,83,3478,58,</t>
  </si>
  <si>
    <t>291,526,527,1212,913,525,40,904,1522,</t>
  </si>
  <si>
    <t>1179,3478,830,6336,1489,30,1004,3148,</t>
  </si>
  <si>
    <t>401,60,1220,84,2580,381,970,338,922,</t>
  </si>
  <si>
    <t>3337,338,396,5918,249,116,6337,210,</t>
  </si>
  <si>
    <t>2269,1129,1129,6338,56,60,148,40,6339,1729,</t>
  </si>
  <si>
    <t>6340,3658,6341,953,45,386,5506,6342,1578,1762,</t>
  </si>
  <si>
    <t>60,3238,1024,6343,103,3782,1336,830,1050,2786,</t>
  </si>
  <si>
    <t>6344,913,2584,6345,1491,931,6346,6347,1473,20,</t>
  </si>
  <si>
    <t>3377,884,60,596,6348,1311,6349,</t>
  </si>
  <si>
    <t>6340,3658,913,6073,386,1491,931,1473,6350,</t>
  </si>
  <si>
    <t>884,6144,6351,159,4968,2563,3493,317,159,99,58,</t>
  </si>
  <si>
    <t>Relative</t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</si>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</sst>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1" applyAlignment="1" applyProtection="1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.qq.com/page/k/y/d/k0383z6gwy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topLeftCell="A43" workbookViewId="0">
      <selection activeCell="P1" sqref="P1:AF1"/>
    </sheetView>
  </sheetViews>
  <sheetFormatPr defaultRowHeight="13.5"/>
  <cols>
    <col min="2" max="2" width="11.25" customWidth="1"/>
    <col min="3" max="3" width="6.125" customWidth="1"/>
    <col min="4" max="4" width="10.375" customWidth="1"/>
    <col min="5" max="5" width="24.375" hidden="1" customWidth="1"/>
    <col min="6" max="6" width="5.875" customWidth="1"/>
    <col min="7" max="7" width="7.875" customWidth="1"/>
    <col min="8" max="9" width="0" hidden="1" customWidth="1"/>
    <col min="10" max="10" width="7.125" style="5" customWidth="1"/>
    <col min="11" max="11" width="13" customWidth="1"/>
    <col min="12" max="12" width="5.25" customWidth="1"/>
  </cols>
  <sheetData>
    <row r="1" spans="1:32" ht="14.25">
      <c r="A1" t="s">
        <v>0</v>
      </c>
      <c r="B1" s="6" t="s">
        <v>107</v>
      </c>
      <c r="C1" s="6" t="s">
        <v>98</v>
      </c>
      <c r="D1" s="6" t="s">
        <v>99</v>
      </c>
      <c r="E1" t="s">
        <v>96</v>
      </c>
      <c r="F1" s="6" t="s">
        <v>100</v>
      </c>
      <c r="G1" s="6" t="s">
        <v>101</v>
      </c>
      <c r="H1" t="s">
        <v>24</v>
      </c>
      <c r="J1" s="6" t="s">
        <v>102</v>
      </c>
      <c r="K1" s="6" t="s">
        <v>103</v>
      </c>
      <c r="L1" s="6" t="s">
        <v>104</v>
      </c>
      <c r="M1" s="6" t="s">
        <v>105</v>
      </c>
      <c r="N1" s="7" t="s">
        <v>106</v>
      </c>
      <c r="O1" t="s">
        <v>156</v>
      </c>
      <c r="P1" s="8" t="s">
        <v>157</v>
      </c>
      <c r="Q1" s="8" t="s">
        <v>158</v>
      </c>
      <c r="R1" s="8" t="s">
        <v>159</v>
      </c>
      <c r="S1" s="8" t="s">
        <v>160</v>
      </c>
      <c r="T1" s="8" t="s">
        <v>161</v>
      </c>
      <c r="U1" s="8" t="s">
        <v>162</v>
      </c>
      <c r="V1" s="8" t="s">
        <v>163</v>
      </c>
      <c r="W1" s="8" t="s">
        <v>164</v>
      </c>
      <c r="X1" s="8" t="s">
        <v>165</v>
      </c>
      <c r="Y1" s="8" t="s">
        <v>166</v>
      </c>
      <c r="Z1" s="8" t="s">
        <v>167</v>
      </c>
      <c r="AA1" s="8" t="s">
        <v>168</v>
      </c>
      <c r="AB1" s="8" t="s">
        <v>169</v>
      </c>
      <c r="AC1" s="8" t="s">
        <v>170</v>
      </c>
      <c r="AD1" s="8" t="s">
        <v>171</v>
      </c>
      <c r="AE1" s="8" t="s">
        <v>172</v>
      </c>
      <c r="AF1" s="8" t="s">
        <v>173</v>
      </c>
    </row>
    <row r="2" spans="1:32">
      <c r="A2">
        <v>1</v>
      </c>
      <c r="B2" t="s">
        <v>1</v>
      </c>
      <c r="C2">
        <f>LEN(B2)</f>
        <v>18</v>
      </c>
      <c r="D2">
        <v>0</v>
      </c>
      <c r="E2">
        <f>IFERROR(FIND("你",B2),0)</f>
        <v>10</v>
      </c>
      <c r="F2">
        <f>IF(E2&gt;0,2,E2)</f>
        <v>2</v>
      </c>
      <c r="H2" s="1">
        <v>0.18333333333333335</v>
      </c>
      <c r="I2" s="1" t="str">
        <f>TEXT(H2,"[s]")</f>
        <v>15840</v>
      </c>
      <c r="J2" s="5">
        <f>I2/60</f>
        <v>264</v>
      </c>
      <c r="K2" t="s">
        <v>108</v>
      </c>
      <c r="M2">
        <v>234</v>
      </c>
      <c r="N2" s="4" t="s">
        <v>48</v>
      </c>
      <c r="O2" t="s">
        <v>109</v>
      </c>
      <c r="P2">
        <v>525</v>
      </c>
      <c r="Q2">
        <v>60</v>
      </c>
      <c r="R2">
        <v>97</v>
      </c>
      <c r="S2">
        <v>6298</v>
      </c>
      <c r="T2">
        <v>992</v>
      </c>
      <c r="U2">
        <v>45</v>
      </c>
      <c r="V2">
        <v>1004</v>
      </c>
      <c r="W2">
        <v>1357</v>
      </c>
      <c r="X2">
        <v>768</v>
      </c>
      <c r="Y2">
        <v>830</v>
      </c>
      <c r="Z2">
        <v>1153</v>
      </c>
    </row>
    <row r="3" spans="1:32">
      <c r="A3">
        <v>2</v>
      </c>
      <c r="B3" t="s">
        <v>2</v>
      </c>
      <c r="C3">
        <f t="shared" ref="C3:C49" si="0">LEN(B3)</f>
        <v>20</v>
      </c>
      <c r="D3">
        <f t="array" ref="D3">COUNT(1/SEARCHB("?",B3)*ISNUMBER(B3)=0)</f>
        <v>0</v>
      </c>
      <c r="E3">
        <f t="shared" ref="E3:E49" si="1">IFERROR(FIND("你",B3),0)</f>
        <v>0</v>
      </c>
      <c r="F3">
        <f t="shared" ref="F3:F49" si="2">IF(E3&gt;0,2,E3)</f>
        <v>0</v>
      </c>
      <c r="H3" s="1">
        <v>0.1763888888888889</v>
      </c>
      <c r="I3" s="1" t="str">
        <f t="shared" ref="I3:I49" si="3">TEXT(H3,"[s]")</f>
        <v>15240</v>
      </c>
      <c r="J3" s="5">
        <f t="shared" ref="J3:J49" si="4">I3/60</f>
        <v>254</v>
      </c>
      <c r="K3" s="3">
        <v>42802</v>
      </c>
      <c r="L3" s="3" t="str">
        <f t="shared" ref="L3:L49" si="5">""&amp;WEEKDAY(K3,2)</f>
        <v>3</v>
      </c>
      <c r="M3">
        <v>516000</v>
      </c>
      <c r="N3" t="s">
        <v>25</v>
      </c>
      <c r="O3" t="s">
        <v>110</v>
      </c>
      <c r="P3">
        <v>462</v>
      </c>
      <c r="Q3">
        <v>3144</v>
      </c>
      <c r="R3">
        <v>407</v>
      </c>
      <c r="S3">
        <v>4014</v>
      </c>
      <c r="T3">
        <v>2072</v>
      </c>
      <c r="U3">
        <v>6299</v>
      </c>
      <c r="V3">
        <v>1489</v>
      </c>
      <c r="W3">
        <v>943</v>
      </c>
      <c r="X3">
        <v>40</v>
      </c>
      <c r="Y3">
        <v>6300</v>
      </c>
      <c r="Z3">
        <v>99</v>
      </c>
      <c r="AA3">
        <v>5248</v>
      </c>
    </row>
    <row r="4" spans="1:32">
      <c r="A4">
        <v>3</v>
      </c>
      <c r="B4" t="s">
        <v>3</v>
      </c>
      <c r="C4">
        <f t="shared" si="0"/>
        <v>18</v>
      </c>
      <c r="D4">
        <f t="array" ref="D4">COUNT(1/SEARCHB("?",B4)*ISNUMBER(B4)=0)</f>
        <v>0</v>
      </c>
      <c r="E4">
        <f t="shared" si="1"/>
        <v>6</v>
      </c>
      <c r="F4">
        <f t="shared" si="2"/>
        <v>2</v>
      </c>
      <c r="H4" s="1">
        <v>0.17152777777777775</v>
      </c>
      <c r="I4" s="1" t="str">
        <f t="shared" si="3"/>
        <v>14820</v>
      </c>
      <c r="J4" s="5">
        <f t="shared" si="4"/>
        <v>247</v>
      </c>
      <c r="K4" s="3">
        <v>42800</v>
      </c>
      <c r="L4" s="3" t="str">
        <f t="shared" si="5"/>
        <v>1</v>
      </c>
      <c r="M4">
        <v>513000</v>
      </c>
      <c r="N4" t="s">
        <v>26</v>
      </c>
      <c r="O4" t="s">
        <v>111</v>
      </c>
      <c r="P4">
        <v>3993</v>
      </c>
      <c r="Q4">
        <v>2584</v>
      </c>
      <c r="R4">
        <v>291</v>
      </c>
      <c r="S4">
        <v>484</v>
      </c>
      <c r="T4">
        <v>60</v>
      </c>
      <c r="U4">
        <v>3320</v>
      </c>
      <c r="V4">
        <v>6301</v>
      </c>
    </row>
    <row r="5" spans="1:32">
      <c r="A5">
        <v>4</v>
      </c>
      <c r="B5" t="s">
        <v>4</v>
      </c>
      <c r="C5">
        <f t="shared" si="0"/>
        <v>19</v>
      </c>
      <c r="D5">
        <f t="array" ref="D5">COUNT(1/SEARCHB("?",B5)*ISNUMBER(B5)=0)</f>
        <v>0</v>
      </c>
      <c r="E5">
        <f t="shared" si="1"/>
        <v>0</v>
      </c>
      <c r="F5">
        <f t="shared" si="2"/>
        <v>0</v>
      </c>
      <c r="H5" s="1">
        <v>0.16250000000000001</v>
      </c>
      <c r="I5" s="1" t="str">
        <f t="shared" si="3"/>
        <v>14040</v>
      </c>
      <c r="J5" s="5">
        <f t="shared" si="4"/>
        <v>234</v>
      </c>
      <c r="K5" s="3">
        <v>42795</v>
      </c>
      <c r="L5" s="3" t="str">
        <f t="shared" si="5"/>
        <v>3</v>
      </c>
      <c r="M5">
        <v>510000</v>
      </c>
      <c r="N5" t="s">
        <v>27</v>
      </c>
      <c r="O5" t="s">
        <v>112</v>
      </c>
      <c r="P5">
        <v>28</v>
      </c>
      <c r="Q5">
        <v>395</v>
      </c>
      <c r="R5">
        <v>5690</v>
      </c>
      <c r="S5">
        <v>6302</v>
      </c>
      <c r="T5">
        <v>3563</v>
      </c>
      <c r="U5">
        <v>737</v>
      </c>
      <c r="V5">
        <v>3400</v>
      </c>
      <c r="W5">
        <v>5690</v>
      </c>
      <c r="X5">
        <v>6303</v>
      </c>
    </row>
    <row r="6" spans="1:32">
      <c r="A6">
        <v>5</v>
      </c>
      <c r="B6" t="s">
        <v>5</v>
      </c>
      <c r="C6">
        <f t="shared" si="0"/>
        <v>20</v>
      </c>
      <c r="D6">
        <f t="array" ref="D6">COUNT(1/SEARCHB("?",B6)*ISNUMBER(B6)=0)</f>
        <v>0</v>
      </c>
      <c r="E6">
        <f t="shared" si="1"/>
        <v>13</v>
      </c>
      <c r="F6">
        <f t="shared" si="2"/>
        <v>2</v>
      </c>
      <c r="H6" s="1">
        <v>0.19097222222222221</v>
      </c>
      <c r="I6" s="1" t="str">
        <f t="shared" si="3"/>
        <v>16500</v>
      </c>
      <c r="J6" s="5">
        <f t="shared" si="4"/>
        <v>275</v>
      </c>
      <c r="K6" s="3">
        <v>42793</v>
      </c>
      <c r="L6" s="3" t="str">
        <f t="shared" si="5"/>
        <v>1</v>
      </c>
      <c r="M6">
        <v>522000</v>
      </c>
      <c r="N6" t="s">
        <v>28</v>
      </c>
      <c r="O6" t="s">
        <v>113</v>
      </c>
      <c r="P6">
        <v>95</v>
      </c>
      <c r="Q6">
        <v>210</v>
      </c>
      <c r="R6">
        <v>153</v>
      </c>
      <c r="S6">
        <v>5310</v>
      </c>
      <c r="T6">
        <v>210</v>
      </c>
      <c r="U6">
        <v>1854</v>
      </c>
      <c r="V6">
        <v>5875</v>
      </c>
      <c r="W6">
        <v>1667</v>
      </c>
      <c r="X6">
        <v>2584</v>
      </c>
      <c r="Y6">
        <v>648</v>
      </c>
      <c r="Z6">
        <v>3563</v>
      </c>
      <c r="AA6">
        <v>926</v>
      </c>
    </row>
    <row r="7" spans="1:32">
      <c r="A7">
        <v>6</v>
      </c>
      <c r="B7" t="s">
        <v>6</v>
      </c>
      <c r="C7">
        <f t="shared" si="0"/>
        <v>14</v>
      </c>
      <c r="D7">
        <f t="array" ref="D7">COUNT(1/SEARCHB("?",B7)*ISNUMBER(B7)=0)</f>
        <v>0</v>
      </c>
      <c r="E7">
        <f t="shared" si="1"/>
        <v>5</v>
      </c>
      <c r="F7">
        <f t="shared" si="2"/>
        <v>2</v>
      </c>
      <c r="H7" s="1">
        <v>0.20555555555555557</v>
      </c>
      <c r="I7" s="1" t="str">
        <f t="shared" si="3"/>
        <v>17760</v>
      </c>
      <c r="J7" s="5">
        <f t="shared" si="4"/>
        <v>296</v>
      </c>
      <c r="K7" s="3">
        <v>42788</v>
      </c>
      <c r="L7" s="3" t="str">
        <f t="shared" si="5"/>
        <v>3</v>
      </c>
      <c r="M7">
        <v>520000</v>
      </c>
      <c r="N7" t="s">
        <v>29</v>
      </c>
      <c r="O7" t="s">
        <v>114</v>
      </c>
      <c r="P7">
        <v>1179</v>
      </c>
      <c r="Q7">
        <v>3478</v>
      </c>
      <c r="R7">
        <v>45</v>
      </c>
      <c r="S7">
        <v>40</v>
      </c>
      <c r="T7">
        <v>5690</v>
      </c>
      <c r="U7">
        <v>5334</v>
      </c>
      <c r="V7">
        <v>2441</v>
      </c>
      <c r="W7">
        <v>58</v>
      </c>
    </row>
    <row r="8" spans="1:32">
      <c r="A8">
        <v>7</v>
      </c>
      <c r="B8" t="s">
        <v>7</v>
      </c>
      <c r="C8">
        <f t="shared" si="0"/>
        <v>21</v>
      </c>
      <c r="D8">
        <f t="array" ref="D8">COUNT(1/SEARCHB("?",B8)*ISNUMBER(B8)=0)</f>
        <v>0</v>
      </c>
      <c r="E8">
        <f t="shared" si="1"/>
        <v>0</v>
      </c>
      <c r="F8">
        <f t="shared" si="2"/>
        <v>0</v>
      </c>
      <c r="H8" s="1">
        <v>0.19791666666666666</v>
      </c>
      <c r="I8" s="1" t="str">
        <f t="shared" si="3"/>
        <v>17100</v>
      </c>
      <c r="J8" s="5">
        <f t="shared" si="4"/>
        <v>285</v>
      </c>
      <c r="K8" s="3">
        <v>42786</v>
      </c>
      <c r="L8" s="3" t="str">
        <f t="shared" si="5"/>
        <v>1</v>
      </c>
      <c r="M8">
        <v>482000</v>
      </c>
      <c r="N8" t="s">
        <v>30</v>
      </c>
      <c r="O8" t="s">
        <v>115</v>
      </c>
      <c r="P8">
        <v>60</v>
      </c>
      <c r="Q8">
        <v>352</v>
      </c>
      <c r="R8">
        <v>6108</v>
      </c>
      <c r="S8">
        <v>464</v>
      </c>
      <c r="T8">
        <v>3466</v>
      </c>
      <c r="U8">
        <v>46</v>
      </c>
      <c r="V8">
        <v>830</v>
      </c>
      <c r="W8">
        <v>3718</v>
      </c>
      <c r="X8">
        <v>381</v>
      </c>
      <c r="Y8">
        <v>5319</v>
      </c>
      <c r="Z8">
        <v>1720</v>
      </c>
      <c r="AA8">
        <v>523</v>
      </c>
      <c r="AB8">
        <v>6304</v>
      </c>
    </row>
    <row r="9" spans="1:32">
      <c r="A9">
        <v>8</v>
      </c>
      <c r="B9" t="s">
        <v>8</v>
      </c>
      <c r="C9">
        <f t="shared" si="0"/>
        <v>18</v>
      </c>
      <c r="D9">
        <f t="array" ref="D9">COUNT(1/SEARCHB("?",B9)*ISNUMBER(B9)=0)</f>
        <v>0</v>
      </c>
      <c r="E9">
        <f t="shared" si="1"/>
        <v>9</v>
      </c>
      <c r="F9">
        <f t="shared" si="2"/>
        <v>2</v>
      </c>
      <c r="H9" s="1">
        <v>0.13472222222222222</v>
      </c>
      <c r="I9" s="1" t="str">
        <f t="shared" si="3"/>
        <v>11640</v>
      </c>
      <c r="J9" s="5">
        <f t="shared" si="4"/>
        <v>194</v>
      </c>
      <c r="K9" s="3">
        <v>42781</v>
      </c>
      <c r="L9" s="3" t="str">
        <f t="shared" si="5"/>
        <v>3</v>
      </c>
      <c r="M9">
        <v>452000</v>
      </c>
      <c r="N9" t="s">
        <v>31</v>
      </c>
      <c r="O9" t="s">
        <v>116</v>
      </c>
      <c r="P9">
        <v>5770</v>
      </c>
      <c r="Q9">
        <v>2626</v>
      </c>
      <c r="R9">
        <v>1775</v>
      </c>
      <c r="S9">
        <v>923</v>
      </c>
      <c r="T9">
        <v>3292</v>
      </c>
      <c r="U9">
        <v>45</v>
      </c>
      <c r="V9">
        <v>40</v>
      </c>
      <c r="W9">
        <v>5770</v>
      </c>
      <c r="X9">
        <v>6305</v>
      </c>
      <c r="Y9">
        <v>2441</v>
      </c>
      <c r="Z9">
        <v>58</v>
      </c>
    </row>
    <row r="10" spans="1:32">
      <c r="A10">
        <v>9</v>
      </c>
      <c r="B10" t="s">
        <v>9</v>
      </c>
      <c r="C10">
        <f t="shared" si="0"/>
        <v>14</v>
      </c>
      <c r="D10">
        <f t="array" ref="D10">COUNT(1/SEARCHB("?",B10)*ISNUMBER(B10)=0)</f>
        <v>0</v>
      </c>
      <c r="E10">
        <f t="shared" si="1"/>
        <v>0</v>
      </c>
      <c r="F10">
        <f t="shared" si="2"/>
        <v>0</v>
      </c>
      <c r="H10" s="1">
        <v>0.16111111111111112</v>
      </c>
      <c r="I10" s="1" t="str">
        <f t="shared" si="3"/>
        <v>13920</v>
      </c>
      <c r="J10" s="5">
        <f t="shared" si="4"/>
        <v>232</v>
      </c>
      <c r="K10" s="3">
        <v>42779</v>
      </c>
      <c r="L10" s="3" t="str">
        <f t="shared" si="5"/>
        <v>1</v>
      </c>
      <c r="M10">
        <v>451000</v>
      </c>
      <c r="N10" t="s">
        <v>32</v>
      </c>
      <c r="O10" t="s">
        <v>117</v>
      </c>
      <c r="P10">
        <v>84</v>
      </c>
      <c r="Q10">
        <v>40</v>
      </c>
      <c r="R10">
        <v>6121</v>
      </c>
      <c r="S10">
        <v>6306</v>
      </c>
      <c r="T10">
        <v>60</v>
      </c>
      <c r="U10">
        <v>798</v>
      </c>
      <c r="V10">
        <v>3053</v>
      </c>
    </row>
    <row r="11" spans="1:32">
      <c r="A11">
        <v>10</v>
      </c>
      <c r="B11" t="s">
        <v>10</v>
      </c>
      <c r="C11">
        <f t="shared" si="0"/>
        <v>19</v>
      </c>
      <c r="D11">
        <f t="array" ref="D11">COUNT(1/SEARCHB("?",B11)*ISNUMBER(B11)=0)</f>
        <v>0</v>
      </c>
      <c r="E11">
        <f t="shared" si="1"/>
        <v>0</v>
      </c>
      <c r="F11">
        <f t="shared" si="2"/>
        <v>0</v>
      </c>
      <c r="H11" s="1">
        <v>0.15069444444444444</v>
      </c>
      <c r="I11" s="1" t="str">
        <f t="shared" si="3"/>
        <v>13020</v>
      </c>
      <c r="J11" s="5">
        <f t="shared" si="4"/>
        <v>217</v>
      </c>
      <c r="K11" s="3">
        <v>42774</v>
      </c>
      <c r="L11" s="3" t="str">
        <f t="shared" si="5"/>
        <v>3</v>
      </c>
      <c r="M11">
        <v>327000</v>
      </c>
      <c r="N11" t="s">
        <v>33</v>
      </c>
      <c r="O11" t="s">
        <v>118</v>
      </c>
      <c r="P11">
        <v>5770</v>
      </c>
      <c r="Q11">
        <v>4780</v>
      </c>
      <c r="R11">
        <v>1146</v>
      </c>
      <c r="S11">
        <v>1366</v>
      </c>
      <c r="T11">
        <v>303</v>
      </c>
      <c r="U11">
        <v>4862</v>
      </c>
      <c r="V11">
        <v>6307</v>
      </c>
      <c r="W11">
        <v>6308</v>
      </c>
      <c r="X11">
        <v>6309</v>
      </c>
    </row>
    <row r="12" spans="1:32">
      <c r="A12">
        <v>11</v>
      </c>
      <c r="B12" t="s">
        <v>11</v>
      </c>
      <c r="C12">
        <f t="shared" si="0"/>
        <v>18</v>
      </c>
      <c r="D12">
        <f t="array" ref="D12">COUNT(1/SEARCHB("?",B12)*ISNUMBER(B12)=0)</f>
        <v>0</v>
      </c>
      <c r="E12">
        <f t="shared" si="1"/>
        <v>10</v>
      </c>
      <c r="F12">
        <f t="shared" si="2"/>
        <v>2</v>
      </c>
      <c r="H12" s="1">
        <v>0.18194444444444444</v>
      </c>
      <c r="I12" s="1" t="str">
        <f t="shared" si="3"/>
        <v>15720</v>
      </c>
      <c r="J12" s="5">
        <f t="shared" si="4"/>
        <v>262</v>
      </c>
      <c r="K12" s="3">
        <v>42772</v>
      </c>
      <c r="L12" s="3" t="str">
        <f t="shared" si="5"/>
        <v>1</v>
      </c>
      <c r="M12">
        <v>340000</v>
      </c>
      <c r="N12" t="s">
        <v>34</v>
      </c>
      <c r="O12" t="s">
        <v>119</v>
      </c>
      <c r="P12">
        <v>60</v>
      </c>
      <c r="Q12">
        <v>153</v>
      </c>
      <c r="R12">
        <v>6310</v>
      </c>
      <c r="S12">
        <v>988</v>
      </c>
      <c r="T12">
        <v>1039</v>
      </c>
      <c r="U12">
        <v>45</v>
      </c>
      <c r="V12">
        <v>5662</v>
      </c>
      <c r="W12">
        <v>5727</v>
      </c>
      <c r="X12">
        <v>4768</v>
      </c>
    </row>
    <row r="13" spans="1:32">
      <c r="A13">
        <v>12</v>
      </c>
      <c r="B13" t="s">
        <v>12</v>
      </c>
      <c r="C13">
        <f t="shared" si="0"/>
        <v>24</v>
      </c>
      <c r="D13">
        <f t="array" ref="D13">COUNT(1/SEARCHB("?",B13)*ISNUMBER(B13)=0)</f>
        <v>0</v>
      </c>
      <c r="E13">
        <f t="shared" si="1"/>
        <v>0</v>
      </c>
      <c r="F13">
        <f t="shared" si="2"/>
        <v>0</v>
      </c>
      <c r="H13" s="1">
        <v>0.26874999999999999</v>
      </c>
      <c r="I13" s="1" t="str">
        <f t="shared" si="3"/>
        <v>23220</v>
      </c>
      <c r="J13" s="5">
        <f t="shared" si="4"/>
        <v>387</v>
      </c>
      <c r="K13" s="3">
        <v>42753</v>
      </c>
      <c r="L13" s="3" t="str">
        <f t="shared" si="5"/>
        <v>3</v>
      </c>
      <c r="M13">
        <v>748000</v>
      </c>
      <c r="N13" t="s">
        <v>35</v>
      </c>
      <c r="O13" t="s">
        <v>120</v>
      </c>
      <c r="P13">
        <v>4688</v>
      </c>
      <c r="Q13">
        <v>1490</v>
      </c>
      <c r="R13">
        <v>264</v>
      </c>
      <c r="S13">
        <v>5721</v>
      </c>
      <c r="T13">
        <v>484</v>
      </c>
      <c r="U13">
        <v>4832</v>
      </c>
      <c r="V13">
        <v>1110</v>
      </c>
      <c r="W13">
        <v>4800</v>
      </c>
      <c r="X13">
        <v>6311</v>
      </c>
      <c r="Y13">
        <v>5689</v>
      </c>
      <c r="Z13">
        <v>6312</v>
      </c>
      <c r="AA13">
        <v>37</v>
      </c>
      <c r="AB13">
        <v>3258</v>
      </c>
    </row>
    <row r="14" spans="1:32">
      <c r="A14">
        <v>13</v>
      </c>
      <c r="B14" t="s">
        <v>13</v>
      </c>
      <c r="C14">
        <f t="shared" si="0"/>
        <v>14</v>
      </c>
      <c r="D14">
        <f t="array" ref="D14">COUNT(1/SEARCHB("?",B14)*ISNUMBER(B14)=0)</f>
        <v>0</v>
      </c>
      <c r="E14">
        <f t="shared" si="1"/>
        <v>0</v>
      </c>
      <c r="F14">
        <f t="shared" si="2"/>
        <v>0</v>
      </c>
      <c r="H14" s="1">
        <v>0.18472222222222223</v>
      </c>
      <c r="I14" s="1" t="str">
        <f t="shared" si="3"/>
        <v>15960</v>
      </c>
      <c r="J14" s="5">
        <f t="shared" si="4"/>
        <v>266</v>
      </c>
      <c r="K14" s="3">
        <v>42751</v>
      </c>
      <c r="L14" s="3" t="str">
        <f t="shared" si="5"/>
        <v>1</v>
      </c>
      <c r="M14">
        <v>756000</v>
      </c>
      <c r="N14" t="s">
        <v>36</v>
      </c>
      <c r="O14" t="s">
        <v>121</v>
      </c>
      <c r="P14">
        <v>60</v>
      </c>
      <c r="Q14">
        <v>1687</v>
      </c>
      <c r="R14">
        <v>5489</v>
      </c>
      <c r="S14">
        <v>1164</v>
      </c>
      <c r="T14">
        <v>2869</v>
      </c>
      <c r="U14">
        <v>2786</v>
      </c>
    </row>
    <row r="15" spans="1:32">
      <c r="A15">
        <v>14</v>
      </c>
      <c r="B15" t="s">
        <v>14</v>
      </c>
      <c r="C15">
        <f t="shared" si="0"/>
        <v>20</v>
      </c>
      <c r="D15">
        <v>0</v>
      </c>
      <c r="E15">
        <f t="shared" si="1"/>
        <v>15</v>
      </c>
      <c r="F15">
        <f t="shared" si="2"/>
        <v>2</v>
      </c>
      <c r="H15" s="1">
        <v>0.24652777777777779</v>
      </c>
      <c r="I15" s="1" t="str">
        <f t="shared" si="3"/>
        <v>21300</v>
      </c>
      <c r="J15" s="5">
        <f t="shared" si="4"/>
        <v>355</v>
      </c>
      <c r="K15" s="3">
        <v>42746</v>
      </c>
      <c r="L15" s="3" t="str">
        <f t="shared" si="5"/>
        <v>3</v>
      </c>
      <c r="M15">
        <v>685000</v>
      </c>
      <c r="N15" t="s">
        <v>37</v>
      </c>
      <c r="O15" t="s">
        <v>122</v>
      </c>
      <c r="P15">
        <v>386</v>
      </c>
      <c r="Q15">
        <v>4780</v>
      </c>
      <c r="R15">
        <v>5173</v>
      </c>
      <c r="S15">
        <v>42</v>
      </c>
      <c r="T15">
        <v>6313</v>
      </c>
      <c r="U15">
        <v>953</v>
      </c>
      <c r="V15">
        <v>45</v>
      </c>
      <c r="W15">
        <v>4832</v>
      </c>
      <c r="X15">
        <v>3332</v>
      </c>
    </row>
    <row r="16" spans="1:32">
      <c r="A16">
        <v>15</v>
      </c>
      <c r="B16" t="s">
        <v>15</v>
      </c>
      <c r="C16">
        <f t="shared" si="0"/>
        <v>14</v>
      </c>
      <c r="D16">
        <v>0</v>
      </c>
      <c r="E16">
        <f t="shared" si="1"/>
        <v>0</v>
      </c>
      <c r="F16">
        <f t="shared" si="2"/>
        <v>0</v>
      </c>
      <c r="H16" s="1">
        <v>0.15486111111111112</v>
      </c>
      <c r="I16" s="1" t="str">
        <f t="shared" si="3"/>
        <v>13380</v>
      </c>
      <c r="J16" s="5">
        <f t="shared" si="4"/>
        <v>223</v>
      </c>
      <c r="K16" s="3">
        <v>42744</v>
      </c>
      <c r="L16" s="3" t="str">
        <f t="shared" si="5"/>
        <v>1</v>
      </c>
      <c r="M16">
        <v>174000</v>
      </c>
      <c r="N16" t="s">
        <v>38</v>
      </c>
      <c r="O16" t="s">
        <v>123</v>
      </c>
      <c r="P16">
        <v>60</v>
      </c>
      <c r="Q16">
        <v>1334</v>
      </c>
      <c r="R16">
        <v>2779</v>
      </c>
      <c r="S16">
        <v>3469</v>
      </c>
      <c r="T16">
        <v>6314</v>
      </c>
      <c r="U16">
        <v>409</v>
      </c>
    </row>
    <row r="17" spans="1:25">
      <c r="A17">
        <v>16</v>
      </c>
      <c r="B17" t="s">
        <v>16</v>
      </c>
      <c r="C17">
        <f t="shared" si="0"/>
        <v>14</v>
      </c>
      <c r="D17">
        <f t="array" ref="D17">COUNT(1/SEARCHB("?",B17)*ISNUMBER(B17)=0)</f>
        <v>0</v>
      </c>
      <c r="E17">
        <f t="shared" si="1"/>
        <v>0</v>
      </c>
      <c r="F17">
        <f t="shared" si="2"/>
        <v>0</v>
      </c>
      <c r="H17" s="1">
        <v>0.25069444444444444</v>
      </c>
      <c r="I17" s="1" t="str">
        <f t="shared" si="3"/>
        <v>21660</v>
      </c>
      <c r="J17" s="5">
        <f t="shared" si="4"/>
        <v>361</v>
      </c>
      <c r="K17" s="3">
        <v>42739</v>
      </c>
      <c r="L17" s="3" t="str">
        <f t="shared" si="5"/>
        <v>3</v>
      </c>
      <c r="M17">
        <v>158000</v>
      </c>
      <c r="N17" t="s">
        <v>39</v>
      </c>
      <c r="O17" t="s">
        <v>124</v>
      </c>
      <c r="P17">
        <v>6315</v>
      </c>
      <c r="Q17">
        <v>2104</v>
      </c>
      <c r="R17">
        <v>22</v>
      </c>
      <c r="S17">
        <v>5427</v>
      </c>
      <c r="T17">
        <v>6316</v>
      </c>
    </row>
    <row r="18" spans="1:25">
      <c r="A18">
        <v>17</v>
      </c>
      <c r="B18" t="s">
        <v>17</v>
      </c>
      <c r="C18">
        <f t="shared" si="0"/>
        <v>14</v>
      </c>
      <c r="D18">
        <f t="array" ref="D18">COUNT(1/SEARCHB("?",B18)*ISNUMBER(B18)=0)</f>
        <v>0</v>
      </c>
      <c r="E18">
        <f t="shared" si="1"/>
        <v>0</v>
      </c>
      <c r="F18">
        <f t="shared" si="2"/>
        <v>0</v>
      </c>
      <c r="H18" s="1">
        <v>0.1986111111111111</v>
      </c>
      <c r="I18" s="1" t="str">
        <f t="shared" si="3"/>
        <v>17160</v>
      </c>
      <c r="J18" s="5">
        <f t="shared" si="4"/>
        <v>286</v>
      </c>
      <c r="K18" s="3">
        <v>42734</v>
      </c>
      <c r="L18" s="3" t="str">
        <f t="shared" si="5"/>
        <v>5</v>
      </c>
      <c r="M18">
        <v>142000</v>
      </c>
      <c r="N18" t="s">
        <v>40</v>
      </c>
      <c r="O18" t="s">
        <v>125</v>
      </c>
      <c r="P18">
        <v>60</v>
      </c>
      <c r="Q18">
        <v>4706</v>
      </c>
      <c r="R18">
        <v>5240</v>
      </c>
      <c r="S18">
        <v>6317</v>
      </c>
      <c r="T18">
        <v>99</v>
      </c>
      <c r="U18">
        <v>6318</v>
      </c>
    </row>
    <row r="19" spans="1:25">
      <c r="A19">
        <v>18</v>
      </c>
      <c r="B19" t="s">
        <v>18</v>
      </c>
      <c r="C19">
        <f t="shared" si="0"/>
        <v>15</v>
      </c>
      <c r="D19">
        <v>0</v>
      </c>
      <c r="E19">
        <f t="shared" si="1"/>
        <v>12</v>
      </c>
      <c r="F19">
        <f t="shared" si="2"/>
        <v>2</v>
      </c>
      <c r="H19" s="1">
        <v>0.15833333333333333</v>
      </c>
      <c r="I19" s="1" t="str">
        <f t="shared" si="3"/>
        <v>13680</v>
      </c>
      <c r="J19" s="5">
        <f t="shared" si="4"/>
        <v>228</v>
      </c>
      <c r="K19" s="3">
        <v>42732</v>
      </c>
      <c r="L19" s="3" t="str">
        <f t="shared" si="5"/>
        <v>3</v>
      </c>
      <c r="M19">
        <v>80000</v>
      </c>
      <c r="N19" t="s">
        <v>41</v>
      </c>
      <c r="O19" t="s">
        <v>126</v>
      </c>
      <c r="P19">
        <v>6319</v>
      </c>
      <c r="Q19">
        <v>1489</v>
      </c>
      <c r="R19">
        <v>30</v>
      </c>
      <c r="S19">
        <v>923</v>
      </c>
      <c r="T19">
        <v>1335</v>
      </c>
      <c r="U19">
        <v>5300</v>
      </c>
      <c r="V19">
        <v>1233</v>
      </c>
      <c r="W19">
        <v>395</v>
      </c>
      <c r="X19">
        <v>58</v>
      </c>
    </row>
    <row r="20" spans="1:25">
      <c r="A20">
        <v>19</v>
      </c>
      <c r="B20" t="s">
        <v>19</v>
      </c>
      <c r="C20">
        <f t="shared" si="0"/>
        <v>13</v>
      </c>
      <c r="D20">
        <f t="array" ref="D20">COUNT(1/SEARCHB("?",B20)*ISNUMBER(B20)=0)</f>
        <v>0</v>
      </c>
      <c r="E20">
        <f t="shared" si="1"/>
        <v>0</v>
      </c>
      <c r="F20">
        <f t="shared" si="2"/>
        <v>0</v>
      </c>
      <c r="H20" s="1">
        <v>0.19652777777777777</v>
      </c>
      <c r="I20" s="1" t="str">
        <f t="shared" si="3"/>
        <v>16980</v>
      </c>
      <c r="J20" s="5">
        <f t="shared" si="4"/>
        <v>283</v>
      </c>
      <c r="K20" s="3">
        <v>42730</v>
      </c>
      <c r="L20" s="3" t="str">
        <f t="shared" si="5"/>
        <v>1</v>
      </c>
      <c r="M20">
        <v>804000</v>
      </c>
      <c r="N20" t="s">
        <v>42</v>
      </c>
      <c r="O20" t="s">
        <v>127</v>
      </c>
      <c r="P20">
        <v>60</v>
      </c>
      <c r="Q20">
        <v>32</v>
      </c>
      <c r="R20">
        <v>4806</v>
      </c>
      <c r="S20">
        <v>2583</v>
      </c>
      <c r="T20">
        <v>2577</v>
      </c>
      <c r="U20">
        <v>99</v>
      </c>
      <c r="V20">
        <v>241</v>
      </c>
    </row>
    <row r="21" spans="1:25">
      <c r="A21">
        <v>20</v>
      </c>
      <c r="B21" t="s">
        <v>20</v>
      </c>
      <c r="C21">
        <f t="shared" si="0"/>
        <v>17</v>
      </c>
      <c r="D21">
        <f t="array" ref="D21">COUNT(1/SEARCHB("?",B21)*ISNUMBER(B21)=0)</f>
        <v>0</v>
      </c>
      <c r="E21">
        <f t="shared" si="1"/>
        <v>6</v>
      </c>
      <c r="F21">
        <f t="shared" si="2"/>
        <v>2</v>
      </c>
      <c r="H21" s="1">
        <v>0.21111111111111111</v>
      </c>
      <c r="I21" s="1" t="str">
        <f t="shared" si="3"/>
        <v>18240</v>
      </c>
      <c r="J21" s="5">
        <f t="shared" si="4"/>
        <v>304</v>
      </c>
      <c r="K21" s="3">
        <v>42725</v>
      </c>
      <c r="L21" s="3" t="str">
        <f t="shared" si="5"/>
        <v>3</v>
      </c>
      <c r="M21">
        <v>236000</v>
      </c>
      <c r="N21" t="s">
        <v>43</v>
      </c>
      <c r="O21" t="s">
        <v>128</v>
      </c>
      <c r="P21">
        <v>1212</v>
      </c>
      <c r="Q21">
        <v>913</v>
      </c>
      <c r="R21">
        <v>6073</v>
      </c>
      <c r="S21">
        <v>60</v>
      </c>
      <c r="T21">
        <v>6234</v>
      </c>
      <c r="U21">
        <v>2055</v>
      </c>
      <c r="V21">
        <v>6320</v>
      </c>
      <c r="W21">
        <v>40</v>
      </c>
      <c r="X21">
        <v>1586</v>
      </c>
    </row>
    <row r="22" spans="1:25">
      <c r="A22">
        <v>21</v>
      </c>
      <c r="B22" t="s">
        <v>21</v>
      </c>
      <c r="C22">
        <f t="shared" si="0"/>
        <v>15</v>
      </c>
      <c r="D22">
        <f t="array" ref="D22">COUNT(1/SEARCHB("?",B22)*ISNUMBER(B22)=0)</f>
        <v>0</v>
      </c>
      <c r="E22">
        <f t="shared" si="1"/>
        <v>0</v>
      </c>
      <c r="F22">
        <f t="shared" si="2"/>
        <v>0</v>
      </c>
      <c r="H22" s="1">
        <v>0.19583333333333333</v>
      </c>
      <c r="I22" s="1" t="str">
        <f t="shared" si="3"/>
        <v>16920</v>
      </c>
      <c r="J22" s="5">
        <f t="shared" si="4"/>
        <v>282</v>
      </c>
      <c r="K22" s="3">
        <v>42723</v>
      </c>
      <c r="L22" s="3" t="str">
        <f t="shared" si="5"/>
        <v>1</v>
      </c>
      <c r="M22">
        <v>122000</v>
      </c>
      <c r="N22" t="s">
        <v>44</v>
      </c>
      <c r="O22" t="s">
        <v>129</v>
      </c>
      <c r="P22">
        <v>60</v>
      </c>
      <c r="Q22">
        <v>2014</v>
      </c>
      <c r="R22">
        <v>1039</v>
      </c>
      <c r="S22">
        <v>2581</v>
      </c>
      <c r="T22">
        <v>1021</v>
      </c>
      <c r="U22">
        <v>2134</v>
      </c>
      <c r="V22">
        <v>1134</v>
      </c>
      <c r="W22">
        <v>4127</v>
      </c>
    </row>
    <row r="23" spans="1:25">
      <c r="A23">
        <v>22</v>
      </c>
      <c r="B23" t="s">
        <v>22</v>
      </c>
      <c r="C23">
        <f t="shared" si="0"/>
        <v>19</v>
      </c>
      <c r="D23">
        <f t="array" ref="D23">COUNT(1/SEARCHB("?",B23)*ISNUMBER(B23)=0)</f>
        <v>0</v>
      </c>
      <c r="E23">
        <f t="shared" si="1"/>
        <v>0</v>
      </c>
      <c r="F23">
        <f t="shared" si="2"/>
        <v>0</v>
      </c>
      <c r="H23" s="1">
        <v>0.22013888888888888</v>
      </c>
      <c r="I23" s="1" t="str">
        <f t="shared" si="3"/>
        <v>19020</v>
      </c>
      <c r="J23" s="5">
        <f t="shared" si="4"/>
        <v>317</v>
      </c>
      <c r="K23" s="3">
        <v>42720</v>
      </c>
      <c r="L23" s="3" t="str">
        <f t="shared" si="5"/>
        <v>5</v>
      </c>
      <c r="M23">
        <v>593</v>
      </c>
      <c r="N23" t="s">
        <v>45</v>
      </c>
      <c r="O23" t="s">
        <v>130</v>
      </c>
      <c r="P23">
        <v>364</v>
      </c>
      <c r="Q23">
        <v>6321</v>
      </c>
      <c r="R23">
        <v>365</v>
      </c>
      <c r="S23">
        <v>6322</v>
      </c>
      <c r="T23">
        <v>6323</v>
      </c>
      <c r="U23">
        <v>6324</v>
      </c>
      <c r="V23">
        <v>3948</v>
      </c>
    </row>
    <row r="24" spans="1:25">
      <c r="A24">
        <v>23</v>
      </c>
      <c r="B24" t="s">
        <v>22</v>
      </c>
      <c r="C24">
        <f t="shared" si="0"/>
        <v>19</v>
      </c>
      <c r="D24">
        <f t="array" ref="D24">COUNT(1/SEARCHB("?",B24)*ISNUMBER(B24)=0)</f>
        <v>0</v>
      </c>
      <c r="E24">
        <f t="shared" si="1"/>
        <v>0</v>
      </c>
      <c r="F24">
        <f t="shared" si="2"/>
        <v>0</v>
      </c>
      <c r="H24" s="1">
        <v>0.22361111111111109</v>
      </c>
      <c r="I24" s="1" t="str">
        <f t="shared" si="3"/>
        <v>19320</v>
      </c>
      <c r="J24" s="5">
        <f t="shared" si="4"/>
        <v>322</v>
      </c>
      <c r="K24" s="3">
        <v>42719</v>
      </c>
      <c r="L24" s="3" t="str">
        <f t="shared" si="5"/>
        <v>4</v>
      </c>
      <c r="M24">
        <v>303000</v>
      </c>
      <c r="N24" t="s">
        <v>46</v>
      </c>
      <c r="O24" t="s">
        <v>130</v>
      </c>
      <c r="P24">
        <v>364</v>
      </c>
      <c r="Q24">
        <v>6321</v>
      </c>
      <c r="R24">
        <v>365</v>
      </c>
      <c r="S24">
        <v>6322</v>
      </c>
      <c r="T24">
        <v>6323</v>
      </c>
      <c r="U24">
        <v>6324</v>
      </c>
      <c r="V24">
        <v>3948</v>
      </c>
    </row>
    <row r="25" spans="1:25">
      <c r="A25">
        <v>24</v>
      </c>
      <c r="B25" t="s">
        <v>23</v>
      </c>
      <c r="C25">
        <f t="shared" si="0"/>
        <v>17</v>
      </c>
      <c r="D25">
        <f t="array" ref="D25">COUNT(1/SEARCHB("?",B25)*ISNUMBER(B25)=0)</f>
        <v>0</v>
      </c>
      <c r="E25">
        <f t="shared" si="1"/>
        <v>6</v>
      </c>
      <c r="F25">
        <f t="shared" si="2"/>
        <v>2</v>
      </c>
      <c r="H25" s="2">
        <v>2.1305555555555555</v>
      </c>
      <c r="I25" s="1" t="str">
        <f t="shared" si="3"/>
        <v>184080</v>
      </c>
      <c r="J25" s="5">
        <f t="shared" si="4"/>
        <v>3068</v>
      </c>
      <c r="K25" s="3">
        <v>42718</v>
      </c>
      <c r="L25" s="3" t="str">
        <f t="shared" si="5"/>
        <v>3</v>
      </c>
      <c r="M25">
        <v>21000</v>
      </c>
      <c r="N25" t="s">
        <v>47</v>
      </c>
      <c r="O25" t="s">
        <v>131</v>
      </c>
      <c r="P25">
        <v>1212</v>
      </c>
      <c r="Q25">
        <v>913</v>
      </c>
      <c r="R25">
        <v>2584</v>
      </c>
      <c r="S25">
        <v>291</v>
      </c>
      <c r="T25">
        <v>525</v>
      </c>
      <c r="U25">
        <v>60</v>
      </c>
      <c r="V25">
        <v>2362</v>
      </c>
      <c r="W25">
        <v>381</v>
      </c>
      <c r="X25">
        <v>1130</v>
      </c>
      <c r="Y25">
        <v>1131</v>
      </c>
    </row>
    <row r="26" spans="1:25">
      <c r="A26">
        <v>25</v>
      </c>
      <c r="B26" t="s">
        <v>49</v>
      </c>
      <c r="C26">
        <f t="shared" si="0"/>
        <v>18</v>
      </c>
      <c r="D26">
        <f t="array" ref="D26">COUNT(1/SEARCHB("?",B26)*ISNUMBER(B26)=0)</f>
        <v>0</v>
      </c>
      <c r="E26">
        <f t="shared" si="1"/>
        <v>0</v>
      </c>
      <c r="F26">
        <f t="shared" si="2"/>
        <v>0</v>
      </c>
      <c r="H26" s="1">
        <v>0.18958333333333333</v>
      </c>
      <c r="I26" s="1" t="str">
        <f t="shared" si="3"/>
        <v>16380</v>
      </c>
      <c r="J26" s="5">
        <f t="shared" si="4"/>
        <v>273</v>
      </c>
      <c r="K26" s="3">
        <v>42716</v>
      </c>
      <c r="L26" s="3" t="str">
        <f t="shared" si="5"/>
        <v>1</v>
      </c>
      <c r="M26">
        <v>123000</v>
      </c>
      <c r="N26" t="s">
        <v>72</v>
      </c>
      <c r="O26" t="s">
        <v>132</v>
      </c>
      <c r="P26">
        <v>60</v>
      </c>
      <c r="Q26">
        <v>1010</v>
      </c>
      <c r="R26">
        <v>5672</v>
      </c>
      <c r="S26">
        <v>1122</v>
      </c>
      <c r="T26">
        <v>395</v>
      </c>
      <c r="U26">
        <v>6325</v>
      </c>
      <c r="V26">
        <v>6326</v>
      </c>
      <c r="W26">
        <v>1004</v>
      </c>
      <c r="X26">
        <v>5000</v>
      </c>
      <c r="Y26">
        <v>2577</v>
      </c>
    </row>
    <row r="27" spans="1:25">
      <c r="A27">
        <v>26</v>
      </c>
      <c r="B27" t="s">
        <v>50</v>
      </c>
      <c r="C27">
        <f t="shared" si="0"/>
        <v>17</v>
      </c>
      <c r="D27">
        <f t="array" ref="D27">COUNT(1/SEARCHB("?",B27)*ISNUMBER(B27)=0)</f>
        <v>0</v>
      </c>
      <c r="E27">
        <f t="shared" si="1"/>
        <v>0</v>
      </c>
      <c r="F27">
        <f t="shared" si="2"/>
        <v>0</v>
      </c>
      <c r="H27" s="1">
        <v>0.19930555555555554</v>
      </c>
      <c r="I27" s="1" t="str">
        <f t="shared" si="3"/>
        <v>17220</v>
      </c>
      <c r="J27" s="5">
        <f t="shared" si="4"/>
        <v>287</v>
      </c>
      <c r="K27" s="3">
        <v>42711</v>
      </c>
      <c r="L27" s="3" t="str">
        <f t="shared" si="5"/>
        <v>3</v>
      </c>
      <c r="M27">
        <v>130000</v>
      </c>
      <c r="N27" t="s">
        <v>73</v>
      </c>
      <c r="O27" t="s">
        <v>133</v>
      </c>
      <c r="P27">
        <v>494</v>
      </c>
      <c r="Q27">
        <v>3144</v>
      </c>
      <c r="R27">
        <v>1289</v>
      </c>
      <c r="S27">
        <v>4769</v>
      </c>
      <c r="T27">
        <v>2441</v>
      </c>
      <c r="U27">
        <v>3588</v>
      </c>
      <c r="V27">
        <v>1785</v>
      </c>
      <c r="W27">
        <v>4026</v>
      </c>
    </row>
    <row r="28" spans="1:25">
      <c r="A28">
        <v>27</v>
      </c>
      <c r="B28" t="s">
        <v>51</v>
      </c>
      <c r="C28">
        <f t="shared" si="0"/>
        <v>11</v>
      </c>
      <c r="D28">
        <f t="array" ref="D28">COUNT(1/SEARCHB("?",B28)*ISNUMBER(B28)=0)</f>
        <v>0</v>
      </c>
      <c r="E28">
        <f t="shared" si="1"/>
        <v>0</v>
      </c>
      <c r="F28">
        <f t="shared" si="2"/>
        <v>0</v>
      </c>
      <c r="H28" s="1">
        <v>0.20069444444444443</v>
      </c>
      <c r="I28" s="1" t="str">
        <f t="shared" si="3"/>
        <v>17340</v>
      </c>
      <c r="J28" s="5">
        <f t="shared" si="4"/>
        <v>289</v>
      </c>
      <c r="K28" s="3">
        <v>42709</v>
      </c>
      <c r="L28" s="3" t="str">
        <f t="shared" si="5"/>
        <v>1</v>
      </c>
      <c r="M28">
        <v>162000</v>
      </c>
      <c r="N28" t="s">
        <v>74</v>
      </c>
      <c r="O28" t="s">
        <v>134</v>
      </c>
      <c r="P28">
        <v>882</v>
      </c>
      <c r="Q28">
        <v>3187</v>
      </c>
      <c r="R28">
        <v>40</v>
      </c>
      <c r="S28">
        <v>159</v>
      </c>
      <c r="T28">
        <v>882</v>
      </c>
      <c r="U28">
        <v>6109</v>
      </c>
    </row>
    <row r="29" spans="1:25">
      <c r="A29">
        <v>28</v>
      </c>
      <c r="B29" t="s">
        <v>52</v>
      </c>
      <c r="C29">
        <f t="shared" si="0"/>
        <v>17</v>
      </c>
      <c r="D29">
        <v>0</v>
      </c>
      <c r="E29">
        <f t="shared" si="1"/>
        <v>12</v>
      </c>
      <c r="F29">
        <f t="shared" si="2"/>
        <v>2</v>
      </c>
      <c r="H29" s="1">
        <v>0.21666666666666667</v>
      </c>
      <c r="I29" s="1" t="str">
        <f t="shared" si="3"/>
        <v>18720</v>
      </c>
      <c r="J29" s="5">
        <f t="shared" si="4"/>
        <v>312</v>
      </c>
      <c r="K29" s="3">
        <v>42704</v>
      </c>
      <c r="L29" s="3" t="str">
        <f t="shared" si="5"/>
        <v>3</v>
      </c>
      <c r="M29">
        <v>304000</v>
      </c>
      <c r="N29" t="s">
        <v>75</v>
      </c>
      <c r="O29" t="s">
        <v>135</v>
      </c>
      <c r="P29">
        <v>6174</v>
      </c>
      <c r="Q29">
        <v>5843</v>
      </c>
      <c r="R29">
        <v>463</v>
      </c>
      <c r="S29">
        <v>2039</v>
      </c>
      <c r="T29">
        <v>911</v>
      </c>
      <c r="U29">
        <v>274</v>
      </c>
      <c r="V29">
        <v>45</v>
      </c>
      <c r="W29">
        <v>6327</v>
      </c>
      <c r="X29">
        <v>6328</v>
      </c>
      <c r="Y29">
        <v>1205</v>
      </c>
    </row>
    <row r="30" spans="1:25">
      <c r="A30">
        <v>29</v>
      </c>
      <c r="B30" t="s">
        <v>53</v>
      </c>
      <c r="C30">
        <f t="shared" si="0"/>
        <v>13</v>
      </c>
      <c r="D30">
        <f t="array" ref="D30">COUNT(1/SEARCHB("?",B30)*ISNUMBER(B30)=0)</f>
        <v>0</v>
      </c>
      <c r="E30">
        <f t="shared" si="1"/>
        <v>0</v>
      </c>
      <c r="F30">
        <f t="shared" si="2"/>
        <v>0</v>
      </c>
      <c r="H30" s="1">
        <v>0.15486111111111112</v>
      </c>
      <c r="I30" s="1" t="str">
        <f t="shared" si="3"/>
        <v>13380</v>
      </c>
      <c r="J30" s="5">
        <f t="shared" si="4"/>
        <v>223</v>
      </c>
      <c r="K30" s="3">
        <v>42702</v>
      </c>
      <c r="L30" s="3" t="str">
        <f t="shared" si="5"/>
        <v>1</v>
      </c>
      <c r="M30">
        <v>147000</v>
      </c>
      <c r="N30" t="s">
        <v>76</v>
      </c>
      <c r="O30" t="s">
        <v>136</v>
      </c>
      <c r="P30">
        <v>60</v>
      </c>
      <c r="Q30">
        <v>3672</v>
      </c>
      <c r="R30">
        <v>6329</v>
      </c>
      <c r="S30">
        <v>1024</v>
      </c>
      <c r="T30">
        <v>6330</v>
      </c>
      <c r="U30">
        <v>395</v>
      </c>
      <c r="V30">
        <v>2779</v>
      </c>
      <c r="W30">
        <v>58</v>
      </c>
    </row>
    <row r="31" spans="1:25">
      <c r="A31">
        <v>30</v>
      </c>
      <c r="B31" t="s">
        <v>54</v>
      </c>
      <c r="C31">
        <f t="shared" si="0"/>
        <v>12</v>
      </c>
      <c r="D31">
        <v>0</v>
      </c>
      <c r="E31">
        <f t="shared" si="1"/>
        <v>0</v>
      </c>
      <c r="F31">
        <f t="shared" si="2"/>
        <v>0</v>
      </c>
      <c r="H31" s="1">
        <v>0.21597222222222223</v>
      </c>
      <c r="I31" s="1" t="str">
        <f t="shared" si="3"/>
        <v>18660</v>
      </c>
      <c r="J31" s="5">
        <f t="shared" si="4"/>
        <v>311</v>
      </c>
      <c r="K31" s="3">
        <v>42697</v>
      </c>
      <c r="L31" s="3" t="str">
        <f t="shared" si="5"/>
        <v>3</v>
      </c>
      <c r="M31">
        <v>129000</v>
      </c>
      <c r="N31" t="s">
        <v>77</v>
      </c>
      <c r="O31" t="s">
        <v>137</v>
      </c>
      <c r="P31">
        <v>386</v>
      </c>
      <c r="Q31">
        <v>97</v>
      </c>
      <c r="R31">
        <v>871</v>
      </c>
      <c r="S31">
        <v>4862</v>
      </c>
      <c r="T31">
        <v>5722</v>
      </c>
    </row>
    <row r="32" spans="1:25">
      <c r="A32">
        <v>31</v>
      </c>
      <c r="B32" t="s">
        <v>55</v>
      </c>
      <c r="C32">
        <f t="shared" si="0"/>
        <v>18</v>
      </c>
      <c r="D32">
        <f t="array" ref="D32">COUNT(1/SEARCHB("?",B32)*ISNUMBER(B32)=0)</f>
        <v>0</v>
      </c>
      <c r="E32">
        <f t="shared" si="1"/>
        <v>14</v>
      </c>
      <c r="F32">
        <f t="shared" si="2"/>
        <v>2</v>
      </c>
      <c r="H32" s="1">
        <v>0.17847222222222223</v>
      </c>
      <c r="I32" s="1" t="str">
        <f t="shared" si="3"/>
        <v>15420</v>
      </c>
      <c r="J32" s="5">
        <f t="shared" si="4"/>
        <v>257</v>
      </c>
      <c r="K32" s="3">
        <v>42695</v>
      </c>
      <c r="L32" s="3" t="str">
        <f t="shared" si="5"/>
        <v>1</v>
      </c>
      <c r="M32">
        <v>132000</v>
      </c>
      <c r="N32" t="s">
        <v>78</v>
      </c>
      <c r="O32" t="s">
        <v>138</v>
      </c>
      <c r="P32">
        <v>503</v>
      </c>
      <c r="Q32">
        <v>541</v>
      </c>
      <c r="R32">
        <v>33</v>
      </c>
      <c r="S32">
        <v>480</v>
      </c>
      <c r="T32">
        <v>5240</v>
      </c>
      <c r="U32">
        <v>2584</v>
      </c>
      <c r="V32">
        <v>291</v>
      </c>
      <c r="W32">
        <v>5159</v>
      </c>
    </row>
    <row r="33" spans="1:25">
      <c r="A33">
        <v>32</v>
      </c>
      <c r="B33" t="s">
        <v>56</v>
      </c>
      <c r="C33">
        <f t="shared" si="0"/>
        <v>11</v>
      </c>
      <c r="D33">
        <f t="array" ref="D33">COUNT(1/SEARCHB("?",B33)*ISNUMBER(B33)=0)</f>
        <v>0</v>
      </c>
      <c r="E33">
        <f t="shared" si="1"/>
        <v>0</v>
      </c>
      <c r="F33">
        <f t="shared" si="2"/>
        <v>0</v>
      </c>
      <c r="H33" s="1">
        <v>0.2298611111111111</v>
      </c>
      <c r="I33" s="1" t="str">
        <f t="shared" si="3"/>
        <v>19860</v>
      </c>
      <c r="J33" s="5">
        <f t="shared" si="4"/>
        <v>331</v>
      </c>
      <c r="K33" s="3">
        <v>42690</v>
      </c>
      <c r="L33" s="3" t="str">
        <f t="shared" si="5"/>
        <v>3</v>
      </c>
      <c r="M33">
        <v>203000</v>
      </c>
      <c r="N33" t="s">
        <v>79</v>
      </c>
      <c r="O33" t="s">
        <v>139</v>
      </c>
      <c r="P33">
        <v>56</v>
      </c>
      <c r="Q33">
        <v>3148</v>
      </c>
      <c r="R33">
        <v>5000</v>
      </c>
      <c r="S33">
        <v>5174</v>
      </c>
    </row>
    <row r="34" spans="1:25">
      <c r="A34">
        <v>33</v>
      </c>
      <c r="B34" t="s">
        <v>57</v>
      </c>
      <c r="C34">
        <f t="shared" si="0"/>
        <v>17</v>
      </c>
      <c r="D34">
        <f t="array" ref="D34">COUNT(1/SEARCHB("?",B34)*ISNUMBER(B34)=0)</f>
        <v>0</v>
      </c>
      <c r="E34">
        <f t="shared" si="1"/>
        <v>0</v>
      </c>
      <c r="F34">
        <f t="shared" si="2"/>
        <v>0</v>
      </c>
      <c r="H34" s="1">
        <v>0.21944444444444444</v>
      </c>
      <c r="I34" s="1" t="str">
        <f t="shared" si="3"/>
        <v>18960</v>
      </c>
      <c r="J34" s="5">
        <f t="shared" si="4"/>
        <v>316</v>
      </c>
      <c r="K34" s="3">
        <v>42688</v>
      </c>
      <c r="L34" s="3" t="str">
        <f t="shared" si="5"/>
        <v>1</v>
      </c>
      <c r="M34">
        <v>244000</v>
      </c>
      <c r="N34" t="s">
        <v>80</v>
      </c>
      <c r="O34" t="s">
        <v>140</v>
      </c>
      <c r="P34">
        <v>527</v>
      </c>
      <c r="Q34">
        <v>309</v>
      </c>
      <c r="R34">
        <v>97</v>
      </c>
      <c r="S34">
        <v>763</v>
      </c>
      <c r="T34">
        <v>922</v>
      </c>
      <c r="U34">
        <v>1231</v>
      </c>
      <c r="V34">
        <v>232</v>
      </c>
      <c r="W34">
        <v>1499</v>
      </c>
    </row>
    <row r="35" spans="1:25">
      <c r="A35">
        <v>34</v>
      </c>
      <c r="B35" t="s">
        <v>58</v>
      </c>
      <c r="C35">
        <f t="shared" si="0"/>
        <v>12</v>
      </c>
      <c r="D35">
        <f t="array" ref="D35">COUNT(1/SEARCHB("?",B35)*ISNUMBER(B35)=0)</f>
        <v>0</v>
      </c>
      <c r="E35">
        <f t="shared" si="1"/>
        <v>0</v>
      </c>
      <c r="F35">
        <f t="shared" si="2"/>
        <v>0</v>
      </c>
      <c r="H35" s="1">
        <v>0.20972222222222223</v>
      </c>
      <c r="I35" s="1" t="str">
        <f t="shared" si="3"/>
        <v>18120</v>
      </c>
      <c r="J35" s="5">
        <f t="shared" si="4"/>
        <v>302</v>
      </c>
      <c r="K35" s="3">
        <v>42681</v>
      </c>
      <c r="L35" s="3" t="str">
        <f t="shared" si="5"/>
        <v>1</v>
      </c>
      <c r="M35">
        <v>145000</v>
      </c>
      <c r="N35" t="s">
        <v>81</v>
      </c>
      <c r="O35" t="s">
        <v>141</v>
      </c>
      <c r="P35">
        <v>1010</v>
      </c>
      <c r="Q35">
        <v>2786</v>
      </c>
      <c r="R35">
        <v>3713</v>
      </c>
      <c r="S35">
        <v>6331</v>
      </c>
      <c r="T35">
        <v>3958</v>
      </c>
      <c r="U35">
        <v>60</v>
      </c>
    </row>
    <row r="36" spans="1:25">
      <c r="A36">
        <v>35</v>
      </c>
      <c r="B36" t="s">
        <v>59</v>
      </c>
      <c r="C36">
        <f t="shared" si="0"/>
        <v>13</v>
      </c>
      <c r="D36">
        <f t="array" ref="D36">COUNT(1/SEARCHB("?",B36)*ISNUMBER(B36)=0)</f>
        <v>0</v>
      </c>
      <c r="E36">
        <f t="shared" si="1"/>
        <v>7</v>
      </c>
      <c r="F36">
        <f t="shared" si="2"/>
        <v>2</v>
      </c>
      <c r="H36" s="1">
        <v>0.17500000000000002</v>
      </c>
      <c r="I36" s="1" t="str">
        <f t="shared" si="3"/>
        <v>15120</v>
      </c>
      <c r="J36" s="5">
        <f t="shared" si="4"/>
        <v>252</v>
      </c>
      <c r="K36" s="3">
        <v>42676</v>
      </c>
      <c r="L36" s="3" t="str">
        <f t="shared" si="5"/>
        <v>3</v>
      </c>
      <c r="M36">
        <v>142000</v>
      </c>
      <c r="N36" t="s">
        <v>82</v>
      </c>
      <c r="O36" t="s">
        <v>142</v>
      </c>
      <c r="P36">
        <v>386</v>
      </c>
      <c r="Q36">
        <v>309</v>
      </c>
      <c r="R36">
        <v>97</v>
      </c>
      <c r="S36">
        <v>6332</v>
      </c>
      <c r="T36">
        <v>60</v>
      </c>
      <c r="U36">
        <v>6333</v>
      </c>
    </row>
    <row r="37" spans="1:25">
      <c r="A37">
        <v>36</v>
      </c>
      <c r="B37" t="s">
        <v>60</v>
      </c>
      <c r="C37">
        <f t="shared" si="0"/>
        <v>16</v>
      </c>
      <c r="D37">
        <f t="array" ref="D37">COUNT(1/SEARCHB("?",B37)*ISNUMBER(B37)=0)</f>
        <v>0</v>
      </c>
      <c r="E37">
        <f t="shared" si="1"/>
        <v>10</v>
      </c>
      <c r="F37">
        <f t="shared" si="2"/>
        <v>2</v>
      </c>
      <c r="H37" s="1">
        <v>0.20902777777777778</v>
      </c>
      <c r="I37" s="1" t="str">
        <f t="shared" si="3"/>
        <v>18060</v>
      </c>
      <c r="J37" s="5">
        <f t="shared" si="4"/>
        <v>301</v>
      </c>
      <c r="K37" s="3">
        <v>42674</v>
      </c>
      <c r="L37" s="3" t="str">
        <f t="shared" si="5"/>
        <v>1</v>
      </c>
      <c r="M37">
        <v>185000</v>
      </c>
      <c r="N37" t="s">
        <v>83</v>
      </c>
      <c r="O37" t="s">
        <v>143</v>
      </c>
      <c r="P37">
        <v>60</v>
      </c>
      <c r="Q37">
        <v>6334</v>
      </c>
      <c r="R37">
        <v>2573</v>
      </c>
      <c r="S37">
        <v>317</v>
      </c>
      <c r="T37">
        <v>159</v>
      </c>
      <c r="U37">
        <v>2572</v>
      </c>
      <c r="V37">
        <v>58</v>
      </c>
    </row>
    <row r="38" spans="1:25">
      <c r="A38">
        <v>37</v>
      </c>
      <c r="B38" t="s">
        <v>61</v>
      </c>
      <c r="C38">
        <f t="shared" si="0"/>
        <v>14</v>
      </c>
      <c r="D38">
        <f t="array" ref="D38">COUNT(1/SEARCHB("?",B38)*ISNUMBER(B38)=0)</f>
        <v>0</v>
      </c>
      <c r="E38">
        <f t="shared" si="1"/>
        <v>0</v>
      </c>
      <c r="F38">
        <f t="shared" si="2"/>
        <v>0</v>
      </c>
      <c r="H38" s="1">
        <v>0.23124999999999998</v>
      </c>
      <c r="I38" s="1" t="str">
        <f t="shared" si="3"/>
        <v>19980</v>
      </c>
      <c r="J38" s="5">
        <f t="shared" si="4"/>
        <v>333</v>
      </c>
      <c r="K38" s="3">
        <v>42669</v>
      </c>
      <c r="L38" s="3" t="str">
        <f t="shared" si="5"/>
        <v>3</v>
      </c>
      <c r="M38">
        <v>175000</v>
      </c>
      <c r="N38" t="s">
        <v>84</v>
      </c>
      <c r="O38" t="s">
        <v>144</v>
      </c>
      <c r="P38">
        <v>6335</v>
      </c>
      <c r="Q38">
        <v>3148</v>
      </c>
      <c r="R38">
        <v>799</v>
      </c>
      <c r="S38">
        <v>1971</v>
      </c>
      <c r="T38">
        <v>83</v>
      </c>
      <c r="U38">
        <v>3478</v>
      </c>
      <c r="V38">
        <v>58</v>
      </c>
    </row>
    <row r="39" spans="1:25">
      <c r="A39">
        <v>38</v>
      </c>
      <c r="B39" t="s">
        <v>62</v>
      </c>
      <c r="C39">
        <f t="shared" si="0"/>
        <v>18</v>
      </c>
      <c r="D39">
        <v>0</v>
      </c>
      <c r="E39">
        <f t="shared" si="1"/>
        <v>0</v>
      </c>
      <c r="F39">
        <f t="shared" si="2"/>
        <v>0</v>
      </c>
      <c r="H39" s="1">
        <v>0.26874999999999999</v>
      </c>
      <c r="I39" s="1" t="str">
        <f t="shared" si="3"/>
        <v>23220</v>
      </c>
      <c r="J39" s="5">
        <f t="shared" si="4"/>
        <v>387</v>
      </c>
      <c r="K39" s="3">
        <v>42667</v>
      </c>
      <c r="L39" s="3" t="str">
        <f t="shared" si="5"/>
        <v>1</v>
      </c>
      <c r="M39">
        <v>1163000</v>
      </c>
      <c r="N39" t="s">
        <v>85</v>
      </c>
      <c r="O39" t="s">
        <v>145</v>
      </c>
      <c r="P39">
        <v>291</v>
      </c>
      <c r="Q39">
        <v>526</v>
      </c>
      <c r="R39">
        <v>527</v>
      </c>
      <c r="S39">
        <v>1212</v>
      </c>
      <c r="T39">
        <v>913</v>
      </c>
      <c r="U39">
        <v>525</v>
      </c>
      <c r="V39">
        <v>40</v>
      </c>
      <c r="W39">
        <v>904</v>
      </c>
      <c r="X39">
        <v>1522</v>
      </c>
    </row>
    <row r="40" spans="1:25">
      <c r="A40">
        <v>39</v>
      </c>
      <c r="B40" t="s">
        <v>63</v>
      </c>
      <c r="C40">
        <f t="shared" si="0"/>
        <v>15</v>
      </c>
      <c r="D40">
        <f t="array" ref="D40">COUNT(1/SEARCHB("?",B40)*ISNUMBER(B40)=0)</f>
        <v>0</v>
      </c>
      <c r="E40">
        <f t="shared" si="1"/>
        <v>0</v>
      </c>
      <c r="F40">
        <f t="shared" si="2"/>
        <v>0</v>
      </c>
      <c r="H40" s="1">
        <v>0.24374999999999999</v>
      </c>
      <c r="I40" s="1" t="str">
        <f t="shared" si="3"/>
        <v>21060</v>
      </c>
      <c r="J40" s="5">
        <f t="shared" si="4"/>
        <v>351</v>
      </c>
      <c r="K40" s="3">
        <v>42662</v>
      </c>
      <c r="L40" s="3" t="str">
        <f t="shared" si="5"/>
        <v>3</v>
      </c>
      <c r="M40">
        <v>607000</v>
      </c>
      <c r="N40" t="s">
        <v>86</v>
      </c>
      <c r="O40" t="s">
        <v>146</v>
      </c>
      <c r="P40">
        <v>1179</v>
      </c>
      <c r="Q40">
        <v>3478</v>
      </c>
      <c r="R40">
        <v>830</v>
      </c>
      <c r="S40">
        <v>6336</v>
      </c>
      <c r="T40">
        <v>1489</v>
      </c>
      <c r="U40">
        <v>30</v>
      </c>
      <c r="V40">
        <v>1004</v>
      </c>
      <c r="W40">
        <v>3148</v>
      </c>
    </row>
    <row r="41" spans="1:25">
      <c r="A41">
        <v>40</v>
      </c>
      <c r="B41" t="s">
        <v>64</v>
      </c>
      <c r="C41">
        <f t="shared" si="0"/>
        <v>18</v>
      </c>
      <c r="D41">
        <f t="array" ref="D41">COUNT(1/SEARCHB("?",B41)*ISNUMBER(B41)=0)</f>
        <v>0</v>
      </c>
      <c r="E41">
        <f t="shared" si="1"/>
        <v>0</v>
      </c>
      <c r="F41">
        <f t="shared" si="2"/>
        <v>0</v>
      </c>
      <c r="H41" s="1">
        <v>0.27013888888888887</v>
      </c>
      <c r="I41" s="1" t="str">
        <f t="shared" si="3"/>
        <v>23340</v>
      </c>
      <c r="J41" s="5">
        <f t="shared" si="4"/>
        <v>389</v>
      </c>
      <c r="K41" s="3">
        <v>42660</v>
      </c>
      <c r="L41" s="3" t="str">
        <f t="shared" si="5"/>
        <v>1</v>
      </c>
      <c r="M41">
        <v>178000</v>
      </c>
      <c r="N41" t="s">
        <v>87</v>
      </c>
      <c r="O41" t="s">
        <v>147</v>
      </c>
      <c r="P41">
        <v>401</v>
      </c>
      <c r="Q41">
        <v>60</v>
      </c>
      <c r="R41">
        <v>1220</v>
      </c>
      <c r="S41">
        <v>84</v>
      </c>
      <c r="T41">
        <v>2580</v>
      </c>
      <c r="U41">
        <v>381</v>
      </c>
      <c r="V41">
        <v>970</v>
      </c>
      <c r="W41">
        <v>338</v>
      </c>
      <c r="X41">
        <v>922</v>
      </c>
    </row>
    <row r="42" spans="1:25">
      <c r="A42">
        <v>41</v>
      </c>
      <c r="B42" t="s">
        <v>97</v>
      </c>
      <c r="C42">
        <f t="shared" si="0"/>
        <v>15</v>
      </c>
      <c r="D42">
        <v>0</v>
      </c>
      <c r="E42">
        <f t="shared" si="1"/>
        <v>0</v>
      </c>
      <c r="F42">
        <f t="shared" si="2"/>
        <v>0</v>
      </c>
      <c r="H42" s="1">
        <v>0.18611111111111112</v>
      </c>
      <c r="I42" s="1" t="str">
        <f t="shared" si="3"/>
        <v>16080</v>
      </c>
      <c r="J42" s="5">
        <f t="shared" si="4"/>
        <v>268</v>
      </c>
      <c r="K42" s="3">
        <v>42655</v>
      </c>
      <c r="L42" s="3" t="str">
        <f t="shared" si="5"/>
        <v>3</v>
      </c>
      <c r="M42">
        <v>220000</v>
      </c>
      <c r="N42" t="s">
        <v>88</v>
      </c>
      <c r="O42" t="s">
        <v>148</v>
      </c>
      <c r="P42">
        <v>3337</v>
      </c>
      <c r="Q42">
        <v>338</v>
      </c>
      <c r="R42">
        <v>396</v>
      </c>
      <c r="S42">
        <v>5918</v>
      </c>
      <c r="T42">
        <v>249</v>
      </c>
      <c r="U42">
        <v>116</v>
      </c>
      <c r="V42">
        <v>6337</v>
      </c>
      <c r="W42">
        <v>210</v>
      </c>
    </row>
    <row r="43" spans="1:25">
      <c r="A43">
        <v>42</v>
      </c>
      <c r="B43" t="s">
        <v>65</v>
      </c>
      <c r="C43">
        <f t="shared" si="0"/>
        <v>21</v>
      </c>
      <c r="D43">
        <v>0</v>
      </c>
      <c r="E43">
        <f t="shared" si="1"/>
        <v>0</v>
      </c>
      <c r="F43">
        <f t="shared" si="2"/>
        <v>0</v>
      </c>
      <c r="H43" s="1">
        <v>0.30694444444444441</v>
      </c>
      <c r="I43" s="1" t="str">
        <f t="shared" si="3"/>
        <v>26520</v>
      </c>
      <c r="J43" s="5">
        <f t="shared" si="4"/>
        <v>442</v>
      </c>
      <c r="K43" s="3">
        <v>42653</v>
      </c>
      <c r="L43" s="3" t="str">
        <f t="shared" si="5"/>
        <v>1</v>
      </c>
      <c r="M43">
        <v>195000</v>
      </c>
      <c r="N43" t="s">
        <v>89</v>
      </c>
      <c r="O43" t="s">
        <v>149</v>
      </c>
      <c r="P43">
        <v>2269</v>
      </c>
      <c r="Q43">
        <v>1129</v>
      </c>
      <c r="R43">
        <v>1129</v>
      </c>
      <c r="S43">
        <v>6338</v>
      </c>
      <c r="T43">
        <v>56</v>
      </c>
      <c r="U43">
        <v>60</v>
      </c>
      <c r="V43">
        <v>148</v>
      </c>
      <c r="W43">
        <v>40</v>
      </c>
      <c r="X43">
        <v>6339</v>
      </c>
      <c r="Y43">
        <v>1729</v>
      </c>
    </row>
    <row r="44" spans="1:25">
      <c r="A44">
        <v>43</v>
      </c>
      <c r="B44" t="s">
        <v>66</v>
      </c>
      <c r="C44">
        <f t="shared" si="0"/>
        <v>22</v>
      </c>
      <c r="D44">
        <f t="array" ref="D44">COUNT(1/SEARCHB("?",B44)*ISNUMBER(B44)=0)</f>
        <v>0</v>
      </c>
      <c r="E44">
        <f t="shared" si="1"/>
        <v>10</v>
      </c>
      <c r="F44">
        <f t="shared" si="2"/>
        <v>2</v>
      </c>
      <c r="H44" s="1">
        <v>0.19999999999999998</v>
      </c>
      <c r="I44" s="1" t="str">
        <f t="shared" si="3"/>
        <v>17280</v>
      </c>
      <c r="J44" s="5">
        <f t="shared" si="4"/>
        <v>288</v>
      </c>
      <c r="K44" s="3">
        <v>42641</v>
      </c>
      <c r="L44" s="3" t="str">
        <f t="shared" si="5"/>
        <v>3</v>
      </c>
      <c r="M44">
        <v>172000</v>
      </c>
      <c r="N44" t="s">
        <v>90</v>
      </c>
      <c r="O44" t="s">
        <v>150</v>
      </c>
      <c r="P44">
        <v>6340</v>
      </c>
      <c r="Q44">
        <v>3658</v>
      </c>
      <c r="R44">
        <v>6341</v>
      </c>
      <c r="S44">
        <v>953</v>
      </c>
      <c r="T44">
        <v>45</v>
      </c>
      <c r="U44">
        <v>386</v>
      </c>
      <c r="V44">
        <v>5506</v>
      </c>
      <c r="W44">
        <v>6342</v>
      </c>
      <c r="X44">
        <v>1578</v>
      </c>
      <c r="Y44">
        <v>1762</v>
      </c>
    </row>
    <row r="45" spans="1:25">
      <c r="A45">
        <v>44</v>
      </c>
      <c r="B45" t="s">
        <v>67</v>
      </c>
      <c r="C45">
        <f t="shared" si="0"/>
        <v>19</v>
      </c>
      <c r="D45">
        <v>0</v>
      </c>
      <c r="E45">
        <f t="shared" si="1"/>
        <v>0</v>
      </c>
      <c r="F45">
        <f t="shared" si="2"/>
        <v>0</v>
      </c>
      <c r="H45" s="1">
        <v>0.1986111111111111</v>
      </c>
      <c r="I45" s="1" t="str">
        <f t="shared" si="3"/>
        <v>17160</v>
      </c>
      <c r="J45" s="5">
        <f t="shared" si="4"/>
        <v>286</v>
      </c>
      <c r="K45" s="3">
        <v>42639</v>
      </c>
      <c r="L45" s="3" t="str">
        <f t="shared" si="5"/>
        <v>1</v>
      </c>
      <c r="M45">
        <v>233000</v>
      </c>
      <c r="N45" t="s">
        <v>91</v>
      </c>
      <c r="O45" t="s">
        <v>151</v>
      </c>
      <c r="P45">
        <v>60</v>
      </c>
      <c r="Q45">
        <v>3238</v>
      </c>
      <c r="R45">
        <v>1024</v>
      </c>
      <c r="S45">
        <v>6343</v>
      </c>
      <c r="T45">
        <v>103</v>
      </c>
      <c r="U45">
        <v>3782</v>
      </c>
      <c r="V45">
        <v>1336</v>
      </c>
      <c r="W45">
        <v>830</v>
      </c>
      <c r="X45">
        <v>1050</v>
      </c>
      <c r="Y45">
        <v>2786</v>
      </c>
    </row>
    <row r="46" spans="1:25">
      <c r="A46">
        <v>45</v>
      </c>
      <c r="B46" t="s">
        <v>68</v>
      </c>
      <c r="C46">
        <f t="shared" si="0"/>
        <v>19</v>
      </c>
      <c r="D46">
        <f t="array" ref="D46">COUNT(1/SEARCHB("?",B46)*ISNUMBER(B46)=0)</f>
        <v>1</v>
      </c>
      <c r="E46">
        <f t="shared" si="1"/>
        <v>6</v>
      </c>
      <c r="F46">
        <f t="shared" si="2"/>
        <v>2</v>
      </c>
      <c r="H46" s="1">
        <v>0.20625000000000002</v>
      </c>
      <c r="I46" s="1" t="str">
        <f t="shared" si="3"/>
        <v>17820</v>
      </c>
      <c r="J46" s="5">
        <f t="shared" si="4"/>
        <v>297</v>
      </c>
      <c r="K46" s="3">
        <v>42634</v>
      </c>
      <c r="L46" s="3" t="str">
        <f t="shared" si="5"/>
        <v>3</v>
      </c>
      <c r="M46">
        <v>181000</v>
      </c>
      <c r="N46" t="s">
        <v>92</v>
      </c>
      <c r="O46" t="s">
        <v>152</v>
      </c>
      <c r="P46">
        <v>6344</v>
      </c>
      <c r="Q46">
        <v>913</v>
      </c>
      <c r="R46">
        <v>2584</v>
      </c>
      <c r="S46">
        <v>6345</v>
      </c>
      <c r="T46">
        <v>1491</v>
      </c>
      <c r="U46">
        <v>931</v>
      </c>
      <c r="V46">
        <v>6346</v>
      </c>
      <c r="W46">
        <v>6347</v>
      </c>
      <c r="X46">
        <v>1473</v>
      </c>
      <c r="Y46">
        <v>20</v>
      </c>
    </row>
    <row r="47" spans="1:25">
      <c r="A47">
        <v>46</v>
      </c>
      <c r="B47" t="s">
        <v>69</v>
      </c>
      <c r="C47">
        <f t="shared" si="0"/>
        <v>16</v>
      </c>
      <c r="D47">
        <v>0</v>
      </c>
      <c r="E47">
        <f t="shared" si="1"/>
        <v>0</v>
      </c>
      <c r="F47">
        <f t="shared" si="2"/>
        <v>0</v>
      </c>
      <c r="H47" s="1">
        <v>0.21736111111111112</v>
      </c>
      <c r="I47" s="1" t="str">
        <f t="shared" si="3"/>
        <v>18780</v>
      </c>
      <c r="J47" s="5">
        <f t="shared" si="4"/>
        <v>313</v>
      </c>
      <c r="K47" s="3">
        <v>42632</v>
      </c>
      <c r="L47" s="3" t="str">
        <f t="shared" si="5"/>
        <v>1</v>
      </c>
      <c r="M47">
        <v>266000</v>
      </c>
      <c r="N47" t="s">
        <v>93</v>
      </c>
      <c r="O47" t="s">
        <v>153</v>
      </c>
      <c r="P47">
        <v>3377</v>
      </c>
      <c r="Q47">
        <v>884</v>
      </c>
      <c r="R47">
        <v>60</v>
      </c>
      <c r="S47">
        <v>596</v>
      </c>
      <c r="T47">
        <v>6348</v>
      </c>
      <c r="U47">
        <v>1311</v>
      </c>
      <c r="V47">
        <v>6349</v>
      </c>
    </row>
    <row r="48" spans="1:25">
      <c r="A48">
        <v>47</v>
      </c>
      <c r="B48" t="s">
        <v>70</v>
      </c>
      <c r="C48">
        <f t="shared" si="0"/>
        <v>18</v>
      </c>
      <c r="D48">
        <f t="array" ref="D48">COUNT(1/SEARCHB("?",B48)*ISNUMBER(B48)=0)</f>
        <v>1</v>
      </c>
      <c r="E48">
        <f t="shared" si="1"/>
        <v>8</v>
      </c>
      <c r="F48">
        <f t="shared" si="2"/>
        <v>2</v>
      </c>
      <c r="H48" s="1">
        <v>0.30416666666666664</v>
      </c>
      <c r="I48" s="1" t="str">
        <f t="shared" si="3"/>
        <v>26280</v>
      </c>
      <c r="J48" s="5">
        <f t="shared" si="4"/>
        <v>438</v>
      </c>
      <c r="K48" s="3">
        <v>42627</v>
      </c>
      <c r="L48" s="3" t="str">
        <f t="shared" si="5"/>
        <v>3</v>
      </c>
      <c r="M48">
        <v>226000</v>
      </c>
      <c r="N48" t="s">
        <v>94</v>
      </c>
      <c r="O48" t="s">
        <v>154</v>
      </c>
      <c r="P48">
        <v>6340</v>
      </c>
      <c r="Q48">
        <v>3658</v>
      </c>
      <c r="R48">
        <v>913</v>
      </c>
      <c r="S48">
        <v>6073</v>
      </c>
      <c r="T48">
        <v>386</v>
      </c>
      <c r="U48">
        <v>1491</v>
      </c>
      <c r="V48">
        <v>931</v>
      </c>
      <c r="W48">
        <v>1473</v>
      </c>
      <c r="X48">
        <v>6350</v>
      </c>
    </row>
    <row r="49" spans="1:26">
      <c r="A49">
        <v>48</v>
      </c>
      <c r="B49" t="s">
        <v>71</v>
      </c>
      <c r="C49">
        <f t="shared" si="0"/>
        <v>20</v>
      </c>
      <c r="D49">
        <f t="array" ref="D49">COUNT(1/SEARCHB("?",B49)*ISNUMBER(B49)=0)</f>
        <v>0</v>
      </c>
      <c r="E49">
        <f t="shared" si="1"/>
        <v>15</v>
      </c>
      <c r="F49">
        <f t="shared" si="2"/>
        <v>2</v>
      </c>
      <c r="H49" s="1">
        <v>0.23333333333333331</v>
      </c>
      <c r="I49" s="1" t="str">
        <f t="shared" si="3"/>
        <v>20160</v>
      </c>
      <c r="J49" s="5">
        <f t="shared" si="4"/>
        <v>336</v>
      </c>
      <c r="K49" s="3">
        <v>42625</v>
      </c>
      <c r="L49" s="3" t="str">
        <f t="shared" si="5"/>
        <v>1</v>
      </c>
      <c r="M49">
        <v>264000</v>
      </c>
      <c r="N49" t="s">
        <v>95</v>
      </c>
      <c r="O49" t="s">
        <v>155</v>
      </c>
      <c r="P49">
        <v>884</v>
      </c>
      <c r="Q49">
        <v>6144</v>
      </c>
      <c r="R49">
        <v>6351</v>
      </c>
      <c r="S49">
        <v>159</v>
      </c>
      <c r="T49">
        <v>4968</v>
      </c>
      <c r="U49">
        <v>2563</v>
      </c>
      <c r="V49">
        <v>3493</v>
      </c>
      <c r="W49">
        <v>317</v>
      </c>
      <c r="X49">
        <v>159</v>
      </c>
      <c r="Y49">
        <v>99</v>
      </c>
      <c r="Z49">
        <v>58</v>
      </c>
    </row>
  </sheetData>
  <phoneticPr fontId="1" type="noConversion"/>
  <hyperlinks>
    <hyperlink ref="N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2017-04-07T13:17:56Z</dcterms:modified>
</cp:coreProperties>
</file>