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<sst xmlns="http://schemas.openxmlformats.org/spreadsheetml/2006/main" uniqueCount="61">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</sst>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14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16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4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16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4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16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4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16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4">
        <f>TRIM(A11)</f>
        <v/>
      </c>
    </row>
    <row r="12" spans="1:52">
      <c r="A12" s="9" t="s">
        <v>20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22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4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22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4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25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4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25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4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29</v>
      </c>
      <c r="B22" s="10" t="s"/>
      <c r="C22" s="9" t="s"/>
      <c r="D22" s="9" t="s"/>
      <c r="E22" s="9" t="s"/>
      <c r="F22" s="9" t="s"/>
      <c r="G22" s="9" t="s"/>
      <c r="H22" s="11" t="s">
        <v>30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16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4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16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4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16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4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25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4">
        <f>TRIM(A30)</f>
        <v/>
      </c>
    </row>
    <row hidden="1" r="31" spans="1:52">
      <c r="A31" s="13" t="s">
        <v>35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4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25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4">
        <f>TRIM(A33)</f>
        <v/>
      </c>
    </row>
    <row hidden="1" r="34" spans="1:52">
      <c r="A34" s="13" t="s">
        <v>35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4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39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22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4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22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4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43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4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25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4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25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4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25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4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25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4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25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4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35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4">
        <f>TRIM(A55)</f>
        <v/>
      </c>
    </row>
    <row r="57" spans="1:52">
      <c r="A57" s="16" t="s">
        <v>52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SUMIFS(I2:I56,B2:B56,"=1")</f>
        <v/>
      </c>
      <c r="J57" s="17">
        <f>SUMIFS(J2:J56,B2:B56,"=1")</f>
        <v/>
      </c>
      <c r="K57" s="17">
        <f>SUMIFS(K2:K56,B2:B56,"=1")</f>
        <v/>
      </c>
      <c r="L57" s="16" t="s"/>
      <c r="M57" s="17">
        <f>SUMIFS(M2:M56,B2:B56,"=1")</f>
        <v/>
      </c>
      <c r="N57" s="17">
        <f>SUMIFS(N2:N56,B2:B56,"=1")</f>
        <v/>
      </c>
      <c r="O57" s="17">
        <f>SUMIFS(O2:O56,B2:B56,"=1")</f>
        <v/>
      </c>
    </row>
    <row r="58" spans="1:52">
      <c r="A58" s="16" t="s">
        <v>53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SUMIFS(I2:I56,B2:B56,"=0",P2:P56,"(adm)")</f>
        <v/>
      </c>
      <c r="J58" s="17">
        <f>SUMIFS(J2:J56,B2:B56,"=0",P2:P56,"(adm)")</f>
        <v/>
      </c>
      <c r="K58" s="17">
        <f>SUMIFS(K2:K56,B2:B56,"=0",P2:P56,"(adm)")</f>
        <v/>
      </c>
      <c r="M58" s="17">
        <f>(I58+4*J58+K58)/6</f>
        <v/>
      </c>
      <c r="N58" s="18">
        <f>(M58/M57)</f>
        <v/>
      </c>
    </row>
    <row r="59" spans="1:52">
      <c r="A59" s="16" t="s">
        <v>54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SUMIFS(I2:I56,B2:B56,"=0",P2:P56,"(analysis)")</f>
        <v/>
      </c>
      <c r="J59" s="17">
        <f>SUMIFS(J2:J56,B2:B56,"=0",P2:P56,"(analysis)")</f>
        <v/>
      </c>
      <c r="K59" s="17">
        <f>SUMIFS(K2:K56,B2:B56,"=0",P2:P56,"(analysis)")</f>
        <v/>
      </c>
      <c r="M59" s="17">
        <f>(I59+4*J59+K59)/6</f>
        <v/>
      </c>
      <c r="N59" s="18">
        <f>(M59/M57)</f>
        <v/>
      </c>
    </row>
    <row r="60" spans="1:52">
      <c r="A60" s="16" t="s">
        <v>55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SUMIFS(I2:I56,B2:B56,"=0",P2:P56,"(coding)")</f>
        <v/>
      </c>
      <c r="J60" s="17">
        <f>SUMIFS(J2:J56,B2:B56,"=0",P2:P56,"(coding)")</f>
        <v/>
      </c>
      <c r="K60" s="17">
        <f>SUMIFS(K2:K56,B2:B56,"=0",P2:P56,"(coding)")</f>
        <v/>
      </c>
      <c r="M60" s="17">
        <f>(I60+4*J60+K60)/6</f>
        <v/>
      </c>
      <c r="N60" s="18">
        <f>(M60/M57)</f>
        <v/>
      </c>
    </row>
    <row r="62" spans="1:52">
      <c r="A62" s="16" t="s">
        <v>56</v>
      </c>
      <c r="B62" s="16" t="s"/>
      <c r="C62" s="16" t="s"/>
      <c r="D62" s="16" t="s"/>
      <c r="E62" s="16" t="s"/>
      <c r="F62" s="16" t="s"/>
      <c r="G62" s="16" t="s"/>
      <c r="H62" s="16" t="s"/>
      <c r="I62" s="17">
        <f>SUMIFS(I2:I56,B2:B56,"=1",C2:C56,"=1")</f>
        <v/>
      </c>
      <c r="J62" s="17">
        <f>SUMIFS(J2:J56,B2:B56,"=1",C2:C56,"=1")</f>
        <v/>
      </c>
      <c r="K62" s="17">
        <f>SUMIFS(K2:K56,B2:B56,"=1",C2:C56,"=1")</f>
        <v/>
      </c>
      <c r="L62" s="16" t="s"/>
      <c r="M62" s="17">
        <f>SUMIFS(M2:M56,B2:B56,"=1",C2:C56,"=1")</f>
        <v/>
      </c>
      <c r="N62" s="17">
        <f>SUMIFS(N2:N56,B2:B56,"=1",C2:C56,"=1")</f>
        <v/>
      </c>
      <c r="O62" s="17">
        <f>SUMIFS(O2:O56,B2:B56,"=1",C2:C56,"=1")</f>
        <v/>
      </c>
    </row>
    <row r="64" spans="1:52">
      <c r="A64" s="19" t="s">
        <v>57</v>
      </c>
      <c r="C64" s="12">
        <f>SQRT(O62)</f>
        <v/>
      </c>
    </row>
    <row r="65" spans="1:52">
      <c r="A65" s="19" t="s">
        <v>58</v>
      </c>
      <c r="C65" s="12" t="n">
        <v>1.5</v>
      </c>
    </row>
    <row r="67" spans="1:52">
      <c r="A67" s="16" t="s">
        <v>59</v>
      </c>
      <c r="B67" s="16" t="s"/>
      <c r="C67" s="17">
        <f>M62-2*C64</f>
        <v/>
      </c>
      <c r="D67" s="16" t="s"/>
      <c r="E67" s="16" t="s"/>
      <c r="F67" s="16" t="s"/>
      <c r="G67" s="16" t="s"/>
      <c r="H67" s="20">
        <f>C67*C65</f>
        <v/>
      </c>
    </row>
    <row r="68" spans="1:52">
      <c r="A68" s="16" t="s">
        <v>60</v>
      </c>
      <c r="B68" s="16" t="s"/>
      <c r="C68" s="17">
        <f>M62+2*C64</f>
        <v/>
      </c>
      <c r="D68" s="16" t="s"/>
      <c r="E68" s="16" t="s"/>
      <c r="F68" s="16" t="s"/>
      <c r="G68" s="16" t="s"/>
      <c r="H68" s="20">
        <f>C68*C65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2017-02-08T22:37:46Z</dcterms:created>
  <dcterms:modified xmlns:dcterms="http://purl.org/dc/terms/" xmlns:xsi="http://www.w3.org/2001/XMLSchema-instance" xsi:type="dcterms:W3CDTF">2017-02-08T22:37:46Z</dcterms:modified>
</cp:coreProperties>
</file>