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<sst xmlns="http://schemas.openxmlformats.org/spreadsheetml/2006/main" uniqueCount="61">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</sst>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9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P1" s="5" t="s">
        <v>11</v>
      </c>
      <c r="AZ1" s="2" t="s"/>
    </row>
    <row r="2" spans="1:52">
      <c r="A2" s="6" t="s">
        <v>12</v>
      </c>
      <c r="B2" s="7" t="s"/>
      <c r="C2" s="6" t="s"/>
      <c r="D2" s="6" t="s"/>
      <c r="E2" s="6" t="s"/>
      <c r="F2" s="6" t="s"/>
      <c r="G2" s="6" t="s"/>
      <c r="H2" s="8" t="s">
        <v>13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14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15</v>
      </c>
      <c r="B4" s="2" t="n">
        <v>1</v>
      </c>
      <c r="C4" s="2" t="n">
        <v>1</v>
      </c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16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17</v>
      </c>
      <c r="B6" s="2" t="n">
        <v>1</v>
      </c>
      <c r="C6" s="2" t="n">
        <v>1</v>
      </c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16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18</v>
      </c>
      <c r="B8" s="2" t="n">
        <v>1</v>
      </c>
      <c r="C8" s="2" t="n">
        <v>1</v>
      </c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16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19</v>
      </c>
      <c r="B10" s="2" t="n">
        <v>1</v>
      </c>
      <c r="C10" s="2" t="n">
        <v>1</v>
      </c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16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20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21</v>
      </c>
      <c r="B13" s="2" t="n">
        <v>1</v>
      </c>
      <c r="C13" s="2" t="n">
        <v>1</v>
      </c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22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23</v>
      </c>
      <c r="B15" s="2" t="n">
        <v>1</v>
      </c>
      <c r="C15" s="2" t="n">
        <v>1</v>
      </c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22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24</v>
      </c>
      <c r="B17" s="2" t="n">
        <v>1</v>
      </c>
      <c r="C17" s="2" t="n">
        <v>1</v>
      </c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25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26</v>
      </c>
      <c r="B19" s="2" t="n">
        <v>1</v>
      </c>
      <c r="C19" s="2" t="n">
        <v>1</v>
      </c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25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27</v>
      </c>
      <c r="B21" s="7" t="s"/>
      <c r="C21" s="6" t="s"/>
      <c r="D21" s="6" t="s"/>
      <c r="E21" s="6" t="s"/>
      <c r="F21" s="6" t="s"/>
      <c r="G21" s="6" t="s"/>
      <c r="H21" s="8" t="s">
        <v>28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29</v>
      </c>
      <c r="B22" s="10" t="s"/>
      <c r="C22" s="9" t="s"/>
      <c r="D22" s="9" t="s"/>
      <c r="E22" s="9" t="s"/>
      <c r="F22" s="9" t="s"/>
      <c r="G22" s="9" t="s"/>
      <c r="H22" s="11" t="s">
        <v>30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31</v>
      </c>
      <c r="B23" s="2" t="n">
        <v>1</v>
      </c>
      <c r="C23" s="2" t="n">
        <v>1</v>
      </c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16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32</v>
      </c>
      <c r="B25" s="2" t="n">
        <v>1</v>
      </c>
      <c r="C25" s="2" t="n">
        <v>1</v>
      </c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16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33</v>
      </c>
      <c r="B27" s="2" t="n">
        <v>1</v>
      </c>
      <c r="C27" s="2" t="n">
        <v>1</v>
      </c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16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34</v>
      </c>
      <c r="B29" s="2" t="n">
        <v>1</v>
      </c>
      <c r="C29" s="2" t="n">
        <v>1</v>
      </c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25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35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36</v>
      </c>
      <c r="B32" s="2" t="n">
        <v>1</v>
      </c>
      <c r="C32" s="2" t="n">
        <v>1</v>
      </c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25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35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37</v>
      </c>
      <c r="B35" s="7" t="s"/>
      <c r="C35" s="6" t="s"/>
      <c r="D35" s="6" t="s"/>
      <c r="E35" s="6" t="s"/>
      <c r="F35" s="6" t="s"/>
      <c r="G35" s="6" t="s"/>
      <c r="H35" s="8" t="s">
        <v>38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39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40</v>
      </c>
      <c r="B37" s="2" t="n">
        <v>1</v>
      </c>
      <c r="C37" s="2" t="n">
        <v>1</v>
      </c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22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41</v>
      </c>
      <c r="B39" s="2" t="n">
        <v>1</v>
      </c>
      <c r="C39" s="2" t="n">
        <v>1</v>
      </c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22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42</v>
      </c>
      <c r="B41" s="2" t="n">
        <v>1</v>
      </c>
      <c r="C41" s="2" t="n">
        <v>1</v>
      </c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43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44</v>
      </c>
      <c r="B43" s="2" t="n">
        <v>1</v>
      </c>
      <c r="C43" s="2" t="n">
        <v>1</v>
      </c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25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45</v>
      </c>
      <c r="B45" s="2" t="n">
        <v>1</v>
      </c>
      <c r="C45" s="2" t="n">
        <v>1</v>
      </c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25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46</v>
      </c>
      <c r="B47" s="2" t="n">
        <v>1</v>
      </c>
      <c r="C47" s="2" t="n">
        <v>1</v>
      </c>
      <c r="D47" s="1" t="s"/>
      <c r="E47" s="1" t="s"/>
      <c r="F47" s="1" t="s"/>
      <c r="G47" s="1" t="s"/>
      <c r="H47" s="3" t="s">
        <v>47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25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48</v>
      </c>
      <c r="B49" s="7" t="s"/>
      <c r="C49" s="6" t="s"/>
      <c r="D49" s="6" t="s"/>
      <c r="E49" s="6" t="s"/>
      <c r="F49" s="6" t="s"/>
      <c r="G49" s="6" t="s"/>
      <c r="H49" s="8" t="s">
        <v>49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50</v>
      </c>
      <c r="B50" s="2" t="n">
        <v>1</v>
      </c>
      <c r="C50" s="2" t="n">
        <v>1</v>
      </c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25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51</v>
      </c>
      <c r="B52" s="2" t="n">
        <v>1</v>
      </c>
      <c r="C52" s="2" t="n">
        <v>1</v>
      </c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25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36</v>
      </c>
      <c r="B54" s="2" t="n">
        <v>1</v>
      </c>
      <c r="C54" s="2" t="n">
        <v>1</v>
      </c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35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52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SUMIFS(Estimates!I2:I56,Estimates!B2:B56,"=0",Estimates!P2:P56,"(adm)")</f>
        <v/>
      </c>
      <c r="J59" s="17">
        <f>SUMIFS(Estimates!J2:J56,Estimates!B2:B56,"=0",Estimates!P2:P56,"(adm)")</f>
        <v/>
      </c>
      <c r="K59" s="17">
        <f>SUMIFS(Estimates!K2:K56,Estimates!B2:B56,"=0",Estimates!P2:P56,"(adm)")</f>
        <v/>
      </c>
      <c r="M59" s="17">
        <f>(I59+4*J59+K59)/6</f>
        <v/>
      </c>
      <c r="N59" s="18">
        <f>(M59/Estimates!M57)</f>
        <v/>
      </c>
      <c r="P59" s="2">
        <f>IF(N59&gt;0, 1, 0)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SUMIFS(Estimates!I2:I56,Estimates!B2:B56,"=0",Estimates!P2:P56,"(analysis)")</f>
        <v/>
      </c>
      <c r="J60" s="17">
        <f>SUMIFS(Estimates!J2:J56,Estimates!B2:B56,"=0",Estimates!P2:P56,"(analysis)")</f>
        <v/>
      </c>
      <c r="K60" s="17">
        <f>SUMIFS(Estimates!K2:K56,Estimates!B2:B56,"=0",Estimates!P2:P56,"(analysis)")</f>
        <v/>
      </c>
      <c r="M60" s="17">
        <f>(I60+4*J60+K60)/6</f>
        <v/>
      </c>
      <c r="N60" s="18">
        <f>(M60/Estimates!M57)</f>
        <v/>
      </c>
      <c r="P60" s="2">
        <f>IF(N60&gt;0, 1, 0)</f>
        <v/>
      </c>
    </row>
    <row r="61" spans="1:52">
      <c r="A61" s="16" t="s">
        <v>55</v>
      </c>
      <c r="B61" s="16" t="s"/>
      <c r="C61" s="16" t="s"/>
      <c r="D61" s="16" t="s"/>
      <c r="E61" s="16" t="s"/>
      <c r="F61" s="16" t="s"/>
      <c r="G61" s="16" t="s"/>
      <c r="H61" s="16" t="s"/>
      <c r="I61" s="17">
        <f>SUMIFS(Estimates!I2:I56,Estimates!B2:B56,"=0",Estimates!P2:P56,"(coding)")</f>
        <v/>
      </c>
      <c r="J61" s="17">
        <f>SUMIFS(Estimates!J2:J56,Estimates!B2:B56,"=0",Estimates!P2:P56,"(coding)")</f>
        <v/>
      </c>
      <c r="K61" s="17">
        <f>SUMIFS(Estimates!K2:K56,Estimates!B2:B56,"=0",Estimates!P2:P56,"(coding)")</f>
        <v/>
      </c>
      <c r="M61" s="17">
        <f>(I61+4*J61+K61)/6</f>
        <v/>
      </c>
      <c r="N61" s="18">
        <f>(M61/Estimates!M57)</f>
        <v/>
      </c>
      <c r="P61" s="2">
        <f>IF(N61&gt;0, 1, 0)</f>
        <v/>
      </c>
    </row>
    <row r="63" spans="1:52">
      <c r="A63" s="16" t="s">
        <v>56</v>
      </c>
      <c r="B63" s="16" t="s"/>
      <c r="C63" s="16" t="s"/>
      <c r="D63" s="16" t="s"/>
      <c r="E63" s="16" t="s"/>
      <c r="F63" s="16" t="s"/>
      <c r="G63" s="16" t="s"/>
      <c r="H63" s="16" t="s"/>
      <c r="I63" s="17">
        <f>SUMIFS(Estimates!I2:I56,Estimates!B2:B56,"=1",Estimates!C2:C56,"=1")</f>
        <v/>
      </c>
      <c r="J63" s="17">
        <f>SUMIFS(Estimates!J2:J56,Estimates!B2:B56,"=1",Estimates!C2:C56,"=1")</f>
        <v/>
      </c>
      <c r="K63" s="17">
        <f>SUMIFS(Estimates!K2:K56,Estimates!B2:B56,"=1",Estimates!C2:C56,"=1")</f>
        <v/>
      </c>
      <c r="L63" s="16" t="s"/>
      <c r="M63" s="17">
        <f>SUMIFS(Estimates!M2:M56,Estimates!B2:B56,"=1",Estimates!C2:C56,"=1")</f>
        <v/>
      </c>
      <c r="N63" s="17">
        <f>SUMIFS(Estimates!N2:N56,Estimates!B2:B56,"=1",Estimates!C2:C56,"=1")</f>
        <v/>
      </c>
      <c r="O63" s="17">
        <f>SUMIFS(Estimates!O2:O56,Estimates!B2:B56,"=1",Estimates!C2:C56,"=1")</f>
        <v/>
      </c>
    </row>
    <row r="65" spans="1:52">
      <c r="A65" s="19" t="s">
        <v>57</v>
      </c>
      <c r="C65" s="12">
        <f>SQRT(O63)</f>
        <v/>
      </c>
      <c r="H65" s="20">
        <f>C65/M63</f>
        <v/>
      </c>
    </row>
    <row r="66" spans="1:52">
      <c r="A66" s="19" t="s">
        <v>58</v>
      </c>
      <c r="C66" s="12" t="n">
        <v>1.5</v>
      </c>
    </row>
    <row r="68" spans="1:52">
      <c r="A68" s="16" t="s">
        <v>59</v>
      </c>
      <c r="B68" s="16" t="s"/>
      <c r="C68" s="17">
        <f>M63-1*C65</f>
        <v/>
      </c>
      <c r="D68" s="16" t="s"/>
      <c r="E68" s="16" t="s"/>
      <c r="F68" s="16" t="s"/>
      <c r="G68" s="16" t="s"/>
      <c r="H68" s="21">
        <f>C68*Estimates!C66</f>
        <v/>
      </c>
    </row>
    <row r="69" spans="1:52">
      <c r="A69" s="16" t="s">
        <v>60</v>
      </c>
      <c r="B69" s="16" t="s"/>
      <c r="C69" s="17">
        <f>M63+2*C65</f>
        <v/>
      </c>
      <c r="D69" s="16" t="s"/>
      <c r="E69" s="16" t="s"/>
      <c r="F69" s="16" t="s"/>
      <c r="G69" s="16" t="s"/>
      <c r="H69" s="21">
        <f>C69*Estimates!C66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2017-02-13T23:07:42Z</dcterms:created>
  <dcterms:modified xmlns:dcterms="http://purl.org/dc/terms/" xmlns:xsi="http://www.w3.org/2001/XMLSchema-instance" xsi:type="dcterms:W3CDTF">2017-02-13T23:07:42Z</dcterms:modified>
</cp:coreProperties>
</file>