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<sst xmlns="http://schemas.openxmlformats.org/spreadsheetml/2006/main" uniqueCount="58">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</sst>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4" fontId="2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2</v>
      </c>
      <c r="J6" s="12" t="n">
        <v>3</v>
      </c>
      <c r="K6" s="12" t="n">
        <v>5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2</v>
      </c>
      <c r="J7" s="15" t="n">
        <v>3</v>
      </c>
      <c r="K7" s="15" t="n">
        <v>5</v>
      </c>
      <c r="P7" s="15">
        <f>TRIM(A7)</f>
        <v/>
      </c>
    </row>
    <row r="8" spans="1:52">
      <c r="A8" s="9" t="s">
        <v>17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  <c r="P8" s="9" t="s"/>
    </row>
    <row r="9" spans="1:52">
      <c r="A9" s="1" t="s">
        <v>18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2</v>
      </c>
      <c r="K9" s="12" t="n">
        <v>4</v>
      </c>
      <c r="L9" s="1" t="s"/>
      <c r="M9" s="12">
        <f>(I9+4*J9+K9)/6</f>
        <v/>
      </c>
      <c r="N9" s="12">
        <f>(K9-I9)/6</f>
        <v/>
      </c>
      <c r="O9" s="12">
        <f>N9*N9</f>
        <v/>
      </c>
      <c r="P9" s="1" t="s"/>
    </row>
    <row hidden="1" r="10" spans="1:52">
      <c r="A10" s="13" t="s">
        <v>19</v>
      </c>
      <c r="B10" s="14" t="n">
        <v>0</v>
      </c>
      <c r="C10" s="13" t="s"/>
      <c r="D10" s="13" t="s"/>
      <c r="E10" s="13" t="s"/>
      <c r="F10" s="13" t="s"/>
      <c r="G10" s="13" t="s"/>
      <c r="H10" s="13" t="s"/>
      <c r="I10" s="15" t="n">
        <v>1</v>
      </c>
      <c r="J10" s="15" t="n">
        <v>2</v>
      </c>
      <c r="K10" s="15" t="n">
        <v>4</v>
      </c>
      <c r="P10" s="15">
        <f>TRIM(A10)</f>
        <v/>
      </c>
    </row>
    <row r="11" spans="1:52">
      <c r="A11" s="1" t="s">
        <v>20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4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  <c r="P11" s="1" t="s"/>
    </row>
    <row hidden="1" r="12" spans="1:52">
      <c r="A12" s="13" t="s">
        <v>19</v>
      </c>
      <c r="B12" s="14" t="n">
        <v>0</v>
      </c>
      <c r="C12" s="13" t="s"/>
      <c r="D12" s="13" t="s"/>
      <c r="E12" s="13" t="s"/>
      <c r="F12" s="13" t="s"/>
      <c r="G12" s="13" t="s"/>
      <c r="H12" s="13" t="s"/>
      <c r="I12" s="15" t="n">
        <v>1</v>
      </c>
      <c r="J12" s="15" t="n">
        <v>2</v>
      </c>
      <c r="K12" s="15" t="n">
        <v>4</v>
      </c>
      <c r="P12" s="15">
        <f>TRIM(A12)</f>
        <v/>
      </c>
    </row>
    <row r="13" spans="1:52">
      <c r="A13" s="1" t="s">
        <v>21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0</v>
      </c>
      <c r="J13" s="12" t="n">
        <v>1</v>
      </c>
      <c r="K13" s="12" t="n">
        <v>3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19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0</v>
      </c>
      <c r="J14" s="15" t="n">
        <v>1</v>
      </c>
      <c r="K14" s="15" t="n">
        <v>3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1</v>
      </c>
      <c r="J15" s="12" t="n">
        <v>1</v>
      </c>
      <c r="K15" s="12" t="n">
        <v>2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19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1</v>
      </c>
      <c r="J16" s="15" t="n">
        <v>1</v>
      </c>
      <c r="K16" s="15" t="n">
        <v>2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1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1</v>
      </c>
      <c r="K18" s="15" t="n">
        <v>2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2</v>
      </c>
      <c r="K19" s="12" t="n">
        <v>5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2</v>
      </c>
      <c r="K20" s="15" t="n">
        <v>5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2</v>
      </c>
      <c r="K23" s="12" t="n">
        <v>3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19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2</v>
      </c>
      <c r="J24" s="15" t="n">
        <v>2</v>
      </c>
      <c r="K24" s="15" t="n">
        <v>3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1</v>
      </c>
      <c r="J25" s="12" t="n">
        <v>2</v>
      </c>
      <c r="K25" s="12" t="n">
        <v>2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19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1</v>
      </c>
      <c r="J26" s="15" t="n">
        <v>2</v>
      </c>
      <c r="K26" s="15" t="n">
        <v>2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3</v>
      </c>
      <c r="J27" s="12" t="n">
        <v>5</v>
      </c>
      <c r="K27" s="12" t="n">
        <v>10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19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3</v>
      </c>
      <c r="J28" s="15" t="n">
        <v>5</v>
      </c>
      <c r="K28" s="15" t="n">
        <v>10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0</v>
      </c>
      <c r="J29" s="12" t="n">
        <v>4</v>
      </c>
      <c r="K29" s="12" t="n">
        <v>7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0</v>
      </c>
      <c r="J30" s="15" t="n">
        <v>1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3</v>
      </c>
      <c r="K31" s="15" t="n">
        <v>5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1</v>
      </c>
      <c r="J32" s="12" t="n">
        <v>3</v>
      </c>
      <c r="K32" s="12" t="n">
        <v>5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1</v>
      </c>
      <c r="J33" s="15" t="n">
        <v>2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1</v>
      </c>
      <c r="K34" s="15" t="n">
        <v>3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15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15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>
        <v>42</v>
      </c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24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/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46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5</v>
      </c>
      <c r="K50" s="12" t="n">
        <v>8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5</v>
      </c>
      <c r="K51" s="15" t="n">
        <v>8</v>
      </c>
      <c r="P51" s="15">
        <f>TRIM(A51)</f>
        <v/>
      </c>
    </row>
    <row r="52" spans="1:52">
      <c r="A52" s="1" t="s">
        <v>33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0</v>
      </c>
      <c r="J52" s="12" t="n">
        <v>5</v>
      </c>
      <c r="K52" s="12" t="n">
        <v>15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34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0</v>
      </c>
      <c r="J53" s="15" t="n">
        <v>5</v>
      </c>
      <c r="K53" s="15" t="n">
        <v>15</v>
      </c>
      <c r="P53" s="15">
        <f>TRIM(A53)</f>
        <v/>
      </c>
    </row>
    <row r="54" spans="1:52">
      <c r="A54" s="1" t="s">
        <v>50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2</v>
      </c>
      <c r="J54" s="12" t="n">
        <v>3</v>
      </c>
      <c r="K54" s="12" t="n">
        <v>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24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2</v>
      </c>
      <c r="J55" s="15" t="n">
        <v>3</v>
      </c>
      <c r="K55" s="15" t="n">
        <v>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SUMIFS(Estimates!I2:I56,Estimates!B2:B56,"=1")</f>
        <v/>
      </c>
      <c r="J57" s="17">
        <f>SUMIFS(Estimates!J2:J56,Estimates!B2:B56,"=1")</f>
        <v/>
      </c>
      <c r="K57" s="17">
        <f>SUMIFS(Estimates!K2:K56,Estimates!B2:B56,"=1")</f>
        <v/>
      </c>
      <c r="L57" s="16" t="s"/>
      <c r="M57" s="17">
        <f>SUMIFS(Estimates!M2:M56,Estimates!B2:B56,"=1")</f>
        <v/>
      </c>
      <c r="N57" s="17">
        <f>SUMIFS(Estimates!N2:N56,Estimates!B2:B56,"=1")</f>
        <v/>
      </c>
      <c r="O57" s="17">
        <f>SUMIFS(Estimates!O2:O56,Estimates!B2:B56,"=1")</f>
        <v/>
      </c>
    </row>
    <row r="59" spans="1:52">
      <c r="A59" s="16" t="s">
        <v>52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SUMIFS(Estimates!I2:I56,Estimates!B2:B56,"=0",Estimates!P2:P56,"(adm)")</f>
        <v/>
      </c>
      <c r="J59" s="17">
        <f>SUMIFS(Estimates!J2:J56,Estimates!B2:B56,"=0",Estimates!P2:P56,"(adm)")</f>
        <v/>
      </c>
      <c r="K59" s="17">
        <f>SUMIFS(Estimates!K2:K56,Estimates!B2:B56,"=0",Estimates!P2:P56,"(adm)")</f>
        <v/>
      </c>
      <c r="M59" s="17">
        <f>(I59+4*J59+K59)/6</f>
        <v/>
      </c>
      <c r="N59" s="18">
        <f>(M59/Estimates!M57)</f>
        <v/>
      </c>
      <c r="P59" s="2">
        <f>IF(N59&gt;0, 1, 0)</f>
        <v/>
      </c>
    </row>
    <row r="60" spans="1:52">
      <c r="A60" s="16" t="s">
        <v>53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SUMIFS(Estimates!I2:I56,Estimates!B2:B56,"=0",Estimates!P2:P56,"(analysis)")</f>
        <v/>
      </c>
      <c r="J60" s="17">
        <f>SUMIFS(Estimates!J2:J56,Estimates!B2:B56,"=0",Estimates!P2:P56,"(analysis)")</f>
        <v/>
      </c>
      <c r="K60" s="17">
        <f>SUMIFS(Estimates!K2:K56,Estimates!B2:B56,"=0",Estimates!P2:P56,"(analysis)")</f>
        <v/>
      </c>
      <c r="M60" s="17">
        <f>(I60+4*J60+K60)/6</f>
        <v/>
      </c>
      <c r="N60" s="18">
        <f>(M60/Estimates!M57)</f>
        <v/>
      </c>
      <c r="P60" s="2">
        <f>IF(N60&gt;0, 1, 0)</f>
        <v/>
      </c>
    </row>
    <row r="61" spans="1:52">
      <c r="A61" s="16" t="s">
        <v>54</v>
      </c>
      <c r="B61" s="16" t="s"/>
      <c r="C61" s="16" t="s"/>
      <c r="D61" s="16" t="s"/>
      <c r="E61" s="16" t="s"/>
      <c r="F61" s="16" t="s"/>
      <c r="G61" s="16" t="s"/>
      <c r="H61" s="16" t="s"/>
      <c r="I61" s="17">
        <f>SUMIFS(Estimates!I2:I56,Estimates!B2:B56,"=0",Estimates!P2:P56,"(coding)")</f>
        <v/>
      </c>
      <c r="J61" s="17">
        <f>SUMIFS(Estimates!J2:J56,Estimates!B2:B56,"=0",Estimates!P2:P56,"(coding)")</f>
        <v/>
      </c>
      <c r="K61" s="17">
        <f>SUMIFS(Estimates!K2:K56,Estimates!B2:B56,"=0",Estimates!P2:P56,"(coding)")</f>
        <v/>
      </c>
      <c r="M61" s="17">
        <f>(I61+4*J61+K61)/6</f>
        <v/>
      </c>
      <c r="N61" s="18">
        <f>(M61/Estimates!M57)</f>
        <v/>
      </c>
      <c r="P61" s="2">
        <f>IF(N61&gt;0, 1, 0)</f>
        <v/>
      </c>
    </row>
    <row r="63" spans="1:52">
      <c r="A63" s="19" t="s">
        <v>55</v>
      </c>
      <c r="C63" s="12">
        <f>SQRT(O57)</f>
        <v/>
      </c>
      <c r="H63" s="20">
        <f>C63/M57</f>
        <v/>
      </c>
    </row>
    <row r="64" spans="1:52">
      <c r="A64" s="19" t="s">
        <v>56</v>
      </c>
      <c r="C64" s="12" t="n">
        <v>1.5</v>
      </c>
    </row>
    <row r="66" spans="1:52">
      <c r="A66" s="16" t="s">
        <v>4</v>
      </c>
      <c r="B66" s="16" t="s"/>
      <c r="C66" s="17">
        <f>M57-1*C63</f>
        <v/>
      </c>
      <c r="D66" s="16" t="s"/>
      <c r="E66" s="16" t="s"/>
      <c r="F66" s="16" t="s"/>
      <c r="G66" s="16" t="s"/>
      <c r="H66" s="21">
        <f>C66*Estimates!C64</f>
        <v/>
      </c>
    </row>
    <row r="67" spans="1:52">
      <c r="A67" s="16" t="s">
        <v>57</v>
      </c>
      <c r="B67" s="16" t="s"/>
      <c r="C67" s="17">
        <f>M57+2*C63</f>
        <v/>
      </c>
      <c r="D67" s="16" t="s"/>
      <c r="E67" s="16" t="s"/>
      <c r="F67" s="16" t="s"/>
      <c r="G67" s="16" t="s"/>
      <c r="H67" s="21">
        <f>C67*Estimates!C64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2017-02-13T23:07:40Z</dcterms:created>
  <dcterms:modified xmlns:dcterms="http://purl.org/dc/terms/" xmlns:xsi="http://www.w3.org/2001/XMLSchema-instance" xsi:type="dcterms:W3CDTF">2017-02-13T23:07:40Z</dcterms:modified>
</cp:coreProperties>
</file>