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vettelapura/Downloads/"/>
    </mc:Choice>
  </mc:AlternateContent>
  <xr:revisionPtr revIDLastSave="0" documentId="13_ncr:1_{E7CE8852-B08C-C542-B0B4-78047E7B9760}" xr6:coauthVersionLast="47" xr6:coauthVersionMax="47" xr10:uidLastSave="{00000000-0000-0000-0000-000000000000}"/>
  <bookViews>
    <workbookView xWindow="6720" yWindow="500" windowWidth="29560" windowHeight="20260" activeTab="1" xr2:uid="{147F4B6E-07E6-4DD1-AA1B-541D27362974}"/>
  </bookViews>
  <sheets>
    <sheet name="CHARTS" sheetId="3" r:id="rId1"/>
    <sheet name="DATA" sheetId="2" r:id="rId2"/>
    <sheet name="PIVOT" sheetId="4" r:id="rId3"/>
  </sheets>
  <definedNames>
    <definedName name="_xlnm._FilterDatabase" localSheetId="2" hidden="1">PIVOT!$A$1:$H$1</definedName>
  </definedName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08" i="2" l="1"/>
  <c r="P809" i="2"/>
  <c r="P810" i="2"/>
  <c r="P811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58" i="2"/>
  <c r="P359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144" i="2"/>
  <c r="P145" i="2"/>
  <c r="P146" i="2"/>
  <c r="P147" i="2"/>
  <c r="P148" i="2"/>
  <c r="P150" i="2"/>
  <c r="P151" i="2"/>
  <c r="P152" i="2"/>
  <c r="P153" i="2"/>
  <c r="P154" i="2"/>
  <c r="P175" i="2"/>
  <c r="P178" i="2"/>
  <c r="P179" i="2"/>
  <c r="P180" i="2"/>
  <c r="P181" i="2"/>
  <c r="P203" i="2"/>
  <c r="P204" i="2"/>
  <c r="P205" i="2"/>
  <c r="P206" i="2"/>
  <c r="P207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49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6" i="2"/>
  <c r="P177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681" i="2"/>
  <c r="P680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2" i="2"/>
  <c r="P683" i="2"/>
  <c r="P684" i="2"/>
  <c r="P685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57" i="2"/>
  <c r="P658" i="2"/>
  <c r="P660" i="2"/>
  <c r="P655" i="2"/>
  <c r="P656" i="2"/>
  <c r="P659" i="2"/>
  <c r="P661" i="2"/>
  <c r="P30" i="2"/>
  <c r="P31" i="2"/>
  <c r="P32" i="2"/>
  <c r="P33" i="2"/>
  <c r="P34" i="2"/>
  <c r="P35" i="2"/>
  <c r="P39" i="2"/>
  <c r="P40" i="2"/>
  <c r="P41" i="2"/>
  <c r="P42" i="2"/>
  <c r="P44" i="2"/>
  <c r="P36" i="2"/>
  <c r="P37" i="2"/>
  <c r="P38" i="2"/>
  <c r="P43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01" i="2"/>
  <c r="P702" i="2"/>
  <c r="P703" i="2"/>
  <c r="P704" i="2"/>
  <c r="P705" i="2"/>
  <c r="P706" i="2"/>
  <c r="P707" i="2"/>
  <c r="P708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62" i="2"/>
  <c r="P763" i="2"/>
  <c r="P764" i="2"/>
  <c r="P765" i="2"/>
  <c r="P766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391" i="2"/>
  <c r="P392" i="2"/>
  <c r="P393" i="2"/>
  <c r="P394" i="2"/>
  <c r="P395" i="2"/>
  <c r="P396" i="2"/>
  <c r="P397" i="2"/>
  <c r="P398" i="2"/>
  <c r="P399" i="2"/>
  <c r="P400" i="2"/>
  <c r="P401" i="2"/>
  <c r="P378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725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10" i="2"/>
  <c r="P111" i="2"/>
  <c r="P112" i="2"/>
  <c r="P113" i="2"/>
  <c r="P114" i="2"/>
  <c r="P116" i="2"/>
  <c r="P117" i="2"/>
  <c r="P118" i="2"/>
  <c r="P119" i="2"/>
  <c r="P120" i="2"/>
  <c r="P121" i="2"/>
  <c r="P122" i="2"/>
  <c r="P10" i="2"/>
  <c r="P18" i="2"/>
  <c r="P19" i="2"/>
  <c r="P20" i="2"/>
  <c r="P25" i="2"/>
  <c r="P27" i="2"/>
  <c r="P28" i="2"/>
  <c r="P106" i="2"/>
  <c r="P107" i="2"/>
  <c r="P2" i="2"/>
  <c r="P3" i="2"/>
  <c r="P4" i="2"/>
  <c r="P5" i="2"/>
  <c r="P6" i="2"/>
  <c r="P7" i="2"/>
  <c r="P8" i="2"/>
  <c r="P9" i="2"/>
  <c r="P13" i="2"/>
  <c r="P108" i="2"/>
  <c r="P109" i="2"/>
  <c r="P115" i="2"/>
  <c r="P11" i="2"/>
  <c r="P12" i="2"/>
  <c r="P14" i="2"/>
  <c r="P15" i="2"/>
  <c r="P16" i="2"/>
  <c r="P17" i="2"/>
  <c r="P21" i="2"/>
  <c r="P22" i="2"/>
  <c r="P23" i="2"/>
  <c r="P24" i="2"/>
  <c r="P26" i="2"/>
  <c r="P29" i="2"/>
  <c r="G16" i="4"/>
  <c r="G14" i="4"/>
  <c r="F28" i="4"/>
  <c r="F25" i="4"/>
  <c r="F24" i="4"/>
  <c r="F23" i="4"/>
  <c r="F21" i="4"/>
  <c r="F20" i="4"/>
  <c r="F19" i="4"/>
  <c r="F18" i="4"/>
  <c r="F16" i="4"/>
  <c r="F17" i="4"/>
  <c r="F15" i="4"/>
  <c r="F10" i="4"/>
  <c r="F11" i="4"/>
  <c r="F12" i="4"/>
  <c r="F13" i="4"/>
  <c r="F14" i="4"/>
  <c r="F9" i="4"/>
  <c r="F7" i="4"/>
  <c r="F5" i="4"/>
  <c r="F4" i="4"/>
  <c r="F2" i="4"/>
  <c r="M809" i="2"/>
  <c r="O809" i="2" s="1"/>
  <c r="M810" i="2"/>
  <c r="M811" i="2"/>
  <c r="M767" i="2"/>
  <c r="M768" i="2"/>
  <c r="O768" i="2" s="1"/>
  <c r="M769" i="2"/>
  <c r="M770" i="2"/>
  <c r="M771" i="2"/>
  <c r="M772" i="2"/>
  <c r="M773" i="2"/>
  <c r="M774" i="2"/>
  <c r="M775" i="2"/>
  <c r="M776" i="2"/>
  <c r="O776" i="2" s="1"/>
  <c r="M777" i="2"/>
  <c r="M778" i="2"/>
  <c r="M779" i="2"/>
  <c r="M780" i="2"/>
  <c r="M781" i="2"/>
  <c r="M782" i="2"/>
  <c r="M783" i="2"/>
  <c r="M784" i="2"/>
  <c r="O784" i="2" s="1"/>
  <c r="M785" i="2"/>
  <c r="M786" i="2"/>
  <c r="M787" i="2"/>
  <c r="M788" i="2"/>
  <c r="M789" i="2"/>
  <c r="M790" i="2"/>
  <c r="M791" i="2"/>
  <c r="M792" i="2"/>
  <c r="O792" i="2" s="1"/>
  <c r="M793" i="2"/>
  <c r="M794" i="2"/>
  <c r="M795" i="2"/>
  <c r="M796" i="2"/>
  <c r="M797" i="2"/>
  <c r="M798" i="2"/>
  <c r="M799" i="2"/>
  <c r="N799" i="2" s="1"/>
  <c r="M800" i="2"/>
  <c r="O800" i="2" s="1"/>
  <c r="M801" i="2"/>
  <c r="M802" i="2"/>
  <c r="M803" i="2"/>
  <c r="M804" i="2"/>
  <c r="M805" i="2"/>
  <c r="M806" i="2"/>
  <c r="M807" i="2"/>
  <c r="M812" i="2"/>
  <c r="O812" i="2" s="1"/>
  <c r="M813" i="2"/>
  <c r="M814" i="2"/>
  <c r="M815" i="2"/>
  <c r="M816" i="2"/>
  <c r="M817" i="2"/>
  <c r="M818" i="2"/>
  <c r="M819" i="2"/>
  <c r="M820" i="2"/>
  <c r="O820" i="2" s="1"/>
  <c r="M821" i="2"/>
  <c r="M822" i="2"/>
  <c r="M823" i="2"/>
  <c r="M824" i="2"/>
  <c r="M825" i="2"/>
  <c r="M826" i="2"/>
  <c r="M242" i="2"/>
  <c r="M243" i="2"/>
  <c r="O243" i="2" s="1"/>
  <c r="M244" i="2"/>
  <c r="M245" i="2"/>
  <c r="M246" i="2"/>
  <c r="M247" i="2"/>
  <c r="M248" i="2"/>
  <c r="M249" i="2"/>
  <c r="M250" i="2"/>
  <c r="M251" i="2"/>
  <c r="O251" i="2" s="1"/>
  <c r="M252" i="2"/>
  <c r="M253" i="2"/>
  <c r="M254" i="2"/>
  <c r="M255" i="2"/>
  <c r="M256" i="2"/>
  <c r="M257" i="2"/>
  <c r="M258" i="2"/>
  <c r="M259" i="2"/>
  <c r="O259" i="2" s="1"/>
  <c r="M260" i="2"/>
  <c r="M261" i="2"/>
  <c r="M262" i="2"/>
  <c r="M263" i="2"/>
  <c r="M264" i="2"/>
  <c r="M265" i="2"/>
  <c r="M266" i="2"/>
  <c r="M267" i="2"/>
  <c r="O267" i="2" s="1"/>
  <c r="M268" i="2"/>
  <c r="N268" i="2" s="1"/>
  <c r="M269" i="2"/>
  <c r="M270" i="2"/>
  <c r="M271" i="2"/>
  <c r="M272" i="2"/>
  <c r="M273" i="2"/>
  <c r="M274" i="2"/>
  <c r="M275" i="2"/>
  <c r="O275" i="2" s="1"/>
  <c r="M276" i="2"/>
  <c r="M277" i="2"/>
  <c r="M278" i="2"/>
  <c r="M279" i="2"/>
  <c r="M280" i="2"/>
  <c r="M281" i="2"/>
  <c r="M282" i="2"/>
  <c r="M283" i="2"/>
  <c r="O283" i="2" s="1"/>
  <c r="M284" i="2"/>
  <c r="M285" i="2"/>
  <c r="M286" i="2"/>
  <c r="M287" i="2"/>
  <c r="M288" i="2"/>
  <c r="M289" i="2"/>
  <c r="M290" i="2"/>
  <c r="M291" i="2"/>
  <c r="O291" i="2" s="1"/>
  <c r="M292" i="2"/>
  <c r="M293" i="2"/>
  <c r="M294" i="2"/>
  <c r="M295" i="2"/>
  <c r="M296" i="2"/>
  <c r="M297" i="2"/>
  <c r="M298" i="2"/>
  <c r="M299" i="2"/>
  <c r="O299" i="2" s="1"/>
  <c r="M300" i="2"/>
  <c r="M301" i="2"/>
  <c r="M302" i="2"/>
  <c r="M303" i="2"/>
  <c r="M304" i="2"/>
  <c r="M305" i="2"/>
  <c r="M306" i="2"/>
  <c r="M307" i="2"/>
  <c r="O307" i="2" s="1"/>
  <c r="M308" i="2"/>
  <c r="M309" i="2"/>
  <c r="M310" i="2"/>
  <c r="M311" i="2"/>
  <c r="M312" i="2"/>
  <c r="M313" i="2"/>
  <c r="N313" i="2" s="1"/>
  <c r="M314" i="2"/>
  <c r="O314" i="2" s="1"/>
  <c r="M315" i="2"/>
  <c r="O315" i="2" s="1"/>
  <c r="M358" i="2"/>
  <c r="M359" i="2"/>
  <c r="M316" i="2"/>
  <c r="M317" i="2"/>
  <c r="M318" i="2"/>
  <c r="M319" i="2"/>
  <c r="N319" i="2" s="1"/>
  <c r="M320" i="2"/>
  <c r="M321" i="2"/>
  <c r="O321" i="2" s="1"/>
  <c r="M322" i="2"/>
  <c r="M323" i="2"/>
  <c r="M324" i="2"/>
  <c r="M325" i="2"/>
  <c r="M326" i="2"/>
  <c r="M327" i="2"/>
  <c r="M328" i="2"/>
  <c r="M329" i="2"/>
  <c r="O329" i="2" s="1"/>
  <c r="M330" i="2"/>
  <c r="M331" i="2"/>
  <c r="M332" i="2"/>
  <c r="M333" i="2"/>
  <c r="M334" i="2"/>
  <c r="M335" i="2"/>
  <c r="M336" i="2"/>
  <c r="M337" i="2"/>
  <c r="O337" i="2" s="1"/>
  <c r="M338" i="2"/>
  <c r="M339" i="2"/>
  <c r="M340" i="2"/>
  <c r="M341" i="2"/>
  <c r="M342" i="2"/>
  <c r="M343" i="2"/>
  <c r="M344" i="2"/>
  <c r="M345" i="2"/>
  <c r="O345" i="2" s="1"/>
  <c r="M346" i="2"/>
  <c r="M347" i="2"/>
  <c r="M348" i="2"/>
  <c r="M349" i="2"/>
  <c r="M350" i="2"/>
  <c r="M351" i="2"/>
  <c r="M352" i="2"/>
  <c r="M353" i="2"/>
  <c r="O353" i="2" s="1"/>
  <c r="M354" i="2"/>
  <c r="M355" i="2"/>
  <c r="M356" i="2"/>
  <c r="M357" i="2"/>
  <c r="M144" i="2"/>
  <c r="M145" i="2"/>
  <c r="M146" i="2"/>
  <c r="M147" i="2"/>
  <c r="M148" i="2"/>
  <c r="M150" i="2"/>
  <c r="M151" i="2"/>
  <c r="M152" i="2"/>
  <c r="M153" i="2"/>
  <c r="M154" i="2"/>
  <c r="M175" i="2"/>
  <c r="M178" i="2"/>
  <c r="M179" i="2"/>
  <c r="M180" i="2"/>
  <c r="M181" i="2"/>
  <c r="M203" i="2"/>
  <c r="M204" i="2"/>
  <c r="M205" i="2"/>
  <c r="M206" i="2"/>
  <c r="M207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49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N166" i="2" s="1"/>
  <c r="M167" i="2"/>
  <c r="M168" i="2"/>
  <c r="M169" i="2"/>
  <c r="M170" i="2"/>
  <c r="M171" i="2"/>
  <c r="M172" i="2"/>
  <c r="M173" i="2"/>
  <c r="M174" i="2"/>
  <c r="M176" i="2"/>
  <c r="M177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N229" i="2" s="1"/>
  <c r="M230" i="2"/>
  <c r="M231" i="2"/>
  <c r="M232" i="2"/>
  <c r="M233" i="2"/>
  <c r="M234" i="2"/>
  <c r="M235" i="2"/>
  <c r="M236" i="2"/>
  <c r="M237" i="2"/>
  <c r="M238" i="2"/>
  <c r="M239" i="2"/>
  <c r="M240" i="2"/>
  <c r="M241" i="2"/>
  <c r="M681" i="2"/>
  <c r="M680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2" i="2"/>
  <c r="M683" i="2"/>
  <c r="M684" i="2"/>
  <c r="M685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O645" i="2" s="1"/>
  <c r="M646" i="2"/>
  <c r="M647" i="2"/>
  <c r="M648" i="2"/>
  <c r="M649" i="2"/>
  <c r="M650" i="2"/>
  <c r="M651" i="2"/>
  <c r="M652" i="2"/>
  <c r="M653" i="2"/>
  <c r="O653" i="2" s="1"/>
  <c r="M654" i="2"/>
  <c r="M600" i="2"/>
  <c r="M601" i="2"/>
  <c r="M602" i="2"/>
  <c r="M603" i="2"/>
  <c r="M604" i="2"/>
  <c r="M605" i="2"/>
  <c r="M606" i="2"/>
  <c r="O606" i="2" s="1"/>
  <c r="M607" i="2"/>
  <c r="M608" i="2"/>
  <c r="M609" i="2"/>
  <c r="M610" i="2"/>
  <c r="M611" i="2"/>
  <c r="M612" i="2"/>
  <c r="M613" i="2"/>
  <c r="M614" i="2"/>
  <c r="O614" i="2" s="1"/>
  <c r="M615" i="2"/>
  <c r="M616" i="2"/>
  <c r="M617" i="2"/>
  <c r="M618" i="2"/>
  <c r="M619" i="2"/>
  <c r="M657" i="2"/>
  <c r="M658" i="2"/>
  <c r="M660" i="2"/>
  <c r="O660" i="2" s="1"/>
  <c r="M655" i="2"/>
  <c r="M656" i="2"/>
  <c r="M659" i="2"/>
  <c r="M661" i="2"/>
  <c r="M30" i="2"/>
  <c r="M31" i="2"/>
  <c r="M32" i="2"/>
  <c r="M33" i="2"/>
  <c r="O33" i="2" s="1"/>
  <c r="M34" i="2"/>
  <c r="M35" i="2"/>
  <c r="M39" i="2"/>
  <c r="M40" i="2"/>
  <c r="M41" i="2"/>
  <c r="M42" i="2"/>
  <c r="M44" i="2"/>
  <c r="M36" i="2"/>
  <c r="M37" i="2"/>
  <c r="M38" i="2"/>
  <c r="M43" i="2"/>
  <c r="M45" i="2"/>
  <c r="M46" i="2"/>
  <c r="M47" i="2"/>
  <c r="M48" i="2"/>
  <c r="M49" i="2"/>
  <c r="O49" i="2" s="1"/>
  <c r="M50" i="2"/>
  <c r="M51" i="2"/>
  <c r="M52" i="2"/>
  <c r="M53" i="2"/>
  <c r="M54" i="2"/>
  <c r="M55" i="2"/>
  <c r="M56" i="2"/>
  <c r="M57" i="2"/>
  <c r="O57" i="2" s="1"/>
  <c r="M58" i="2"/>
  <c r="M59" i="2"/>
  <c r="M60" i="2"/>
  <c r="M61" i="2"/>
  <c r="M62" i="2"/>
  <c r="M63" i="2"/>
  <c r="M64" i="2"/>
  <c r="M65" i="2"/>
  <c r="O65" i="2" s="1"/>
  <c r="M66" i="2"/>
  <c r="M67" i="2"/>
  <c r="M68" i="2"/>
  <c r="M69" i="2"/>
  <c r="M70" i="2"/>
  <c r="M71" i="2"/>
  <c r="M72" i="2"/>
  <c r="M73" i="2"/>
  <c r="O73" i="2" s="1"/>
  <c r="M74" i="2"/>
  <c r="M75" i="2"/>
  <c r="M76" i="2"/>
  <c r="M701" i="2"/>
  <c r="M702" i="2"/>
  <c r="M703" i="2"/>
  <c r="M704" i="2"/>
  <c r="M705" i="2"/>
  <c r="O705" i="2" s="1"/>
  <c r="M706" i="2"/>
  <c r="M707" i="2"/>
  <c r="M708" i="2"/>
  <c r="M726" i="2"/>
  <c r="M727" i="2"/>
  <c r="M728" i="2"/>
  <c r="M729" i="2"/>
  <c r="M730" i="2"/>
  <c r="O730" i="2" s="1"/>
  <c r="M731" i="2"/>
  <c r="M732" i="2"/>
  <c r="M733" i="2"/>
  <c r="M734" i="2"/>
  <c r="M735" i="2"/>
  <c r="M736" i="2"/>
  <c r="M737" i="2"/>
  <c r="M738" i="2"/>
  <c r="O738" i="2" s="1"/>
  <c r="M739" i="2"/>
  <c r="M740" i="2"/>
  <c r="M741" i="2"/>
  <c r="M742" i="2"/>
  <c r="M743" i="2"/>
  <c r="M686" i="2"/>
  <c r="M687" i="2"/>
  <c r="M688" i="2"/>
  <c r="O688" i="2" s="1"/>
  <c r="M689" i="2"/>
  <c r="M690" i="2"/>
  <c r="M691" i="2"/>
  <c r="M692" i="2"/>
  <c r="M693" i="2"/>
  <c r="M694" i="2"/>
  <c r="M695" i="2"/>
  <c r="M696" i="2"/>
  <c r="O696" i="2" s="1"/>
  <c r="M697" i="2"/>
  <c r="M698" i="2"/>
  <c r="M699" i="2"/>
  <c r="M700" i="2"/>
  <c r="M762" i="2"/>
  <c r="M763" i="2"/>
  <c r="M764" i="2"/>
  <c r="M765" i="2"/>
  <c r="O765" i="2" s="1"/>
  <c r="M766" i="2"/>
  <c r="M744" i="2"/>
  <c r="M745" i="2"/>
  <c r="M746" i="2"/>
  <c r="M747" i="2"/>
  <c r="M748" i="2"/>
  <c r="M749" i="2"/>
  <c r="M750" i="2"/>
  <c r="O750" i="2" s="1"/>
  <c r="M751" i="2"/>
  <c r="M752" i="2"/>
  <c r="M753" i="2"/>
  <c r="M754" i="2"/>
  <c r="M755" i="2"/>
  <c r="M756" i="2"/>
  <c r="M757" i="2"/>
  <c r="M758" i="2"/>
  <c r="O758" i="2" s="1"/>
  <c r="M759" i="2"/>
  <c r="M760" i="2"/>
  <c r="M761" i="2"/>
  <c r="M709" i="2"/>
  <c r="M710" i="2"/>
  <c r="M711" i="2"/>
  <c r="M712" i="2"/>
  <c r="M713" i="2"/>
  <c r="O713" i="2" s="1"/>
  <c r="M714" i="2"/>
  <c r="M715" i="2"/>
  <c r="M716" i="2"/>
  <c r="M717" i="2"/>
  <c r="M718" i="2"/>
  <c r="M719" i="2"/>
  <c r="M720" i="2"/>
  <c r="M721" i="2"/>
  <c r="O721" i="2" s="1"/>
  <c r="M722" i="2"/>
  <c r="M723" i="2"/>
  <c r="M724" i="2"/>
  <c r="M391" i="2"/>
  <c r="M392" i="2"/>
  <c r="M393" i="2"/>
  <c r="M394" i="2"/>
  <c r="M395" i="2"/>
  <c r="O395" i="2" s="1"/>
  <c r="M396" i="2"/>
  <c r="M397" i="2"/>
  <c r="M398" i="2"/>
  <c r="M399" i="2"/>
  <c r="M400" i="2"/>
  <c r="M401" i="2"/>
  <c r="M378" i="2"/>
  <c r="M360" i="2"/>
  <c r="O360" i="2" s="1"/>
  <c r="M361" i="2"/>
  <c r="M362" i="2"/>
  <c r="M363" i="2"/>
  <c r="M364" i="2"/>
  <c r="M365" i="2"/>
  <c r="M366" i="2"/>
  <c r="M367" i="2"/>
  <c r="M368" i="2"/>
  <c r="O368" i="2" s="1"/>
  <c r="M369" i="2"/>
  <c r="M370" i="2"/>
  <c r="M371" i="2"/>
  <c r="M372" i="2"/>
  <c r="M373" i="2"/>
  <c r="M374" i="2"/>
  <c r="M375" i="2"/>
  <c r="M376" i="2"/>
  <c r="O376" i="2" s="1"/>
  <c r="M377" i="2"/>
  <c r="M379" i="2"/>
  <c r="M380" i="2"/>
  <c r="M381" i="2"/>
  <c r="M382" i="2"/>
  <c r="M383" i="2"/>
  <c r="M384" i="2"/>
  <c r="M385" i="2"/>
  <c r="O385" i="2" s="1"/>
  <c r="M386" i="2"/>
  <c r="M387" i="2"/>
  <c r="M388" i="2"/>
  <c r="M389" i="2"/>
  <c r="M390" i="2"/>
  <c r="M402" i="2"/>
  <c r="M403" i="2"/>
  <c r="M404" i="2"/>
  <c r="O404" i="2" s="1"/>
  <c r="M405" i="2"/>
  <c r="M406" i="2"/>
  <c r="M407" i="2"/>
  <c r="M408" i="2"/>
  <c r="M409" i="2"/>
  <c r="M410" i="2"/>
  <c r="M411" i="2"/>
  <c r="M412" i="2"/>
  <c r="O412" i="2" s="1"/>
  <c r="M413" i="2"/>
  <c r="M414" i="2"/>
  <c r="M415" i="2"/>
  <c r="M416" i="2"/>
  <c r="M417" i="2"/>
  <c r="M418" i="2"/>
  <c r="M419" i="2"/>
  <c r="M420" i="2"/>
  <c r="O420" i="2" s="1"/>
  <c r="M421" i="2"/>
  <c r="M422" i="2"/>
  <c r="M423" i="2"/>
  <c r="M424" i="2"/>
  <c r="M425" i="2"/>
  <c r="M426" i="2"/>
  <c r="M427" i="2"/>
  <c r="M428" i="2"/>
  <c r="O428" i="2" s="1"/>
  <c r="M429" i="2"/>
  <c r="M430" i="2"/>
  <c r="M431" i="2"/>
  <c r="M432" i="2"/>
  <c r="M433" i="2"/>
  <c r="M434" i="2"/>
  <c r="M435" i="2"/>
  <c r="M436" i="2"/>
  <c r="O436" i="2" s="1"/>
  <c r="M437" i="2"/>
  <c r="M438" i="2"/>
  <c r="M439" i="2"/>
  <c r="M440" i="2"/>
  <c r="M441" i="2"/>
  <c r="M442" i="2"/>
  <c r="M443" i="2"/>
  <c r="M444" i="2"/>
  <c r="O444" i="2" s="1"/>
  <c r="M445" i="2"/>
  <c r="M446" i="2"/>
  <c r="M447" i="2"/>
  <c r="M725" i="2"/>
  <c r="M123" i="2"/>
  <c r="M124" i="2"/>
  <c r="M125" i="2"/>
  <c r="M126" i="2"/>
  <c r="O126" i="2" s="1"/>
  <c r="M127" i="2"/>
  <c r="M128" i="2"/>
  <c r="M129" i="2"/>
  <c r="M130" i="2"/>
  <c r="M131" i="2"/>
  <c r="M132" i="2"/>
  <c r="M133" i="2"/>
  <c r="M134" i="2"/>
  <c r="O134" i="2" s="1"/>
  <c r="M135" i="2"/>
  <c r="M136" i="2"/>
  <c r="M137" i="2"/>
  <c r="M138" i="2"/>
  <c r="M139" i="2"/>
  <c r="M140" i="2"/>
  <c r="M141" i="2"/>
  <c r="M142" i="2"/>
  <c r="O142" i="2" s="1"/>
  <c r="M143" i="2"/>
  <c r="M110" i="2"/>
  <c r="M111" i="2"/>
  <c r="M112" i="2"/>
  <c r="M113" i="2"/>
  <c r="M114" i="2"/>
  <c r="M116" i="2"/>
  <c r="M117" i="2"/>
  <c r="O117" i="2" s="1"/>
  <c r="M118" i="2"/>
  <c r="M119" i="2"/>
  <c r="M120" i="2"/>
  <c r="M121" i="2"/>
  <c r="M122" i="2"/>
  <c r="M10" i="2"/>
  <c r="M18" i="2"/>
  <c r="M19" i="2"/>
  <c r="O19" i="2" s="1"/>
  <c r="M20" i="2"/>
  <c r="M25" i="2"/>
  <c r="M27" i="2"/>
  <c r="M28" i="2"/>
  <c r="M106" i="2"/>
  <c r="M107" i="2"/>
  <c r="M2" i="2"/>
  <c r="M3" i="2"/>
  <c r="O3" i="2" s="1"/>
  <c r="M4" i="2"/>
  <c r="M5" i="2"/>
  <c r="M6" i="2"/>
  <c r="M7" i="2"/>
  <c r="M8" i="2"/>
  <c r="M9" i="2"/>
  <c r="M13" i="2"/>
  <c r="M108" i="2"/>
  <c r="O108" i="2" s="1"/>
  <c r="M109" i="2"/>
  <c r="M115" i="2"/>
  <c r="M11" i="2"/>
  <c r="M12" i="2"/>
  <c r="M14" i="2"/>
  <c r="M15" i="2"/>
  <c r="M16" i="2"/>
  <c r="M17" i="2"/>
  <c r="O17" i="2" s="1"/>
  <c r="M21" i="2"/>
  <c r="M22" i="2"/>
  <c r="M23" i="2"/>
  <c r="M24" i="2"/>
  <c r="M26" i="2"/>
  <c r="M29" i="2"/>
  <c r="M808" i="2"/>
  <c r="O808" i="2" s="1"/>
  <c r="O36" i="2"/>
  <c r="N808" i="2" l="1"/>
  <c r="N750" i="2"/>
  <c r="N134" i="2"/>
  <c r="N385" i="2"/>
  <c r="N65" i="2"/>
  <c r="N653" i="2"/>
  <c r="N645" i="2"/>
  <c r="N809" i="2"/>
  <c r="O2" i="2"/>
  <c r="N2" i="2"/>
  <c r="O125" i="2"/>
  <c r="N125" i="2"/>
  <c r="O419" i="2"/>
  <c r="N419" i="2"/>
  <c r="O394" i="2"/>
  <c r="N394" i="2"/>
  <c r="O764" i="2"/>
  <c r="N764" i="2"/>
  <c r="O704" i="2"/>
  <c r="N704" i="2"/>
  <c r="O32" i="2"/>
  <c r="N32" i="2"/>
  <c r="O644" i="2"/>
  <c r="N644" i="2"/>
  <c r="O576" i="2"/>
  <c r="N576" i="2"/>
  <c r="O536" i="2"/>
  <c r="N536" i="2"/>
  <c r="O496" i="2"/>
  <c r="N496" i="2"/>
  <c r="O456" i="2"/>
  <c r="N456" i="2"/>
  <c r="O883" i="2"/>
  <c r="N883" i="2"/>
  <c r="O843" i="2"/>
  <c r="N843" i="2"/>
  <c r="O681" i="2"/>
  <c r="N681" i="2"/>
  <c r="O189" i="2"/>
  <c r="N189" i="2"/>
  <c r="O160" i="2"/>
  <c r="N160" i="2"/>
  <c r="O203" i="2"/>
  <c r="N203" i="2"/>
  <c r="O341" i="2"/>
  <c r="N341" i="2"/>
  <c r="O295" i="2"/>
  <c r="N295" i="2"/>
  <c r="O271" i="2"/>
  <c r="N271" i="2"/>
  <c r="O816" i="2"/>
  <c r="N816" i="2"/>
  <c r="O780" i="2"/>
  <c r="N780" i="2"/>
  <c r="O29" i="2"/>
  <c r="N29" i="2"/>
  <c r="O10" i="2"/>
  <c r="N10" i="2"/>
  <c r="O124" i="2"/>
  <c r="N124" i="2"/>
  <c r="O410" i="2"/>
  <c r="N410" i="2"/>
  <c r="O366" i="2"/>
  <c r="N366" i="2"/>
  <c r="O719" i="2"/>
  <c r="N719" i="2"/>
  <c r="O694" i="2"/>
  <c r="N694" i="2"/>
  <c r="O71" i="2"/>
  <c r="N71" i="2"/>
  <c r="O31" i="2"/>
  <c r="N31" i="2"/>
  <c r="O26" i="2"/>
  <c r="N26" i="2"/>
  <c r="O106" i="2"/>
  <c r="N106" i="2"/>
  <c r="O113" i="2"/>
  <c r="N113" i="2"/>
  <c r="N24" i="2"/>
  <c r="O24" i="2"/>
  <c r="N12" i="2"/>
  <c r="O12" i="2"/>
  <c r="O7" i="2"/>
  <c r="N7" i="2"/>
  <c r="N28" i="2"/>
  <c r="O28" i="2"/>
  <c r="N121" i="2"/>
  <c r="O121" i="2"/>
  <c r="O112" i="2"/>
  <c r="N112" i="2"/>
  <c r="O138" i="2"/>
  <c r="N138" i="2"/>
  <c r="O130" i="2"/>
  <c r="N130" i="2"/>
  <c r="O725" i="2"/>
  <c r="N725" i="2"/>
  <c r="O440" i="2"/>
  <c r="N440" i="2"/>
  <c r="O432" i="2"/>
  <c r="N432" i="2"/>
  <c r="O424" i="2"/>
  <c r="N424" i="2"/>
  <c r="O416" i="2"/>
  <c r="N416" i="2"/>
  <c r="O408" i="2"/>
  <c r="N408" i="2"/>
  <c r="O389" i="2"/>
  <c r="N389" i="2"/>
  <c r="O381" i="2"/>
  <c r="N381" i="2"/>
  <c r="O372" i="2"/>
  <c r="N372" i="2"/>
  <c r="O364" i="2"/>
  <c r="N364" i="2"/>
  <c r="O399" i="2"/>
  <c r="N399" i="2"/>
  <c r="O391" i="2"/>
  <c r="N391" i="2"/>
  <c r="O717" i="2"/>
  <c r="N717" i="2"/>
  <c r="O709" i="2"/>
  <c r="N709" i="2"/>
  <c r="O754" i="2"/>
  <c r="N754" i="2"/>
  <c r="O746" i="2"/>
  <c r="N746" i="2"/>
  <c r="O700" i="2"/>
  <c r="N700" i="2"/>
  <c r="O692" i="2"/>
  <c r="N692" i="2"/>
  <c r="O742" i="2"/>
  <c r="N742" i="2"/>
  <c r="O734" i="2"/>
  <c r="N734" i="2"/>
  <c r="O726" i="2"/>
  <c r="N726" i="2"/>
  <c r="O701" i="2"/>
  <c r="N701" i="2"/>
  <c r="O69" i="2"/>
  <c r="N69" i="2"/>
  <c r="O61" i="2"/>
  <c r="N61" i="2"/>
  <c r="O53" i="2"/>
  <c r="N53" i="2"/>
  <c r="O45" i="2"/>
  <c r="N45" i="2"/>
  <c r="O40" i="2"/>
  <c r="N40" i="2"/>
  <c r="O661" i="2"/>
  <c r="N661" i="2"/>
  <c r="O618" i="2"/>
  <c r="N618" i="2"/>
  <c r="O610" i="2"/>
  <c r="N610" i="2"/>
  <c r="O602" i="2"/>
  <c r="N602" i="2"/>
  <c r="O649" i="2"/>
  <c r="N649" i="2"/>
  <c r="N641" i="2"/>
  <c r="O641" i="2"/>
  <c r="O633" i="2"/>
  <c r="N633" i="2"/>
  <c r="O625" i="2"/>
  <c r="N625" i="2"/>
  <c r="O597" i="2"/>
  <c r="N597" i="2"/>
  <c r="O589" i="2"/>
  <c r="N589" i="2"/>
  <c r="O581" i="2"/>
  <c r="N581" i="2"/>
  <c r="O573" i="2"/>
  <c r="N573" i="2"/>
  <c r="O565" i="2"/>
  <c r="N565" i="2"/>
  <c r="O557" i="2"/>
  <c r="N557" i="2"/>
  <c r="O549" i="2"/>
  <c r="N549" i="2"/>
  <c r="O541" i="2"/>
  <c r="N541" i="2"/>
  <c r="O533" i="2"/>
  <c r="N533" i="2"/>
  <c r="O525" i="2"/>
  <c r="N525" i="2"/>
  <c r="O517" i="2"/>
  <c r="N517" i="2"/>
  <c r="O509" i="2"/>
  <c r="N509" i="2"/>
  <c r="O501" i="2"/>
  <c r="N501" i="2"/>
  <c r="O493" i="2"/>
  <c r="N493" i="2"/>
  <c r="O485" i="2"/>
  <c r="N485" i="2"/>
  <c r="O477" i="2"/>
  <c r="N477" i="2"/>
  <c r="O469" i="2"/>
  <c r="N469" i="2"/>
  <c r="O461" i="2"/>
  <c r="N461" i="2"/>
  <c r="O453" i="2"/>
  <c r="N453" i="2"/>
  <c r="O912" i="2"/>
  <c r="N912" i="2"/>
  <c r="O904" i="2"/>
  <c r="N904" i="2"/>
  <c r="O896" i="2"/>
  <c r="N896" i="2"/>
  <c r="O888" i="2"/>
  <c r="N888" i="2"/>
  <c r="O880" i="2"/>
  <c r="N880" i="2"/>
  <c r="O872" i="2"/>
  <c r="N872" i="2"/>
  <c r="O864" i="2"/>
  <c r="N864" i="2"/>
  <c r="O856" i="2"/>
  <c r="N856" i="2"/>
  <c r="O848" i="2"/>
  <c r="N848" i="2"/>
  <c r="N840" i="2"/>
  <c r="O840" i="2"/>
  <c r="O832" i="2"/>
  <c r="N832" i="2"/>
  <c r="O683" i="2"/>
  <c r="N683" i="2"/>
  <c r="O673" i="2"/>
  <c r="N673" i="2"/>
  <c r="O665" i="2"/>
  <c r="N665" i="2"/>
  <c r="N108" i="2"/>
  <c r="N436" i="2"/>
  <c r="N360" i="2"/>
  <c r="N688" i="2"/>
  <c r="N36" i="2"/>
  <c r="O141" i="2"/>
  <c r="N141" i="2"/>
  <c r="O427" i="2"/>
  <c r="N427" i="2"/>
  <c r="O367" i="2"/>
  <c r="N367" i="2"/>
  <c r="O757" i="2"/>
  <c r="N757" i="2"/>
  <c r="O687" i="2"/>
  <c r="N687" i="2"/>
  <c r="O56" i="2"/>
  <c r="N56" i="2"/>
  <c r="O605" i="2"/>
  <c r="N605" i="2"/>
  <c r="O620" i="2"/>
  <c r="N620" i="2"/>
  <c r="O552" i="2"/>
  <c r="N552" i="2"/>
  <c r="O512" i="2"/>
  <c r="N512" i="2"/>
  <c r="O472" i="2"/>
  <c r="N472" i="2"/>
  <c r="O899" i="2"/>
  <c r="N899" i="2"/>
  <c r="O859" i="2"/>
  <c r="N859" i="2"/>
  <c r="O668" i="2"/>
  <c r="N668" i="2"/>
  <c r="O210" i="2"/>
  <c r="N210" i="2"/>
  <c r="O168" i="2"/>
  <c r="N168" i="2"/>
  <c r="O80" i="2"/>
  <c r="N80" i="2"/>
  <c r="O349" i="2"/>
  <c r="N349" i="2"/>
  <c r="O311" i="2"/>
  <c r="N311" i="2"/>
  <c r="O263" i="2"/>
  <c r="N263" i="2"/>
  <c r="O824" i="2"/>
  <c r="N824" i="2"/>
  <c r="O772" i="2"/>
  <c r="N772" i="2"/>
  <c r="O9" i="2"/>
  <c r="N9" i="2"/>
  <c r="O140" i="2"/>
  <c r="N140" i="2"/>
  <c r="O418" i="2"/>
  <c r="N418" i="2"/>
  <c r="O401" i="2"/>
  <c r="N401" i="2"/>
  <c r="O748" i="2"/>
  <c r="N748" i="2"/>
  <c r="O728" i="2"/>
  <c r="N728" i="2"/>
  <c r="O47" i="2"/>
  <c r="N47" i="2"/>
  <c r="O612" i="2"/>
  <c r="N612" i="2"/>
  <c r="O122" i="2"/>
  <c r="N122" i="2"/>
  <c r="O6" i="2"/>
  <c r="N6" i="2"/>
  <c r="O111" i="2"/>
  <c r="N111" i="2"/>
  <c r="O447" i="2"/>
  <c r="N447" i="2"/>
  <c r="O423" i="2"/>
  <c r="N423" i="2"/>
  <c r="O415" i="2"/>
  <c r="N415" i="2"/>
  <c r="O407" i="2"/>
  <c r="N407" i="2"/>
  <c r="O388" i="2"/>
  <c r="N388" i="2"/>
  <c r="O380" i="2"/>
  <c r="N380" i="2"/>
  <c r="O371" i="2"/>
  <c r="N371" i="2"/>
  <c r="O363" i="2"/>
  <c r="N363" i="2"/>
  <c r="O398" i="2"/>
  <c r="N398" i="2"/>
  <c r="O724" i="2"/>
  <c r="N724" i="2"/>
  <c r="O716" i="2"/>
  <c r="N716" i="2"/>
  <c r="O761" i="2"/>
  <c r="N761" i="2"/>
  <c r="O753" i="2"/>
  <c r="N753" i="2"/>
  <c r="O745" i="2"/>
  <c r="N745" i="2"/>
  <c r="O699" i="2"/>
  <c r="N699" i="2"/>
  <c r="O691" i="2"/>
  <c r="N691" i="2"/>
  <c r="O741" i="2"/>
  <c r="N741" i="2"/>
  <c r="O733" i="2"/>
  <c r="N733" i="2"/>
  <c r="O708" i="2"/>
  <c r="N708" i="2"/>
  <c r="O76" i="2"/>
  <c r="N76" i="2"/>
  <c r="O68" i="2"/>
  <c r="N68" i="2"/>
  <c r="O60" i="2"/>
  <c r="N60" i="2"/>
  <c r="O52" i="2"/>
  <c r="N52" i="2"/>
  <c r="O43" i="2"/>
  <c r="N43" i="2"/>
  <c r="O39" i="2"/>
  <c r="N39" i="2"/>
  <c r="O659" i="2"/>
  <c r="N659" i="2"/>
  <c r="O617" i="2"/>
  <c r="N617" i="2"/>
  <c r="O609" i="2"/>
  <c r="N609" i="2"/>
  <c r="O601" i="2"/>
  <c r="N601" i="2"/>
  <c r="O648" i="2"/>
  <c r="N648" i="2"/>
  <c r="O640" i="2"/>
  <c r="N640" i="2"/>
  <c r="O632" i="2"/>
  <c r="N632" i="2"/>
  <c r="O624" i="2"/>
  <c r="N624" i="2"/>
  <c r="O596" i="2"/>
  <c r="N596" i="2"/>
  <c r="O588" i="2"/>
  <c r="N588" i="2"/>
  <c r="O580" i="2"/>
  <c r="N580" i="2"/>
  <c r="O572" i="2"/>
  <c r="N572" i="2"/>
  <c r="O564" i="2"/>
  <c r="N564" i="2"/>
  <c r="O556" i="2"/>
  <c r="N556" i="2"/>
  <c r="O548" i="2"/>
  <c r="N548" i="2"/>
  <c r="O540" i="2"/>
  <c r="N540" i="2"/>
  <c r="O532" i="2"/>
  <c r="N532" i="2"/>
  <c r="O524" i="2"/>
  <c r="N524" i="2"/>
  <c r="O516" i="2"/>
  <c r="N516" i="2"/>
  <c r="O508" i="2"/>
  <c r="N508" i="2"/>
  <c r="O500" i="2"/>
  <c r="N500" i="2"/>
  <c r="O492" i="2"/>
  <c r="N492" i="2"/>
  <c r="O484" i="2"/>
  <c r="N484" i="2"/>
  <c r="O476" i="2"/>
  <c r="N476" i="2"/>
  <c r="O468" i="2"/>
  <c r="N468" i="2"/>
  <c r="O460" i="2"/>
  <c r="N460" i="2"/>
  <c r="O452" i="2"/>
  <c r="N452" i="2"/>
  <c r="O911" i="2"/>
  <c r="N911" i="2"/>
  <c r="O903" i="2"/>
  <c r="N903" i="2"/>
  <c r="O895" i="2"/>
  <c r="N895" i="2"/>
  <c r="O887" i="2"/>
  <c r="N887" i="2"/>
  <c r="O879" i="2"/>
  <c r="N879" i="2"/>
  <c r="O871" i="2"/>
  <c r="N871" i="2"/>
  <c r="O863" i="2"/>
  <c r="N863" i="2"/>
  <c r="O855" i="2"/>
  <c r="N855" i="2"/>
  <c r="O847" i="2"/>
  <c r="N847" i="2"/>
  <c r="O839" i="2"/>
  <c r="N839" i="2"/>
  <c r="O831" i="2"/>
  <c r="N831" i="2"/>
  <c r="O682" i="2"/>
  <c r="N682" i="2"/>
  <c r="O672" i="2"/>
  <c r="N672" i="2"/>
  <c r="O664" i="2"/>
  <c r="N664" i="2"/>
  <c r="O238" i="2"/>
  <c r="N238" i="2"/>
  <c r="O230" i="2"/>
  <c r="N230" i="2"/>
  <c r="O222" i="2"/>
  <c r="N222" i="2"/>
  <c r="O214" i="2"/>
  <c r="N214" i="2"/>
  <c r="O201" i="2"/>
  <c r="N201" i="2"/>
  <c r="O193" i="2"/>
  <c r="N193" i="2"/>
  <c r="O185" i="2"/>
  <c r="N185" i="2"/>
  <c r="O172" i="2"/>
  <c r="N172" i="2"/>
  <c r="O164" i="2"/>
  <c r="N164" i="2"/>
  <c r="O156" i="2"/>
  <c r="N156" i="2"/>
  <c r="O100" i="2"/>
  <c r="N100" i="2"/>
  <c r="O92" i="2"/>
  <c r="N92" i="2"/>
  <c r="O84" i="2"/>
  <c r="N84" i="2"/>
  <c r="O207" i="2"/>
  <c r="N207" i="2"/>
  <c r="O178" i="2"/>
  <c r="N178" i="2"/>
  <c r="O147" i="2"/>
  <c r="N147" i="2"/>
  <c r="N3" i="2"/>
  <c r="N428" i="2"/>
  <c r="N395" i="2"/>
  <c r="N738" i="2"/>
  <c r="N33" i="2"/>
  <c r="O13" i="2"/>
  <c r="N13" i="2"/>
  <c r="O133" i="2"/>
  <c r="N133" i="2"/>
  <c r="O411" i="2"/>
  <c r="N411" i="2"/>
  <c r="O378" i="2"/>
  <c r="N378" i="2"/>
  <c r="O749" i="2"/>
  <c r="N749" i="2"/>
  <c r="O729" i="2"/>
  <c r="N729" i="2"/>
  <c r="O44" i="2"/>
  <c r="N44" i="2"/>
  <c r="O652" i="2"/>
  <c r="N652" i="2"/>
  <c r="O584" i="2"/>
  <c r="N584" i="2"/>
  <c r="O544" i="2"/>
  <c r="N544" i="2"/>
  <c r="O504" i="2"/>
  <c r="N504" i="2"/>
  <c r="O448" i="2"/>
  <c r="N448" i="2"/>
  <c r="O875" i="2"/>
  <c r="N875" i="2"/>
  <c r="O835" i="2"/>
  <c r="N835" i="2"/>
  <c r="O234" i="2"/>
  <c r="N234" i="2"/>
  <c r="O197" i="2"/>
  <c r="N197" i="2"/>
  <c r="O104" i="2"/>
  <c r="N104" i="2"/>
  <c r="O152" i="2"/>
  <c r="N152" i="2"/>
  <c r="O317" i="2"/>
  <c r="N317" i="2"/>
  <c r="O287" i="2"/>
  <c r="N287" i="2"/>
  <c r="O255" i="2"/>
  <c r="N255" i="2"/>
  <c r="O804" i="2"/>
  <c r="N804" i="2"/>
  <c r="O107" i="2"/>
  <c r="N107" i="2"/>
  <c r="O132" i="2"/>
  <c r="N132" i="2"/>
  <c r="O426" i="2"/>
  <c r="N426" i="2"/>
  <c r="O383" i="2"/>
  <c r="N383" i="2"/>
  <c r="O711" i="2"/>
  <c r="N711" i="2"/>
  <c r="O686" i="2"/>
  <c r="N686" i="2"/>
  <c r="O63" i="2"/>
  <c r="N63" i="2"/>
  <c r="O657" i="2"/>
  <c r="N657" i="2"/>
  <c r="O8" i="2"/>
  <c r="N8" i="2"/>
  <c r="O11" i="2"/>
  <c r="N11" i="2"/>
  <c r="O120" i="2"/>
  <c r="N120" i="2"/>
  <c r="O129" i="2"/>
  <c r="N129" i="2"/>
  <c r="O431" i="2"/>
  <c r="N431" i="2"/>
  <c r="O22" i="2"/>
  <c r="N22" i="2"/>
  <c r="O115" i="2"/>
  <c r="N115" i="2"/>
  <c r="O5" i="2"/>
  <c r="N5" i="2"/>
  <c r="O25" i="2"/>
  <c r="N25" i="2"/>
  <c r="O119" i="2"/>
  <c r="N119" i="2"/>
  <c r="O110" i="2"/>
  <c r="N110" i="2"/>
  <c r="O136" i="2"/>
  <c r="N136" i="2"/>
  <c r="O128" i="2"/>
  <c r="N128" i="2"/>
  <c r="O446" i="2"/>
  <c r="N446" i="2"/>
  <c r="O438" i="2"/>
  <c r="N438" i="2"/>
  <c r="O430" i="2"/>
  <c r="N430" i="2"/>
  <c r="O422" i="2"/>
  <c r="N422" i="2"/>
  <c r="O414" i="2"/>
  <c r="N414" i="2"/>
  <c r="O406" i="2"/>
  <c r="N406" i="2"/>
  <c r="O387" i="2"/>
  <c r="N387" i="2"/>
  <c r="O379" i="2"/>
  <c r="N379" i="2"/>
  <c r="O370" i="2"/>
  <c r="N370" i="2"/>
  <c r="O362" i="2"/>
  <c r="N362" i="2"/>
  <c r="O397" i="2"/>
  <c r="N397" i="2"/>
  <c r="O723" i="2"/>
  <c r="N723" i="2"/>
  <c r="O715" i="2"/>
  <c r="N715" i="2"/>
  <c r="O760" i="2"/>
  <c r="N760" i="2"/>
  <c r="O752" i="2"/>
  <c r="N752" i="2"/>
  <c r="O744" i="2"/>
  <c r="N744" i="2"/>
  <c r="O698" i="2"/>
  <c r="N698" i="2"/>
  <c r="O690" i="2"/>
  <c r="N690" i="2"/>
  <c r="O740" i="2"/>
  <c r="N740" i="2"/>
  <c r="O732" i="2"/>
  <c r="N732" i="2"/>
  <c r="O707" i="2"/>
  <c r="N707" i="2"/>
  <c r="O75" i="2"/>
  <c r="N75" i="2"/>
  <c r="O67" i="2"/>
  <c r="N67" i="2"/>
  <c r="O59" i="2"/>
  <c r="N59" i="2"/>
  <c r="O51" i="2"/>
  <c r="N51" i="2"/>
  <c r="O38" i="2"/>
  <c r="N38" i="2"/>
  <c r="O35" i="2"/>
  <c r="N35" i="2"/>
  <c r="O656" i="2"/>
  <c r="N656" i="2"/>
  <c r="O616" i="2"/>
  <c r="N616" i="2"/>
  <c r="O608" i="2"/>
  <c r="N608" i="2"/>
  <c r="O600" i="2"/>
  <c r="N600" i="2"/>
  <c r="O647" i="2"/>
  <c r="N647" i="2"/>
  <c r="O639" i="2"/>
  <c r="N639" i="2"/>
  <c r="O631" i="2"/>
  <c r="N631" i="2"/>
  <c r="O623" i="2"/>
  <c r="N623" i="2"/>
  <c r="O595" i="2"/>
  <c r="N595" i="2"/>
  <c r="O587" i="2"/>
  <c r="N587" i="2"/>
  <c r="O579" i="2"/>
  <c r="N579" i="2"/>
  <c r="O571" i="2"/>
  <c r="N571" i="2"/>
  <c r="O563" i="2"/>
  <c r="N563" i="2"/>
  <c r="O555" i="2"/>
  <c r="N555" i="2"/>
  <c r="O547" i="2"/>
  <c r="N547" i="2"/>
  <c r="O539" i="2"/>
  <c r="N539" i="2"/>
  <c r="O531" i="2"/>
  <c r="N531" i="2"/>
  <c r="O523" i="2"/>
  <c r="N523" i="2"/>
  <c r="O515" i="2"/>
  <c r="N515" i="2"/>
  <c r="O507" i="2"/>
  <c r="N507" i="2"/>
  <c r="O499" i="2"/>
  <c r="N499" i="2"/>
  <c r="O491" i="2"/>
  <c r="N491" i="2"/>
  <c r="O483" i="2"/>
  <c r="N483" i="2"/>
  <c r="O475" i="2"/>
  <c r="N475" i="2"/>
  <c r="O467" i="2"/>
  <c r="N467" i="2"/>
  <c r="O459" i="2"/>
  <c r="N459" i="2"/>
  <c r="O451" i="2"/>
  <c r="N451" i="2"/>
  <c r="O910" i="2"/>
  <c r="N910" i="2"/>
  <c r="O902" i="2"/>
  <c r="N902" i="2"/>
  <c r="O894" i="2"/>
  <c r="N894" i="2"/>
  <c r="O886" i="2"/>
  <c r="N886" i="2"/>
  <c r="O878" i="2"/>
  <c r="N878" i="2"/>
  <c r="O870" i="2"/>
  <c r="N870" i="2"/>
  <c r="O862" i="2"/>
  <c r="N862" i="2"/>
  <c r="O854" i="2"/>
  <c r="N854" i="2"/>
  <c r="O846" i="2"/>
  <c r="N846" i="2"/>
  <c r="O838" i="2"/>
  <c r="N838" i="2"/>
  <c r="O830" i="2"/>
  <c r="N830" i="2"/>
  <c r="O679" i="2"/>
  <c r="N679" i="2"/>
  <c r="O671" i="2"/>
  <c r="N671" i="2"/>
  <c r="N19" i="2"/>
  <c r="N420" i="2"/>
  <c r="N721" i="2"/>
  <c r="N730" i="2"/>
  <c r="N660" i="2"/>
  <c r="O384" i="2"/>
  <c r="N384" i="2"/>
  <c r="O72" i="2"/>
  <c r="N72" i="2"/>
  <c r="O592" i="2"/>
  <c r="N592" i="2"/>
  <c r="O480" i="2"/>
  <c r="N480" i="2"/>
  <c r="O827" i="2"/>
  <c r="N827" i="2"/>
  <c r="O96" i="2"/>
  <c r="N96" i="2"/>
  <c r="O788" i="2"/>
  <c r="N788" i="2"/>
  <c r="O15" i="2"/>
  <c r="N15" i="2"/>
  <c r="O442" i="2"/>
  <c r="N442" i="2"/>
  <c r="O402" i="2"/>
  <c r="N402" i="2"/>
  <c r="O393" i="2"/>
  <c r="N393" i="2"/>
  <c r="O763" i="2"/>
  <c r="N763" i="2"/>
  <c r="O703" i="2"/>
  <c r="N703" i="2"/>
  <c r="O651" i="2"/>
  <c r="N651" i="2"/>
  <c r="O14" i="2"/>
  <c r="N14" i="2"/>
  <c r="O23" i="2"/>
  <c r="N23" i="2"/>
  <c r="O27" i="2"/>
  <c r="N27" i="2"/>
  <c r="O137" i="2"/>
  <c r="N137" i="2"/>
  <c r="O439" i="2"/>
  <c r="N439" i="2"/>
  <c r="O21" i="2"/>
  <c r="N21" i="2"/>
  <c r="O109" i="2"/>
  <c r="N109" i="2"/>
  <c r="O4" i="2"/>
  <c r="N4" i="2"/>
  <c r="O20" i="2"/>
  <c r="N20" i="2"/>
  <c r="O118" i="2"/>
  <c r="N118" i="2"/>
  <c r="O143" i="2"/>
  <c r="N143" i="2"/>
  <c r="O135" i="2"/>
  <c r="N135" i="2"/>
  <c r="O127" i="2"/>
  <c r="N127" i="2"/>
  <c r="O445" i="2"/>
  <c r="N445" i="2"/>
  <c r="O437" i="2"/>
  <c r="N437" i="2"/>
  <c r="O429" i="2"/>
  <c r="N429" i="2"/>
  <c r="O421" i="2"/>
  <c r="N421" i="2"/>
  <c r="O413" i="2"/>
  <c r="N413" i="2"/>
  <c r="O405" i="2"/>
  <c r="N405" i="2"/>
  <c r="O386" i="2"/>
  <c r="N386" i="2"/>
  <c r="O377" i="2"/>
  <c r="N377" i="2"/>
  <c r="O369" i="2"/>
  <c r="N369" i="2"/>
  <c r="O361" i="2"/>
  <c r="N361" i="2"/>
  <c r="O396" i="2"/>
  <c r="N396" i="2"/>
  <c r="O722" i="2"/>
  <c r="N722" i="2"/>
  <c r="O714" i="2"/>
  <c r="N714" i="2"/>
  <c r="O759" i="2"/>
  <c r="N759" i="2"/>
  <c r="O751" i="2"/>
  <c r="N751" i="2"/>
  <c r="O766" i="2"/>
  <c r="N766" i="2"/>
  <c r="O697" i="2"/>
  <c r="N697" i="2"/>
  <c r="O689" i="2"/>
  <c r="N689" i="2"/>
  <c r="O739" i="2"/>
  <c r="N739" i="2"/>
  <c r="O731" i="2"/>
  <c r="N731" i="2"/>
  <c r="O706" i="2"/>
  <c r="N706" i="2"/>
  <c r="O74" i="2"/>
  <c r="N74" i="2"/>
  <c r="O66" i="2"/>
  <c r="N66" i="2"/>
  <c r="O58" i="2"/>
  <c r="N58" i="2"/>
  <c r="O50" i="2"/>
  <c r="N50" i="2"/>
  <c r="O37" i="2"/>
  <c r="N37" i="2"/>
  <c r="O34" i="2"/>
  <c r="N34" i="2"/>
  <c r="O655" i="2"/>
  <c r="N655" i="2"/>
  <c r="O615" i="2"/>
  <c r="N615" i="2"/>
  <c r="O607" i="2"/>
  <c r="N607" i="2"/>
  <c r="O654" i="2"/>
  <c r="N654" i="2"/>
  <c r="O646" i="2"/>
  <c r="N646" i="2"/>
  <c r="O638" i="2"/>
  <c r="N638" i="2"/>
  <c r="O630" i="2"/>
  <c r="N630" i="2"/>
  <c r="O622" i="2"/>
  <c r="N622" i="2"/>
  <c r="O594" i="2"/>
  <c r="N594" i="2"/>
  <c r="O586" i="2"/>
  <c r="N586" i="2"/>
  <c r="O578" i="2"/>
  <c r="N578" i="2"/>
  <c r="O570" i="2"/>
  <c r="N570" i="2"/>
  <c r="O562" i="2"/>
  <c r="N562" i="2"/>
  <c r="O554" i="2"/>
  <c r="N554" i="2"/>
  <c r="O546" i="2"/>
  <c r="N546" i="2"/>
  <c r="O538" i="2"/>
  <c r="N538" i="2"/>
  <c r="O530" i="2"/>
  <c r="N530" i="2"/>
  <c r="O522" i="2"/>
  <c r="N522" i="2"/>
  <c r="O514" i="2"/>
  <c r="N514" i="2"/>
  <c r="O506" i="2"/>
  <c r="N506" i="2"/>
  <c r="O498" i="2"/>
  <c r="N498" i="2"/>
  <c r="O490" i="2"/>
  <c r="N490" i="2"/>
  <c r="O482" i="2"/>
  <c r="N482" i="2"/>
  <c r="N474" i="2"/>
  <c r="O474" i="2"/>
  <c r="O466" i="2"/>
  <c r="N466" i="2"/>
  <c r="O458" i="2"/>
  <c r="N458" i="2"/>
  <c r="O450" i="2"/>
  <c r="N450" i="2"/>
  <c r="O909" i="2"/>
  <c r="N909" i="2"/>
  <c r="O901" i="2"/>
  <c r="N901" i="2"/>
  <c r="N893" i="2"/>
  <c r="O893" i="2"/>
  <c r="O885" i="2"/>
  <c r="N885" i="2"/>
  <c r="O877" i="2"/>
  <c r="N877" i="2"/>
  <c r="O869" i="2"/>
  <c r="N869" i="2"/>
  <c r="O861" i="2"/>
  <c r="N861" i="2"/>
  <c r="O853" i="2"/>
  <c r="N853" i="2"/>
  <c r="O845" i="2"/>
  <c r="N845" i="2"/>
  <c r="O837" i="2"/>
  <c r="N837" i="2"/>
  <c r="O829" i="2"/>
  <c r="N829" i="2"/>
  <c r="N117" i="2"/>
  <c r="N412" i="2"/>
  <c r="N713" i="2"/>
  <c r="N705" i="2"/>
  <c r="N614" i="2"/>
  <c r="O16" i="2"/>
  <c r="N16" i="2"/>
  <c r="O116" i="2"/>
  <c r="N116" i="2"/>
  <c r="O435" i="2"/>
  <c r="N435" i="2"/>
  <c r="O375" i="2"/>
  <c r="N375" i="2"/>
  <c r="O712" i="2"/>
  <c r="N712" i="2"/>
  <c r="N737" i="2"/>
  <c r="O737" i="2"/>
  <c r="O48" i="2"/>
  <c r="N48" i="2"/>
  <c r="O613" i="2"/>
  <c r="N613" i="2"/>
  <c r="O628" i="2"/>
  <c r="N628" i="2"/>
  <c r="O560" i="2"/>
  <c r="N560" i="2"/>
  <c r="O520" i="2"/>
  <c r="N520" i="2"/>
  <c r="O464" i="2"/>
  <c r="N464" i="2"/>
  <c r="O891" i="2"/>
  <c r="N891" i="2"/>
  <c r="O851" i="2"/>
  <c r="N851" i="2"/>
  <c r="O218" i="2"/>
  <c r="N218" i="2"/>
  <c r="O325" i="2"/>
  <c r="N325" i="2"/>
  <c r="O637" i="2"/>
  <c r="N637" i="2"/>
  <c r="O629" i="2"/>
  <c r="N629" i="2"/>
  <c r="O621" i="2"/>
  <c r="N621" i="2"/>
  <c r="O593" i="2"/>
  <c r="N593" i="2"/>
  <c r="N585" i="2"/>
  <c r="O585" i="2"/>
  <c r="O577" i="2"/>
  <c r="N577" i="2"/>
  <c r="O569" i="2"/>
  <c r="N569" i="2"/>
  <c r="O561" i="2"/>
  <c r="N561" i="2"/>
  <c r="O553" i="2"/>
  <c r="N553" i="2"/>
  <c r="O545" i="2"/>
  <c r="N545" i="2"/>
  <c r="O537" i="2"/>
  <c r="N537" i="2"/>
  <c r="O529" i="2"/>
  <c r="N529" i="2"/>
  <c r="O521" i="2"/>
  <c r="N521" i="2"/>
  <c r="O513" i="2"/>
  <c r="N513" i="2"/>
  <c r="O505" i="2"/>
  <c r="N505" i="2"/>
  <c r="O497" i="2"/>
  <c r="N497" i="2"/>
  <c r="O489" i="2"/>
  <c r="N489" i="2"/>
  <c r="O481" i="2"/>
  <c r="N481" i="2"/>
  <c r="O473" i="2"/>
  <c r="N473" i="2"/>
  <c r="O465" i="2"/>
  <c r="N465" i="2"/>
  <c r="O457" i="2"/>
  <c r="N457" i="2"/>
  <c r="O449" i="2"/>
  <c r="N449" i="2"/>
  <c r="O908" i="2"/>
  <c r="N908" i="2"/>
  <c r="O900" i="2"/>
  <c r="N900" i="2"/>
  <c r="O892" i="2"/>
  <c r="N892" i="2"/>
  <c r="O884" i="2"/>
  <c r="N884" i="2"/>
  <c r="O876" i="2"/>
  <c r="N876" i="2"/>
  <c r="O868" i="2"/>
  <c r="N868" i="2"/>
  <c r="O860" i="2"/>
  <c r="N860" i="2"/>
  <c r="O852" i="2"/>
  <c r="N852" i="2"/>
  <c r="O844" i="2"/>
  <c r="N844" i="2"/>
  <c r="O836" i="2"/>
  <c r="N836" i="2"/>
  <c r="O828" i="2"/>
  <c r="N828" i="2"/>
  <c r="O677" i="2"/>
  <c r="N677" i="2"/>
  <c r="O669" i="2"/>
  <c r="N669" i="2"/>
  <c r="O680" i="2"/>
  <c r="N680" i="2"/>
  <c r="O235" i="2"/>
  <c r="N235" i="2"/>
  <c r="N142" i="2"/>
  <c r="N404" i="2"/>
  <c r="N758" i="2"/>
  <c r="N73" i="2"/>
  <c r="N606" i="2"/>
  <c r="O18" i="2"/>
  <c r="N18" i="2"/>
  <c r="O443" i="2"/>
  <c r="N443" i="2"/>
  <c r="O403" i="2"/>
  <c r="N403" i="2"/>
  <c r="O720" i="2"/>
  <c r="N720" i="2"/>
  <c r="O695" i="2"/>
  <c r="N695" i="2"/>
  <c r="O64" i="2"/>
  <c r="N64" i="2"/>
  <c r="O658" i="2"/>
  <c r="N658" i="2"/>
  <c r="O636" i="2"/>
  <c r="N636" i="2"/>
  <c r="O568" i="2"/>
  <c r="N568" i="2"/>
  <c r="O528" i="2"/>
  <c r="N528" i="2"/>
  <c r="O488" i="2"/>
  <c r="N488" i="2"/>
  <c r="O907" i="2"/>
  <c r="N907" i="2"/>
  <c r="O867" i="2"/>
  <c r="N867" i="2"/>
  <c r="O676" i="2"/>
  <c r="N676" i="2"/>
  <c r="O226" i="2"/>
  <c r="N226" i="2"/>
  <c r="O177" i="2"/>
  <c r="N177" i="2"/>
  <c r="O88" i="2"/>
  <c r="N88" i="2"/>
  <c r="O357" i="2"/>
  <c r="N357" i="2"/>
  <c r="O333" i="2"/>
  <c r="N333" i="2"/>
  <c r="O303" i="2"/>
  <c r="N303" i="2"/>
  <c r="O279" i="2"/>
  <c r="N279" i="2"/>
  <c r="O247" i="2"/>
  <c r="N247" i="2"/>
  <c r="O796" i="2"/>
  <c r="N796" i="2"/>
  <c r="O114" i="2"/>
  <c r="N114" i="2"/>
  <c r="O434" i="2"/>
  <c r="N434" i="2"/>
  <c r="O374" i="2"/>
  <c r="N374" i="2"/>
  <c r="O756" i="2"/>
  <c r="N756" i="2"/>
  <c r="O736" i="2"/>
  <c r="N736" i="2"/>
  <c r="O55" i="2"/>
  <c r="N55" i="2"/>
  <c r="O42" i="2"/>
  <c r="N42" i="2"/>
  <c r="O604" i="2"/>
  <c r="N604" i="2"/>
  <c r="O643" i="2"/>
  <c r="N643" i="2"/>
  <c r="O635" i="2"/>
  <c r="N635" i="2"/>
  <c r="O627" i="2"/>
  <c r="N627" i="2"/>
  <c r="O599" i="2"/>
  <c r="N599" i="2"/>
  <c r="O591" i="2"/>
  <c r="N591" i="2"/>
  <c r="O583" i="2"/>
  <c r="N583" i="2"/>
  <c r="N575" i="2"/>
  <c r="O575" i="2"/>
  <c r="O567" i="2"/>
  <c r="N567" i="2"/>
  <c r="O559" i="2"/>
  <c r="N559" i="2"/>
  <c r="O551" i="2"/>
  <c r="N551" i="2"/>
  <c r="O543" i="2"/>
  <c r="N543" i="2"/>
  <c r="O535" i="2"/>
  <c r="N535" i="2"/>
  <c r="O527" i="2"/>
  <c r="N527" i="2"/>
  <c r="O519" i="2"/>
  <c r="N519" i="2"/>
  <c r="N511" i="2"/>
  <c r="O511" i="2"/>
  <c r="O503" i="2"/>
  <c r="N503" i="2"/>
  <c r="O495" i="2"/>
  <c r="N495" i="2"/>
  <c r="O487" i="2"/>
  <c r="N487" i="2"/>
  <c r="O479" i="2"/>
  <c r="N479" i="2"/>
  <c r="O471" i="2"/>
  <c r="N471" i="2"/>
  <c r="O463" i="2"/>
  <c r="N463" i="2"/>
  <c r="O455" i="2"/>
  <c r="N455" i="2"/>
  <c r="O914" i="2"/>
  <c r="N914" i="2"/>
  <c r="O906" i="2"/>
  <c r="N906" i="2"/>
  <c r="O898" i="2"/>
  <c r="N898" i="2"/>
  <c r="O890" i="2"/>
  <c r="N890" i="2"/>
  <c r="O882" i="2"/>
  <c r="N882" i="2"/>
  <c r="O874" i="2"/>
  <c r="N874" i="2"/>
  <c r="O866" i="2"/>
  <c r="N866" i="2"/>
  <c r="O858" i="2"/>
  <c r="N858" i="2"/>
  <c r="O850" i="2"/>
  <c r="N850" i="2"/>
  <c r="O842" i="2"/>
  <c r="N842" i="2"/>
  <c r="O834" i="2"/>
  <c r="N834" i="2"/>
  <c r="O685" i="2"/>
  <c r="N685" i="2"/>
  <c r="O675" i="2"/>
  <c r="N675" i="2"/>
  <c r="O667" i="2"/>
  <c r="N667" i="2"/>
  <c r="O241" i="2"/>
  <c r="N241" i="2"/>
  <c r="O233" i="2"/>
  <c r="N233" i="2"/>
  <c r="O225" i="2"/>
  <c r="N225" i="2"/>
  <c r="O217" i="2"/>
  <c r="N217" i="2"/>
  <c r="N126" i="2"/>
  <c r="N376" i="2"/>
  <c r="N765" i="2"/>
  <c r="N57" i="2"/>
  <c r="O139" i="2"/>
  <c r="N139" i="2"/>
  <c r="O131" i="2"/>
  <c r="N131" i="2"/>
  <c r="O123" i="2"/>
  <c r="N123" i="2"/>
  <c r="O441" i="2"/>
  <c r="N441" i="2"/>
  <c r="O433" i="2"/>
  <c r="N433" i="2"/>
  <c r="O425" i="2"/>
  <c r="N425" i="2"/>
  <c r="O417" i="2"/>
  <c r="N417" i="2"/>
  <c r="O409" i="2"/>
  <c r="N409" i="2"/>
  <c r="O390" i="2"/>
  <c r="N390" i="2"/>
  <c r="O382" i="2"/>
  <c r="N382" i="2"/>
  <c r="O373" i="2"/>
  <c r="N373" i="2"/>
  <c r="O365" i="2"/>
  <c r="N365" i="2"/>
  <c r="O400" i="2"/>
  <c r="N400" i="2"/>
  <c r="O392" i="2"/>
  <c r="N392" i="2"/>
  <c r="O718" i="2"/>
  <c r="N718" i="2"/>
  <c r="O710" i="2"/>
  <c r="N710" i="2"/>
  <c r="O755" i="2"/>
  <c r="N755" i="2"/>
  <c r="O747" i="2"/>
  <c r="N747" i="2"/>
  <c r="O762" i="2"/>
  <c r="N762" i="2"/>
  <c r="O693" i="2"/>
  <c r="N693" i="2"/>
  <c r="O743" i="2"/>
  <c r="N743" i="2"/>
  <c r="O735" i="2"/>
  <c r="N735" i="2"/>
  <c r="O727" i="2"/>
  <c r="N727" i="2"/>
  <c r="O702" i="2"/>
  <c r="N702" i="2"/>
  <c r="O70" i="2"/>
  <c r="N70" i="2"/>
  <c r="N62" i="2"/>
  <c r="O62" i="2"/>
  <c r="O54" i="2"/>
  <c r="N54" i="2"/>
  <c r="O46" i="2"/>
  <c r="N46" i="2"/>
  <c r="O41" i="2"/>
  <c r="N41" i="2"/>
  <c r="O30" i="2"/>
  <c r="N30" i="2"/>
  <c r="O619" i="2"/>
  <c r="N619" i="2"/>
  <c r="O611" i="2"/>
  <c r="N611" i="2"/>
  <c r="O603" i="2"/>
  <c r="N603" i="2"/>
  <c r="O650" i="2"/>
  <c r="N650" i="2"/>
  <c r="O642" i="2"/>
  <c r="N642" i="2"/>
  <c r="O634" i="2"/>
  <c r="N634" i="2"/>
  <c r="O626" i="2"/>
  <c r="N626" i="2"/>
  <c r="O598" i="2"/>
  <c r="N598" i="2"/>
  <c r="O590" i="2"/>
  <c r="N590" i="2"/>
  <c r="O582" i="2"/>
  <c r="N582" i="2"/>
  <c r="O574" i="2"/>
  <c r="N574" i="2"/>
  <c r="O566" i="2"/>
  <c r="N566" i="2"/>
  <c r="O558" i="2"/>
  <c r="N558" i="2"/>
  <c r="O550" i="2"/>
  <c r="N550" i="2"/>
  <c r="O542" i="2"/>
  <c r="N542" i="2"/>
  <c r="O534" i="2"/>
  <c r="N534" i="2"/>
  <c r="O526" i="2"/>
  <c r="N526" i="2"/>
  <c r="O518" i="2"/>
  <c r="N518" i="2"/>
  <c r="O510" i="2"/>
  <c r="N510" i="2"/>
  <c r="O502" i="2"/>
  <c r="N502" i="2"/>
  <c r="O494" i="2"/>
  <c r="N494" i="2"/>
  <c r="O486" i="2"/>
  <c r="N486" i="2"/>
  <c r="O478" i="2"/>
  <c r="N478" i="2"/>
  <c r="O470" i="2"/>
  <c r="N470" i="2"/>
  <c r="N462" i="2"/>
  <c r="O462" i="2"/>
  <c r="O454" i="2"/>
  <c r="N454" i="2"/>
  <c r="O913" i="2"/>
  <c r="N913" i="2"/>
  <c r="O905" i="2"/>
  <c r="N905" i="2"/>
  <c r="O897" i="2"/>
  <c r="N897" i="2"/>
  <c r="O889" i="2"/>
  <c r="N889" i="2"/>
  <c r="O881" i="2"/>
  <c r="N881" i="2"/>
  <c r="O873" i="2"/>
  <c r="N873" i="2"/>
  <c r="N865" i="2"/>
  <c r="O865" i="2"/>
  <c r="O857" i="2"/>
  <c r="N857" i="2"/>
  <c r="O849" i="2"/>
  <c r="N849" i="2"/>
  <c r="O841" i="2"/>
  <c r="N841" i="2"/>
  <c r="O833" i="2"/>
  <c r="N833" i="2"/>
  <c r="O684" i="2"/>
  <c r="N684" i="2"/>
  <c r="O674" i="2"/>
  <c r="N674" i="2"/>
  <c r="N17" i="2"/>
  <c r="N444" i="2"/>
  <c r="N368" i="2"/>
  <c r="N696" i="2"/>
  <c r="N49" i="2"/>
  <c r="O227" i="2"/>
  <c r="N227" i="2"/>
  <c r="O219" i="2"/>
  <c r="N219" i="2"/>
  <c r="O211" i="2"/>
  <c r="N211" i="2"/>
  <c r="O198" i="2"/>
  <c r="N198" i="2"/>
  <c r="O190" i="2"/>
  <c r="N190" i="2"/>
  <c r="O182" i="2"/>
  <c r="N182" i="2"/>
  <c r="O169" i="2"/>
  <c r="N169" i="2"/>
  <c r="O161" i="2"/>
  <c r="N161" i="2"/>
  <c r="O105" i="2"/>
  <c r="N105" i="2"/>
  <c r="O97" i="2"/>
  <c r="N97" i="2"/>
  <c r="O89" i="2"/>
  <c r="N89" i="2"/>
  <c r="O81" i="2"/>
  <c r="N81" i="2"/>
  <c r="O204" i="2"/>
  <c r="N204" i="2"/>
  <c r="O153" i="2"/>
  <c r="N153" i="2"/>
  <c r="O144" i="2"/>
  <c r="N144" i="2"/>
  <c r="O350" i="2"/>
  <c r="N350" i="2"/>
  <c r="O342" i="2"/>
  <c r="N342" i="2"/>
  <c r="O334" i="2"/>
  <c r="N334" i="2"/>
  <c r="O326" i="2"/>
  <c r="N326" i="2"/>
  <c r="O318" i="2"/>
  <c r="N318" i="2"/>
  <c r="O312" i="2"/>
  <c r="N312" i="2"/>
  <c r="O304" i="2"/>
  <c r="N304" i="2"/>
  <c r="O296" i="2"/>
  <c r="N296" i="2"/>
  <c r="O288" i="2"/>
  <c r="N288" i="2"/>
  <c r="O280" i="2"/>
  <c r="N280" i="2"/>
  <c r="O272" i="2"/>
  <c r="N272" i="2"/>
  <c r="O264" i="2"/>
  <c r="N264" i="2"/>
  <c r="O256" i="2"/>
  <c r="N256" i="2"/>
  <c r="O248" i="2"/>
  <c r="N248" i="2"/>
  <c r="O825" i="2"/>
  <c r="N825" i="2"/>
  <c r="O817" i="2"/>
  <c r="N817" i="2"/>
  <c r="O805" i="2"/>
  <c r="N805" i="2"/>
  <c r="O797" i="2"/>
  <c r="N797" i="2"/>
  <c r="O789" i="2"/>
  <c r="N789" i="2"/>
  <c r="O781" i="2"/>
  <c r="N781" i="2"/>
  <c r="O773" i="2"/>
  <c r="N773" i="2"/>
  <c r="O810" i="2"/>
  <c r="N810" i="2"/>
  <c r="N345" i="2"/>
  <c r="N315" i="2"/>
  <c r="N283" i="2"/>
  <c r="N251" i="2"/>
  <c r="N800" i="2"/>
  <c r="N768" i="2"/>
  <c r="O209" i="2"/>
  <c r="N209" i="2"/>
  <c r="O196" i="2"/>
  <c r="N196" i="2"/>
  <c r="O188" i="2"/>
  <c r="N188" i="2"/>
  <c r="O176" i="2"/>
  <c r="N176" i="2"/>
  <c r="O167" i="2"/>
  <c r="N167" i="2"/>
  <c r="O159" i="2"/>
  <c r="N159" i="2"/>
  <c r="O103" i="2"/>
  <c r="N103" i="2"/>
  <c r="O95" i="2"/>
  <c r="N95" i="2"/>
  <c r="O87" i="2"/>
  <c r="N87" i="2"/>
  <c r="O79" i="2"/>
  <c r="N79" i="2"/>
  <c r="O181" i="2"/>
  <c r="N181" i="2"/>
  <c r="O151" i="2"/>
  <c r="N151" i="2"/>
  <c r="O356" i="2"/>
  <c r="N356" i="2"/>
  <c r="O348" i="2"/>
  <c r="N348" i="2"/>
  <c r="O340" i="2"/>
  <c r="N340" i="2"/>
  <c r="O332" i="2"/>
  <c r="N332" i="2"/>
  <c r="O324" i="2"/>
  <c r="N324" i="2"/>
  <c r="O316" i="2"/>
  <c r="N316" i="2"/>
  <c r="O310" i="2"/>
  <c r="N310" i="2"/>
  <c r="O302" i="2"/>
  <c r="N302" i="2"/>
  <c r="O294" i="2"/>
  <c r="N294" i="2"/>
  <c r="O286" i="2"/>
  <c r="N286" i="2"/>
  <c r="O278" i="2"/>
  <c r="N278" i="2"/>
  <c r="O270" i="2"/>
  <c r="N270" i="2"/>
  <c r="O262" i="2"/>
  <c r="N262" i="2"/>
  <c r="O254" i="2"/>
  <c r="N254" i="2"/>
  <c r="O246" i="2"/>
  <c r="N246" i="2"/>
  <c r="O823" i="2"/>
  <c r="N823" i="2"/>
  <c r="O815" i="2"/>
  <c r="N815" i="2"/>
  <c r="O803" i="2"/>
  <c r="N803" i="2"/>
  <c r="O795" i="2"/>
  <c r="N795" i="2"/>
  <c r="O787" i="2"/>
  <c r="N787" i="2"/>
  <c r="O779" i="2"/>
  <c r="N779" i="2"/>
  <c r="O771" i="2"/>
  <c r="N771" i="2"/>
  <c r="N337" i="2"/>
  <c r="N307" i="2"/>
  <c r="N275" i="2"/>
  <c r="N243" i="2"/>
  <c r="N792" i="2"/>
  <c r="O229" i="2"/>
  <c r="O666" i="2"/>
  <c r="N666" i="2"/>
  <c r="N240" i="2"/>
  <c r="O240" i="2"/>
  <c r="O232" i="2"/>
  <c r="N232" i="2"/>
  <c r="O224" i="2"/>
  <c r="N224" i="2"/>
  <c r="O216" i="2"/>
  <c r="N216" i="2"/>
  <c r="O208" i="2"/>
  <c r="N208" i="2"/>
  <c r="O195" i="2"/>
  <c r="N195" i="2"/>
  <c r="O187" i="2"/>
  <c r="N187" i="2"/>
  <c r="O174" i="2"/>
  <c r="N174" i="2"/>
  <c r="O158" i="2"/>
  <c r="N158" i="2"/>
  <c r="O102" i="2"/>
  <c r="N102" i="2"/>
  <c r="O94" i="2"/>
  <c r="N94" i="2"/>
  <c r="O86" i="2"/>
  <c r="N86" i="2"/>
  <c r="O78" i="2"/>
  <c r="N78" i="2"/>
  <c r="O180" i="2"/>
  <c r="N180" i="2"/>
  <c r="O150" i="2"/>
  <c r="N150" i="2"/>
  <c r="N355" i="2"/>
  <c r="O355" i="2"/>
  <c r="O347" i="2"/>
  <c r="N347" i="2"/>
  <c r="O339" i="2"/>
  <c r="N339" i="2"/>
  <c r="O331" i="2"/>
  <c r="N331" i="2"/>
  <c r="O323" i="2"/>
  <c r="N323" i="2"/>
  <c r="O359" i="2"/>
  <c r="N359" i="2"/>
  <c r="O309" i="2"/>
  <c r="N309" i="2"/>
  <c r="O301" i="2"/>
  <c r="N301" i="2"/>
  <c r="O293" i="2"/>
  <c r="N293" i="2"/>
  <c r="O285" i="2"/>
  <c r="N285" i="2"/>
  <c r="O277" i="2"/>
  <c r="N277" i="2"/>
  <c r="O269" i="2"/>
  <c r="N269" i="2"/>
  <c r="O261" i="2"/>
  <c r="N261" i="2"/>
  <c r="O253" i="2"/>
  <c r="N253" i="2"/>
  <c r="O245" i="2"/>
  <c r="N245" i="2"/>
  <c r="O822" i="2"/>
  <c r="N822" i="2"/>
  <c r="N814" i="2"/>
  <c r="O814" i="2"/>
  <c r="O802" i="2"/>
  <c r="N802" i="2"/>
  <c r="O794" i="2"/>
  <c r="N794" i="2"/>
  <c r="O786" i="2"/>
  <c r="N786" i="2"/>
  <c r="O778" i="2"/>
  <c r="N778" i="2"/>
  <c r="O770" i="2"/>
  <c r="N770" i="2"/>
  <c r="O166" i="2"/>
  <c r="O239" i="2"/>
  <c r="N239" i="2"/>
  <c r="O231" i="2"/>
  <c r="N231" i="2"/>
  <c r="O223" i="2"/>
  <c r="N223" i="2"/>
  <c r="O215" i="2"/>
  <c r="N215" i="2"/>
  <c r="O202" i="2"/>
  <c r="N202" i="2"/>
  <c r="O194" i="2"/>
  <c r="N194" i="2"/>
  <c r="O186" i="2"/>
  <c r="N186" i="2"/>
  <c r="O173" i="2"/>
  <c r="N173" i="2"/>
  <c r="O165" i="2"/>
  <c r="N165" i="2"/>
  <c r="O157" i="2"/>
  <c r="N157" i="2"/>
  <c r="O101" i="2"/>
  <c r="N101" i="2"/>
  <c r="O93" i="2"/>
  <c r="N93" i="2"/>
  <c r="O85" i="2"/>
  <c r="N85" i="2"/>
  <c r="O77" i="2"/>
  <c r="N77" i="2"/>
  <c r="O179" i="2"/>
  <c r="N179" i="2"/>
  <c r="O148" i="2"/>
  <c r="N148" i="2"/>
  <c r="O354" i="2"/>
  <c r="N354" i="2"/>
  <c r="O346" i="2"/>
  <c r="N346" i="2"/>
  <c r="O338" i="2"/>
  <c r="N338" i="2"/>
  <c r="O330" i="2"/>
  <c r="N330" i="2"/>
  <c r="O322" i="2"/>
  <c r="N322" i="2"/>
  <c r="O358" i="2"/>
  <c r="N358" i="2"/>
  <c r="O308" i="2"/>
  <c r="N308" i="2"/>
  <c r="O300" i="2"/>
  <c r="N300" i="2"/>
  <c r="O292" i="2"/>
  <c r="N292" i="2"/>
  <c r="O284" i="2"/>
  <c r="N284" i="2"/>
  <c r="O276" i="2"/>
  <c r="N276" i="2"/>
  <c r="O260" i="2"/>
  <c r="N260" i="2"/>
  <c r="O252" i="2"/>
  <c r="N252" i="2"/>
  <c r="O244" i="2"/>
  <c r="N244" i="2"/>
  <c r="O821" i="2"/>
  <c r="N821" i="2"/>
  <c r="O813" i="2"/>
  <c r="N813" i="2"/>
  <c r="O801" i="2"/>
  <c r="N801" i="2"/>
  <c r="O793" i="2"/>
  <c r="N793" i="2"/>
  <c r="O785" i="2"/>
  <c r="N785" i="2"/>
  <c r="O777" i="2"/>
  <c r="N777" i="2"/>
  <c r="O769" i="2"/>
  <c r="N769" i="2"/>
  <c r="N329" i="2"/>
  <c r="N299" i="2"/>
  <c r="N267" i="2"/>
  <c r="N820" i="2"/>
  <c r="N784" i="2"/>
  <c r="O319" i="2"/>
  <c r="O663" i="2"/>
  <c r="N663" i="2"/>
  <c r="O237" i="2"/>
  <c r="N237" i="2"/>
  <c r="O221" i="2"/>
  <c r="N221" i="2"/>
  <c r="O213" i="2"/>
  <c r="N213" i="2"/>
  <c r="O200" i="2"/>
  <c r="N200" i="2"/>
  <c r="O192" i="2"/>
  <c r="N192" i="2"/>
  <c r="O184" i="2"/>
  <c r="N184" i="2"/>
  <c r="O171" i="2"/>
  <c r="N171" i="2"/>
  <c r="O163" i="2"/>
  <c r="N163" i="2"/>
  <c r="O155" i="2"/>
  <c r="N155" i="2"/>
  <c r="O99" i="2"/>
  <c r="N99" i="2"/>
  <c r="O91" i="2"/>
  <c r="N91" i="2"/>
  <c r="O83" i="2"/>
  <c r="N83" i="2"/>
  <c r="O206" i="2"/>
  <c r="N206" i="2"/>
  <c r="O175" i="2"/>
  <c r="N175" i="2"/>
  <c r="O146" i="2"/>
  <c r="N146" i="2"/>
  <c r="O352" i="2"/>
  <c r="N352" i="2"/>
  <c r="O344" i="2"/>
  <c r="N344" i="2"/>
  <c r="O336" i="2"/>
  <c r="N336" i="2"/>
  <c r="O328" i="2"/>
  <c r="N328" i="2"/>
  <c r="O320" i="2"/>
  <c r="N320" i="2"/>
  <c r="N314" i="2"/>
  <c r="O306" i="2"/>
  <c r="N306" i="2"/>
  <c r="O298" i="2"/>
  <c r="N298" i="2"/>
  <c r="O290" i="2"/>
  <c r="N290" i="2"/>
  <c r="N282" i="2"/>
  <c r="O282" i="2"/>
  <c r="O274" i="2"/>
  <c r="N274" i="2"/>
  <c r="O266" i="2"/>
  <c r="N266" i="2"/>
  <c r="O258" i="2"/>
  <c r="N258" i="2"/>
  <c r="O250" i="2"/>
  <c r="N250" i="2"/>
  <c r="O242" i="2"/>
  <c r="N242" i="2"/>
  <c r="O819" i="2"/>
  <c r="N819" i="2"/>
  <c r="O807" i="2"/>
  <c r="N807" i="2"/>
  <c r="O791" i="2"/>
  <c r="N791" i="2"/>
  <c r="O783" i="2"/>
  <c r="N783" i="2"/>
  <c r="O775" i="2"/>
  <c r="N775" i="2"/>
  <c r="O767" i="2"/>
  <c r="N767" i="2"/>
  <c r="N353" i="2"/>
  <c r="N321" i="2"/>
  <c r="N291" i="2"/>
  <c r="N259" i="2"/>
  <c r="N812" i="2"/>
  <c r="N776" i="2"/>
  <c r="O268" i="2"/>
  <c r="O678" i="2"/>
  <c r="N678" i="2"/>
  <c r="O670" i="2"/>
  <c r="N670" i="2"/>
  <c r="O662" i="2"/>
  <c r="N662" i="2"/>
  <c r="O236" i="2"/>
  <c r="N236" i="2"/>
  <c r="O228" i="2"/>
  <c r="N228" i="2"/>
  <c r="O220" i="2"/>
  <c r="N220" i="2"/>
  <c r="O212" i="2"/>
  <c r="N212" i="2"/>
  <c r="O199" i="2"/>
  <c r="N199" i="2"/>
  <c r="O191" i="2"/>
  <c r="N191" i="2"/>
  <c r="O183" i="2"/>
  <c r="N183" i="2"/>
  <c r="O170" i="2"/>
  <c r="N170" i="2"/>
  <c r="O162" i="2"/>
  <c r="N162" i="2"/>
  <c r="O149" i="2"/>
  <c r="N149" i="2"/>
  <c r="O98" i="2"/>
  <c r="N98" i="2"/>
  <c r="O90" i="2"/>
  <c r="N90" i="2"/>
  <c r="N82" i="2"/>
  <c r="O82" i="2"/>
  <c r="O205" i="2"/>
  <c r="N205" i="2"/>
  <c r="O154" i="2"/>
  <c r="N154" i="2"/>
  <c r="O145" i="2"/>
  <c r="N145" i="2"/>
  <c r="O351" i="2"/>
  <c r="N351" i="2"/>
  <c r="O343" i="2"/>
  <c r="N343" i="2"/>
  <c r="O335" i="2"/>
  <c r="N335" i="2"/>
  <c r="O327" i="2"/>
  <c r="N327" i="2"/>
  <c r="O313" i="2"/>
  <c r="O305" i="2"/>
  <c r="N305" i="2"/>
  <c r="O297" i="2"/>
  <c r="N297" i="2"/>
  <c r="O289" i="2"/>
  <c r="N289" i="2"/>
  <c r="O281" i="2"/>
  <c r="N281" i="2"/>
  <c r="O273" i="2"/>
  <c r="N273" i="2"/>
  <c r="O265" i="2"/>
  <c r="N265" i="2"/>
  <c r="N257" i="2"/>
  <c r="O257" i="2"/>
  <c r="O249" i="2"/>
  <c r="N249" i="2"/>
  <c r="O826" i="2"/>
  <c r="N826" i="2"/>
  <c r="O818" i="2"/>
  <c r="N818" i="2"/>
  <c r="O806" i="2"/>
  <c r="N806" i="2"/>
  <c r="O798" i="2"/>
  <c r="N798" i="2"/>
  <c r="O790" i="2"/>
  <c r="N790" i="2"/>
  <c r="O782" i="2"/>
  <c r="N782" i="2"/>
  <c r="O774" i="2"/>
  <c r="N774" i="2"/>
  <c r="O811" i="2"/>
  <c r="N811" i="2"/>
  <c r="O799" i="2"/>
</calcChain>
</file>

<file path=xl/sharedStrings.xml><?xml version="1.0" encoding="utf-8"?>
<sst xmlns="http://schemas.openxmlformats.org/spreadsheetml/2006/main" count="5100" uniqueCount="87">
  <si>
    <t>Subfleet</t>
  </si>
  <si>
    <t>Etops</t>
  </si>
  <si>
    <t>N</t>
  </si>
  <si>
    <t>Row Labels</t>
  </si>
  <si>
    <t>Sum of Cyc Utz</t>
  </si>
  <si>
    <t>Sum of Hour Utz</t>
  </si>
  <si>
    <t>CFM56-5-A1</t>
  </si>
  <si>
    <t>CFM56-5-A3</t>
  </si>
  <si>
    <t>Grand Total</t>
  </si>
  <si>
    <t>Body</t>
  </si>
  <si>
    <t>Fleet</t>
  </si>
  <si>
    <t>Eng Type</t>
  </si>
  <si>
    <t>AC#</t>
  </si>
  <si>
    <t>Mfg Dte</t>
  </si>
  <si>
    <t>On Op Spcif Dte</t>
  </si>
  <si>
    <t>Ac Tot Cyc Num</t>
  </si>
  <si>
    <t>Ac Tot Tme Num</t>
  </si>
  <si>
    <t>Pull Dte</t>
  </si>
  <si>
    <t>Days since on Ops Dte</t>
  </si>
  <si>
    <t>Cyc Utz</t>
  </si>
  <si>
    <t>Hour Utz</t>
  </si>
  <si>
    <t>A220</t>
  </si>
  <si>
    <t>PW1519G</t>
  </si>
  <si>
    <t>PW1521GA</t>
  </si>
  <si>
    <t>PW1524G-3</t>
  </si>
  <si>
    <t>A319</t>
  </si>
  <si>
    <t>CFM56-5-A5</t>
  </si>
  <si>
    <t>A320</t>
  </si>
  <si>
    <t>A321</t>
  </si>
  <si>
    <t>CFM56-5B2/3</t>
  </si>
  <si>
    <t>CFM56-5B3/3</t>
  </si>
  <si>
    <t>3NE</t>
  </si>
  <si>
    <t>PW1133G-JM</t>
  </si>
  <si>
    <t>PW1133GA-JM</t>
  </si>
  <si>
    <t>Y</t>
  </si>
  <si>
    <t>B717</t>
  </si>
  <si>
    <t>EN130</t>
  </si>
  <si>
    <t>B737</t>
  </si>
  <si>
    <t>CFM56-7B26</t>
  </si>
  <si>
    <t>CFM56-7B27E/B1F</t>
  </si>
  <si>
    <t>73J</t>
  </si>
  <si>
    <t>73R</t>
  </si>
  <si>
    <t>B757</t>
  </si>
  <si>
    <t>75C</t>
  </si>
  <si>
    <t>PW2037</t>
  </si>
  <si>
    <t>75D</t>
  </si>
  <si>
    <t>75G</t>
  </si>
  <si>
    <t>75S</t>
  </si>
  <si>
    <t>75Y</t>
  </si>
  <si>
    <t>PW2040</t>
  </si>
  <si>
    <t>W</t>
  </si>
  <si>
    <t>A330</t>
  </si>
  <si>
    <t>PW4168A/-1D</t>
  </si>
  <si>
    <t>33X</t>
  </si>
  <si>
    <t>CF6-80E1A4</t>
  </si>
  <si>
    <t>A339</t>
  </si>
  <si>
    <t>TRENT7000-72</t>
  </si>
  <si>
    <t>A350</t>
  </si>
  <si>
    <t>TRENTXWB-84</t>
  </si>
  <si>
    <t>35L</t>
  </si>
  <si>
    <t>B747</t>
  </si>
  <si>
    <t>PW4056</t>
  </si>
  <si>
    <t>B767</t>
  </si>
  <si>
    <t>CF6-80C2B8FG01</t>
  </si>
  <si>
    <t>76K</t>
  </si>
  <si>
    <t>CF6-80C2B6F</t>
  </si>
  <si>
    <t>PW4060</t>
  </si>
  <si>
    <t>76L</t>
  </si>
  <si>
    <t>76Z</t>
  </si>
  <si>
    <t>AC count</t>
  </si>
  <si>
    <t>Sub-Set Needed</t>
  </si>
  <si>
    <t xml:space="preserve">30% #A/C </t>
  </si>
  <si>
    <t>Final</t>
  </si>
  <si>
    <t>Notes</t>
  </si>
  <si>
    <t>&lt;10 years life</t>
  </si>
  <si>
    <t>combining ETOPs/NAFE because they have the same program. Need representation of ETOPs in sample set</t>
  </si>
  <si>
    <t>Old 75H</t>
  </si>
  <si>
    <t>Is there enough of a difference between G/S?</t>
  </si>
  <si>
    <t>***TBD on 757s due to retirement dates within next 5 years</t>
  </si>
  <si>
    <t>***TBD on 767s due to retirement dates</t>
  </si>
  <si>
    <t>Age</t>
  </si>
  <si>
    <t>Retired</t>
  </si>
  <si>
    <t>Parked</t>
  </si>
  <si>
    <t>Ops</t>
  </si>
  <si>
    <t>SubfleetEng</t>
  </si>
  <si>
    <t>76KLZ</t>
  </si>
  <si>
    <t>75CDGSY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</si>
</sst>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2" fillId="3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0" applyNumberFormat="1"/>
    <xf numFmtId="0" fontId="0" fillId="0" borderId="8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m/d/yyyy"/>
      <alignment horizontal="center" vertical="bottom" textRotation="0" wrapText="0" indent="0" justifyLastLine="0" shrinkToFit="0" readingOrder="0"/>
    </dxf>
    <dxf>
      <numFmt numFmtId="165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 Info for Niya_pivot.xlsx]CHARTS!PivotTable1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Sum of Cyc Utz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CHARTS!$A$5:$A$68</c:f>
              <c:multiLvlStrCache>
                <c:ptCount val="61"/>
                <c:lvl>
                  <c:pt idx="0">
                    <c:v>3209</c:v>
                  </c:pt>
                  <c:pt idx="1">
                    <c:v>3212</c:v>
                  </c:pt>
                  <c:pt idx="2">
                    <c:v>3217</c:v>
                  </c:pt>
                  <c:pt idx="3">
                    <c:v>3219</c:v>
                  </c:pt>
                  <c:pt idx="4">
                    <c:v>3220</c:v>
                  </c:pt>
                  <c:pt idx="5">
                    <c:v>3221</c:v>
                  </c:pt>
                  <c:pt idx="6">
                    <c:v>3223</c:v>
                  </c:pt>
                  <c:pt idx="7">
                    <c:v>3224</c:v>
                  </c:pt>
                  <c:pt idx="8">
                    <c:v>3225</c:v>
                  </c:pt>
                  <c:pt idx="9">
                    <c:v>3226</c:v>
                  </c:pt>
                  <c:pt idx="10">
                    <c:v>3227</c:v>
                  </c:pt>
                  <c:pt idx="11">
                    <c:v>3228</c:v>
                  </c:pt>
                  <c:pt idx="12">
                    <c:v>3229</c:v>
                  </c:pt>
                  <c:pt idx="13">
                    <c:v>3230</c:v>
                  </c:pt>
                  <c:pt idx="14">
                    <c:v>3231</c:v>
                  </c:pt>
                  <c:pt idx="15">
                    <c:v>3232</c:v>
                  </c:pt>
                  <c:pt idx="16">
                    <c:v>3233</c:v>
                  </c:pt>
                  <c:pt idx="17">
                    <c:v>3277</c:v>
                  </c:pt>
                  <c:pt idx="18">
                    <c:v>3278</c:v>
                  </c:pt>
                  <c:pt idx="19">
                    <c:v>3234</c:v>
                  </c:pt>
                  <c:pt idx="20">
                    <c:v>3235</c:v>
                  </c:pt>
                  <c:pt idx="21">
                    <c:v>3236</c:v>
                  </c:pt>
                  <c:pt idx="22">
                    <c:v>3237</c:v>
                  </c:pt>
                  <c:pt idx="23">
                    <c:v>3238</c:v>
                  </c:pt>
                  <c:pt idx="24">
                    <c:v>3239</c:v>
                  </c:pt>
                  <c:pt idx="25">
                    <c:v>3240</c:v>
                  </c:pt>
                  <c:pt idx="26">
                    <c:v>3241</c:v>
                  </c:pt>
                  <c:pt idx="27">
                    <c:v>3242</c:v>
                  </c:pt>
                  <c:pt idx="28">
                    <c:v>3243</c:v>
                  </c:pt>
                  <c:pt idx="29">
                    <c:v>3244</c:v>
                  </c:pt>
                  <c:pt idx="30">
                    <c:v>3245</c:v>
                  </c:pt>
                  <c:pt idx="31">
                    <c:v>3247</c:v>
                  </c:pt>
                  <c:pt idx="32">
                    <c:v>3248</c:v>
                  </c:pt>
                  <c:pt idx="33">
                    <c:v>3249</c:v>
                  </c:pt>
                  <c:pt idx="34">
                    <c:v>3250</c:v>
                  </c:pt>
                  <c:pt idx="35">
                    <c:v>3251</c:v>
                  </c:pt>
                  <c:pt idx="36">
                    <c:v>3252</c:v>
                  </c:pt>
                  <c:pt idx="37">
                    <c:v>3253</c:v>
                  </c:pt>
                  <c:pt idx="38">
                    <c:v>3254</c:v>
                  </c:pt>
                  <c:pt idx="39">
                    <c:v>3255</c:v>
                  </c:pt>
                  <c:pt idx="40">
                    <c:v>3256</c:v>
                  </c:pt>
                  <c:pt idx="41">
                    <c:v>3257</c:v>
                  </c:pt>
                  <c:pt idx="42">
                    <c:v>3258</c:v>
                  </c:pt>
                  <c:pt idx="43">
                    <c:v>3259</c:v>
                  </c:pt>
                  <c:pt idx="44">
                    <c:v>3260</c:v>
                  </c:pt>
                  <c:pt idx="45">
                    <c:v>3261</c:v>
                  </c:pt>
                  <c:pt idx="46">
                    <c:v>3262</c:v>
                  </c:pt>
                  <c:pt idx="47">
                    <c:v>3263</c:v>
                  </c:pt>
                  <c:pt idx="48">
                    <c:v>3264</c:v>
                  </c:pt>
                  <c:pt idx="49">
                    <c:v>3265</c:v>
                  </c:pt>
                  <c:pt idx="50">
                    <c:v>3266</c:v>
                  </c:pt>
                  <c:pt idx="51">
                    <c:v>3267</c:v>
                  </c:pt>
                  <c:pt idx="52">
                    <c:v>3268</c:v>
                  </c:pt>
                  <c:pt idx="53">
                    <c:v>3269</c:v>
                  </c:pt>
                  <c:pt idx="54">
                    <c:v>3270</c:v>
                  </c:pt>
                  <c:pt idx="55">
                    <c:v>3271</c:v>
                  </c:pt>
                  <c:pt idx="56">
                    <c:v>3272</c:v>
                  </c:pt>
                  <c:pt idx="57">
                    <c:v>3273</c:v>
                  </c:pt>
                  <c:pt idx="58">
                    <c:v>3274</c:v>
                  </c:pt>
                  <c:pt idx="59">
                    <c:v>3275</c:v>
                  </c:pt>
                  <c:pt idx="60">
                    <c:v>3276</c:v>
                  </c:pt>
                </c:lvl>
                <c:lvl>
                  <c:pt idx="0">
                    <c:v>CFM56-5-A1</c:v>
                  </c:pt>
                  <c:pt idx="19">
                    <c:v>CFM56-5-A3</c:v>
                  </c:pt>
                </c:lvl>
              </c:multiLvlStrCache>
            </c:multiLvlStrRef>
          </c:cat>
          <c:val>
            <c:numRef>
              <c:f>CHARTS!$B$5:$B$68</c:f>
              <c:numCache>
                <c:formatCode>0.0</c:formatCode>
                <c:ptCount val="61"/>
                <c:pt idx="0">
                  <c:v>3.6540626838080832</c:v>
                </c:pt>
                <c:pt idx="1">
                  <c:v>3.718388851121686</c:v>
                </c:pt>
                <c:pt idx="2">
                  <c:v>3.568977350720659</c:v>
                </c:pt>
                <c:pt idx="3">
                  <c:v>3.6041774110366167</c:v>
                </c:pt>
                <c:pt idx="4">
                  <c:v>3.6436078566505858</c:v>
                </c:pt>
                <c:pt idx="5">
                  <c:v>3.7456132693147097</c:v>
                </c:pt>
                <c:pt idx="6">
                  <c:v>3.5293963254593175</c:v>
                </c:pt>
                <c:pt idx="7">
                  <c:v>3.4756780402449694</c:v>
                </c:pt>
                <c:pt idx="8">
                  <c:v>3.5208132503724476</c:v>
                </c:pt>
                <c:pt idx="9">
                  <c:v>3.6647084612012275</c:v>
                </c:pt>
                <c:pt idx="10">
                  <c:v>3.5357520253610426</c:v>
                </c:pt>
                <c:pt idx="11">
                  <c:v>3.4718161000528447</c:v>
                </c:pt>
                <c:pt idx="12">
                  <c:v>3.4702249669166298</c:v>
                </c:pt>
                <c:pt idx="13">
                  <c:v>3.4457097457627119</c:v>
                </c:pt>
                <c:pt idx="14">
                  <c:v>3.6629790246924507</c:v>
                </c:pt>
                <c:pt idx="15">
                  <c:v>3.7174605985479015</c:v>
                </c:pt>
                <c:pt idx="16">
                  <c:v>3.7102529960053263</c:v>
                </c:pt>
                <c:pt idx="17">
                  <c:v>3.7581544466127683</c:v>
                </c:pt>
                <c:pt idx="18">
                  <c:v>3.7729117112074997</c:v>
                </c:pt>
                <c:pt idx="19">
                  <c:v>3.5733736762481088</c:v>
                </c:pt>
                <c:pt idx="20">
                  <c:v>3.4403882112011397</c:v>
                </c:pt>
                <c:pt idx="21">
                  <c:v>3.6445179753174743</c:v>
                </c:pt>
                <c:pt idx="22">
                  <c:v>3.6263460157932519</c:v>
                </c:pt>
                <c:pt idx="23">
                  <c:v>3.6211074216997217</c:v>
                </c:pt>
                <c:pt idx="24">
                  <c:v>3.5244044943820225</c:v>
                </c:pt>
                <c:pt idx="25">
                  <c:v>3.587038703870387</c:v>
                </c:pt>
                <c:pt idx="26">
                  <c:v>3.5341514030497159</c:v>
                </c:pt>
                <c:pt idx="27">
                  <c:v>3.6026531901452938</c:v>
                </c:pt>
                <c:pt idx="28">
                  <c:v>3.5609072835712996</c:v>
                </c:pt>
                <c:pt idx="29">
                  <c:v>3.6843295053802332</c:v>
                </c:pt>
                <c:pt idx="30">
                  <c:v>3.6937885942608064</c:v>
                </c:pt>
                <c:pt idx="31">
                  <c:v>3.707585830070121</c:v>
                </c:pt>
                <c:pt idx="32">
                  <c:v>3.6675173168064163</c:v>
                </c:pt>
                <c:pt idx="33">
                  <c:v>3.6592985020094995</c:v>
                </c:pt>
                <c:pt idx="34">
                  <c:v>3.7208005849022117</c:v>
                </c:pt>
                <c:pt idx="35">
                  <c:v>3.683032804692592</c:v>
                </c:pt>
                <c:pt idx="36">
                  <c:v>3.7332752233602093</c:v>
                </c:pt>
                <c:pt idx="37">
                  <c:v>3.7213365363616511</c:v>
                </c:pt>
                <c:pt idx="38">
                  <c:v>3.7259283601708839</c:v>
                </c:pt>
                <c:pt idx="39">
                  <c:v>3.680811403508772</c:v>
                </c:pt>
                <c:pt idx="40">
                  <c:v>3.7159028464666446</c:v>
                </c:pt>
                <c:pt idx="41">
                  <c:v>3.5518571586024468</c:v>
                </c:pt>
                <c:pt idx="42">
                  <c:v>3.7382002646669608</c:v>
                </c:pt>
                <c:pt idx="43">
                  <c:v>3.717083425536623</c:v>
                </c:pt>
                <c:pt idx="44">
                  <c:v>3.7423477968382106</c:v>
                </c:pt>
                <c:pt idx="45">
                  <c:v>3.7626642704706277</c:v>
                </c:pt>
                <c:pt idx="46">
                  <c:v>3.6205578047683309</c:v>
                </c:pt>
                <c:pt idx="47">
                  <c:v>3.7712742008104456</c:v>
                </c:pt>
                <c:pt idx="48">
                  <c:v>3.7600863734515286</c:v>
                </c:pt>
                <c:pt idx="49">
                  <c:v>3.7411911798135939</c:v>
                </c:pt>
                <c:pt idx="50">
                  <c:v>3.730466522185468</c:v>
                </c:pt>
                <c:pt idx="51">
                  <c:v>3.6838436928702012</c:v>
                </c:pt>
                <c:pt idx="52">
                  <c:v>3.6596864629820347</c:v>
                </c:pt>
                <c:pt idx="53">
                  <c:v>3.6574052812858784</c:v>
                </c:pt>
                <c:pt idx="54">
                  <c:v>3.657020982245792</c:v>
                </c:pt>
                <c:pt idx="55">
                  <c:v>3.7012757357584944</c:v>
                </c:pt>
                <c:pt idx="56">
                  <c:v>3.6517948717948716</c:v>
                </c:pt>
                <c:pt idx="57">
                  <c:v>3.7399897330595482</c:v>
                </c:pt>
                <c:pt idx="58">
                  <c:v>3.7138453634729003</c:v>
                </c:pt>
                <c:pt idx="59">
                  <c:v>3.7376361012724648</c:v>
                </c:pt>
                <c:pt idx="60">
                  <c:v>3.7135698272451538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E-4BA7-884F-AD4BCAB0489D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Sum of Hour Utz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CHARTS!$A$5:$A$68</c:f>
              <c:multiLvlStrCache>
                <c:ptCount val="61"/>
                <c:lvl>
                  <c:pt idx="0">
                    <c:v>3209</c:v>
                  </c:pt>
                  <c:pt idx="1">
                    <c:v>3212</c:v>
                  </c:pt>
                  <c:pt idx="2">
                    <c:v>3217</c:v>
                  </c:pt>
                  <c:pt idx="3">
                    <c:v>3219</c:v>
                  </c:pt>
                  <c:pt idx="4">
                    <c:v>3220</c:v>
                  </c:pt>
                  <c:pt idx="5">
                    <c:v>3221</c:v>
                  </c:pt>
                  <c:pt idx="6">
                    <c:v>3223</c:v>
                  </c:pt>
                  <c:pt idx="7">
                    <c:v>3224</c:v>
                  </c:pt>
                  <c:pt idx="8">
                    <c:v>3225</c:v>
                  </c:pt>
                  <c:pt idx="9">
                    <c:v>3226</c:v>
                  </c:pt>
                  <c:pt idx="10">
                    <c:v>3227</c:v>
                  </c:pt>
                  <c:pt idx="11">
                    <c:v>3228</c:v>
                  </c:pt>
                  <c:pt idx="12">
                    <c:v>3229</c:v>
                  </c:pt>
                  <c:pt idx="13">
                    <c:v>3230</c:v>
                  </c:pt>
                  <c:pt idx="14">
                    <c:v>3231</c:v>
                  </c:pt>
                  <c:pt idx="15">
                    <c:v>3232</c:v>
                  </c:pt>
                  <c:pt idx="16">
                    <c:v>3233</c:v>
                  </c:pt>
                  <c:pt idx="17">
                    <c:v>3277</c:v>
                  </c:pt>
                  <c:pt idx="18">
                    <c:v>3278</c:v>
                  </c:pt>
                  <c:pt idx="19">
                    <c:v>3234</c:v>
                  </c:pt>
                  <c:pt idx="20">
                    <c:v>3235</c:v>
                  </c:pt>
                  <c:pt idx="21">
                    <c:v>3236</c:v>
                  </c:pt>
                  <c:pt idx="22">
                    <c:v>3237</c:v>
                  </c:pt>
                  <c:pt idx="23">
                    <c:v>3238</c:v>
                  </c:pt>
                  <c:pt idx="24">
                    <c:v>3239</c:v>
                  </c:pt>
                  <c:pt idx="25">
                    <c:v>3240</c:v>
                  </c:pt>
                  <c:pt idx="26">
                    <c:v>3241</c:v>
                  </c:pt>
                  <c:pt idx="27">
                    <c:v>3242</c:v>
                  </c:pt>
                  <c:pt idx="28">
                    <c:v>3243</c:v>
                  </c:pt>
                  <c:pt idx="29">
                    <c:v>3244</c:v>
                  </c:pt>
                  <c:pt idx="30">
                    <c:v>3245</c:v>
                  </c:pt>
                  <c:pt idx="31">
                    <c:v>3247</c:v>
                  </c:pt>
                  <c:pt idx="32">
                    <c:v>3248</c:v>
                  </c:pt>
                  <c:pt idx="33">
                    <c:v>3249</c:v>
                  </c:pt>
                  <c:pt idx="34">
                    <c:v>3250</c:v>
                  </c:pt>
                  <c:pt idx="35">
                    <c:v>3251</c:v>
                  </c:pt>
                  <c:pt idx="36">
                    <c:v>3252</c:v>
                  </c:pt>
                  <c:pt idx="37">
                    <c:v>3253</c:v>
                  </c:pt>
                  <c:pt idx="38">
                    <c:v>3254</c:v>
                  </c:pt>
                  <c:pt idx="39">
                    <c:v>3255</c:v>
                  </c:pt>
                  <c:pt idx="40">
                    <c:v>3256</c:v>
                  </c:pt>
                  <c:pt idx="41">
                    <c:v>3257</c:v>
                  </c:pt>
                  <c:pt idx="42">
                    <c:v>3258</c:v>
                  </c:pt>
                  <c:pt idx="43">
                    <c:v>3259</c:v>
                  </c:pt>
                  <c:pt idx="44">
                    <c:v>3260</c:v>
                  </c:pt>
                  <c:pt idx="45">
                    <c:v>3261</c:v>
                  </c:pt>
                  <c:pt idx="46">
                    <c:v>3262</c:v>
                  </c:pt>
                  <c:pt idx="47">
                    <c:v>3263</c:v>
                  </c:pt>
                  <c:pt idx="48">
                    <c:v>3264</c:v>
                  </c:pt>
                  <c:pt idx="49">
                    <c:v>3265</c:v>
                  </c:pt>
                  <c:pt idx="50">
                    <c:v>3266</c:v>
                  </c:pt>
                  <c:pt idx="51">
                    <c:v>3267</c:v>
                  </c:pt>
                  <c:pt idx="52">
                    <c:v>3268</c:v>
                  </c:pt>
                  <c:pt idx="53">
                    <c:v>3269</c:v>
                  </c:pt>
                  <c:pt idx="54">
                    <c:v>3270</c:v>
                  </c:pt>
                  <c:pt idx="55">
                    <c:v>3271</c:v>
                  </c:pt>
                  <c:pt idx="56">
                    <c:v>3272</c:v>
                  </c:pt>
                  <c:pt idx="57">
                    <c:v>3273</c:v>
                  </c:pt>
                  <c:pt idx="58">
                    <c:v>3274</c:v>
                  </c:pt>
                  <c:pt idx="59">
                    <c:v>3275</c:v>
                  </c:pt>
                  <c:pt idx="60">
                    <c:v>3276</c:v>
                  </c:pt>
                </c:lvl>
                <c:lvl>
                  <c:pt idx="0">
                    <c:v>CFM56-5-A1</c:v>
                  </c:pt>
                  <c:pt idx="19">
                    <c:v>CFM56-5-A3</c:v>
                  </c:pt>
                </c:lvl>
              </c:multiLvlStrCache>
            </c:multiLvlStrRef>
          </c:cat>
          <c:val>
            <c:numRef>
              <c:f>CHARTS!$C$5:$C$68</c:f>
              <c:numCache>
                <c:formatCode>0.0</c:formatCode>
                <c:ptCount val="61"/>
                <c:pt idx="0">
                  <c:v>7.885975968406016</c:v>
                </c:pt>
                <c:pt idx="1">
                  <c:v>8.0142760027192388</c:v>
                </c:pt>
                <c:pt idx="2">
                  <c:v>7.7334420041180509</c:v>
                </c:pt>
                <c:pt idx="3">
                  <c:v>7.7583806085611142</c:v>
                </c:pt>
                <c:pt idx="4">
                  <c:v>7.8973983459682975</c:v>
                </c:pt>
                <c:pt idx="5">
                  <c:v>7.9960715844609345</c:v>
                </c:pt>
                <c:pt idx="6">
                  <c:v>7.6746281714785649</c:v>
                </c:pt>
                <c:pt idx="7">
                  <c:v>7.5397200349956259</c:v>
                </c:pt>
                <c:pt idx="8">
                  <c:v>7.5393918149154322</c:v>
                </c:pt>
                <c:pt idx="9">
                  <c:v>7.83288031565103</c:v>
                </c:pt>
                <c:pt idx="10">
                  <c:v>7.6127157449806271</c:v>
                </c:pt>
                <c:pt idx="11">
                  <c:v>7.4902237097058304</c:v>
                </c:pt>
                <c:pt idx="12">
                  <c:v>7.4711954124393474</c:v>
                </c:pt>
                <c:pt idx="13">
                  <c:v>7.4395303672316384</c:v>
                </c:pt>
                <c:pt idx="14">
                  <c:v>7.8804318966280205</c:v>
                </c:pt>
                <c:pt idx="15">
                  <c:v>7.8843633787851957</c:v>
                </c:pt>
                <c:pt idx="16">
                  <c:v>7.9089214380825563</c:v>
                </c:pt>
                <c:pt idx="17">
                  <c:v>7.6318650683022025</c:v>
                </c:pt>
                <c:pt idx="18">
                  <c:v>7.6404085630334402</c:v>
                </c:pt>
                <c:pt idx="19">
                  <c:v>7.8261991634777965</c:v>
                </c:pt>
                <c:pt idx="20">
                  <c:v>7.5621939275220376</c:v>
                </c:pt>
                <c:pt idx="21">
                  <c:v>7.9564478626363799</c:v>
                </c:pt>
                <c:pt idx="22">
                  <c:v>8.0087042354630302</c:v>
                </c:pt>
                <c:pt idx="23">
                  <c:v>8.0099614107511439</c:v>
                </c:pt>
                <c:pt idx="24">
                  <c:v>7.9090337078651682</c:v>
                </c:pt>
                <c:pt idx="25">
                  <c:v>7.9780378037803779</c:v>
                </c:pt>
                <c:pt idx="26">
                  <c:v>7.9350356401696294</c:v>
                </c:pt>
                <c:pt idx="27">
                  <c:v>7.9620070390758952</c:v>
                </c:pt>
                <c:pt idx="28">
                  <c:v>7.9643954455087655</c:v>
                </c:pt>
                <c:pt idx="29">
                  <c:v>8.0522651234288816</c:v>
                </c:pt>
                <c:pt idx="30">
                  <c:v>8.0264257173992011</c:v>
                </c:pt>
                <c:pt idx="31">
                  <c:v>8.0448957289864307</c:v>
                </c:pt>
                <c:pt idx="32">
                  <c:v>7.9373860736419974</c:v>
                </c:pt>
                <c:pt idx="33">
                  <c:v>8.0194556083302881</c:v>
                </c:pt>
                <c:pt idx="34">
                  <c:v>8.0947724364832752</c:v>
                </c:pt>
                <c:pt idx="35">
                  <c:v>7.922550510536607</c:v>
                </c:pt>
                <c:pt idx="36">
                  <c:v>7.9548921333623888</c:v>
                </c:pt>
                <c:pt idx="37">
                  <c:v>7.9638567372788822</c:v>
                </c:pt>
                <c:pt idx="38">
                  <c:v>8.0056961332018837</c:v>
                </c:pt>
                <c:pt idx="39">
                  <c:v>7.8726973684210524</c:v>
                </c:pt>
                <c:pt idx="40">
                  <c:v>7.9602154082866248</c:v>
                </c:pt>
                <c:pt idx="41">
                  <c:v>7.6693486167750464</c:v>
                </c:pt>
                <c:pt idx="42">
                  <c:v>7.9802602558447289</c:v>
                </c:pt>
                <c:pt idx="43">
                  <c:v>7.9749944678026115</c:v>
                </c:pt>
                <c:pt idx="44">
                  <c:v>8.0258997645475958</c:v>
                </c:pt>
                <c:pt idx="45">
                  <c:v>8.0312254296304619</c:v>
                </c:pt>
                <c:pt idx="46">
                  <c:v>7.7477507872244713</c:v>
                </c:pt>
                <c:pt idx="47">
                  <c:v>8.0822827555155339</c:v>
                </c:pt>
                <c:pt idx="48">
                  <c:v>8.0381861575179006</c:v>
                </c:pt>
                <c:pt idx="49">
                  <c:v>7.9828370084110025</c:v>
                </c:pt>
                <c:pt idx="50">
                  <c:v>7.9731949355537814</c:v>
                </c:pt>
                <c:pt idx="51">
                  <c:v>7.9289305301645339</c:v>
                </c:pt>
                <c:pt idx="52">
                  <c:v>7.8755006293626275</c:v>
                </c:pt>
                <c:pt idx="53">
                  <c:v>7.8919632606199768</c:v>
                </c:pt>
                <c:pt idx="54">
                  <c:v>7.8654599953885178</c:v>
                </c:pt>
                <c:pt idx="55">
                  <c:v>7.88619426550461</c:v>
                </c:pt>
                <c:pt idx="56">
                  <c:v>7.77</c:v>
                </c:pt>
                <c:pt idx="57">
                  <c:v>7.9291581108829572</c:v>
                </c:pt>
                <c:pt idx="58">
                  <c:v>7.8671975340354479</c:v>
                </c:pt>
                <c:pt idx="59">
                  <c:v>7.8748524203069659</c:v>
                </c:pt>
                <c:pt idx="60">
                  <c:v>7.8253989186337858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E-4BA7-884F-AD4BCAB04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2355616"/>
        <c:axId val="982355944"/>
      </c:barChart>
      <c:catAx>
        <c:axId val="9823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55944"/>
        <c:crosses val="autoZero"/>
        <c:auto val="1"/>
        <c:lblAlgn val="ctr"/>
        <c:lblOffset val="100"/>
        <c:noMultiLvlLbl val="0"/>
      </c:catAx>
      <c:valAx>
        <c:axId val="9823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176212</xdr:rowOff>
    </xdr:from>
    <xdr:to>
      <xdr:col>19</xdr:col>
      <xdr:colOff>228599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B902F-2963-4F54-5918-6B74F6857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er, Doug" refreshedDate="44987.63570486111" createdVersion="8" refreshedVersion="8" minRefreshableVersion="3" recordCount="913" xr:uid="{D78F5D48-D6DC-49EB-8FE2-0B124C7A76C0}">
  <cacheSource type="worksheet">
    <worksheetSource name="Table1"/>
  </cacheSource>
  <cacheFields count="14">
    <cacheField name="Body" numFmtId="0">
      <sharedItems/>
    </cacheField>
    <cacheField name="Fleet" numFmtId="0">
      <sharedItems/>
    </cacheField>
    <cacheField name="Subfleet" numFmtId="0">
      <sharedItems containsMixedTypes="1" containsNumber="1" containsInteger="1" minValue="221" maxValue="764" count="28">
        <n v="221"/>
        <n v="223"/>
        <n v="319"/>
        <n v="320"/>
        <n v="321"/>
        <s v="3NE"/>
        <n v="717"/>
        <n v="738"/>
        <n v="739"/>
        <s v="73J"/>
        <s v="73R"/>
        <s v="75C"/>
        <s v="75D"/>
        <s v="75G"/>
        <s v="75S"/>
        <s v="75Y"/>
        <n v="332"/>
        <n v="333"/>
        <s v="3M3"/>
        <s v="3MX"/>
        <n v="339"/>
        <n v="359"/>
        <s v="35L"/>
        <n v="744"/>
        <n v="764"/>
        <s v="76K"/>
        <s v="76L"/>
        <s v="76Z"/>
      </sharedItems>
    </cacheField>
    <cacheField name="Etops" numFmtId="0">
      <sharedItems count="2">
        <s v="N"/>
        <s v="Y"/>
      </sharedItems>
    </cacheField>
    <cacheField name="Eng Type" numFmtId="0">
      <sharedItems count="23">
        <s v="PW1519G"/>
        <s v="PW1521GA"/>
        <s v="PW1524G-3"/>
        <s v="CFM56-5-A5"/>
        <s v="CFM56-5-A1"/>
        <s v="CFM56-5-A3"/>
        <s v="CFM56-5B2/3"/>
        <s v="CFM56-5B3/3"/>
        <s v="PW1133G-JM"/>
        <s v="PW1133GA-JM"/>
        <s v="EN130"/>
        <s v="CFM56-7B26"/>
        <s v="CFM56-7B27E/B1F"/>
        <s v="PW2037"/>
        <s v="PW2040"/>
        <s v="PW4168A/-1D"/>
        <s v="CF6-80E1A4"/>
        <s v="TRENT7000-72"/>
        <s v="TRENTXWB-84"/>
        <s v="PW4056"/>
        <s v="CF6-80C2B8FG01"/>
        <s v="CF6-80C2B6F"/>
        <s v="PW4060"/>
      </sharedItems>
    </cacheField>
    <cacheField name="AC#" numFmtId="0">
      <sharedItems containsSemiMixedTypes="0" containsString="0" containsNumber="1" containsInteger="1" minValue="171" maxValue="9594" count="913">
        <n v="8142"/>
        <n v="8143"/>
        <n v="8144"/>
        <n v="8145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3101"/>
        <n v="3102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1"/>
        <n v="3152"/>
        <n v="3153"/>
        <n v="3154"/>
        <n v="3155"/>
        <n v="3157"/>
        <n v="3158"/>
        <n v="3159"/>
        <n v="3160"/>
        <n v="3161"/>
        <n v="3162"/>
        <n v="3163"/>
        <n v="3164"/>
        <n v="3165"/>
        <n v="3166"/>
        <n v="3168"/>
        <n v="3169"/>
        <n v="3170"/>
        <n v="3171"/>
        <n v="3209"/>
        <n v="3212"/>
        <n v="3217"/>
        <n v="3219"/>
        <n v="3220"/>
        <n v="3221"/>
        <n v="3223"/>
        <n v="3224"/>
        <n v="3225"/>
        <n v="3226"/>
        <n v="3227"/>
        <n v="3228"/>
        <n v="3229"/>
        <n v="3230"/>
        <n v="3231"/>
        <n v="3232"/>
        <n v="3233"/>
        <n v="3277"/>
        <n v="3278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001"/>
        <n v="3002"/>
        <n v="3003"/>
        <n v="3004"/>
        <n v="3005"/>
        <n v="3007"/>
        <n v="3008"/>
        <n v="3009"/>
        <n v="3010"/>
        <n v="3011"/>
        <n v="3032"/>
        <n v="3035"/>
        <n v="3036"/>
        <n v="3037"/>
        <n v="3038"/>
        <n v="3060"/>
        <n v="3061"/>
        <n v="3062"/>
        <n v="3063"/>
        <n v="3064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3006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3"/>
        <n v="3034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5020"/>
        <n v="5019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21"/>
        <n v="5022"/>
        <n v="5026"/>
        <n v="5030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94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950"/>
        <n v="3951"/>
        <n v="3956"/>
        <n v="3931"/>
        <n v="3935"/>
        <n v="3953"/>
        <n v="3961"/>
        <n v="649"/>
        <n v="650"/>
        <n v="651"/>
        <n v="652"/>
        <n v="654"/>
        <n v="655"/>
        <n v="661"/>
        <n v="662"/>
        <n v="663"/>
        <n v="664"/>
        <n v="666"/>
        <n v="658"/>
        <n v="659"/>
        <n v="660"/>
        <n v="665"/>
        <n v="667"/>
        <n v="668"/>
        <n v="669"/>
        <n v="670"/>
        <n v="671"/>
        <n v="672"/>
        <n v="673"/>
        <n v="674"/>
        <n v="675"/>
        <n v="676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5650"/>
        <n v="5651"/>
        <n v="5652"/>
        <n v="5653"/>
        <n v="5654"/>
        <n v="5655"/>
        <n v="5656"/>
        <n v="5657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6819"/>
        <n v="6820"/>
        <n v="6821"/>
        <n v="6822"/>
        <n v="6823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3351"/>
        <n v="3352"/>
        <n v="3353"/>
        <n v="3354"/>
        <n v="3355"/>
        <n v="3356"/>
        <n v="3357"/>
        <n v="3358"/>
        <n v="3359"/>
        <n v="3360"/>
        <n v="3361"/>
        <n v="3319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70"/>
        <n v="3571"/>
        <n v="3572"/>
        <n v="3573"/>
        <n v="3574"/>
        <n v="3575"/>
        <n v="3576"/>
        <n v="6316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602"/>
        <n v="1603"/>
        <n v="1604"/>
        <n v="1605"/>
        <n v="1606"/>
        <n v="1702"/>
        <n v="1703"/>
        <n v="1704"/>
        <n v="1705"/>
        <n v="1706"/>
        <n v="1707"/>
        <n v="1708"/>
        <n v="180"/>
        <n v="188"/>
        <n v="189"/>
        <n v="190"/>
        <n v="195"/>
        <n v="197"/>
        <n v="198"/>
        <n v="1200"/>
        <n v="1201"/>
        <n v="171"/>
        <n v="172"/>
        <n v="174"/>
        <n v="175"/>
        <n v="176"/>
        <n v="177"/>
        <n v="178"/>
        <n v="179"/>
        <n v="183"/>
        <n v="1521"/>
        <n v="1601"/>
        <n v="1701"/>
        <n v="181"/>
        <n v="182"/>
        <n v="184"/>
        <n v="185"/>
        <n v="186"/>
        <n v="187"/>
        <n v="191"/>
        <n v="192"/>
        <n v="193"/>
        <n v="194"/>
        <n v="196"/>
        <n v="199"/>
      </sharedItems>
    </cacheField>
    <cacheField name="Mfg Dte" numFmtId="14">
      <sharedItems containsSemiMixedTypes="0" containsNonDate="0" containsDate="1" containsString="0" minDate="1989-05-17T00:00:00" maxDate="2023-02-28T00:00:00"/>
    </cacheField>
    <cacheField name="On Op Spcif Dte" numFmtId="14">
      <sharedItems containsSemiMixedTypes="0" containsNonDate="0" containsDate="1" containsString="0" minDate="1989-05-25T00:00:00" maxDate="2023-03-02T00:00:00"/>
    </cacheField>
    <cacheField name="Ac Tot Cyc Num" numFmtId="0">
      <sharedItems containsSemiMixedTypes="0" containsString="0" containsNumber="1" containsInteger="1" minValue="3" maxValue="44608"/>
    </cacheField>
    <cacheField name="Ac Tot Tme Num" numFmtId="3">
      <sharedItems containsSemiMixedTypes="0" containsString="0" containsNumber="1" containsInteger="1" minValue="4" maxValue="140502"/>
    </cacheField>
    <cacheField name="Pull Dte" numFmtId="14">
      <sharedItems containsSemiMixedTypes="0" containsNonDate="0" containsDate="1" containsString="0" minDate="2023-03-02T00:00:00" maxDate="2023-03-03T00:00:00"/>
    </cacheField>
    <cacheField name="Days since on Ops Dte" numFmtId="0">
      <sharedItems containsSemiMixedTypes="0" containsString="0" containsNumber="1" containsInteger="1" minValue="3" maxValue="12342"/>
    </cacheField>
    <cacheField name="Cyc Utz" numFmtId="164">
      <sharedItems containsSemiMixedTypes="0" containsString="0" containsNumber="1" minValue="0.35714285714285715" maxValue="5.2496352140077818"/>
    </cacheField>
    <cacheField name="Hour Utz" numFmtId="164">
      <sharedItems containsSemiMixedTypes="0" containsString="0" containsNumber="1" minValue="0.5714285714285714" maxValue="13.456973293768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s v="N"/>
    <s v="A220"/>
    <x v="0"/>
    <x v="0"/>
    <x v="0"/>
    <x v="0"/>
    <d v="2022-02-09T00:00:00"/>
    <d v="2022-02-28T00:00:00"/>
    <n v="1486"/>
    <n v="3122"/>
    <d v="2023-03-02T00:00:00"/>
    <n v="386"/>
    <n v="3.849740932642487"/>
    <n v="8.0880829015544045"/>
  </r>
  <r>
    <s v="N"/>
    <s v="A220"/>
    <x v="0"/>
    <x v="0"/>
    <x v="0"/>
    <x v="1"/>
    <d v="2022-01-24T00:00:00"/>
    <d v="2022-02-10T00:00:00"/>
    <n v="1476"/>
    <n v="3313"/>
    <d v="2023-03-02T00:00:00"/>
    <n v="402"/>
    <n v="3.6716417910447761"/>
    <n v="8.2412935323383092"/>
  </r>
  <r>
    <s v="N"/>
    <s v="A220"/>
    <x v="0"/>
    <x v="0"/>
    <x v="0"/>
    <x v="2"/>
    <d v="2022-02-27T00:00:00"/>
    <d v="2022-03-16T00:00:00"/>
    <n v="1393"/>
    <n v="2945"/>
    <d v="2023-03-02T00:00:00"/>
    <n v="368"/>
    <n v="3.785326086956522"/>
    <n v="8.0027173913043477"/>
  </r>
  <r>
    <s v="N"/>
    <s v="A220"/>
    <x v="0"/>
    <x v="0"/>
    <x v="0"/>
    <x v="3"/>
    <d v="2022-03-25T00:00:00"/>
    <d v="2022-04-10T00:00:00"/>
    <n v="1322"/>
    <n v="2865"/>
    <d v="2023-03-02T00:00:00"/>
    <n v="342"/>
    <n v="3.865497076023392"/>
    <n v="8.3771929824561404"/>
  </r>
  <r>
    <s v="N"/>
    <s v="A220"/>
    <x v="0"/>
    <x v="0"/>
    <x v="1"/>
    <x v="4"/>
    <d v="2018-10-20T00:00:00"/>
    <d v="2019-02-01T00:00:00"/>
    <n v="4007"/>
    <n v="8137"/>
    <d v="2023-03-02T00:00:00"/>
    <n v="1594"/>
    <n v="2.5138017565872022"/>
    <n v="5.104767879548306"/>
  </r>
  <r>
    <s v="N"/>
    <s v="A220"/>
    <x v="0"/>
    <x v="0"/>
    <x v="1"/>
    <x v="5"/>
    <d v="2018-12-13T00:00:00"/>
    <d v="2019-02-01T00:00:00"/>
    <n v="4371"/>
    <n v="9269"/>
    <d v="2023-03-02T00:00:00"/>
    <n v="1540"/>
    <n v="2.8383116883116881"/>
    <n v="6.0188311688311691"/>
  </r>
  <r>
    <s v="N"/>
    <s v="A220"/>
    <x v="0"/>
    <x v="0"/>
    <x v="1"/>
    <x v="6"/>
    <d v="2018-12-03T00:00:00"/>
    <d v="2019-02-01T00:00:00"/>
    <n v="4648"/>
    <n v="9832"/>
    <d v="2023-03-02T00:00:00"/>
    <n v="1550"/>
    <n v="2.9987096774193547"/>
    <n v="6.3432258064516125"/>
  </r>
  <r>
    <s v="N"/>
    <s v="A220"/>
    <x v="0"/>
    <x v="0"/>
    <x v="1"/>
    <x v="7"/>
    <d v="2018-12-28T00:00:00"/>
    <d v="2019-02-01T00:00:00"/>
    <n v="4887"/>
    <n v="10467"/>
    <d v="2023-03-02T00:00:00"/>
    <n v="1525"/>
    <n v="3.2045901639344261"/>
    <n v="6.8636065573770493"/>
  </r>
  <r>
    <s v="N"/>
    <s v="A220"/>
    <x v="0"/>
    <x v="0"/>
    <x v="1"/>
    <x v="8"/>
    <d v="2019-02-11T00:00:00"/>
    <d v="2019-02-22T00:00:00"/>
    <n v="4151"/>
    <n v="8988"/>
    <d v="2023-03-02T00:00:00"/>
    <n v="1480"/>
    <n v="2.8047297297297296"/>
    <n v="6.0729729729729733"/>
  </r>
  <r>
    <s v="N"/>
    <s v="A220"/>
    <x v="0"/>
    <x v="0"/>
    <x v="1"/>
    <x v="9"/>
    <d v="2019-02-17T00:00:00"/>
    <d v="2019-03-07T00:00:00"/>
    <n v="4173"/>
    <n v="9034"/>
    <d v="2023-03-02T00:00:00"/>
    <n v="1474"/>
    <n v="2.8310719131614652"/>
    <n v="6.1289009497964724"/>
  </r>
  <r>
    <s v="N"/>
    <s v="A220"/>
    <x v="0"/>
    <x v="0"/>
    <x v="1"/>
    <x v="10"/>
    <d v="2019-02-25T00:00:00"/>
    <d v="2019-03-18T00:00:00"/>
    <n v="4275"/>
    <n v="9260"/>
    <d v="2023-03-02T00:00:00"/>
    <n v="1466"/>
    <n v="2.9160982264665756"/>
    <n v="6.3165075034106408"/>
  </r>
  <r>
    <s v="N"/>
    <s v="A220"/>
    <x v="0"/>
    <x v="0"/>
    <x v="1"/>
    <x v="11"/>
    <d v="2019-04-23T00:00:00"/>
    <d v="2019-05-02T00:00:00"/>
    <n v="4542"/>
    <n v="9530"/>
    <d v="2023-03-02T00:00:00"/>
    <n v="1409"/>
    <n v="3.2235628105039034"/>
    <n v="6.7636621717530163"/>
  </r>
  <r>
    <s v="N"/>
    <s v="A220"/>
    <x v="0"/>
    <x v="0"/>
    <x v="1"/>
    <x v="12"/>
    <d v="2019-03-03T00:00:00"/>
    <d v="2019-03-19T00:00:00"/>
    <n v="4648"/>
    <n v="9989"/>
    <d v="2023-03-02T00:00:00"/>
    <n v="1460"/>
    <n v="3.1835616438356165"/>
    <n v="6.8417808219178085"/>
  </r>
  <r>
    <s v="N"/>
    <s v="A220"/>
    <x v="0"/>
    <x v="0"/>
    <x v="1"/>
    <x v="13"/>
    <d v="2019-03-24T00:00:00"/>
    <d v="2019-04-04T00:00:00"/>
    <n v="4556"/>
    <n v="9778"/>
    <d v="2023-03-02T00:00:00"/>
    <n v="1439"/>
    <n v="3.1660875608061154"/>
    <n v="6.7949965253648363"/>
  </r>
  <r>
    <s v="N"/>
    <s v="A220"/>
    <x v="0"/>
    <x v="0"/>
    <x v="1"/>
    <x v="14"/>
    <d v="2019-06-01T00:00:00"/>
    <d v="2019-06-12T00:00:00"/>
    <n v="3732"/>
    <n v="7823"/>
    <d v="2023-03-02T00:00:00"/>
    <n v="1370"/>
    <n v="2.7240875912408757"/>
    <n v="5.7102189781021897"/>
  </r>
  <r>
    <s v="N"/>
    <s v="A220"/>
    <x v="0"/>
    <x v="0"/>
    <x v="1"/>
    <x v="15"/>
    <d v="2019-04-13T00:00:00"/>
    <d v="2019-04-26T00:00:00"/>
    <n v="4517"/>
    <n v="9789"/>
    <d v="2023-03-02T00:00:00"/>
    <n v="1419"/>
    <n v="3.1832276250880902"/>
    <n v="6.8985200845665959"/>
  </r>
  <r>
    <s v="N"/>
    <s v="A220"/>
    <x v="0"/>
    <x v="0"/>
    <x v="1"/>
    <x v="16"/>
    <d v="2019-05-13T00:00:00"/>
    <d v="2019-05-24T00:00:00"/>
    <n v="3868"/>
    <n v="8166"/>
    <d v="2023-03-02T00:00:00"/>
    <n v="1389"/>
    <n v="2.784737221022318"/>
    <n v="5.8790496760259181"/>
  </r>
  <r>
    <s v="N"/>
    <s v="A220"/>
    <x v="0"/>
    <x v="0"/>
    <x v="1"/>
    <x v="17"/>
    <d v="2019-05-27T00:00:00"/>
    <d v="2019-06-06T00:00:00"/>
    <n v="3892"/>
    <n v="8473"/>
    <d v="2023-03-02T00:00:00"/>
    <n v="1375"/>
    <n v="2.8305454545454545"/>
    <n v="6.1621818181818178"/>
  </r>
  <r>
    <s v="N"/>
    <s v="A220"/>
    <x v="0"/>
    <x v="0"/>
    <x v="1"/>
    <x v="18"/>
    <d v="2019-06-13T00:00:00"/>
    <d v="2019-06-26T00:00:00"/>
    <n v="4350"/>
    <n v="9226"/>
    <d v="2023-03-02T00:00:00"/>
    <n v="1358"/>
    <n v="3.2032400589101622"/>
    <n v="6.7938144329896906"/>
  </r>
  <r>
    <s v="N"/>
    <s v="A220"/>
    <x v="0"/>
    <x v="0"/>
    <x v="1"/>
    <x v="19"/>
    <d v="2019-06-17T00:00:00"/>
    <d v="2019-06-26T00:00:00"/>
    <n v="4534"/>
    <n v="9725"/>
    <d v="2023-03-02T00:00:00"/>
    <n v="1354"/>
    <n v="3.3485967503692762"/>
    <n v="7.1824224519940918"/>
  </r>
  <r>
    <s v="N"/>
    <s v="A220"/>
    <x v="0"/>
    <x v="0"/>
    <x v="1"/>
    <x v="20"/>
    <d v="2019-06-23T00:00:00"/>
    <d v="2019-07-02T00:00:00"/>
    <n v="4066"/>
    <n v="8852"/>
    <d v="2023-03-02T00:00:00"/>
    <n v="1348"/>
    <n v="3.0163204747774479"/>
    <n v="6.5667655786350148"/>
  </r>
  <r>
    <s v="N"/>
    <s v="A220"/>
    <x v="0"/>
    <x v="0"/>
    <x v="1"/>
    <x v="21"/>
    <d v="2019-06-26T00:00:00"/>
    <d v="2019-07-09T00:00:00"/>
    <n v="4401"/>
    <n v="9596"/>
    <d v="2023-03-02T00:00:00"/>
    <n v="1345"/>
    <n v="3.2721189591078068"/>
    <n v="7.1345724907063195"/>
  </r>
  <r>
    <s v="N"/>
    <s v="A220"/>
    <x v="0"/>
    <x v="0"/>
    <x v="1"/>
    <x v="22"/>
    <d v="2019-07-08T00:00:00"/>
    <d v="2019-07-18T00:00:00"/>
    <n v="4343"/>
    <n v="9318"/>
    <d v="2023-03-02T00:00:00"/>
    <n v="1333"/>
    <n v="3.2580645161290325"/>
    <n v="6.9902475618904729"/>
  </r>
  <r>
    <s v="N"/>
    <s v="A220"/>
    <x v="0"/>
    <x v="0"/>
    <x v="1"/>
    <x v="23"/>
    <d v="2019-07-18T00:00:00"/>
    <d v="2019-07-31T00:00:00"/>
    <n v="4233"/>
    <n v="9016"/>
    <d v="2023-03-02T00:00:00"/>
    <n v="1323"/>
    <n v="3.1995464852607709"/>
    <n v="6.8148148148148149"/>
  </r>
  <r>
    <s v="N"/>
    <s v="A220"/>
    <x v="0"/>
    <x v="0"/>
    <x v="1"/>
    <x v="24"/>
    <d v="2019-07-31T00:00:00"/>
    <d v="2019-08-15T00:00:00"/>
    <n v="4264"/>
    <n v="9353"/>
    <d v="2023-03-02T00:00:00"/>
    <n v="1310"/>
    <n v="3.2549618320610687"/>
    <n v="7.1396946564885493"/>
  </r>
  <r>
    <s v="N"/>
    <s v="A220"/>
    <x v="0"/>
    <x v="0"/>
    <x v="1"/>
    <x v="25"/>
    <d v="2019-08-27T00:00:00"/>
    <d v="2019-09-06T00:00:00"/>
    <n v="3582"/>
    <n v="7725"/>
    <d v="2023-03-02T00:00:00"/>
    <n v="1283"/>
    <n v="2.7918939984411537"/>
    <n v="6.0210444271239281"/>
  </r>
  <r>
    <s v="N"/>
    <s v="A220"/>
    <x v="0"/>
    <x v="0"/>
    <x v="1"/>
    <x v="26"/>
    <d v="2019-09-12T00:00:00"/>
    <d v="2019-09-24T00:00:00"/>
    <n v="3958"/>
    <n v="8559"/>
    <d v="2023-03-02T00:00:00"/>
    <n v="1267"/>
    <n v="3.1239147592738754"/>
    <n v="6.7553275453827943"/>
  </r>
  <r>
    <s v="N"/>
    <s v="A220"/>
    <x v="0"/>
    <x v="0"/>
    <x v="1"/>
    <x v="27"/>
    <d v="2019-09-20T00:00:00"/>
    <d v="2019-10-01T00:00:00"/>
    <n v="3807"/>
    <n v="8320"/>
    <d v="2023-03-02T00:00:00"/>
    <n v="1259"/>
    <n v="3.023828435266084"/>
    <n v="6.608419380460683"/>
  </r>
  <r>
    <s v="N"/>
    <s v="A220"/>
    <x v="0"/>
    <x v="0"/>
    <x v="1"/>
    <x v="28"/>
    <d v="2019-09-26T00:00:00"/>
    <d v="2019-10-08T00:00:00"/>
    <n v="3979"/>
    <n v="8621"/>
    <d v="2023-03-02T00:00:00"/>
    <n v="1253"/>
    <n v="3.1755786113328011"/>
    <n v="6.880287310454908"/>
  </r>
  <r>
    <s v="N"/>
    <s v="A220"/>
    <x v="0"/>
    <x v="0"/>
    <x v="1"/>
    <x v="29"/>
    <d v="2019-10-07T00:00:00"/>
    <d v="2019-10-17T00:00:00"/>
    <n v="4047"/>
    <n v="8648"/>
    <d v="2023-03-02T00:00:00"/>
    <n v="1242"/>
    <n v="3.2584541062801931"/>
    <n v="6.9629629629629628"/>
  </r>
  <r>
    <s v="N"/>
    <s v="A220"/>
    <x v="0"/>
    <x v="0"/>
    <x v="1"/>
    <x v="30"/>
    <d v="2019-10-26T00:00:00"/>
    <d v="2019-11-07T00:00:00"/>
    <n v="3932"/>
    <n v="8573"/>
    <d v="2023-03-02T00:00:00"/>
    <n v="1223"/>
    <n v="3.2150449713818481"/>
    <n v="7.0098119378577266"/>
  </r>
  <r>
    <s v="N"/>
    <s v="A220"/>
    <x v="0"/>
    <x v="0"/>
    <x v="1"/>
    <x v="31"/>
    <d v="2019-11-17T00:00:00"/>
    <d v="2019-11-27T00:00:00"/>
    <n v="2804"/>
    <n v="6057"/>
    <d v="2023-03-02T00:00:00"/>
    <n v="1201"/>
    <n v="2.3347210657785178"/>
    <n v="5.0432972522897588"/>
  </r>
  <r>
    <s v="N"/>
    <s v="A220"/>
    <x v="0"/>
    <x v="0"/>
    <x v="1"/>
    <x v="32"/>
    <d v="2020-01-20T00:00:00"/>
    <d v="2020-02-01T00:00:00"/>
    <n v="3455"/>
    <n v="7450"/>
    <d v="2023-03-02T00:00:00"/>
    <n v="1137"/>
    <n v="3.0386983289357961"/>
    <n v="6.5523306948109061"/>
  </r>
  <r>
    <s v="N"/>
    <s v="A220"/>
    <x v="0"/>
    <x v="0"/>
    <x v="1"/>
    <x v="33"/>
    <d v="2020-02-26T00:00:00"/>
    <d v="2020-03-09T00:00:00"/>
    <n v="3495"/>
    <n v="7519"/>
    <d v="2023-03-02T00:00:00"/>
    <n v="1100"/>
    <n v="3.1772727272727272"/>
    <n v="6.8354545454545459"/>
  </r>
  <r>
    <s v="N"/>
    <s v="A220"/>
    <x v="0"/>
    <x v="0"/>
    <x v="1"/>
    <x v="34"/>
    <d v="2020-02-29T00:00:00"/>
    <d v="2020-03-13T00:00:00"/>
    <n v="3459"/>
    <n v="7653"/>
    <d v="2023-03-02T00:00:00"/>
    <n v="1097"/>
    <n v="3.153144940747493"/>
    <n v="6.9762989972652685"/>
  </r>
  <r>
    <s v="N"/>
    <s v="A220"/>
    <x v="0"/>
    <x v="0"/>
    <x v="1"/>
    <x v="35"/>
    <d v="2020-03-12T00:00:00"/>
    <d v="2020-10-22T00:00:00"/>
    <n v="2919"/>
    <n v="6332"/>
    <d v="2023-03-02T00:00:00"/>
    <n v="1085"/>
    <n v="2.6903225806451614"/>
    <n v="5.8359447004608294"/>
  </r>
  <r>
    <s v="N"/>
    <s v="A220"/>
    <x v="0"/>
    <x v="0"/>
    <x v="1"/>
    <x v="36"/>
    <d v="2020-03-11T00:00:00"/>
    <d v="2020-10-23T00:00:00"/>
    <n v="2955"/>
    <n v="6312"/>
    <d v="2023-03-02T00:00:00"/>
    <n v="1086"/>
    <n v="2.7209944751381214"/>
    <n v="5.8121546961325965"/>
  </r>
  <r>
    <s v="N"/>
    <s v="A220"/>
    <x v="0"/>
    <x v="0"/>
    <x v="1"/>
    <x v="37"/>
    <d v="2020-05-14T00:00:00"/>
    <d v="2020-10-28T00:00:00"/>
    <n v="2841"/>
    <n v="6263"/>
    <d v="2023-03-02T00:00:00"/>
    <n v="1022"/>
    <n v="2.7798434442270059"/>
    <n v="6.1281800391389432"/>
  </r>
  <r>
    <s v="N"/>
    <s v="A220"/>
    <x v="0"/>
    <x v="0"/>
    <x v="1"/>
    <x v="38"/>
    <d v="2020-07-06T00:00:00"/>
    <d v="2020-10-28T00:00:00"/>
    <n v="2990"/>
    <n v="6432"/>
    <d v="2023-03-02T00:00:00"/>
    <n v="969"/>
    <n v="3.0856553147574819"/>
    <n v="6.6377708978328176"/>
  </r>
  <r>
    <s v="N"/>
    <s v="A220"/>
    <x v="0"/>
    <x v="0"/>
    <x v="1"/>
    <x v="39"/>
    <d v="2020-08-14T00:00:00"/>
    <d v="2020-10-29T00:00:00"/>
    <n v="2899"/>
    <n v="6407"/>
    <d v="2023-03-02T00:00:00"/>
    <n v="930"/>
    <n v="3.1172043010752688"/>
    <n v="6.8892473118279574"/>
  </r>
  <r>
    <s v="N"/>
    <s v="A220"/>
    <x v="0"/>
    <x v="0"/>
    <x v="1"/>
    <x v="40"/>
    <d v="2020-09-22T00:00:00"/>
    <d v="2020-10-30T00:00:00"/>
    <n v="2750"/>
    <n v="6024"/>
    <d v="2023-03-02T00:00:00"/>
    <n v="891"/>
    <n v="3.0864197530864197"/>
    <n v="6.7609427609427613"/>
  </r>
  <r>
    <s v="N"/>
    <s v="A220"/>
    <x v="0"/>
    <x v="0"/>
    <x v="1"/>
    <x v="41"/>
    <d v="2020-10-18T00:00:00"/>
    <d v="2020-10-23T00:00:00"/>
    <n v="2822"/>
    <n v="6138"/>
    <d v="2023-03-02T00:00:00"/>
    <n v="865"/>
    <n v="3.2624277456647399"/>
    <n v="7.0959537572254332"/>
  </r>
  <r>
    <s v="N"/>
    <s v="A220"/>
    <x v="0"/>
    <x v="0"/>
    <x v="1"/>
    <x v="42"/>
    <d v="2021-01-14T00:00:00"/>
    <d v="2021-02-04T00:00:00"/>
    <n v="2759"/>
    <n v="5899"/>
    <d v="2023-03-02T00:00:00"/>
    <n v="777"/>
    <n v="3.5508365508365509"/>
    <n v="7.5920205920205923"/>
  </r>
  <r>
    <s v="N"/>
    <s v="A220"/>
    <x v="0"/>
    <x v="0"/>
    <x v="1"/>
    <x v="43"/>
    <d v="2020-12-23T00:00:00"/>
    <d v="2021-01-29T00:00:00"/>
    <n v="2580"/>
    <n v="5714"/>
    <d v="2023-03-02T00:00:00"/>
    <n v="799"/>
    <n v="3.2290362953692116"/>
    <n v="7.1514392991239051"/>
  </r>
  <r>
    <s v="N"/>
    <s v="A220"/>
    <x v="0"/>
    <x v="0"/>
    <x v="1"/>
    <x v="44"/>
    <d v="2021-03-03T00:00:00"/>
    <d v="2021-03-08T00:00:00"/>
    <n v="2700"/>
    <n v="5860"/>
    <d v="2023-03-02T00:00:00"/>
    <n v="729"/>
    <n v="3.7037037037037037"/>
    <n v="8.0384087791495205"/>
  </r>
  <r>
    <s v="N"/>
    <s v="A220"/>
    <x v="1"/>
    <x v="0"/>
    <x v="2"/>
    <x v="45"/>
    <d v="2021-03-09T00:00:00"/>
    <d v="2021-03-18T00:00:00"/>
    <n v="2583"/>
    <n v="5350"/>
    <d v="2023-03-02T00:00:00"/>
    <n v="723"/>
    <n v="3.5726141078838176"/>
    <n v="7.3997233748271096"/>
  </r>
  <r>
    <s v="N"/>
    <s v="A220"/>
    <x v="1"/>
    <x v="0"/>
    <x v="2"/>
    <x v="46"/>
    <d v="2020-08-28T00:00:00"/>
    <d v="2020-10-22T00:00:00"/>
    <n v="3090"/>
    <n v="6244"/>
    <d v="2023-03-02T00:00:00"/>
    <n v="916"/>
    <n v="3.373362445414847"/>
    <n v="6.8165938864628819"/>
  </r>
  <r>
    <s v="N"/>
    <s v="A220"/>
    <x v="1"/>
    <x v="0"/>
    <x v="2"/>
    <x v="47"/>
    <d v="2020-08-28T00:00:00"/>
    <d v="2020-10-23T00:00:00"/>
    <n v="2933"/>
    <n v="6038"/>
    <d v="2023-03-02T00:00:00"/>
    <n v="916"/>
    <n v="3.2019650655021836"/>
    <n v="6.5917030567685586"/>
  </r>
  <r>
    <s v="N"/>
    <s v="A220"/>
    <x v="1"/>
    <x v="0"/>
    <x v="2"/>
    <x v="48"/>
    <d v="2020-09-29T00:00:00"/>
    <d v="2020-10-26T00:00:00"/>
    <n v="2930"/>
    <n v="5954"/>
    <d v="2023-03-02T00:00:00"/>
    <n v="884"/>
    <n v="3.31447963800905"/>
    <n v="6.7352941176470589"/>
  </r>
  <r>
    <s v="N"/>
    <s v="A220"/>
    <x v="1"/>
    <x v="0"/>
    <x v="2"/>
    <x v="49"/>
    <d v="2020-10-24T00:00:00"/>
    <d v="2020-10-30T00:00:00"/>
    <n v="2820"/>
    <n v="5873"/>
    <d v="2023-03-02T00:00:00"/>
    <n v="859"/>
    <n v="3.2828870779976715"/>
    <n v="6.8370197904540166"/>
  </r>
  <r>
    <s v="N"/>
    <s v="A220"/>
    <x v="1"/>
    <x v="0"/>
    <x v="2"/>
    <x v="50"/>
    <d v="2020-11-22T00:00:00"/>
    <d v="2020-12-07T00:00:00"/>
    <n v="2906"/>
    <n v="5853"/>
    <d v="2023-03-02T00:00:00"/>
    <n v="830"/>
    <n v="3.5012048192771084"/>
    <n v="7.0518072289156626"/>
  </r>
  <r>
    <s v="N"/>
    <s v="A220"/>
    <x v="1"/>
    <x v="0"/>
    <x v="2"/>
    <x v="51"/>
    <d v="2021-01-21T00:00:00"/>
    <d v="2021-02-01T00:00:00"/>
    <n v="2838"/>
    <n v="5840"/>
    <d v="2023-03-02T00:00:00"/>
    <n v="770"/>
    <n v="3.6857142857142855"/>
    <n v="7.5844155844155843"/>
  </r>
  <r>
    <s v="N"/>
    <s v="A220"/>
    <x v="1"/>
    <x v="0"/>
    <x v="2"/>
    <x v="52"/>
    <d v="2021-04-03T00:00:00"/>
    <d v="2021-04-03T00:00:00"/>
    <n v="2623"/>
    <n v="5431"/>
    <d v="2023-03-02T00:00:00"/>
    <n v="698"/>
    <n v="3.7578796561604584"/>
    <n v="7.7808022922636102"/>
  </r>
  <r>
    <s v="N"/>
    <s v="A220"/>
    <x v="1"/>
    <x v="0"/>
    <x v="2"/>
    <x v="53"/>
    <d v="2021-05-29T00:00:00"/>
    <d v="2021-06-09T00:00:00"/>
    <n v="2501"/>
    <n v="5244"/>
    <d v="2023-03-02T00:00:00"/>
    <n v="642"/>
    <n v="3.8956386292834893"/>
    <n v="8.1682242990654199"/>
  </r>
  <r>
    <s v="N"/>
    <s v="A220"/>
    <x v="1"/>
    <x v="0"/>
    <x v="2"/>
    <x v="54"/>
    <d v="2021-12-09T00:00:00"/>
    <d v="2021-12-23T00:00:00"/>
    <n v="1761"/>
    <n v="3552"/>
    <d v="2023-03-02T00:00:00"/>
    <n v="448"/>
    <n v="3.9308035714285716"/>
    <n v="7.9285714285714288"/>
  </r>
  <r>
    <s v="N"/>
    <s v="A220"/>
    <x v="1"/>
    <x v="0"/>
    <x v="2"/>
    <x v="55"/>
    <d v="2022-06-10T00:00:00"/>
    <d v="2022-06-24T00:00:00"/>
    <n v="1127"/>
    <n v="2212"/>
    <d v="2023-03-02T00:00:00"/>
    <n v="265"/>
    <n v="4.252830188679245"/>
    <n v="8.3471698113207555"/>
  </r>
  <r>
    <s v="N"/>
    <s v="A220"/>
    <x v="1"/>
    <x v="0"/>
    <x v="2"/>
    <x v="56"/>
    <d v="2022-09-20T00:00:00"/>
    <d v="2022-10-14T00:00:00"/>
    <n v="610"/>
    <n v="1241"/>
    <d v="2023-03-02T00:00:00"/>
    <n v="163"/>
    <n v="3.7423312883435584"/>
    <n v="7.6134969325153374"/>
  </r>
  <r>
    <s v="N"/>
    <s v="A220"/>
    <x v="1"/>
    <x v="0"/>
    <x v="2"/>
    <x v="57"/>
    <d v="2022-10-27T00:00:00"/>
    <d v="2022-11-22T00:00:00"/>
    <n v="432"/>
    <n v="862"/>
    <d v="2023-03-02T00:00:00"/>
    <n v="126"/>
    <n v="3.4285714285714284"/>
    <n v="6.8412698412698409"/>
  </r>
  <r>
    <s v="N"/>
    <s v="A220"/>
    <x v="1"/>
    <x v="0"/>
    <x v="2"/>
    <x v="58"/>
    <d v="2023-02-16T00:00:00"/>
    <d v="2023-02-24T00:00:00"/>
    <n v="5"/>
    <n v="8"/>
    <d v="2023-03-02T00:00:00"/>
    <n v="14"/>
    <n v="0.35714285714285715"/>
    <n v="0.5714285714285714"/>
  </r>
  <r>
    <s v="N"/>
    <s v="A220"/>
    <x v="1"/>
    <x v="0"/>
    <x v="2"/>
    <x v="59"/>
    <d v="2022-12-23T00:00:00"/>
    <d v="2023-01-20T00:00:00"/>
    <n v="163"/>
    <n v="297"/>
    <d v="2023-03-02T00:00:00"/>
    <n v="69"/>
    <n v="2.36231884057971"/>
    <n v="4.3043478260869561"/>
  </r>
  <r>
    <s v="N"/>
    <s v="A319"/>
    <x v="2"/>
    <x v="0"/>
    <x v="3"/>
    <x v="60"/>
    <d v="1999-08-05T00:00:00"/>
    <d v="2009-12-31T00:00:00"/>
    <n v="30840"/>
    <n v="58843"/>
    <d v="2023-03-02T00:00:00"/>
    <n v="8610"/>
    <n v="3.5818815331010452"/>
    <n v="6.8342624854819976"/>
  </r>
  <r>
    <s v="N"/>
    <s v="A319"/>
    <x v="2"/>
    <x v="0"/>
    <x v="3"/>
    <x v="61"/>
    <d v="1999-08-09T00:00:00"/>
    <d v="2009-12-31T00:00:00"/>
    <n v="30164"/>
    <n v="57984"/>
    <d v="2023-03-02T00:00:00"/>
    <n v="8606"/>
    <n v="3.5049965140599584"/>
    <n v="6.7376249128514987"/>
  </r>
  <r>
    <s v="N"/>
    <s v="A319"/>
    <x v="2"/>
    <x v="0"/>
    <x v="3"/>
    <x v="62"/>
    <d v="2000-03-20T00:00:00"/>
    <d v="2009-12-31T00:00:00"/>
    <n v="30221"/>
    <n v="57439"/>
    <d v="2023-03-02T00:00:00"/>
    <n v="8382"/>
    <n v="3.6054640897160581"/>
    <n v="6.852660462896683"/>
  </r>
  <r>
    <s v="N"/>
    <s v="A319"/>
    <x v="2"/>
    <x v="0"/>
    <x v="3"/>
    <x v="63"/>
    <d v="2000-05-19T00:00:00"/>
    <d v="2009-12-31T00:00:00"/>
    <n v="31048"/>
    <n v="59940"/>
    <d v="2023-03-02T00:00:00"/>
    <n v="8322"/>
    <n v="3.7308339341504446"/>
    <n v="7.2025955299206919"/>
  </r>
  <r>
    <s v="N"/>
    <s v="A319"/>
    <x v="2"/>
    <x v="0"/>
    <x v="3"/>
    <x v="64"/>
    <d v="2000-06-16T00:00:00"/>
    <d v="2009-12-31T00:00:00"/>
    <n v="31573"/>
    <n v="60500"/>
    <d v="2023-03-02T00:00:00"/>
    <n v="8294"/>
    <n v="3.8067277550036169"/>
    <n v="7.294429708222812"/>
  </r>
  <r>
    <s v="N"/>
    <s v="A319"/>
    <x v="2"/>
    <x v="0"/>
    <x v="3"/>
    <x v="65"/>
    <d v="2000-09-28T00:00:00"/>
    <d v="2009-12-31T00:00:00"/>
    <n v="31700"/>
    <n v="61064"/>
    <d v="2023-03-02T00:00:00"/>
    <n v="8190"/>
    <n v="3.8705738705738706"/>
    <n v="7.4559218559218561"/>
  </r>
  <r>
    <s v="N"/>
    <s v="A319"/>
    <x v="2"/>
    <x v="0"/>
    <x v="3"/>
    <x v="66"/>
    <d v="2000-09-26T00:00:00"/>
    <d v="2009-12-31T00:00:00"/>
    <n v="31874"/>
    <n v="60593"/>
    <d v="2023-03-02T00:00:00"/>
    <n v="8192"/>
    <n v="3.890869140625"/>
    <n v="7.3966064453125"/>
  </r>
  <r>
    <s v="N"/>
    <s v="A319"/>
    <x v="2"/>
    <x v="0"/>
    <x v="3"/>
    <x v="67"/>
    <d v="2000-10-26T00:00:00"/>
    <d v="2009-12-31T00:00:00"/>
    <n v="31066"/>
    <n v="60510"/>
    <d v="2023-03-02T00:00:00"/>
    <n v="8162"/>
    <n v="3.8061749571183534"/>
    <n v="7.4136241117373194"/>
  </r>
  <r>
    <s v="N"/>
    <s v="A319"/>
    <x v="2"/>
    <x v="0"/>
    <x v="3"/>
    <x v="68"/>
    <d v="2000-12-19T00:00:00"/>
    <d v="2009-12-31T00:00:00"/>
    <n v="31297"/>
    <n v="60024"/>
    <d v="2023-03-02T00:00:00"/>
    <n v="8108"/>
    <n v="3.860014800197336"/>
    <n v="7.403058707449433"/>
  </r>
  <r>
    <s v="N"/>
    <s v="A319"/>
    <x v="2"/>
    <x v="0"/>
    <x v="3"/>
    <x v="69"/>
    <d v="2001-01-26T00:00:00"/>
    <d v="2009-12-31T00:00:00"/>
    <n v="30534"/>
    <n v="58884"/>
    <d v="2023-03-02T00:00:00"/>
    <n v="8070"/>
    <n v="3.7836431226765801"/>
    <n v="7.2966542750929371"/>
  </r>
  <r>
    <s v="N"/>
    <s v="A319"/>
    <x v="2"/>
    <x v="0"/>
    <x v="3"/>
    <x v="70"/>
    <d v="2001-02-22T00:00:00"/>
    <d v="2009-12-31T00:00:00"/>
    <n v="30602"/>
    <n v="58826"/>
    <d v="2023-03-02T00:00:00"/>
    <n v="8043"/>
    <n v="3.8047992042770109"/>
    <n v="7.3139375854780555"/>
  </r>
  <r>
    <s v="N"/>
    <s v="A319"/>
    <x v="2"/>
    <x v="0"/>
    <x v="3"/>
    <x v="71"/>
    <d v="2001-03-15T00:00:00"/>
    <d v="2009-12-31T00:00:00"/>
    <n v="30733"/>
    <n v="59305"/>
    <d v="2023-03-02T00:00:00"/>
    <n v="8022"/>
    <n v="3.8310895038643729"/>
    <n v="7.3927948142607827"/>
  </r>
  <r>
    <s v="N"/>
    <s v="A319"/>
    <x v="2"/>
    <x v="0"/>
    <x v="3"/>
    <x v="72"/>
    <d v="2001-03-22T00:00:00"/>
    <d v="2009-12-31T00:00:00"/>
    <n v="28956"/>
    <n v="55852"/>
    <d v="2023-03-02T00:00:00"/>
    <n v="8015"/>
    <n v="3.6127261384903306"/>
    <n v="6.9684341859014349"/>
  </r>
  <r>
    <s v="N"/>
    <s v="A319"/>
    <x v="2"/>
    <x v="0"/>
    <x v="3"/>
    <x v="73"/>
    <d v="2001-04-26T00:00:00"/>
    <d v="2009-12-31T00:00:00"/>
    <n v="29413"/>
    <n v="56971"/>
    <d v="2023-03-02T00:00:00"/>
    <n v="7980"/>
    <n v="3.6858395989974939"/>
    <n v="7.1392230576441102"/>
  </r>
  <r>
    <s v="N"/>
    <s v="A319"/>
    <x v="2"/>
    <x v="0"/>
    <x v="3"/>
    <x v="74"/>
    <d v="2001-05-22T00:00:00"/>
    <d v="2009-12-31T00:00:00"/>
    <n v="30672"/>
    <n v="58936"/>
    <d v="2023-03-02T00:00:00"/>
    <n v="7954"/>
    <n v="3.8561729947196377"/>
    <n v="7.4096052300729189"/>
  </r>
  <r>
    <s v="N"/>
    <s v="A319"/>
    <x v="2"/>
    <x v="0"/>
    <x v="3"/>
    <x v="75"/>
    <d v="2001-05-17T00:00:00"/>
    <d v="2009-12-31T00:00:00"/>
    <n v="28505"/>
    <n v="54684"/>
    <d v="2023-03-02T00:00:00"/>
    <n v="7959"/>
    <n v="3.5814800854378692"/>
    <n v="6.8707124010554086"/>
  </r>
  <r>
    <s v="N"/>
    <s v="A319"/>
    <x v="2"/>
    <x v="0"/>
    <x v="3"/>
    <x v="76"/>
    <d v="2001-06-14T00:00:00"/>
    <d v="2009-12-31T00:00:00"/>
    <n v="22660"/>
    <n v="43530"/>
    <d v="2023-03-02T00:00:00"/>
    <n v="7931"/>
    <n v="2.8571428571428572"/>
    <n v="5.4885890808220905"/>
  </r>
  <r>
    <s v="N"/>
    <s v="A319"/>
    <x v="2"/>
    <x v="0"/>
    <x v="3"/>
    <x v="77"/>
    <d v="2001-07-19T00:00:00"/>
    <d v="2009-12-31T00:00:00"/>
    <n v="29975"/>
    <n v="57760"/>
    <d v="2023-03-02T00:00:00"/>
    <n v="7896"/>
    <n v="3.796225937183384"/>
    <n v="7.3150962512664641"/>
  </r>
  <r>
    <s v="N"/>
    <s v="A319"/>
    <x v="2"/>
    <x v="0"/>
    <x v="3"/>
    <x v="78"/>
    <d v="2001-07-26T00:00:00"/>
    <d v="2009-12-31T00:00:00"/>
    <n v="25073"/>
    <n v="48216"/>
    <d v="2023-03-02T00:00:00"/>
    <n v="7889"/>
    <n v="3.1782228419318037"/>
    <n v="6.1118012422360248"/>
  </r>
  <r>
    <s v="N"/>
    <s v="A319"/>
    <x v="2"/>
    <x v="0"/>
    <x v="3"/>
    <x v="79"/>
    <d v="2001-08-23T00:00:00"/>
    <d v="2009-12-31T00:00:00"/>
    <n v="23407"/>
    <n v="45004"/>
    <d v="2023-03-02T00:00:00"/>
    <n v="7861"/>
    <n v="2.9776109909680701"/>
    <n v="5.724971377687317"/>
  </r>
  <r>
    <s v="N"/>
    <s v="A319"/>
    <x v="2"/>
    <x v="0"/>
    <x v="3"/>
    <x v="80"/>
    <d v="2001-08-27T00:00:00"/>
    <d v="2009-12-31T00:00:00"/>
    <n v="28789"/>
    <n v="55706"/>
    <d v="2023-03-02T00:00:00"/>
    <n v="7857"/>
    <n v="3.6641211658393789"/>
    <n v="7.0899834542446225"/>
  </r>
  <r>
    <s v="N"/>
    <s v="A319"/>
    <x v="2"/>
    <x v="0"/>
    <x v="3"/>
    <x v="81"/>
    <d v="2001-09-24T00:00:00"/>
    <d v="2009-12-31T00:00:00"/>
    <n v="29788"/>
    <n v="56802"/>
    <d v="2023-03-02T00:00:00"/>
    <n v="7829"/>
    <n v="3.8048282028356111"/>
    <n v="7.2553327372589091"/>
  </r>
  <r>
    <s v="N"/>
    <s v="A319"/>
    <x v="2"/>
    <x v="0"/>
    <x v="3"/>
    <x v="82"/>
    <d v="2002-01-17T00:00:00"/>
    <d v="2009-12-31T00:00:00"/>
    <n v="27863"/>
    <n v="53643"/>
    <d v="2023-03-02T00:00:00"/>
    <n v="7714"/>
    <n v="3.6120041483017888"/>
    <n v="6.9539797770287786"/>
  </r>
  <r>
    <s v="N"/>
    <s v="A319"/>
    <x v="2"/>
    <x v="0"/>
    <x v="3"/>
    <x v="83"/>
    <d v="2002-01-24T00:00:00"/>
    <d v="2009-12-31T00:00:00"/>
    <n v="29318"/>
    <n v="56407"/>
    <d v="2023-03-02T00:00:00"/>
    <n v="7707"/>
    <n v="3.8040742182431555"/>
    <n v="7.3189308420916053"/>
  </r>
  <r>
    <s v="N"/>
    <s v="A319"/>
    <x v="2"/>
    <x v="0"/>
    <x v="3"/>
    <x v="84"/>
    <d v="2002-02-21T00:00:00"/>
    <d v="2009-12-31T00:00:00"/>
    <n v="29406"/>
    <n v="56752"/>
    <d v="2023-03-02T00:00:00"/>
    <n v="7679"/>
    <n v="3.8294048704258365"/>
    <n v="7.3905456439640576"/>
  </r>
  <r>
    <s v="N"/>
    <s v="A319"/>
    <x v="2"/>
    <x v="0"/>
    <x v="3"/>
    <x v="85"/>
    <d v="2002-02-25T00:00:00"/>
    <d v="2009-12-31T00:00:00"/>
    <n v="29556"/>
    <n v="56585"/>
    <d v="2023-03-02T00:00:00"/>
    <n v="7675"/>
    <n v="3.8509446254071662"/>
    <n v="7.3726384364820845"/>
  </r>
  <r>
    <s v="N"/>
    <s v="A319"/>
    <x v="2"/>
    <x v="0"/>
    <x v="3"/>
    <x v="86"/>
    <d v="2002-03-08T00:00:00"/>
    <d v="2009-12-31T00:00:00"/>
    <n v="28767"/>
    <n v="55232"/>
    <d v="2023-03-02T00:00:00"/>
    <n v="7664"/>
    <n v="3.7535229645093944"/>
    <n v="7.2066805845511483"/>
  </r>
  <r>
    <s v="N"/>
    <s v="A319"/>
    <x v="2"/>
    <x v="0"/>
    <x v="3"/>
    <x v="87"/>
    <d v="2002-03-27T00:00:00"/>
    <d v="2009-12-31T00:00:00"/>
    <n v="29044"/>
    <n v="55251"/>
    <d v="2023-03-02T00:00:00"/>
    <n v="7645"/>
    <n v="3.7990843688685416"/>
    <n v="7.2270765206017007"/>
  </r>
  <r>
    <s v="N"/>
    <s v="A319"/>
    <x v="2"/>
    <x v="0"/>
    <x v="3"/>
    <x v="88"/>
    <d v="2002-04-04T00:00:00"/>
    <d v="2009-12-31T00:00:00"/>
    <n v="28664"/>
    <n v="54916"/>
    <d v="2023-03-02T00:00:00"/>
    <n v="7637"/>
    <n v="3.7533062720963728"/>
    <n v="7.1907817205709046"/>
  </r>
  <r>
    <s v="N"/>
    <s v="A319"/>
    <x v="2"/>
    <x v="0"/>
    <x v="3"/>
    <x v="89"/>
    <d v="2002-05-08T00:00:00"/>
    <d v="2009-12-31T00:00:00"/>
    <n v="29015"/>
    <n v="55072"/>
    <d v="2023-03-02T00:00:00"/>
    <n v="7603"/>
    <n v="3.8162567407602261"/>
    <n v="7.2434565303169798"/>
  </r>
  <r>
    <s v="N"/>
    <s v="A319"/>
    <x v="2"/>
    <x v="0"/>
    <x v="3"/>
    <x v="90"/>
    <d v="2002-05-30T00:00:00"/>
    <d v="2009-12-31T00:00:00"/>
    <n v="28674"/>
    <n v="54775"/>
    <d v="2023-03-02T00:00:00"/>
    <n v="7581"/>
    <n v="3.7823506133755442"/>
    <n v="7.225300092336103"/>
  </r>
  <r>
    <s v="N"/>
    <s v="A319"/>
    <x v="2"/>
    <x v="0"/>
    <x v="3"/>
    <x v="91"/>
    <d v="2002-06-14T00:00:00"/>
    <d v="2009-12-31T00:00:00"/>
    <n v="28720"/>
    <n v="54754"/>
    <d v="2023-03-02T00:00:00"/>
    <n v="7566"/>
    <n v="3.7959291567538989"/>
    <n v="7.2368490615913297"/>
  </r>
  <r>
    <s v="N"/>
    <s v="A319"/>
    <x v="2"/>
    <x v="0"/>
    <x v="3"/>
    <x v="92"/>
    <d v="2002-06-27T00:00:00"/>
    <d v="2009-12-31T00:00:00"/>
    <n v="28494"/>
    <n v="54533"/>
    <d v="2023-03-02T00:00:00"/>
    <n v="7553"/>
    <n v="3.7725407122997483"/>
    <n v="7.2200450152257378"/>
  </r>
  <r>
    <s v="N"/>
    <s v="A319"/>
    <x v="2"/>
    <x v="0"/>
    <x v="3"/>
    <x v="93"/>
    <d v="2002-07-08T00:00:00"/>
    <d v="2009-12-31T00:00:00"/>
    <n v="28937"/>
    <n v="54948"/>
    <d v="2023-03-02T00:00:00"/>
    <n v="7542"/>
    <n v="3.8367806947759213"/>
    <n v="7.2856006364359587"/>
  </r>
  <r>
    <s v="N"/>
    <s v="A319"/>
    <x v="2"/>
    <x v="0"/>
    <x v="3"/>
    <x v="94"/>
    <d v="2002-08-28T00:00:00"/>
    <d v="2009-12-31T00:00:00"/>
    <n v="28009"/>
    <n v="54023"/>
    <d v="2023-03-02T00:00:00"/>
    <n v="7491"/>
    <n v="3.7390201575223601"/>
    <n v="7.2117207315445198"/>
  </r>
  <r>
    <s v="N"/>
    <s v="A319"/>
    <x v="2"/>
    <x v="0"/>
    <x v="3"/>
    <x v="95"/>
    <d v="2002-08-29T00:00:00"/>
    <d v="2009-12-31T00:00:00"/>
    <n v="28394"/>
    <n v="55856"/>
    <d v="2023-03-02T00:00:00"/>
    <n v="7490"/>
    <n v="3.790921228304406"/>
    <n v="7.4574098798397861"/>
  </r>
  <r>
    <s v="N"/>
    <s v="A319"/>
    <x v="2"/>
    <x v="0"/>
    <x v="3"/>
    <x v="96"/>
    <d v="2002-09-23T00:00:00"/>
    <d v="2009-12-31T00:00:00"/>
    <n v="28347"/>
    <n v="55599"/>
    <d v="2023-03-02T00:00:00"/>
    <n v="7465"/>
    <n v="3.7973208305425317"/>
    <n v="7.4479571332886803"/>
  </r>
  <r>
    <s v="N"/>
    <s v="A319"/>
    <x v="2"/>
    <x v="0"/>
    <x v="3"/>
    <x v="97"/>
    <d v="2002-09-25T00:00:00"/>
    <d v="2009-12-31T00:00:00"/>
    <n v="28083"/>
    <n v="55203"/>
    <d v="2023-03-02T00:00:00"/>
    <n v="7463"/>
    <n v="3.7629639555138685"/>
    <n v="7.3968913305641166"/>
  </r>
  <r>
    <s v="N"/>
    <s v="A319"/>
    <x v="2"/>
    <x v="0"/>
    <x v="3"/>
    <x v="98"/>
    <d v="2002-10-10T00:00:00"/>
    <d v="2009-12-31T00:00:00"/>
    <n v="24009"/>
    <n v="45865"/>
    <d v="2023-03-02T00:00:00"/>
    <n v="7448"/>
    <n v="3.2235499462943071"/>
    <n v="6.1580290010741141"/>
  </r>
  <r>
    <s v="N"/>
    <s v="A319"/>
    <x v="2"/>
    <x v="0"/>
    <x v="3"/>
    <x v="99"/>
    <d v="2002-10-22T00:00:00"/>
    <d v="2009-12-31T00:00:00"/>
    <n v="24385"/>
    <n v="46066"/>
    <d v="2023-03-02T00:00:00"/>
    <n v="7436"/>
    <n v="3.2793168370091448"/>
    <n v="6.1949973103819254"/>
  </r>
  <r>
    <s v="N"/>
    <s v="A319"/>
    <x v="2"/>
    <x v="0"/>
    <x v="3"/>
    <x v="100"/>
    <d v="2002-10-25T00:00:00"/>
    <d v="2009-12-31T00:00:00"/>
    <n v="28416"/>
    <n v="55855"/>
    <d v="2023-03-02T00:00:00"/>
    <n v="7433"/>
    <n v="3.8229517018700392"/>
    <n v="7.5144625319521055"/>
  </r>
  <r>
    <s v="N"/>
    <s v="A319"/>
    <x v="2"/>
    <x v="0"/>
    <x v="3"/>
    <x v="101"/>
    <d v="2002-11-07T00:00:00"/>
    <d v="2009-12-31T00:00:00"/>
    <n v="22974"/>
    <n v="43943"/>
    <d v="2023-03-02T00:00:00"/>
    <n v="7420"/>
    <n v="3.0962264150943395"/>
    <n v="5.922237196765499"/>
  </r>
  <r>
    <s v="N"/>
    <s v="A319"/>
    <x v="2"/>
    <x v="0"/>
    <x v="3"/>
    <x v="102"/>
    <d v="2002-11-14T00:00:00"/>
    <d v="2009-12-31T00:00:00"/>
    <n v="28225"/>
    <n v="55077"/>
    <d v="2023-03-02T00:00:00"/>
    <n v="7413"/>
    <n v="3.8075003372453797"/>
    <n v="7.4297855119384861"/>
  </r>
  <r>
    <s v="N"/>
    <s v="A319"/>
    <x v="2"/>
    <x v="0"/>
    <x v="3"/>
    <x v="103"/>
    <d v="2002-12-19T00:00:00"/>
    <d v="2009-12-31T00:00:00"/>
    <n v="27967"/>
    <n v="54585"/>
    <d v="2023-03-02T00:00:00"/>
    <n v="7378"/>
    <n v="3.7905936568175655"/>
    <n v="7.3983464353483326"/>
  </r>
  <r>
    <s v="N"/>
    <s v="A319"/>
    <x v="2"/>
    <x v="0"/>
    <x v="3"/>
    <x v="104"/>
    <d v="2003-03-18T00:00:00"/>
    <d v="2009-12-31T00:00:00"/>
    <n v="26481"/>
    <n v="51393"/>
    <d v="2023-03-02T00:00:00"/>
    <n v="7289"/>
    <n v="3.6330086431609274"/>
    <n v="7.0507614213197973"/>
  </r>
  <r>
    <s v="N"/>
    <s v="A319"/>
    <x v="2"/>
    <x v="0"/>
    <x v="3"/>
    <x v="105"/>
    <d v="2003-02-26T00:00:00"/>
    <d v="2009-12-31T00:00:00"/>
    <n v="27819"/>
    <n v="54492"/>
    <d v="2023-03-02T00:00:00"/>
    <n v="7309"/>
    <n v="3.8061294294705159"/>
    <n v="7.4554658640032834"/>
  </r>
  <r>
    <s v="N"/>
    <s v="A319"/>
    <x v="2"/>
    <x v="0"/>
    <x v="3"/>
    <x v="106"/>
    <d v="2003-05-08T00:00:00"/>
    <d v="2009-12-31T00:00:00"/>
    <n v="27593"/>
    <n v="53588"/>
    <d v="2023-03-02T00:00:00"/>
    <n v="7238"/>
    <n v="3.8122409505388228"/>
    <n v="7.4037026802984247"/>
  </r>
  <r>
    <s v="N"/>
    <s v="A319"/>
    <x v="2"/>
    <x v="0"/>
    <x v="3"/>
    <x v="107"/>
    <d v="2003-05-21T00:00:00"/>
    <d v="2009-12-31T00:00:00"/>
    <n v="26186"/>
    <n v="50967"/>
    <d v="2023-03-02T00:00:00"/>
    <n v="7225"/>
    <n v="3.6243598615916954"/>
    <n v="7.0542560553633216"/>
  </r>
  <r>
    <s v="N"/>
    <s v="A319"/>
    <x v="2"/>
    <x v="0"/>
    <x v="3"/>
    <x v="108"/>
    <d v="2003-06-05T00:00:00"/>
    <d v="2009-12-31T00:00:00"/>
    <n v="18738"/>
    <n v="35143"/>
    <d v="2023-03-02T00:00:00"/>
    <n v="7210"/>
    <n v="2.598890429958391"/>
    <n v="4.8742024965325932"/>
  </r>
  <r>
    <s v="N"/>
    <s v="A319"/>
    <x v="2"/>
    <x v="0"/>
    <x v="3"/>
    <x v="109"/>
    <d v="2003-06-20T00:00:00"/>
    <d v="2009-12-31T00:00:00"/>
    <n v="23368"/>
    <n v="44864"/>
    <d v="2023-03-02T00:00:00"/>
    <n v="7195"/>
    <n v="3.2478109798471162"/>
    <n v="6.2354412786657401"/>
  </r>
  <r>
    <s v="N"/>
    <s v="A319"/>
    <x v="2"/>
    <x v="0"/>
    <x v="3"/>
    <x v="110"/>
    <d v="2003-06-27T00:00:00"/>
    <d v="2009-12-31T00:00:00"/>
    <n v="26111"/>
    <n v="50768"/>
    <d v="2023-03-02T00:00:00"/>
    <n v="7188"/>
    <n v="3.6325820812465222"/>
    <n v="7.0628825820812464"/>
  </r>
  <r>
    <s v="N"/>
    <s v="A319"/>
    <x v="2"/>
    <x v="0"/>
    <x v="3"/>
    <x v="111"/>
    <d v="2003-08-05T00:00:00"/>
    <d v="2009-12-31T00:00:00"/>
    <n v="27548"/>
    <n v="53052"/>
    <d v="2023-03-02T00:00:00"/>
    <n v="7149"/>
    <n v="3.8534060707791298"/>
    <n v="7.4208980276961816"/>
  </r>
  <r>
    <s v="N"/>
    <s v="A319"/>
    <x v="2"/>
    <x v="0"/>
    <x v="3"/>
    <x v="112"/>
    <d v="2003-09-04T00:00:00"/>
    <d v="2009-12-31T00:00:00"/>
    <n v="27321"/>
    <n v="52873"/>
    <d v="2023-03-02T00:00:00"/>
    <n v="7119"/>
    <n v="3.8377581120943951"/>
    <n v="7.4270262677342327"/>
  </r>
  <r>
    <s v="N"/>
    <s v="A319"/>
    <x v="2"/>
    <x v="0"/>
    <x v="3"/>
    <x v="113"/>
    <d v="2003-10-09T00:00:00"/>
    <d v="2009-12-31T00:00:00"/>
    <n v="26547"/>
    <n v="51557"/>
    <d v="2023-03-02T00:00:00"/>
    <n v="7084"/>
    <n v="3.7474590626764539"/>
    <n v="7.2779503105590067"/>
  </r>
  <r>
    <s v="N"/>
    <s v="A319"/>
    <x v="2"/>
    <x v="0"/>
    <x v="3"/>
    <x v="114"/>
    <d v="2003-11-07T00:00:00"/>
    <d v="2009-12-31T00:00:00"/>
    <n v="26952"/>
    <n v="52214"/>
    <d v="2023-03-02T00:00:00"/>
    <n v="7055"/>
    <n v="3.820269312544295"/>
    <n v="7.40099220411056"/>
  </r>
  <r>
    <s v="N"/>
    <s v="A319"/>
    <x v="2"/>
    <x v="0"/>
    <x v="3"/>
    <x v="115"/>
    <d v="2003-12-19T00:00:00"/>
    <d v="2009-12-31T00:00:00"/>
    <n v="27307"/>
    <n v="52531"/>
    <d v="2023-03-02T00:00:00"/>
    <n v="7013"/>
    <n v="3.89376871524312"/>
    <n v="7.4905176101525734"/>
  </r>
  <r>
    <s v="N"/>
    <s v="A319"/>
    <x v="2"/>
    <x v="0"/>
    <x v="3"/>
    <x v="116"/>
    <d v="2003-12-12T00:00:00"/>
    <d v="2009-12-31T00:00:00"/>
    <n v="26064"/>
    <n v="50967"/>
    <d v="2023-03-02T00:00:00"/>
    <n v="7020"/>
    <n v="3.712820512820513"/>
    <n v="7.2602564102564102"/>
  </r>
  <r>
    <s v="N"/>
    <s v="A320"/>
    <x v="3"/>
    <x v="0"/>
    <x v="4"/>
    <x v="117"/>
    <d v="1990-08-01T00:00:00"/>
    <d v="2009-12-31T00:00:00"/>
    <n v="43487"/>
    <n v="93851"/>
    <d v="2023-03-02T00:00:00"/>
    <n v="11901"/>
    <n v="3.6540626838080832"/>
    <n v="7.885975968406016"/>
  </r>
  <r>
    <s v="N"/>
    <s v="A320"/>
    <x v="3"/>
    <x v="0"/>
    <x v="4"/>
    <x v="118"/>
    <d v="1990-12-12T00:00:00"/>
    <d v="2009-12-31T00:00:00"/>
    <n v="43758"/>
    <n v="94312"/>
    <d v="2023-03-02T00:00:00"/>
    <n v="11768"/>
    <n v="3.718388851121686"/>
    <n v="8.0142760027192388"/>
  </r>
  <r>
    <s v="N"/>
    <s v="A320"/>
    <x v="3"/>
    <x v="0"/>
    <x v="4"/>
    <x v="119"/>
    <d v="1991-04-03T00:00:00"/>
    <d v="2009-12-31T00:00:00"/>
    <n v="41600"/>
    <n v="90141"/>
    <d v="2023-03-02T00:00:00"/>
    <n v="11656"/>
    <n v="3.568977350720659"/>
    <n v="7.7334420041180509"/>
  </r>
  <r>
    <s v="N"/>
    <s v="A320"/>
    <x v="3"/>
    <x v="0"/>
    <x v="4"/>
    <x v="120"/>
    <d v="1991-04-25T00:00:00"/>
    <d v="2009-12-31T00:00:00"/>
    <n v="41931"/>
    <n v="90261"/>
    <d v="2023-03-02T00:00:00"/>
    <n v="11634"/>
    <n v="3.6041774110366167"/>
    <n v="7.7583806085611142"/>
  </r>
  <r>
    <s v="N"/>
    <s v="A320"/>
    <x v="3"/>
    <x v="0"/>
    <x v="4"/>
    <x v="121"/>
    <d v="1991-05-21T00:00:00"/>
    <d v="2009-12-31T00:00:00"/>
    <n v="42295"/>
    <n v="91673"/>
    <d v="2023-03-02T00:00:00"/>
    <n v="11608"/>
    <n v="3.6436078566505858"/>
    <n v="7.8973983459682975"/>
  </r>
  <r>
    <s v="N"/>
    <s v="A320"/>
    <x v="3"/>
    <x v="0"/>
    <x v="4"/>
    <x v="122"/>
    <d v="1991-10-21T00:00:00"/>
    <d v="2009-12-31T00:00:00"/>
    <n v="42906"/>
    <n v="91595"/>
    <d v="2023-03-02T00:00:00"/>
    <n v="11455"/>
    <n v="3.7456132693147097"/>
    <n v="7.9960715844609345"/>
  </r>
  <r>
    <s v="N"/>
    <s v="A320"/>
    <x v="3"/>
    <x v="0"/>
    <x v="4"/>
    <x v="123"/>
    <d v="1991-11-15T00:00:00"/>
    <d v="2009-12-31T00:00:00"/>
    <n v="40341"/>
    <n v="87721"/>
    <d v="2023-03-02T00:00:00"/>
    <n v="11430"/>
    <n v="3.5293963254593175"/>
    <n v="7.6746281714785649"/>
  </r>
  <r>
    <s v="N"/>
    <s v="A320"/>
    <x v="3"/>
    <x v="0"/>
    <x v="4"/>
    <x v="124"/>
    <d v="1991-11-15T00:00:00"/>
    <d v="2009-12-31T00:00:00"/>
    <n v="39727"/>
    <n v="86179"/>
    <d v="2023-03-02T00:00:00"/>
    <n v="11430"/>
    <n v="3.4756780402449694"/>
    <n v="7.5397200349956259"/>
  </r>
  <r>
    <s v="N"/>
    <s v="A320"/>
    <x v="3"/>
    <x v="0"/>
    <x v="4"/>
    <x v="125"/>
    <d v="1991-12-04T00:00:00"/>
    <d v="2009-12-31T00:00:00"/>
    <n v="40176"/>
    <n v="86032"/>
    <d v="2023-03-02T00:00:00"/>
    <n v="11411"/>
    <n v="3.5208132503724476"/>
    <n v="7.5393918149154322"/>
  </r>
  <r>
    <s v="N"/>
    <s v="A320"/>
    <x v="3"/>
    <x v="0"/>
    <x v="4"/>
    <x v="126"/>
    <d v="1991-12-10T00:00:00"/>
    <d v="2009-12-31T00:00:00"/>
    <n v="41796"/>
    <n v="89334"/>
    <d v="2023-03-02T00:00:00"/>
    <n v="11405"/>
    <n v="3.6647084612012275"/>
    <n v="7.83288031565103"/>
  </r>
  <r>
    <s v="N"/>
    <s v="A320"/>
    <x v="3"/>
    <x v="0"/>
    <x v="4"/>
    <x v="127"/>
    <d v="1992-01-28T00:00:00"/>
    <d v="2009-12-31T00:00:00"/>
    <n v="40152"/>
    <n v="86450"/>
    <d v="2023-03-02T00:00:00"/>
    <n v="11356"/>
    <n v="3.5357520253610426"/>
    <n v="7.6127157449806271"/>
  </r>
  <r>
    <s v="N"/>
    <s v="A320"/>
    <x v="3"/>
    <x v="0"/>
    <x v="4"/>
    <x v="128"/>
    <d v="1992-01-30T00:00:00"/>
    <d v="2009-12-31T00:00:00"/>
    <n v="39419"/>
    <n v="85044"/>
    <d v="2023-03-02T00:00:00"/>
    <n v="11354"/>
    <n v="3.4718161000528447"/>
    <n v="7.4902237097058304"/>
  </r>
  <r>
    <s v="N"/>
    <s v="A320"/>
    <x v="3"/>
    <x v="0"/>
    <x v="4"/>
    <x v="129"/>
    <d v="1992-02-18T00:00:00"/>
    <d v="2009-12-31T00:00:00"/>
    <n v="39335"/>
    <n v="84686"/>
    <d v="2023-03-02T00:00:00"/>
    <n v="11335"/>
    <n v="3.4702249669166298"/>
    <n v="7.4711954124393474"/>
  </r>
  <r>
    <s v="N"/>
    <s v="A320"/>
    <x v="3"/>
    <x v="0"/>
    <x v="4"/>
    <x v="130"/>
    <d v="1992-02-25T00:00:00"/>
    <d v="2009-12-31T00:00:00"/>
    <n v="39033"/>
    <n v="84275"/>
    <d v="2023-03-02T00:00:00"/>
    <n v="11328"/>
    <n v="3.4457097457627119"/>
    <n v="7.4395303672316384"/>
  </r>
  <r>
    <s v="N"/>
    <s v="A320"/>
    <x v="3"/>
    <x v="0"/>
    <x v="4"/>
    <x v="131"/>
    <d v="1992-03-25T00:00:00"/>
    <d v="2009-12-31T00:00:00"/>
    <n v="41388"/>
    <n v="89041"/>
    <d v="2023-03-02T00:00:00"/>
    <n v="11299"/>
    <n v="3.6629790246924507"/>
    <n v="7.8804318966280205"/>
  </r>
  <r>
    <s v="N"/>
    <s v="A320"/>
    <x v="3"/>
    <x v="0"/>
    <x v="4"/>
    <x v="132"/>
    <d v="1992-03-30T00:00:00"/>
    <d v="2009-12-31T00:00:00"/>
    <n v="41985"/>
    <n v="89046"/>
    <d v="2023-03-02T00:00:00"/>
    <n v="11294"/>
    <n v="3.7174605985479015"/>
    <n v="7.8843633787851957"/>
  </r>
  <r>
    <s v="N"/>
    <s v="A320"/>
    <x v="3"/>
    <x v="0"/>
    <x v="4"/>
    <x v="133"/>
    <d v="1992-04-28T00:00:00"/>
    <d v="2009-12-31T00:00:00"/>
    <n v="41796"/>
    <n v="89094"/>
    <d v="2023-03-02T00:00:00"/>
    <n v="11265"/>
    <n v="3.7102529960053263"/>
    <n v="7.9089214380825563"/>
  </r>
  <r>
    <s v="N"/>
    <s v="A320"/>
    <x v="3"/>
    <x v="0"/>
    <x v="4"/>
    <x v="134"/>
    <d v="2003-07-11T00:00:00"/>
    <d v="2009-12-31T00:00:00"/>
    <n v="26961"/>
    <n v="54751"/>
    <d v="2023-03-02T00:00:00"/>
    <n v="7174"/>
    <n v="3.7581544466127683"/>
    <n v="7.6318650683022025"/>
  </r>
  <r>
    <s v="N"/>
    <s v="A320"/>
    <x v="3"/>
    <x v="0"/>
    <x v="4"/>
    <x v="135"/>
    <d v="2003-08-07T00:00:00"/>
    <d v="2009-12-31T00:00:00"/>
    <n v="26965"/>
    <n v="54606"/>
    <d v="2023-03-02T00:00:00"/>
    <n v="7147"/>
    <n v="3.7729117112074997"/>
    <n v="7.6404085630334402"/>
  </r>
  <r>
    <s v="N"/>
    <s v="A320"/>
    <x v="3"/>
    <x v="0"/>
    <x v="5"/>
    <x v="136"/>
    <d v="1992-05-26T00:00:00"/>
    <d v="2009-12-31T00:00:00"/>
    <n v="40154"/>
    <n v="87943"/>
    <d v="2023-03-02T00:00:00"/>
    <n v="11237"/>
    <n v="3.5733736762481088"/>
    <n v="7.8261991634777965"/>
  </r>
  <r>
    <s v="N"/>
    <s v="A320"/>
    <x v="3"/>
    <x v="0"/>
    <x v="5"/>
    <x v="137"/>
    <d v="1992-06-01T00:00:00"/>
    <d v="2009-12-31T00:00:00"/>
    <n v="38639"/>
    <n v="84931"/>
    <d v="2023-03-02T00:00:00"/>
    <n v="11231"/>
    <n v="3.4403882112011397"/>
    <n v="7.5621939275220376"/>
  </r>
  <r>
    <s v="N"/>
    <s v="A320"/>
    <x v="3"/>
    <x v="0"/>
    <x v="5"/>
    <x v="138"/>
    <d v="1992-07-20T00:00:00"/>
    <d v="2009-12-31T00:00:00"/>
    <n v="40753"/>
    <n v="88969"/>
    <d v="2023-03-02T00:00:00"/>
    <n v="11182"/>
    <n v="3.6445179753174743"/>
    <n v="7.9564478626363799"/>
  </r>
  <r>
    <s v="N"/>
    <s v="A320"/>
    <x v="3"/>
    <x v="0"/>
    <x v="5"/>
    <x v="139"/>
    <d v="1992-08-27T00:00:00"/>
    <d v="2009-12-31T00:00:00"/>
    <n v="40412"/>
    <n v="89249"/>
    <d v="2023-03-02T00:00:00"/>
    <n v="11144"/>
    <n v="3.6263460157932519"/>
    <n v="8.0087042354630302"/>
  </r>
  <r>
    <s v="N"/>
    <s v="A320"/>
    <x v="3"/>
    <x v="0"/>
    <x v="5"/>
    <x v="140"/>
    <d v="1992-08-28T00:00:00"/>
    <d v="2009-12-31T00:00:00"/>
    <n v="40350"/>
    <n v="89255"/>
    <d v="2023-03-02T00:00:00"/>
    <n v="11143"/>
    <n v="3.6211074216997217"/>
    <n v="8.0099614107511439"/>
  </r>
  <r>
    <s v="N"/>
    <s v="A320"/>
    <x v="3"/>
    <x v="0"/>
    <x v="5"/>
    <x v="141"/>
    <d v="1992-09-15T00:00:00"/>
    <d v="2009-12-31T00:00:00"/>
    <n v="39209"/>
    <n v="87988"/>
    <d v="2023-03-02T00:00:00"/>
    <n v="11125"/>
    <n v="3.5244044943820225"/>
    <n v="7.9090337078651682"/>
  </r>
  <r>
    <s v="N"/>
    <s v="A320"/>
    <x v="3"/>
    <x v="0"/>
    <x v="5"/>
    <x v="142"/>
    <d v="1992-09-30T00:00:00"/>
    <d v="2009-12-31T00:00:00"/>
    <n v="39852"/>
    <n v="88636"/>
    <d v="2023-03-02T00:00:00"/>
    <n v="11110"/>
    <n v="3.587038703870387"/>
    <n v="7.9780378037803779"/>
  </r>
  <r>
    <s v="N"/>
    <s v="A320"/>
    <x v="3"/>
    <x v="0"/>
    <x v="5"/>
    <x v="143"/>
    <d v="1992-10-27T00:00:00"/>
    <d v="2009-12-31T00:00:00"/>
    <n v="39169"/>
    <n v="87944"/>
    <d v="2023-03-02T00:00:00"/>
    <n v="11083"/>
    <n v="3.5341514030497159"/>
    <n v="7.9350356401696294"/>
  </r>
  <r>
    <s v="N"/>
    <s v="A320"/>
    <x v="3"/>
    <x v="0"/>
    <x v="5"/>
    <x v="144"/>
    <d v="1992-10-29T00:00:00"/>
    <d v="2009-12-31T00:00:00"/>
    <n v="39921"/>
    <n v="88227"/>
    <d v="2023-03-02T00:00:00"/>
    <n v="11081"/>
    <n v="3.6026531901452938"/>
    <n v="7.9620070390758952"/>
  </r>
  <r>
    <s v="N"/>
    <s v="A320"/>
    <x v="3"/>
    <x v="0"/>
    <x v="5"/>
    <x v="145"/>
    <d v="1992-11-13T00:00:00"/>
    <d v="2009-12-31T00:00:00"/>
    <n v="39405"/>
    <n v="88134"/>
    <d v="2023-03-02T00:00:00"/>
    <n v="11066"/>
    <n v="3.5609072835712996"/>
    <n v="7.9643954455087655"/>
  </r>
  <r>
    <s v="N"/>
    <s v="A320"/>
    <x v="3"/>
    <x v="0"/>
    <x v="5"/>
    <x v="146"/>
    <d v="1992-11-20T00:00:00"/>
    <d v="2009-12-31T00:00:00"/>
    <n v="40745"/>
    <n v="89050"/>
    <d v="2023-03-02T00:00:00"/>
    <n v="11059"/>
    <n v="3.6843295053802332"/>
    <n v="8.0522651234288816"/>
  </r>
  <r>
    <s v="N"/>
    <s v="A320"/>
    <x v="3"/>
    <x v="0"/>
    <x v="5"/>
    <x v="147"/>
    <d v="1993-01-06T00:00:00"/>
    <d v="2009-12-31T00:00:00"/>
    <n v="40676"/>
    <n v="88387"/>
    <d v="2023-03-02T00:00:00"/>
    <n v="11012"/>
    <n v="3.6937885942608064"/>
    <n v="8.0264257173992011"/>
  </r>
  <r>
    <s v="N"/>
    <s v="A320"/>
    <x v="3"/>
    <x v="0"/>
    <x v="5"/>
    <x v="148"/>
    <d v="1993-02-06T00:00:00"/>
    <d v="2009-12-31T00:00:00"/>
    <n v="40713"/>
    <n v="88341"/>
    <d v="2023-03-02T00:00:00"/>
    <n v="10981"/>
    <n v="3.707585830070121"/>
    <n v="8.0448957289864307"/>
  </r>
  <r>
    <s v="N"/>
    <s v="A320"/>
    <x v="3"/>
    <x v="0"/>
    <x v="5"/>
    <x v="149"/>
    <d v="1993-02-15T00:00:00"/>
    <d v="2009-12-31T00:00:00"/>
    <n v="40240"/>
    <n v="87089"/>
    <d v="2023-03-02T00:00:00"/>
    <n v="10972"/>
    <n v="3.6675173168064163"/>
    <n v="7.9373860736419974"/>
  </r>
  <r>
    <s v="N"/>
    <s v="A320"/>
    <x v="3"/>
    <x v="0"/>
    <x v="5"/>
    <x v="150"/>
    <d v="1993-03-11T00:00:00"/>
    <d v="2009-12-31T00:00:00"/>
    <n v="40062"/>
    <n v="87797"/>
    <d v="2023-03-02T00:00:00"/>
    <n v="10948"/>
    <n v="3.6592985020094995"/>
    <n v="8.0194556083302881"/>
  </r>
  <r>
    <s v="N"/>
    <s v="A320"/>
    <x v="3"/>
    <x v="0"/>
    <x v="5"/>
    <x v="151"/>
    <d v="1993-03-17T00:00:00"/>
    <d v="2009-12-31T00:00:00"/>
    <n v="40713"/>
    <n v="88573"/>
    <d v="2023-03-02T00:00:00"/>
    <n v="10942"/>
    <n v="3.7208005849022117"/>
    <n v="8.0947724364832752"/>
  </r>
  <r>
    <s v="N"/>
    <s v="A320"/>
    <x v="3"/>
    <x v="0"/>
    <x v="5"/>
    <x v="152"/>
    <d v="1997-12-17T00:00:00"/>
    <d v="2009-12-31T00:00:00"/>
    <n v="33906"/>
    <n v="72935"/>
    <d v="2023-03-02T00:00:00"/>
    <n v="9206"/>
    <n v="3.683032804692592"/>
    <n v="7.922550510536607"/>
  </r>
  <r>
    <s v="N"/>
    <s v="A320"/>
    <x v="3"/>
    <x v="0"/>
    <x v="5"/>
    <x v="153"/>
    <d v="1998-01-14T00:00:00"/>
    <d v="2009-12-31T00:00:00"/>
    <n v="34264"/>
    <n v="73010"/>
    <d v="2023-03-02T00:00:00"/>
    <n v="9178"/>
    <n v="3.7332752233602093"/>
    <n v="7.9548921333623888"/>
  </r>
  <r>
    <s v="N"/>
    <s v="A320"/>
    <x v="3"/>
    <x v="0"/>
    <x v="5"/>
    <x v="154"/>
    <d v="1998-02-03T00:00:00"/>
    <d v="2009-12-31T00:00:00"/>
    <n v="34080"/>
    <n v="72933"/>
    <d v="2023-03-02T00:00:00"/>
    <n v="9158"/>
    <n v="3.7213365363616511"/>
    <n v="7.9638567372788822"/>
  </r>
  <r>
    <s v="N"/>
    <s v="A320"/>
    <x v="3"/>
    <x v="0"/>
    <x v="5"/>
    <x v="155"/>
    <d v="1998-03-04T00:00:00"/>
    <d v="2009-12-31T00:00:00"/>
    <n v="34014"/>
    <n v="73084"/>
    <d v="2023-03-02T00:00:00"/>
    <n v="9129"/>
    <n v="3.7259283601708839"/>
    <n v="8.0056961332018837"/>
  </r>
  <r>
    <s v="N"/>
    <s v="A320"/>
    <x v="3"/>
    <x v="0"/>
    <x v="5"/>
    <x v="156"/>
    <d v="1998-03-13T00:00:00"/>
    <d v="2009-12-31T00:00:00"/>
    <n v="33569"/>
    <n v="71799"/>
    <d v="2023-03-02T00:00:00"/>
    <n v="9120"/>
    <n v="3.680811403508772"/>
    <n v="7.8726973684210524"/>
  </r>
  <r>
    <s v="N"/>
    <s v="A320"/>
    <x v="3"/>
    <x v="0"/>
    <x v="5"/>
    <x v="157"/>
    <d v="1998-04-03T00:00:00"/>
    <d v="2009-12-31T00:00:00"/>
    <n v="33811"/>
    <n v="72430"/>
    <d v="2023-03-02T00:00:00"/>
    <n v="9099"/>
    <n v="3.7159028464666446"/>
    <n v="7.9602154082866248"/>
  </r>
  <r>
    <s v="N"/>
    <s v="A320"/>
    <x v="3"/>
    <x v="0"/>
    <x v="5"/>
    <x v="158"/>
    <d v="1998-04-29T00:00:00"/>
    <d v="2009-12-31T00:00:00"/>
    <n v="32226"/>
    <n v="69584"/>
    <d v="2023-03-02T00:00:00"/>
    <n v="9073"/>
    <n v="3.5518571586024468"/>
    <n v="7.6693486167750464"/>
  </r>
  <r>
    <s v="N"/>
    <s v="A320"/>
    <x v="3"/>
    <x v="0"/>
    <x v="5"/>
    <x v="159"/>
    <d v="1998-05-04T00:00:00"/>
    <d v="2009-12-31T00:00:00"/>
    <n v="33898"/>
    <n v="72365"/>
    <d v="2023-03-02T00:00:00"/>
    <n v="9068"/>
    <n v="3.7382002646669608"/>
    <n v="7.9802602558447289"/>
  </r>
  <r>
    <s v="N"/>
    <s v="A320"/>
    <x v="3"/>
    <x v="0"/>
    <x v="5"/>
    <x v="160"/>
    <d v="1998-06-03T00:00:00"/>
    <d v="2009-12-31T00:00:00"/>
    <n v="33595"/>
    <n v="72078"/>
    <d v="2023-03-02T00:00:00"/>
    <n v="9038"/>
    <n v="3.717083425536623"/>
    <n v="7.9749944678026115"/>
  </r>
  <r>
    <s v="N"/>
    <s v="A320"/>
    <x v="3"/>
    <x v="0"/>
    <x v="5"/>
    <x v="161"/>
    <d v="1998-09-30T00:00:00"/>
    <d v="2009-12-31T00:00:00"/>
    <n v="33378"/>
    <n v="71583"/>
    <d v="2023-03-02T00:00:00"/>
    <n v="8919"/>
    <n v="3.7423477968382106"/>
    <n v="8.0258997645475958"/>
  </r>
  <r>
    <s v="N"/>
    <s v="A320"/>
    <x v="3"/>
    <x v="0"/>
    <x v="5"/>
    <x v="162"/>
    <d v="1998-10-16T00:00:00"/>
    <d v="2009-12-31T00:00:00"/>
    <n v="33499"/>
    <n v="71502"/>
    <d v="2023-03-02T00:00:00"/>
    <n v="8903"/>
    <n v="3.7626642704706277"/>
    <n v="8.0312254296304619"/>
  </r>
  <r>
    <s v="N"/>
    <s v="A320"/>
    <x v="3"/>
    <x v="0"/>
    <x v="5"/>
    <x v="163"/>
    <d v="1998-10-27T00:00:00"/>
    <d v="2009-12-31T00:00:00"/>
    <n v="32194"/>
    <n v="68893"/>
    <d v="2023-03-02T00:00:00"/>
    <n v="8892"/>
    <n v="3.6205578047683309"/>
    <n v="7.7477507872244713"/>
  </r>
  <r>
    <s v="N"/>
    <s v="A320"/>
    <x v="3"/>
    <x v="0"/>
    <x v="5"/>
    <x v="164"/>
    <d v="1998-11-04T00:00:00"/>
    <d v="2009-12-31T00:00:00"/>
    <n v="33504"/>
    <n v="71803"/>
    <d v="2023-03-02T00:00:00"/>
    <n v="8884"/>
    <n v="3.7712742008104456"/>
    <n v="8.0822827555155339"/>
  </r>
  <r>
    <s v="N"/>
    <s v="A320"/>
    <x v="3"/>
    <x v="0"/>
    <x v="5"/>
    <x v="165"/>
    <d v="1999-01-28T00:00:00"/>
    <d v="2009-12-31T00:00:00"/>
    <n v="33085"/>
    <n v="70728"/>
    <d v="2023-03-02T00:00:00"/>
    <n v="8799"/>
    <n v="3.7600863734515286"/>
    <n v="8.0381861575179006"/>
  </r>
  <r>
    <s v="N"/>
    <s v="A320"/>
    <x v="3"/>
    <x v="0"/>
    <x v="5"/>
    <x v="166"/>
    <d v="1999-01-29T00:00:00"/>
    <d v="2009-12-31T00:00:00"/>
    <n v="32915"/>
    <n v="70233"/>
    <d v="2023-03-02T00:00:00"/>
    <n v="8798"/>
    <n v="3.7411911798135939"/>
    <n v="7.9828370084110025"/>
  </r>
  <r>
    <s v="N"/>
    <s v="A320"/>
    <x v="3"/>
    <x v="0"/>
    <x v="5"/>
    <x v="167"/>
    <d v="1999-03-01T00:00:00"/>
    <d v="2009-12-31T00:00:00"/>
    <n v="32705"/>
    <n v="69901"/>
    <d v="2023-03-02T00:00:00"/>
    <n v="8767"/>
    <n v="3.730466522185468"/>
    <n v="7.9731949355537814"/>
  </r>
  <r>
    <s v="N"/>
    <s v="A320"/>
    <x v="3"/>
    <x v="0"/>
    <x v="5"/>
    <x v="168"/>
    <d v="1999-03-16T00:00:00"/>
    <d v="2009-12-31T00:00:00"/>
    <n v="32241"/>
    <n v="69394"/>
    <d v="2023-03-02T00:00:00"/>
    <n v="8752"/>
    <n v="3.6838436928702012"/>
    <n v="7.9289305301645339"/>
  </r>
  <r>
    <s v="N"/>
    <s v="A320"/>
    <x v="3"/>
    <x v="0"/>
    <x v="5"/>
    <x v="169"/>
    <d v="1999-03-29T00:00:00"/>
    <d v="2009-12-31T00:00:00"/>
    <n v="31982"/>
    <n v="68824"/>
    <d v="2023-03-02T00:00:00"/>
    <n v="8739"/>
    <n v="3.6596864629820347"/>
    <n v="7.8755006293626275"/>
  </r>
  <r>
    <s v="N"/>
    <s v="A320"/>
    <x v="3"/>
    <x v="0"/>
    <x v="5"/>
    <x v="170"/>
    <d v="1999-04-27T00:00:00"/>
    <d v="2009-12-31T00:00:00"/>
    <n v="31856"/>
    <n v="68739"/>
    <d v="2023-03-02T00:00:00"/>
    <n v="8710"/>
    <n v="3.6574052812858784"/>
    <n v="7.8919632606199768"/>
  </r>
  <r>
    <s v="N"/>
    <s v="A320"/>
    <x v="3"/>
    <x v="0"/>
    <x v="5"/>
    <x v="171"/>
    <d v="1999-06-02T00:00:00"/>
    <d v="2009-12-31T00:00:00"/>
    <n v="31721"/>
    <n v="68225"/>
    <d v="2023-03-02T00:00:00"/>
    <n v="8674"/>
    <n v="3.657020982245792"/>
    <n v="7.8654599953885178"/>
  </r>
  <r>
    <s v="N"/>
    <s v="A320"/>
    <x v="3"/>
    <x v="0"/>
    <x v="5"/>
    <x v="172"/>
    <d v="2001-06-28T00:00:00"/>
    <d v="2009-12-31T00:00:00"/>
    <n v="29303"/>
    <n v="62435"/>
    <d v="2023-03-02T00:00:00"/>
    <n v="7917"/>
    <n v="3.7012757357584944"/>
    <n v="7.88619426550461"/>
  </r>
  <r>
    <s v="N"/>
    <s v="A320"/>
    <x v="3"/>
    <x v="0"/>
    <x v="5"/>
    <x v="173"/>
    <d v="2001-10-23T00:00:00"/>
    <d v="2009-12-31T00:00:00"/>
    <n v="28484"/>
    <n v="60606"/>
    <d v="2023-03-02T00:00:00"/>
    <n v="7800"/>
    <n v="3.6517948717948716"/>
    <n v="7.77"/>
  </r>
  <r>
    <s v="N"/>
    <s v="A320"/>
    <x v="3"/>
    <x v="0"/>
    <x v="5"/>
    <x v="174"/>
    <d v="2001-10-31T00:00:00"/>
    <d v="2009-12-31T00:00:00"/>
    <n v="29142"/>
    <n v="61784"/>
    <d v="2023-03-02T00:00:00"/>
    <n v="7792"/>
    <n v="3.7399897330595482"/>
    <n v="7.9291581108829572"/>
  </r>
  <r>
    <s v="N"/>
    <s v="A320"/>
    <x v="3"/>
    <x v="0"/>
    <x v="5"/>
    <x v="175"/>
    <d v="2001-11-06T00:00:00"/>
    <d v="2009-12-31T00:00:00"/>
    <n v="28916"/>
    <n v="61254"/>
    <d v="2023-03-02T00:00:00"/>
    <n v="7786"/>
    <n v="3.7138453634729003"/>
    <n v="7.8671975340354479"/>
  </r>
  <r>
    <s v="N"/>
    <s v="A320"/>
    <x v="3"/>
    <x v="0"/>
    <x v="5"/>
    <x v="176"/>
    <d v="2002-04-18T00:00:00"/>
    <d v="2009-12-31T00:00:00"/>
    <n v="28492"/>
    <n v="60030"/>
    <d v="2023-03-02T00:00:00"/>
    <n v="7623"/>
    <n v="3.7376361012724648"/>
    <n v="7.8748524203069659"/>
  </r>
  <r>
    <s v="N"/>
    <s v="A320"/>
    <x v="3"/>
    <x v="0"/>
    <x v="5"/>
    <x v="177"/>
    <d v="2002-05-28T00:00:00"/>
    <d v="2009-12-31T00:00:00"/>
    <n v="28160"/>
    <n v="59340"/>
    <d v="2023-03-02T00:00:00"/>
    <n v="7583"/>
    <n v="3.7135698272451538"/>
    <n v="7.8253989186337858"/>
  </r>
  <r>
    <s v="N"/>
    <s v="A321"/>
    <x v="4"/>
    <x v="0"/>
    <x v="6"/>
    <x v="178"/>
    <d v="2016-03-16T00:00:00"/>
    <d v="2016-05-04T00:00:00"/>
    <n v="9778"/>
    <n v="19265"/>
    <d v="2023-03-02T00:00:00"/>
    <n v="2542"/>
    <n v="3.8465774980330449"/>
    <n v="7.5786782061369005"/>
  </r>
  <r>
    <s v="N"/>
    <s v="A321"/>
    <x v="4"/>
    <x v="0"/>
    <x v="6"/>
    <x v="179"/>
    <d v="2016-04-12T00:00:00"/>
    <d v="2016-05-02T00:00:00"/>
    <n v="9953"/>
    <n v="19511"/>
    <d v="2023-03-02T00:00:00"/>
    <n v="2515"/>
    <n v="3.957455268389662"/>
    <n v="7.7578528827037774"/>
  </r>
  <r>
    <s v="N"/>
    <s v="A321"/>
    <x v="4"/>
    <x v="0"/>
    <x v="6"/>
    <x v="180"/>
    <d v="2016-04-29T00:00:00"/>
    <d v="2016-05-13T00:00:00"/>
    <n v="9824"/>
    <n v="19431"/>
    <d v="2023-03-02T00:00:00"/>
    <n v="2498"/>
    <n v="3.9327461969575661"/>
    <n v="7.7786228983186545"/>
  </r>
  <r>
    <s v="N"/>
    <s v="A321"/>
    <x v="4"/>
    <x v="0"/>
    <x v="6"/>
    <x v="181"/>
    <d v="2016-06-30T00:00:00"/>
    <d v="2016-07-10T00:00:00"/>
    <n v="9502"/>
    <n v="19251"/>
    <d v="2023-03-02T00:00:00"/>
    <n v="2436"/>
    <n v="3.9006568144499179"/>
    <n v="7.902709359605911"/>
  </r>
  <r>
    <s v="N"/>
    <s v="A321"/>
    <x v="4"/>
    <x v="0"/>
    <x v="6"/>
    <x v="182"/>
    <d v="2016-06-09T00:00:00"/>
    <d v="2016-06-20T00:00:00"/>
    <n v="9282"/>
    <n v="18572"/>
    <d v="2023-03-02T00:00:00"/>
    <n v="2457"/>
    <n v="3.7777777777777777"/>
    <n v="7.5588115588115592"/>
  </r>
  <r>
    <s v="N"/>
    <s v="A321"/>
    <x v="4"/>
    <x v="0"/>
    <x v="6"/>
    <x v="183"/>
    <d v="2016-07-28T00:00:00"/>
    <d v="2016-08-07T00:00:00"/>
    <n v="8221"/>
    <n v="16508"/>
    <d v="2023-03-02T00:00:00"/>
    <n v="2408"/>
    <n v="3.4140365448504983"/>
    <n v="6.8554817275747508"/>
  </r>
  <r>
    <s v="N"/>
    <s v="A321"/>
    <x v="4"/>
    <x v="0"/>
    <x v="6"/>
    <x v="184"/>
    <d v="2016-08-12T00:00:00"/>
    <d v="2022-08-09T00:00:00"/>
    <n v="8061"/>
    <n v="16178"/>
    <d v="2023-03-02T00:00:00"/>
    <n v="2393"/>
    <n v="3.3685750104471377"/>
    <n v="6.7605516088591724"/>
  </r>
  <r>
    <s v="N"/>
    <s v="A321"/>
    <x v="4"/>
    <x v="0"/>
    <x v="6"/>
    <x v="185"/>
    <d v="2016-08-18T00:00:00"/>
    <d v="2016-08-24T00:00:00"/>
    <n v="7883"/>
    <n v="15747"/>
    <d v="2023-03-02T00:00:00"/>
    <n v="2387"/>
    <n v="3.3024717218265605"/>
    <n v="6.5969836614997908"/>
  </r>
  <r>
    <s v="N"/>
    <s v="A321"/>
    <x v="4"/>
    <x v="0"/>
    <x v="6"/>
    <x v="186"/>
    <d v="2016-09-09T00:00:00"/>
    <d v="2016-09-19T00:00:00"/>
    <n v="7988"/>
    <n v="16330"/>
    <d v="2023-03-02T00:00:00"/>
    <n v="2365"/>
    <n v="3.3775898520084566"/>
    <n v="6.9048625792811835"/>
  </r>
  <r>
    <s v="N"/>
    <s v="A321"/>
    <x v="4"/>
    <x v="0"/>
    <x v="6"/>
    <x v="187"/>
    <d v="2016-09-21T00:00:00"/>
    <d v="2016-09-29T00:00:00"/>
    <n v="8178"/>
    <n v="16743"/>
    <d v="2023-03-02T00:00:00"/>
    <n v="2353"/>
    <n v="3.4755631109222271"/>
    <n v="7.1155971100722484"/>
  </r>
  <r>
    <s v="N"/>
    <s v="A321"/>
    <x v="4"/>
    <x v="0"/>
    <x v="6"/>
    <x v="188"/>
    <d v="2017-12-27T00:00:00"/>
    <d v="2018-01-09T00:00:00"/>
    <n v="6909"/>
    <n v="15534"/>
    <d v="2023-03-02T00:00:00"/>
    <n v="1891"/>
    <n v="3.6536224219989424"/>
    <n v="8.2147012162876791"/>
  </r>
  <r>
    <s v="N"/>
    <s v="A321"/>
    <x v="4"/>
    <x v="0"/>
    <x v="6"/>
    <x v="189"/>
    <d v="2018-02-01T00:00:00"/>
    <d v="2018-02-09T00:00:00"/>
    <n v="6902"/>
    <n v="15783"/>
    <d v="2023-03-02T00:00:00"/>
    <n v="1855"/>
    <n v="3.7207547169811321"/>
    <n v="8.5083557951482476"/>
  </r>
  <r>
    <s v="N"/>
    <s v="A321"/>
    <x v="4"/>
    <x v="0"/>
    <x v="6"/>
    <x v="190"/>
    <d v="2018-02-19T00:00:00"/>
    <d v="2018-03-10T00:00:00"/>
    <n v="7024"/>
    <n v="15671"/>
    <d v="2023-03-02T00:00:00"/>
    <n v="1837"/>
    <n v="3.8236254763200872"/>
    <n v="8.5307566684812191"/>
  </r>
  <r>
    <s v="N"/>
    <s v="A321"/>
    <x v="4"/>
    <x v="0"/>
    <x v="6"/>
    <x v="191"/>
    <d v="2018-02-27T00:00:00"/>
    <d v="2018-03-16T00:00:00"/>
    <n v="6638"/>
    <n v="14918"/>
    <d v="2023-03-02T00:00:00"/>
    <n v="1829"/>
    <n v="3.6293056314926191"/>
    <n v="8.156369600874795"/>
  </r>
  <r>
    <s v="N"/>
    <s v="A321"/>
    <x v="4"/>
    <x v="0"/>
    <x v="6"/>
    <x v="192"/>
    <d v="2018-02-13T00:00:00"/>
    <d v="2018-03-04T00:00:00"/>
    <n v="6889"/>
    <n v="15686"/>
    <d v="2023-03-02T00:00:00"/>
    <n v="1843"/>
    <n v="3.737927292457949"/>
    <n v="8.5111231687466091"/>
  </r>
  <r>
    <s v="N"/>
    <s v="A321"/>
    <x v="4"/>
    <x v="0"/>
    <x v="6"/>
    <x v="193"/>
    <d v="2018-08-24T00:00:00"/>
    <d v="2018-08-31T00:00:00"/>
    <n v="5578"/>
    <n v="12590"/>
    <d v="2023-03-02T00:00:00"/>
    <n v="1651"/>
    <n v="3.3785584494245913"/>
    <n v="7.6256814052089643"/>
  </r>
  <r>
    <s v="N"/>
    <s v="A321"/>
    <x v="4"/>
    <x v="0"/>
    <x v="6"/>
    <x v="194"/>
    <d v="2018-08-31T00:00:00"/>
    <d v="2018-09-07T00:00:00"/>
    <n v="5655"/>
    <n v="12611"/>
    <d v="2023-03-02T00:00:00"/>
    <n v="1644"/>
    <n v="3.4397810218978102"/>
    <n v="7.6709245742092458"/>
  </r>
  <r>
    <s v="N"/>
    <s v="A321"/>
    <x v="4"/>
    <x v="0"/>
    <x v="6"/>
    <x v="195"/>
    <d v="2018-09-14T00:00:00"/>
    <d v="2018-09-21T00:00:00"/>
    <n v="5512"/>
    <n v="12397"/>
    <d v="2023-03-02T00:00:00"/>
    <n v="1630"/>
    <n v="3.3815950920245399"/>
    <n v="7.6055214723926383"/>
  </r>
  <r>
    <s v="N"/>
    <s v="A321"/>
    <x v="4"/>
    <x v="0"/>
    <x v="6"/>
    <x v="196"/>
    <d v="2018-09-28T00:00:00"/>
    <d v="2018-10-08T00:00:00"/>
    <n v="5476"/>
    <n v="12356"/>
    <d v="2023-03-02T00:00:00"/>
    <n v="1616"/>
    <n v="3.3886138613861387"/>
    <n v="7.6460396039603964"/>
  </r>
  <r>
    <s v="N"/>
    <s v="A321"/>
    <x v="4"/>
    <x v="0"/>
    <x v="6"/>
    <x v="197"/>
    <d v="2018-10-18T00:00:00"/>
    <d v="2018-10-26T00:00:00"/>
    <n v="5675"/>
    <n v="12785"/>
    <d v="2023-03-02T00:00:00"/>
    <n v="1596"/>
    <n v="3.5557644110275688"/>
    <n v="8.0106516290726812"/>
  </r>
  <r>
    <s v="N"/>
    <s v="A321"/>
    <x v="4"/>
    <x v="0"/>
    <x v="7"/>
    <x v="198"/>
    <d v="2020-02-13T00:00:00"/>
    <d v="2020-02-21T00:00:00"/>
    <n v="3929"/>
    <n v="8544"/>
    <d v="2023-03-02T00:00:00"/>
    <n v="1113"/>
    <n v="3.5300988319856246"/>
    <n v="7.6765498652291102"/>
  </r>
  <r>
    <s v="N"/>
    <s v="A321"/>
    <x v="4"/>
    <x v="0"/>
    <x v="7"/>
    <x v="199"/>
    <d v="2020-03-12T00:00:00"/>
    <d v="2020-03-24T00:00:00"/>
    <n v="4016"/>
    <n v="9040"/>
    <d v="2023-03-02T00:00:00"/>
    <n v="1085"/>
    <n v="3.7013824884792625"/>
    <n v="8.3317972350230409"/>
  </r>
  <r>
    <s v="N"/>
    <s v="A321"/>
    <x v="4"/>
    <x v="0"/>
    <x v="7"/>
    <x v="200"/>
    <d v="2020-08-27T00:00:00"/>
    <d v="2020-09-10T00:00:00"/>
    <n v="3549"/>
    <n v="6990"/>
    <d v="2023-03-02T00:00:00"/>
    <n v="917"/>
    <n v="3.8702290076335877"/>
    <n v="7.6226826608506002"/>
  </r>
  <r>
    <s v="N"/>
    <s v="A321"/>
    <x v="4"/>
    <x v="0"/>
    <x v="7"/>
    <x v="201"/>
    <d v="2020-08-27T00:00:00"/>
    <d v="2020-09-18T00:00:00"/>
    <n v="3545"/>
    <n v="7000"/>
    <d v="2023-03-02T00:00:00"/>
    <n v="917"/>
    <n v="3.8658669574700109"/>
    <n v="7.6335877862595423"/>
  </r>
  <r>
    <s v="N"/>
    <s v="A321"/>
    <x v="4"/>
    <x v="0"/>
    <x v="7"/>
    <x v="202"/>
    <d v="2020-09-24T00:00:00"/>
    <d v="2020-09-24T00:00:00"/>
    <n v="3612"/>
    <n v="7048"/>
    <d v="2023-03-02T00:00:00"/>
    <n v="889"/>
    <n v="4.0629921259842519"/>
    <n v="7.928008998875141"/>
  </r>
  <r>
    <s v="N"/>
    <s v="A321"/>
    <x v="4"/>
    <x v="0"/>
    <x v="7"/>
    <x v="203"/>
    <d v="2020-10-07T00:00:00"/>
    <d v="2020-10-08T00:00:00"/>
    <n v="3540"/>
    <n v="6876"/>
    <d v="2023-03-02T00:00:00"/>
    <n v="876"/>
    <n v="4.0410958904109586"/>
    <n v="7.8493150684931505"/>
  </r>
  <r>
    <s v="N"/>
    <s v="A321"/>
    <x v="4"/>
    <x v="0"/>
    <x v="7"/>
    <x v="204"/>
    <d v="2020-11-12T00:00:00"/>
    <d v="2020-11-13T00:00:00"/>
    <n v="3405"/>
    <n v="6676"/>
    <d v="2023-03-02T00:00:00"/>
    <n v="840"/>
    <n v="4.0535714285714288"/>
    <n v="7.9476190476190478"/>
  </r>
  <r>
    <s v="N"/>
    <s v="A321"/>
    <x v="4"/>
    <x v="0"/>
    <x v="7"/>
    <x v="205"/>
    <d v="2021-03-17T00:00:00"/>
    <d v="2021-03-17T00:00:00"/>
    <n v="2732"/>
    <n v="6104"/>
    <d v="2023-03-02T00:00:00"/>
    <n v="715"/>
    <n v="3.8209790209790211"/>
    <n v="8.5370629370629363"/>
  </r>
  <r>
    <s v="N"/>
    <s v="A321"/>
    <x v="4"/>
    <x v="0"/>
    <x v="7"/>
    <x v="206"/>
    <d v="2021-06-07T00:00:00"/>
    <d v="2021-06-24T00:00:00"/>
    <n v="2447"/>
    <n v="5643"/>
    <d v="2023-03-02T00:00:00"/>
    <n v="633"/>
    <n v="3.8657187993680884"/>
    <n v="8.9146919431279628"/>
  </r>
  <r>
    <s v="N"/>
    <s v="A321"/>
    <x v="4"/>
    <x v="0"/>
    <x v="7"/>
    <x v="207"/>
    <d v="2021-01-13T00:00:00"/>
    <d v="2021-01-14T00:00:00"/>
    <n v="3198"/>
    <n v="6400"/>
    <d v="2023-03-02T00:00:00"/>
    <n v="778"/>
    <n v="4.1105398457583551"/>
    <n v="8.2262210796915163"/>
  </r>
  <r>
    <s v="N"/>
    <s v="A321"/>
    <x v="4"/>
    <x v="0"/>
    <x v="7"/>
    <x v="208"/>
    <d v="2021-01-15T00:00:00"/>
    <d v="2021-01-19T00:00:00"/>
    <n v="3152"/>
    <n v="6394"/>
    <d v="2023-03-02T00:00:00"/>
    <n v="776"/>
    <n v="4.0618556701030926"/>
    <n v="8.2396907216494846"/>
  </r>
  <r>
    <s v="N"/>
    <s v="A321"/>
    <x v="4"/>
    <x v="0"/>
    <x v="7"/>
    <x v="209"/>
    <d v="2021-02-22T00:00:00"/>
    <d v="2021-02-22T00:00:00"/>
    <n v="2816"/>
    <n v="6237"/>
    <d v="2023-03-02T00:00:00"/>
    <n v="738"/>
    <n v="3.8157181571815717"/>
    <n v="8.4512195121951219"/>
  </r>
  <r>
    <s v="N"/>
    <s v="A321"/>
    <x v="4"/>
    <x v="0"/>
    <x v="7"/>
    <x v="210"/>
    <d v="2021-03-31T00:00:00"/>
    <d v="2021-03-31T00:00:00"/>
    <n v="2726"/>
    <n v="5825"/>
    <d v="2023-03-02T00:00:00"/>
    <n v="701"/>
    <n v="3.8887303851640516"/>
    <n v="8.3095577746077041"/>
  </r>
  <r>
    <s v="N"/>
    <s v="A321"/>
    <x v="4"/>
    <x v="0"/>
    <x v="7"/>
    <x v="211"/>
    <d v="2021-01-26T00:00:00"/>
    <d v="2021-01-28T00:00:00"/>
    <n v="3038"/>
    <n v="6240"/>
    <d v="2023-03-02T00:00:00"/>
    <n v="765"/>
    <n v="3.9712418300653596"/>
    <n v="8.1568627450980387"/>
  </r>
  <r>
    <s v="N"/>
    <s v="A321"/>
    <x v="4"/>
    <x v="0"/>
    <x v="7"/>
    <x v="212"/>
    <d v="2021-02-10T00:00:00"/>
    <d v="2021-02-12T00:00:00"/>
    <n v="2995"/>
    <n v="6246"/>
    <d v="2023-03-02T00:00:00"/>
    <n v="750"/>
    <n v="3.9933333333333332"/>
    <n v="8.3279999999999994"/>
  </r>
  <r>
    <s v="N"/>
    <s v="A321"/>
    <x v="4"/>
    <x v="0"/>
    <x v="7"/>
    <x v="213"/>
    <d v="2021-04-21T00:00:00"/>
    <d v="2021-05-07T00:00:00"/>
    <n v="2659"/>
    <n v="5865"/>
    <d v="2023-03-02T00:00:00"/>
    <n v="680"/>
    <n v="3.9102941176470587"/>
    <n v="8.625"/>
  </r>
  <r>
    <s v="N"/>
    <s v="A321"/>
    <x v="4"/>
    <x v="0"/>
    <x v="7"/>
    <x v="214"/>
    <d v="2021-01-20T00:00:00"/>
    <d v="2021-01-21T00:00:00"/>
    <n v="3063"/>
    <n v="6298"/>
    <d v="2023-03-02T00:00:00"/>
    <n v="771"/>
    <n v="3.972762645914397"/>
    <n v="8.1686121919584949"/>
  </r>
  <r>
    <s v="N"/>
    <s v="A321"/>
    <x v="4"/>
    <x v="0"/>
    <x v="7"/>
    <x v="215"/>
    <d v="2021-05-06T00:00:00"/>
    <d v="2021-05-19T00:00:00"/>
    <n v="2568"/>
    <n v="5700"/>
    <d v="2023-03-02T00:00:00"/>
    <n v="665"/>
    <n v="3.861654135338346"/>
    <n v="8.5714285714285712"/>
  </r>
  <r>
    <s v="N"/>
    <s v="A321"/>
    <x v="4"/>
    <x v="0"/>
    <x v="7"/>
    <x v="216"/>
    <d v="2021-04-07T00:00:00"/>
    <d v="2021-04-07T00:00:00"/>
    <n v="2681"/>
    <n v="5895"/>
    <d v="2023-03-02T00:00:00"/>
    <n v="694"/>
    <n v="3.8631123919308359"/>
    <n v="8.4942363112391934"/>
  </r>
  <r>
    <s v="N"/>
    <s v="A321"/>
    <x v="4"/>
    <x v="0"/>
    <x v="7"/>
    <x v="217"/>
    <d v="2021-05-03T00:00:00"/>
    <d v="2021-05-19T00:00:00"/>
    <n v="2623"/>
    <n v="5741"/>
    <d v="2023-03-02T00:00:00"/>
    <n v="668"/>
    <n v="3.9266467065868262"/>
    <n v="8.5943113772455089"/>
  </r>
  <r>
    <s v="N"/>
    <s v="A321"/>
    <x v="4"/>
    <x v="0"/>
    <x v="7"/>
    <x v="218"/>
    <d v="2021-05-26T00:00:00"/>
    <d v="2021-06-09T00:00:00"/>
    <n v="2506"/>
    <n v="5519"/>
    <d v="2023-03-02T00:00:00"/>
    <n v="645"/>
    <n v="3.8852713178294573"/>
    <n v="8.5565891472868216"/>
  </r>
  <r>
    <s v="N"/>
    <s v="A321"/>
    <x v="4"/>
    <x v="0"/>
    <x v="7"/>
    <x v="219"/>
    <d v="2021-04-06T00:00:00"/>
    <d v="2021-04-06T00:00:00"/>
    <n v="2758"/>
    <n v="6004"/>
    <d v="2023-03-02T00:00:00"/>
    <n v="695"/>
    <n v="3.9683453237410071"/>
    <n v="8.6388489208633086"/>
  </r>
  <r>
    <s v="N"/>
    <s v="A321"/>
    <x v="4"/>
    <x v="0"/>
    <x v="7"/>
    <x v="220"/>
    <d v="2021-07-06T00:00:00"/>
    <d v="2021-07-22T00:00:00"/>
    <n v="2412"/>
    <n v="5382"/>
    <d v="2023-03-02T00:00:00"/>
    <n v="604"/>
    <n v="3.9933774834437088"/>
    <n v="8.910596026490067"/>
  </r>
  <r>
    <s v="N"/>
    <s v="A321"/>
    <x v="4"/>
    <x v="0"/>
    <x v="7"/>
    <x v="221"/>
    <d v="2021-09-29T00:00:00"/>
    <d v="2021-10-13T00:00:00"/>
    <n v="2055"/>
    <n v="4707"/>
    <d v="2023-03-02T00:00:00"/>
    <n v="519"/>
    <n v="3.9595375722543351"/>
    <n v="9.0693641618497107"/>
  </r>
  <r>
    <s v="N"/>
    <s v="A321"/>
    <x v="4"/>
    <x v="0"/>
    <x v="7"/>
    <x v="222"/>
    <d v="2021-10-13T00:00:00"/>
    <d v="2021-10-27T00:00:00"/>
    <n v="2009"/>
    <n v="4575"/>
    <d v="2023-03-02T00:00:00"/>
    <n v="505"/>
    <n v="3.9782178217821782"/>
    <n v="9.0594059405940595"/>
  </r>
  <r>
    <s v="N"/>
    <s v="A321"/>
    <x v="4"/>
    <x v="0"/>
    <x v="7"/>
    <x v="223"/>
    <d v="2021-10-28T00:00:00"/>
    <d v="2021-11-11T00:00:00"/>
    <n v="1939"/>
    <n v="4534"/>
    <d v="2023-03-02T00:00:00"/>
    <n v="490"/>
    <n v="3.9571428571428573"/>
    <n v="9.2530612244897963"/>
  </r>
  <r>
    <s v="N"/>
    <s v="A321"/>
    <x v="4"/>
    <x v="0"/>
    <x v="7"/>
    <x v="224"/>
    <d v="2021-08-25T00:00:00"/>
    <d v="2021-09-09T00:00:00"/>
    <n v="2218"/>
    <n v="4938"/>
    <d v="2023-03-02T00:00:00"/>
    <n v="554"/>
    <n v="4.0036101083032491"/>
    <n v="8.9133574007220222"/>
  </r>
  <r>
    <s v="N"/>
    <s v="A321"/>
    <x v="4"/>
    <x v="0"/>
    <x v="7"/>
    <x v="225"/>
    <d v="2021-11-03T00:00:00"/>
    <d v="2021-11-19T00:00:00"/>
    <n v="1658"/>
    <n v="3929"/>
    <d v="2023-03-02T00:00:00"/>
    <n v="484"/>
    <n v="3.4256198347107438"/>
    <n v="8.1177685950413228"/>
  </r>
  <r>
    <s v="N"/>
    <s v="A321"/>
    <x v="4"/>
    <x v="0"/>
    <x v="7"/>
    <x v="226"/>
    <d v="2021-12-15T00:00:00"/>
    <d v="2021-12-30T00:00:00"/>
    <n v="1729"/>
    <n v="4008"/>
    <d v="2023-03-02T00:00:00"/>
    <n v="442"/>
    <n v="3.9117647058823528"/>
    <n v="9.0678733031674206"/>
  </r>
  <r>
    <s v="N"/>
    <s v="A321"/>
    <x v="4"/>
    <x v="0"/>
    <x v="7"/>
    <x v="227"/>
    <d v="2016-07-14T00:00:00"/>
    <d v="2016-07-22T00:00:00"/>
    <n v="9045"/>
    <n v="18096"/>
    <d v="2023-03-02T00:00:00"/>
    <n v="2422"/>
    <n v="3.7345169281585466"/>
    <n v="7.471511147811726"/>
  </r>
  <r>
    <s v="N"/>
    <s v="A321"/>
    <x v="4"/>
    <x v="0"/>
    <x v="7"/>
    <x v="228"/>
    <d v="2016-11-01T00:00:00"/>
    <d v="2016-11-14T00:00:00"/>
    <n v="7966"/>
    <n v="16608"/>
    <d v="2023-03-02T00:00:00"/>
    <n v="2312"/>
    <n v="3.4455017301038064"/>
    <n v="7.1833910034602075"/>
  </r>
  <r>
    <s v="N"/>
    <s v="A321"/>
    <x v="4"/>
    <x v="0"/>
    <x v="7"/>
    <x v="229"/>
    <d v="2016-11-10T00:00:00"/>
    <d v="2016-11-23T00:00:00"/>
    <n v="8532"/>
    <n v="17761"/>
    <d v="2023-03-02T00:00:00"/>
    <n v="2303"/>
    <n v="3.7047329570125922"/>
    <n v="7.7121146330872774"/>
  </r>
  <r>
    <s v="N"/>
    <s v="A321"/>
    <x v="4"/>
    <x v="0"/>
    <x v="7"/>
    <x v="230"/>
    <d v="2016-12-01T00:00:00"/>
    <d v="2016-12-09T00:00:00"/>
    <n v="8477"/>
    <n v="17750"/>
    <d v="2023-03-02T00:00:00"/>
    <n v="2282"/>
    <n v="3.7147239263803682"/>
    <n v="7.7782646801051705"/>
  </r>
  <r>
    <s v="N"/>
    <s v="A321"/>
    <x v="4"/>
    <x v="0"/>
    <x v="7"/>
    <x v="231"/>
    <d v="2016-12-06T00:00:00"/>
    <d v="2016-12-16T00:00:00"/>
    <n v="8426"/>
    <n v="17609"/>
    <d v="2023-03-02T00:00:00"/>
    <n v="2277"/>
    <n v="3.7004830917874396"/>
    <n v="7.733421168203777"/>
  </r>
  <r>
    <s v="N"/>
    <s v="A321"/>
    <x v="4"/>
    <x v="0"/>
    <x v="7"/>
    <x v="232"/>
    <d v="2017-01-20T00:00:00"/>
    <d v="2017-01-30T00:00:00"/>
    <n v="8265"/>
    <n v="17644"/>
    <d v="2023-03-02T00:00:00"/>
    <n v="2232"/>
    <n v="3.702956989247312"/>
    <n v="7.9050179211469533"/>
  </r>
  <r>
    <s v="N"/>
    <s v="A321"/>
    <x v="4"/>
    <x v="0"/>
    <x v="7"/>
    <x v="233"/>
    <d v="2017-02-10T00:00:00"/>
    <d v="2017-02-17T00:00:00"/>
    <n v="8233"/>
    <n v="17407"/>
    <d v="2023-03-02T00:00:00"/>
    <n v="2211"/>
    <n v="3.7236544549977384"/>
    <n v="7.8729081863410224"/>
  </r>
  <r>
    <s v="N"/>
    <s v="A321"/>
    <x v="4"/>
    <x v="0"/>
    <x v="7"/>
    <x v="234"/>
    <d v="2017-03-20T00:00:00"/>
    <d v="2017-03-30T00:00:00"/>
    <n v="8227"/>
    <n v="17669"/>
    <d v="2023-03-02T00:00:00"/>
    <n v="2173"/>
    <n v="3.786010124252186"/>
    <n v="8.1311550851357577"/>
  </r>
  <r>
    <s v="N"/>
    <s v="A321"/>
    <x v="4"/>
    <x v="0"/>
    <x v="7"/>
    <x v="235"/>
    <d v="2017-04-13T00:00:00"/>
    <d v="2017-04-21T00:00:00"/>
    <n v="8151"/>
    <n v="17637"/>
    <d v="2023-03-02T00:00:00"/>
    <n v="2149"/>
    <n v="3.7929269427640762"/>
    <n v="8.2070730572359238"/>
  </r>
  <r>
    <s v="N"/>
    <s v="A321"/>
    <x v="4"/>
    <x v="0"/>
    <x v="7"/>
    <x v="236"/>
    <d v="2017-05-18T00:00:00"/>
    <d v="2017-05-25T00:00:00"/>
    <n v="8159"/>
    <n v="17617"/>
    <d v="2023-03-02T00:00:00"/>
    <n v="2114"/>
    <n v="3.8595080416272469"/>
    <n v="8.3334910122989587"/>
  </r>
  <r>
    <s v="N"/>
    <s v="A321"/>
    <x v="4"/>
    <x v="0"/>
    <x v="7"/>
    <x v="237"/>
    <d v="2017-06-12T00:00:00"/>
    <d v="2017-06-27T00:00:00"/>
    <n v="7940"/>
    <n v="17238"/>
    <d v="2023-03-02T00:00:00"/>
    <n v="2089"/>
    <n v="3.8008616562948778"/>
    <n v="8.2517951172809951"/>
  </r>
  <r>
    <s v="N"/>
    <s v="A321"/>
    <x v="4"/>
    <x v="0"/>
    <x v="7"/>
    <x v="238"/>
    <d v="2017-06-20T00:00:00"/>
    <d v="2017-06-30T00:00:00"/>
    <n v="7664"/>
    <n v="16834"/>
    <d v="2023-03-02T00:00:00"/>
    <n v="2081"/>
    <n v="3.6828447861604996"/>
    <n v="8.0893801057184049"/>
  </r>
  <r>
    <s v="N"/>
    <s v="A321"/>
    <x v="4"/>
    <x v="0"/>
    <x v="7"/>
    <x v="239"/>
    <d v="2017-07-21T00:00:00"/>
    <d v="2017-07-28T00:00:00"/>
    <n v="7752"/>
    <n v="16908"/>
    <d v="2023-03-02T00:00:00"/>
    <n v="2050"/>
    <n v="3.7814634146341461"/>
    <n v="8.2478048780487807"/>
  </r>
  <r>
    <s v="N"/>
    <s v="A321"/>
    <x v="4"/>
    <x v="0"/>
    <x v="7"/>
    <x v="240"/>
    <d v="2017-07-17T00:00:00"/>
    <d v="2017-07-26T00:00:00"/>
    <n v="7680"/>
    <n v="17032"/>
    <d v="2023-03-02T00:00:00"/>
    <n v="2054"/>
    <n v="3.7390457643622201"/>
    <n v="8.2921129503407993"/>
  </r>
  <r>
    <s v="N"/>
    <s v="A321"/>
    <x v="4"/>
    <x v="0"/>
    <x v="7"/>
    <x v="241"/>
    <d v="2017-08-11T00:00:00"/>
    <d v="2017-08-23T00:00:00"/>
    <n v="7619"/>
    <n v="16791"/>
    <d v="2023-03-02T00:00:00"/>
    <n v="2029"/>
    <n v="3.7550517496303599"/>
    <n v="8.2755051749630368"/>
  </r>
  <r>
    <s v="N"/>
    <s v="A321"/>
    <x v="4"/>
    <x v="0"/>
    <x v="7"/>
    <x v="242"/>
    <d v="2017-09-22T00:00:00"/>
    <d v="2017-10-03T00:00:00"/>
    <n v="7648"/>
    <n v="17015"/>
    <d v="2023-03-02T00:00:00"/>
    <n v="1987"/>
    <n v="3.849018621036739"/>
    <n v="8.5631605435329643"/>
  </r>
  <r>
    <s v="N"/>
    <s v="A321"/>
    <x v="4"/>
    <x v="0"/>
    <x v="7"/>
    <x v="243"/>
    <d v="2017-10-02T00:00:00"/>
    <d v="2017-10-13T00:00:00"/>
    <n v="7541"/>
    <n v="16844"/>
    <d v="2023-03-02T00:00:00"/>
    <n v="1977"/>
    <n v="3.8143651997976731"/>
    <n v="8.5199797673242283"/>
  </r>
  <r>
    <s v="N"/>
    <s v="A321"/>
    <x v="4"/>
    <x v="0"/>
    <x v="7"/>
    <x v="244"/>
    <d v="2017-11-01T00:00:00"/>
    <d v="2017-11-14T00:00:00"/>
    <n v="7238"/>
    <n v="16466"/>
    <d v="2023-03-02T00:00:00"/>
    <n v="1947"/>
    <n v="3.7175141242937855"/>
    <n v="8.4571135079609654"/>
  </r>
  <r>
    <s v="N"/>
    <s v="A321"/>
    <x v="4"/>
    <x v="0"/>
    <x v="7"/>
    <x v="245"/>
    <d v="2017-11-27T00:00:00"/>
    <d v="2017-12-08T00:00:00"/>
    <n v="7041"/>
    <n v="16093"/>
    <d v="2023-03-02T00:00:00"/>
    <n v="1921"/>
    <n v="3.6652785007808433"/>
    <n v="8.3774076002082243"/>
  </r>
  <r>
    <s v="N"/>
    <s v="A321"/>
    <x v="4"/>
    <x v="0"/>
    <x v="7"/>
    <x v="246"/>
    <d v="2017-12-06T00:00:00"/>
    <d v="2017-12-16T00:00:00"/>
    <n v="6916"/>
    <n v="15842"/>
    <d v="2023-03-02T00:00:00"/>
    <n v="1912"/>
    <n v="3.6171548117154813"/>
    <n v="8.285564853556485"/>
  </r>
  <r>
    <s v="N"/>
    <s v="A321"/>
    <x v="4"/>
    <x v="0"/>
    <x v="7"/>
    <x v="247"/>
    <d v="2017-12-15T00:00:00"/>
    <d v="2017-12-22T00:00:00"/>
    <n v="7000"/>
    <n v="15903"/>
    <d v="2023-03-02T00:00:00"/>
    <n v="1903"/>
    <n v="3.6784025223331582"/>
    <n v="8.3568050446663165"/>
  </r>
  <r>
    <s v="N"/>
    <s v="A321"/>
    <x v="4"/>
    <x v="0"/>
    <x v="7"/>
    <x v="248"/>
    <d v="2017-12-20T00:00:00"/>
    <d v="2017-12-29T00:00:00"/>
    <n v="6923"/>
    <n v="15710"/>
    <d v="2023-03-02T00:00:00"/>
    <n v="1898"/>
    <n v="3.6475237091675448"/>
    <n v="8.2771338250790301"/>
  </r>
  <r>
    <s v="N"/>
    <s v="A321"/>
    <x v="4"/>
    <x v="0"/>
    <x v="7"/>
    <x v="249"/>
    <d v="2017-12-22T00:00:00"/>
    <d v="2018-01-05T00:00:00"/>
    <n v="6979"/>
    <n v="15908"/>
    <d v="2023-03-02T00:00:00"/>
    <n v="1896"/>
    <n v="3.6809071729957807"/>
    <n v="8.390295358649789"/>
  </r>
  <r>
    <s v="N"/>
    <s v="A321"/>
    <x v="4"/>
    <x v="0"/>
    <x v="7"/>
    <x v="250"/>
    <d v="2018-03-05T00:00:00"/>
    <d v="2018-03-20T00:00:00"/>
    <n v="6811"/>
    <n v="15418"/>
    <d v="2023-03-02T00:00:00"/>
    <n v="1823"/>
    <n v="3.7361492046077895"/>
    <n v="8.4574876577070768"/>
  </r>
  <r>
    <s v="N"/>
    <s v="A321"/>
    <x v="4"/>
    <x v="0"/>
    <x v="7"/>
    <x v="251"/>
    <d v="2018-03-08T00:00:00"/>
    <d v="2018-03-22T00:00:00"/>
    <n v="6876"/>
    <n v="15544"/>
    <d v="2023-03-02T00:00:00"/>
    <n v="1820"/>
    <n v="3.7780219780219779"/>
    <n v="8.5406593406593405"/>
  </r>
  <r>
    <s v="N"/>
    <s v="A321"/>
    <x v="4"/>
    <x v="0"/>
    <x v="7"/>
    <x v="252"/>
    <d v="2018-03-15T00:00:00"/>
    <d v="2018-03-28T00:00:00"/>
    <n v="6711"/>
    <n v="15266"/>
    <d v="2023-03-02T00:00:00"/>
    <n v="1813"/>
    <n v="3.7015995587424158"/>
    <n v="8.4202978488692768"/>
  </r>
  <r>
    <s v="N"/>
    <s v="A321"/>
    <x v="4"/>
    <x v="0"/>
    <x v="7"/>
    <x v="253"/>
    <d v="2018-03-06T00:00:00"/>
    <d v="2018-03-21T00:00:00"/>
    <n v="6704"/>
    <n v="15147"/>
    <d v="2023-03-02T00:00:00"/>
    <n v="1822"/>
    <n v="3.6794731064763995"/>
    <n v="8.3133918770581783"/>
  </r>
  <r>
    <s v="N"/>
    <s v="A321"/>
    <x v="4"/>
    <x v="0"/>
    <x v="7"/>
    <x v="254"/>
    <d v="2018-05-17T00:00:00"/>
    <d v="2018-05-30T00:00:00"/>
    <n v="6139"/>
    <n v="13843"/>
    <d v="2023-03-02T00:00:00"/>
    <n v="1750"/>
    <n v="3.508"/>
    <n v="7.9102857142857141"/>
  </r>
  <r>
    <s v="N"/>
    <s v="A321"/>
    <x v="4"/>
    <x v="0"/>
    <x v="7"/>
    <x v="255"/>
    <d v="2018-04-12T00:00:00"/>
    <d v="2018-04-23T00:00:00"/>
    <n v="6406"/>
    <n v="14454"/>
    <d v="2023-03-02T00:00:00"/>
    <n v="1785"/>
    <n v="3.588795518207283"/>
    <n v="8.0974789915966383"/>
  </r>
  <r>
    <s v="N"/>
    <s v="A321"/>
    <x v="4"/>
    <x v="0"/>
    <x v="7"/>
    <x v="256"/>
    <d v="2018-04-30T00:00:00"/>
    <d v="2018-05-10T00:00:00"/>
    <n v="6403"/>
    <n v="14735"/>
    <d v="2023-03-02T00:00:00"/>
    <n v="1767"/>
    <n v="3.6236559139784945"/>
    <n v="8.3389926428975674"/>
  </r>
  <r>
    <s v="N"/>
    <s v="A321"/>
    <x v="4"/>
    <x v="0"/>
    <x v="7"/>
    <x v="257"/>
    <d v="2018-04-09T00:00:00"/>
    <d v="2018-04-20T00:00:00"/>
    <n v="6655"/>
    <n v="14990"/>
    <d v="2023-03-02T00:00:00"/>
    <n v="1788"/>
    <n v="3.7220357941834452"/>
    <n v="8.383668903803132"/>
  </r>
  <r>
    <s v="N"/>
    <s v="A321"/>
    <x v="4"/>
    <x v="0"/>
    <x v="7"/>
    <x v="258"/>
    <d v="2018-06-08T00:00:00"/>
    <d v="2018-06-21T00:00:00"/>
    <n v="5782"/>
    <n v="13182"/>
    <d v="2023-03-02T00:00:00"/>
    <n v="1728"/>
    <n v="3.3460648148148149"/>
    <n v="7.6284722222222223"/>
  </r>
  <r>
    <s v="N"/>
    <s v="A321"/>
    <x v="4"/>
    <x v="0"/>
    <x v="7"/>
    <x v="259"/>
    <d v="2018-05-15T00:00:00"/>
    <d v="2018-05-29T00:00:00"/>
    <n v="6427"/>
    <n v="14404"/>
    <d v="2023-03-02T00:00:00"/>
    <n v="1752"/>
    <n v="3.6683789954337898"/>
    <n v="8.2214611872146115"/>
  </r>
  <r>
    <s v="N"/>
    <s v="A321"/>
    <x v="4"/>
    <x v="0"/>
    <x v="7"/>
    <x v="260"/>
    <d v="2018-05-24T00:00:00"/>
    <d v="2018-06-04T00:00:00"/>
    <n v="5918"/>
    <n v="13595"/>
    <d v="2023-03-02T00:00:00"/>
    <n v="1743"/>
    <n v="3.3952954675846243"/>
    <n v="7.7997705106138842"/>
  </r>
  <r>
    <s v="N"/>
    <s v="A321"/>
    <x v="4"/>
    <x v="0"/>
    <x v="7"/>
    <x v="261"/>
    <d v="2018-05-14T00:00:00"/>
    <d v="2018-05-25T00:00:00"/>
    <n v="6420"/>
    <n v="14431"/>
    <d v="2023-03-02T00:00:00"/>
    <n v="1753"/>
    <n v="3.6622932116371936"/>
    <n v="8.2321734169994301"/>
  </r>
  <r>
    <s v="N"/>
    <s v="A321"/>
    <x v="4"/>
    <x v="0"/>
    <x v="7"/>
    <x v="262"/>
    <d v="2018-05-31T00:00:00"/>
    <d v="2018-06-08T00:00:00"/>
    <n v="5958"/>
    <n v="13398"/>
    <d v="2023-03-02T00:00:00"/>
    <n v="1736"/>
    <n v="3.4320276497695854"/>
    <n v="7.717741935483871"/>
  </r>
  <r>
    <s v="N"/>
    <s v="A321"/>
    <x v="4"/>
    <x v="0"/>
    <x v="7"/>
    <x v="263"/>
    <d v="2018-05-15T00:00:00"/>
    <d v="2018-05-25T00:00:00"/>
    <n v="6125"/>
    <n v="13785"/>
    <d v="2023-03-02T00:00:00"/>
    <n v="1752"/>
    <n v="3.4960045662100456"/>
    <n v="7.868150684931507"/>
  </r>
  <r>
    <s v="N"/>
    <s v="A321"/>
    <x v="4"/>
    <x v="0"/>
    <x v="7"/>
    <x v="264"/>
    <d v="2018-06-26T00:00:00"/>
    <d v="2018-07-06T00:00:00"/>
    <n v="5882"/>
    <n v="13430"/>
    <d v="2023-03-02T00:00:00"/>
    <n v="1710"/>
    <n v="3.4397660818713449"/>
    <n v="7.8538011695906436"/>
  </r>
  <r>
    <s v="N"/>
    <s v="A321"/>
    <x v="4"/>
    <x v="0"/>
    <x v="7"/>
    <x v="265"/>
    <d v="2018-07-10T00:00:00"/>
    <d v="2018-07-19T00:00:00"/>
    <n v="5745"/>
    <n v="13221"/>
    <d v="2023-03-02T00:00:00"/>
    <n v="1696"/>
    <n v="3.3873820754716979"/>
    <n v="7.7954009433962268"/>
  </r>
  <r>
    <s v="N"/>
    <s v="A321"/>
    <x v="4"/>
    <x v="0"/>
    <x v="7"/>
    <x v="266"/>
    <d v="2018-06-27T00:00:00"/>
    <d v="2018-07-10T00:00:00"/>
    <n v="5709"/>
    <n v="12995"/>
    <d v="2023-03-02T00:00:00"/>
    <n v="1709"/>
    <n v="3.3405500292568755"/>
    <n v="7.6038619075482741"/>
  </r>
  <r>
    <s v="N"/>
    <s v="A321"/>
    <x v="4"/>
    <x v="0"/>
    <x v="7"/>
    <x v="267"/>
    <d v="2018-06-18T00:00:00"/>
    <d v="2018-06-27T00:00:00"/>
    <n v="5890"/>
    <n v="13428"/>
    <d v="2023-03-02T00:00:00"/>
    <n v="1718"/>
    <n v="3.4284051222351573"/>
    <n v="7.8160651920838182"/>
  </r>
  <r>
    <s v="N"/>
    <s v="A321"/>
    <x v="4"/>
    <x v="0"/>
    <x v="7"/>
    <x v="268"/>
    <d v="2018-06-29T00:00:00"/>
    <d v="2018-07-11T00:00:00"/>
    <n v="5793"/>
    <n v="13245"/>
    <d v="2023-03-02T00:00:00"/>
    <n v="1707"/>
    <n v="3.3936731107205622"/>
    <n v="7.759226713532513"/>
  </r>
  <r>
    <s v="N"/>
    <s v="A321"/>
    <x v="4"/>
    <x v="0"/>
    <x v="7"/>
    <x v="269"/>
    <d v="2018-07-11T00:00:00"/>
    <d v="2018-07-20T00:00:00"/>
    <n v="5749"/>
    <n v="13163"/>
    <d v="2023-03-02T00:00:00"/>
    <n v="1695"/>
    <n v="3.3917404129793511"/>
    <n v="7.765781710914454"/>
  </r>
  <r>
    <s v="N"/>
    <s v="A321"/>
    <x v="4"/>
    <x v="0"/>
    <x v="7"/>
    <x v="270"/>
    <d v="2018-07-31T00:00:00"/>
    <d v="2018-08-09T00:00:00"/>
    <n v="5638"/>
    <n v="13036"/>
    <d v="2023-03-02T00:00:00"/>
    <n v="1675"/>
    <n v="3.3659701492537315"/>
    <n v="7.7826865671641787"/>
  </r>
  <r>
    <s v="N"/>
    <s v="A321"/>
    <x v="4"/>
    <x v="0"/>
    <x v="7"/>
    <x v="271"/>
    <d v="2018-11-07T00:00:00"/>
    <d v="2018-11-19T00:00:00"/>
    <n v="5213"/>
    <n v="12087"/>
    <d v="2023-03-02T00:00:00"/>
    <n v="1576"/>
    <n v="3.3077411167512691"/>
    <n v="7.6694162436548226"/>
  </r>
  <r>
    <s v="N"/>
    <s v="A321"/>
    <x v="4"/>
    <x v="0"/>
    <x v="7"/>
    <x v="272"/>
    <d v="2019-01-23T00:00:00"/>
    <d v="2019-02-05T00:00:00"/>
    <n v="5380"/>
    <n v="12154"/>
    <d v="2023-03-02T00:00:00"/>
    <n v="1499"/>
    <n v="3.5890593729152767"/>
    <n v="8.108072048032021"/>
  </r>
  <r>
    <s v="N"/>
    <s v="A321"/>
    <x v="4"/>
    <x v="0"/>
    <x v="7"/>
    <x v="273"/>
    <d v="2019-01-30T00:00:00"/>
    <d v="2019-02-15T00:00:00"/>
    <n v="5237"/>
    <n v="12015"/>
    <d v="2023-03-02T00:00:00"/>
    <n v="1492"/>
    <n v="3.510053619302949"/>
    <n v="8.0529490616621988"/>
  </r>
  <r>
    <s v="N"/>
    <s v="A321"/>
    <x v="4"/>
    <x v="0"/>
    <x v="7"/>
    <x v="274"/>
    <d v="2019-01-29T00:00:00"/>
    <d v="2019-02-13T00:00:00"/>
    <n v="5251"/>
    <n v="12032"/>
    <d v="2023-03-02T00:00:00"/>
    <n v="1493"/>
    <n v="3.5170797052913598"/>
    <n v="8.0589417280642994"/>
  </r>
  <r>
    <s v="N"/>
    <s v="A321"/>
    <x v="4"/>
    <x v="0"/>
    <x v="7"/>
    <x v="275"/>
    <d v="2019-02-07T00:00:00"/>
    <d v="2019-02-22T00:00:00"/>
    <n v="5264"/>
    <n v="11957"/>
    <d v="2023-03-02T00:00:00"/>
    <n v="1484"/>
    <n v="3.5471698113207548"/>
    <n v="8.0572776280323453"/>
  </r>
  <r>
    <s v="N"/>
    <s v="A321"/>
    <x v="4"/>
    <x v="0"/>
    <x v="7"/>
    <x v="276"/>
    <d v="2019-02-28T00:00:00"/>
    <d v="2019-03-11T00:00:00"/>
    <n v="5173"/>
    <n v="11796"/>
    <d v="2023-03-02T00:00:00"/>
    <n v="1463"/>
    <n v="3.535885167464115"/>
    <n v="8.0628844839371148"/>
  </r>
  <r>
    <s v="N"/>
    <s v="A321"/>
    <x v="4"/>
    <x v="0"/>
    <x v="7"/>
    <x v="277"/>
    <d v="2019-02-13T00:00:00"/>
    <d v="2019-02-26T00:00:00"/>
    <n v="5356"/>
    <n v="12082"/>
    <d v="2023-03-02T00:00:00"/>
    <n v="1478"/>
    <n v="3.6238159675236807"/>
    <n v="8.1745602165087963"/>
  </r>
  <r>
    <s v="N"/>
    <s v="A321"/>
    <x v="4"/>
    <x v="0"/>
    <x v="7"/>
    <x v="278"/>
    <d v="2019-03-13T00:00:00"/>
    <d v="2019-03-22T00:00:00"/>
    <n v="5227"/>
    <n v="11687"/>
    <d v="2023-03-02T00:00:00"/>
    <n v="1450"/>
    <n v="3.6048275862068966"/>
    <n v="8.06"/>
  </r>
  <r>
    <s v="N"/>
    <s v="A321"/>
    <x v="4"/>
    <x v="0"/>
    <x v="7"/>
    <x v="279"/>
    <d v="2019-03-07T00:00:00"/>
    <d v="2019-03-19T00:00:00"/>
    <n v="5437"/>
    <n v="12270"/>
    <d v="2023-03-02T00:00:00"/>
    <n v="1456"/>
    <n v="3.7342032967032965"/>
    <n v="8.4271978021978029"/>
  </r>
  <r>
    <s v="N"/>
    <s v="A321"/>
    <x v="4"/>
    <x v="0"/>
    <x v="7"/>
    <x v="280"/>
    <d v="2019-03-21T00:00:00"/>
    <d v="2019-03-29T00:00:00"/>
    <n v="5235"/>
    <n v="12028"/>
    <d v="2023-03-02T00:00:00"/>
    <n v="1442"/>
    <n v="3.6303744798890429"/>
    <n v="8.3411927877947303"/>
  </r>
  <r>
    <s v="N"/>
    <s v="A321"/>
    <x v="4"/>
    <x v="0"/>
    <x v="7"/>
    <x v="281"/>
    <d v="2019-04-04T00:00:00"/>
    <d v="2019-04-15T00:00:00"/>
    <n v="5250"/>
    <n v="11879"/>
    <d v="2023-03-02T00:00:00"/>
    <n v="1428"/>
    <n v="3.6764705882352939"/>
    <n v="8.3186274509803919"/>
  </r>
  <r>
    <s v="N"/>
    <s v="A321"/>
    <x v="4"/>
    <x v="0"/>
    <x v="7"/>
    <x v="282"/>
    <d v="2019-04-25T00:00:00"/>
    <d v="2019-05-07T00:00:00"/>
    <n v="5249"/>
    <n v="11892"/>
    <d v="2023-03-02T00:00:00"/>
    <n v="1407"/>
    <n v="3.7306325515280738"/>
    <n v="8.452025586353944"/>
  </r>
  <r>
    <s v="N"/>
    <s v="A321"/>
    <x v="4"/>
    <x v="0"/>
    <x v="7"/>
    <x v="283"/>
    <d v="2019-04-11T00:00:00"/>
    <d v="2019-04-23T00:00:00"/>
    <n v="5098"/>
    <n v="11609"/>
    <d v="2023-03-02T00:00:00"/>
    <n v="1421"/>
    <n v="3.5876143560872626"/>
    <n v="8.1695988740323724"/>
  </r>
  <r>
    <s v="N"/>
    <s v="A321"/>
    <x v="4"/>
    <x v="0"/>
    <x v="7"/>
    <x v="284"/>
    <d v="2019-09-20T00:00:00"/>
    <d v="2019-10-01T00:00:00"/>
    <n v="4581"/>
    <n v="10518"/>
    <d v="2023-03-02T00:00:00"/>
    <n v="1259"/>
    <n v="3.6386020651310562"/>
    <n v="8.3542494042891189"/>
  </r>
  <r>
    <s v="N"/>
    <s v="A321"/>
    <x v="4"/>
    <x v="0"/>
    <x v="7"/>
    <x v="285"/>
    <d v="2019-05-16T00:00:00"/>
    <d v="2019-05-24T00:00:00"/>
    <n v="5140"/>
    <n v="11613"/>
    <d v="2023-03-02T00:00:00"/>
    <n v="1386"/>
    <n v="3.7085137085137085"/>
    <n v="8.3787878787878789"/>
  </r>
  <r>
    <s v="N"/>
    <s v="A321"/>
    <x v="4"/>
    <x v="0"/>
    <x v="7"/>
    <x v="286"/>
    <d v="2019-05-22T00:00:00"/>
    <d v="2019-05-31T00:00:00"/>
    <n v="5132"/>
    <n v="11509"/>
    <d v="2023-03-02T00:00:00"/>
    <n v="1380"/>
    <n v="3.7188405797101449"/>
    <n v="8.3398550724637683"/>
  </r>
  <r>
    <s v="N"/>
    <s v="A321"/>
    <x v="4"/>
    <x v="0"/>
    <x v="7"/>
    <x v="287"/>
    <d v="2019-05-01T00:00:00"/>
    <d v="2019-05-14T00:00:00"/>
    <n v="5210"/>
    <n v="11789"/>
    <d v="2023-03-02T00:00:00"/>
    <n v="1401"/>
    <n v="3.7187723054960742"/>
    <n v="8.4147037830121345"/>
  </r>
  <r>
    <s v="N"/>
    <s v="A321"/>
    <x v="4"/>
    <x v="0"/>
    <x v="7"/>
    <x v="288"/>
    <d v="2019-07-03T00:00:00"/>
    <d v="2019-07-15T00:00:00"/>
    <n v="4905"/>
    <n v="11197"/>
    <d v="2023-03-02T00:00:00"/>
    <n v="1338"/>
    <n v="3.6659192825112106"/>
    <n v="8.368460388639761"/>
  </r>
  <r>
    <s v="N"/>
    <s v="A321"/>
    <x v="4"/>
    <x v="0"/>
    <x v="7"/>
    <x v="289"/>
    <d v="2019-06-03T00:00:00"/>
    <d v="2019-06-14T00:00:00"/>
    <n v="5027"/>
    <n v="11460"/>
    <d v="2023-03-02T00:00:00"/>
    <n v="1368"/>
    <n v="3.6747076023391814"/>
    <n v="8.3771929824561404"/>
  </r>
  <r>
    <s v="N"/>
    <s v="A321"/>
    <x v="4"/>
    <x v="0"/>
    <x v="7"/>
    <x v="290"/>
    <d v="2019-06-06T00:00:00"/>
    <d v="2019-06-18T00:00:00"/>
    <n v="4986"/>
    <n v="11438"/>
    <d v="2023-03-02T00:00:00"/>
    <n v="1365"/>
    <n v="3.6527472527472526"/>
    <n v="8.3794871794871799"/>
  </r>
  <r>
    <s v="N"/>
    <s v="A321"/>
    <x v="4"/>
    <x v="0"/>
    <x v="7"/>
    <x v="291"/>
    <d v="2019-06-13T00:00:00"/>
    <d v="2019-06-25T00:00:00"/>
    <n v="4849"/>
    <n v="11062"/>
    <d v="2023-03-02T00:00:00"/>
    <n v="1358"/>
    <n v="3.5706921944035348"/>
    <n v="8.1458026509572896"/>
  </r>
  <r>
    <s v="N"/>
    <s v="A321"/>
    <x v="4"/>
    <x v="0"/>
    <x v="7"/>
    <x v="292"/>
    <d v="2019-10-15T00:00:00"/>
    <d v="2019-10-25T00:00:00"/>
    <n v="4450"/>
    <n v="10044"/>
    <d v="2023-03-02T00:00:00"/>
    <n v="1234"/>
    <n v="3.6061588330632093"/>
    <n v="8.1393841166936785"/>
  </r>
  <r>
    <s v="N"/>
    <s v="A321"/>
    <x v="4"/>
    <x v="0"/>
    <x v="7"/>
    <x v="293"/>
    <d v="2019-07-11T00:00:00"/>
    <d v="2019-07-18T00:00:00"/>
    <n v="4793"/>
    <n v="10654"/>
    <d v="2023-03-02T00:00:00"/>
    <n v="1330"/>
    <n v="3.6037593984962406"/>
    <n v="8.0105263157894733"/>
  </r>
  <r>
    <s v="N"/>
    <s v="A321"/>
    <x v="4"/>
    <x v="0"/>
    <x v="7"/>
    <x v="294"/>
    <d v="2019-09-27T00:00:00"/>
    <d v="2019-10-08T00:00:00"/>
    <n v="4555"/>
    <n v="10374"/>
    <d v="2023-03-02T00:00:00"/>
    <n v="1252"/>
    <n v="3.6381789137380194"/>
    <n v="8.2859424920127793"/>
  </r>
  <r>
    <s v="N"/>
    <s v="A321"/>
    <x v="4"/>
    <x v="0"/>
    <x v="7"/>
    <x v="295"/>
    <d v="2020-02-18T00:00:00"/>
    <d v="2020-03-05T00:00:00"/>
    <n v="3464"/>
    <n v="7687"/>
    <d v="2023-03-02T00:00:00"/>
    <n v="1108"/>
    <n v="3.1263537906137184"/>
    <n v="6.9377256317689531"/>
  </r>
  <r>
    <s v="N"/>
    <s v="A321"/>
    <x v="4"/>
    <x v="0"/>
    <x v="7"/>
    <x v="296"/>
    <d v="2019-07-18T00:00:00"/>
    <d v="2019-07-25T00:00:00"/>
    <n v="4850"/>
    <n v="11079"/>
    <d v="2023-03-02T00:00:00"/>
    <n v="1323"/>
    <n v="3.6659108087679515"/>
    <n v="8.3741496598639458"/>
  </r>
  <r>
    <s v="N"/>
    <s v="A321"/>
    <x v="4"/>
    <x v="0"/>
    <x v="7"/>
    <x v="297"/>
    <d v="2019-12-20T00:00:00"/>
    <d v="2019-12-31T00:00:00"/>
    <n v="4198"/>
    <n v="9430"/>
    <d v="2023-03-02T00:00:00"/>
    <n v="1168"/>
    <n v="3.5941780821917808"/>
    <n v="8.0736301369863011"/>
  </r>
  <r>
    <s v="N"/>
    <s v="A321"/>
    <x v="4"/>
    <x v="0"/>
    <x v="7"/>
    <x v="298"/>
    <d v="2019-07-24T00:00:00"/>
    <d v="2019-08-01T00:00:00"/>
    <n v="4704"/>
    <n v="10647"/>
    <d v="2023-03-02T00:00:00"/>
    <n v="1317"/>
    <n v="3.571753986332574"/>
    <n v="8.0842824601366736"/>
  </r>
  <r>
    <s v="N"/>
    <s v="A321"/>
    <x v="4"/>
    <x v="0"/>
    <x v="7"/>
    <x v="299"/>
    <d v="2019-08-06T00:00:00"/>
    <d v="2019-08-13T00:00:00"/>
    <n v="4771"/>
    <n v="10785"/>
    <d v="2023-03-02T00:00:00"/>
    <n v="1304"/>
    <n v="3.6587423312883436"/>
    <n v="8.2707055214723919"/>
  </r>
  <r>
    <s v="N"/>
    <s v="A321"/>
    <x v="4"/>
    <x v="0"/>
    <x v="7"/>
    <x v="300"/>
    <d v="2019-08-29T00:00:00"/>
    <d v="2019-09-10T00:00:00"/>
    <n v="4659"/>
    <n v="10337"/>
    <d v="2023-03-02T00:00:00"/>
    <n v="1281"/>
    <n v="3.6370023419203745"/>
    <n v="8.0694769711163161"/>
  </r>
  <r>
    <s v="N"/>
    <s v="A321"/>
    <x v="4"/>
    <x v="0"/>
    <x v="7"/>
    <x v="301"/>
    <d v="2019-08-29T00:00:00"/>
    <d v="2019-09-06T00:00:00"/>
    <n v="4723"/>
    <n v="10711"/>
    <d v="2023-03-02T00:00:00"/>
    <n v="1281"/>
    <n v="3.6869633099141295"/>
    <n v="8.3614363778298202"/>
  </r>
  <r>
    <s v="N"/>
    <s v="A321"/>
    <x v="4"/>
    <x v="0"/>
    <x v="7"/>
    <x v="302"/>
    <d v="2019-09-12T00:00:00"/>
    <d v="2019-09-23T00:00:00"/>
    <n v="4544"/>
    <n v="10109"/>
    <d v="2023-03-02T00:00:00"/>
    <n v="1267"/>
    <n v="3.5864246250986582"/>
    <n v="7.9786898184688244"/>
  </r>
  <r>
    <s v="N"/>
    <s v="A321"/>
    <x v="4"/>
    <x v="0"/>
    <x v="7"/>
    <x v="303"/>
    <d v="2019-09-23T00:00:00"/>
    <d v="2019-10-02T00:00:00"/>
    <n v="4484"/>
    <n v="10108"/>
    <d v="2023-03-02T00:00:00"/>
    <n v="1256"/>
    <n v="3.5700636942675161"/>
    <n v="8.0477707006369421"/>
  </r>
  <r>
    <s v="N"/>
    <s v="A321"/>
    <x v="4"/>
    <x v="0"/>
    <x v="7"/>
    <x v="304"/>
    <d v="2020-01-16T00:00:00"/>
    <d v="2020-01-28T00:00:00"/>
    <n v="4151"/>
    <n v="9391"/>
    <d v="2023-03-02T00:00:00"/>
    <n v="1141"/>
    <n v="3.6380368098159508"/>
    <n v="8.2304995617879051"/>
  </r>
  <r>
    <s v="N"/>
    <s v="A321"/>
    <x v="5"/>
    <x v="0"/>
    <x v="8"/>
    <x v="305"/>
    <d v="2023-02-27T00:00:00"/>
    <d v="2023-03-01T00:00:00"/>
    <n v="3"/>
    <n v="4"/>
    <d v="2023-03-02T00:00:00"/>
    <n v="3"/>
    <n v="1"/>
    <n v="1.3333333333333333"/>
  </r>
  <r>
    <s v="N"/>
    <s v="A321"/>
    <x v="5"/>
    <x v="0"/>
    <x v="9"/>
    <x v="306"/>
    <d v="2023-02-20T00:00:00"/>
    <d v="2023-02-22T00:00:00"/>
    <n v="5"/>
    <n v="16"/>
    <d v="2023-03-02T00:00:00"/>
    <n v="10"/>
    <n v="0.5"/>
    <n v="1.6"/>
  </r>
  <r>
    <s v="N"/>
    <s v="A321"/>
    <x v="5"/>
    <x v="1"/>
    <x v="8"/>
    <x v="307"/>
    <d v="2022-03-22T00:00:00"/>
    <d v="2022-04-25T00:00:00"/>
    <n v="813"/>
    <n v="3582"/>
    <d v="2023-03-02T00:00:00"/>
    <n v="345"/>
    <n v="2.3565217391304349"/>
    <n v="10.382608695652173"/>
  </r>
  <r>
    <s v="N"/>
    <s v="A321"/>
    <x v="5"/>
    <x v="1"/>
    <x v="8"/>
    <x v="308"/>
    <d v="2022-04-13T00:00:00"/>
    <d v="2022-05-11T00:00:00"/>
    <n v="780"/>
    <n v="3468"/>
    <d v="2023-03-02T00:00:00"/>
    <n v="323"/>
    <n v="2.414860681114551"/>
    <n v="10.736842105263158"/>
  </r>
  <r>
    <s v="N"/>
    <s v="A321"/>
    <x v="5"/>
    <x v="1"/>
    <x v="8"/>
    <x v="309"/>
    <d v="2022-05-31T00:00:00"/>
    <d v="2022-06-19T00:00:00"/>
    <n v="702"/>
    <n v="3180"/>
    <d v="2023-03-02T00:00:00"/>
    <n v="275"/>
    <n v="2.5527272727272727"/>
    <n v="11.563636363636364"/>
  </r>
  <r>
    <s v="N"/>
    <s v="A321"/>
    <x v="5"/>
    <x v="1"/>
    <x v="8"/>
    <x v="310"/>
    <d v="2022-07-21T00:00:00"/>
    <d v="2022-08-05T00:00:00"/>
    <n v="570"/>
    <n v="2500"/>
    <d v="2023-03-02T00:00:00"/>
    <n v="224"/>
    <n v="2.5446428571428572"/>
    <n v="11.160714285714286"/>
  </r>
  <r>
    <s v="N"/>
    <s v="A321"/>
    <x v="5"/>
    <x v="1"/>
    <x v="8"/>
    <x v="311"/>
    <d v="2022-09-20T00:00:00"/>
    <d v="2022-10-09T00:00:00"/>
    <n v="424"/>
    <n v="1803"/>
    <d v="2023-03-02T00:00:00"/>
    <n v="163"/>
    <n v="2.6012269938650308"/>
    <n v="11.061349693251534"/>
  </r>
  <r>
    <s v="N"/>
    <s v="A321"/>
    <x v="5"/>
    <x v="1"/>
    <x v="8"/>
    <x v="312"/>
    <d v="2022-11-15T00:00:00"/>
    <d v="2022-12-02T00:00:00"/>
    <n v="233"/>
    <n v="963"/>
    <d v="2023-03-02T00:00:00"/>
    <n v="107"/>
    <n v="2.1775700934579438"/>
    <n v="9"/>
  </r>
  <r>
    <s v="N"/>
    <s v="A321"/>
    <x v="5"/>
    <x v="1"/>
    <x v="8"/>
    <x v="313"/>
    <d v="2022-10-11T00:00:00"/>
    <d v="2022-10-27T00:00:00"/>
    <n v="351"/>
    <n v="1511"/>
    <d v="2023-03-02T00:00:00"/>
    <n v="142"/>
    <n v="2.471830985915493"/>
    <n v="10.640845070422536"/>
  </r>
  <r>
    <s v="N"/>
    <s v="A321"/>
    <x v="5"/>
    <x v="1"/>
    <x v="8"/>
    <x v="314"/>
    <d v="2022-09-19T00:00:00"/>
    <d v="2022-09-19T00:00:00"/>
    <n v="375"/>
    <n v="1657"/>
    <d v="2023-03-02T00:00:00"/>
    <n v="164"/>
    <n v="2.2865853658536586"/>
    <n v="10.103658536585366"/>
  </r>
  <r>
    <s v="N"/>
    <s v="A321"/>
    <x v="5"/>
    <x v="1"/>
    <x v="8"/>
    <x v="315"/>
    <d v="2022-10-27T00:00:00"/>
    <d v="2022-11-11T00:00:00"/>
    <n v="295"/>
    <n v="1299"/>
    <d v="2023-03-02T00:00:00"/>
    <n v="126"/>
    <n v="2.3412698412698414"/>
    <n v="10.30952380952381"/>
  </r>
  <r>
    <s v="N"/>
    <s v="A321"/>
    <x v="5"/>
    <x v="1"/>
    <x v="8"/>
    <x v="316"/>
    <d v="2022-07-27T00:00:00"/>
    <d v="2022-08-13T00:00:00"/>
    <n v="557"/>
    <n v="2426"/>
    <d v="2023-03-02T00:00:00"/>
    <n v="218"/>
    <n v="2.5550458715596331"/>
    <n v="11.128440366972477"/>
  </r>
  <r>
    <s v="N"/>
    <s v="A321"/>
    <x v="5"/>
    <x v="1"/>
    <x v="8"/>
    <x v="317"/>
    <d v="2022-08-24T00:00:00"/>
    <d v="2022-09-15T00:00:00"/>
    <n v="489"/>
    <n v="2137"/>
    <d v="2023-03-02T00:00:00"/>
    <n v="190"/>
    <n v="2.5736842105263156"/>
    <n v="11.247368421052631"/>
  </r>
  <r>
    <s v="N"/>
    <s v="A321"/>
    <x v="5"/>
    <x v="1"/>
    <x v="8"/>
    <x v="318"/>
    <d v="2022-12-19T00:00:00"/>
    <d v="2023-01-06T00:00:00"/>
    <n v="157"/>
    <n v="675"/>
    <d v="2023-03-02T00:00:00"/>
    <n v="73"/>
    <n v="2.1506849315068495"/>
    <n v="9.2465753424657535"/>
  </r>
  <r>
    <s v="N"/>
    <s v="A321"/>
    <x v="5"/>
    <x v="1"/>
    <x v="8"/>
    <x v="319"/>
    <d v="2022-10-10T00:00:00"/>
    <d v="2022-10-28T00:00:00"/>
    <n v="332"/>
    <n v="1434"/>
    <d v="2023-03-02T00:00:00"/>
    <n v="143"/>
    <n v="2.3216783216783217"/>
    <n v="10.027972027972028"/>
  </r>
  <r>
    <s v="N"/>
    <s v="A321"/>
    <x v="5"/>
    <x v="1"/>
    <x v="8"/>
    <x v="320"/>
    <d v="2022-12-21T00:00:00"/>
    <d v="2023-01-17T00:00:00"/>
    <n v="125"/>
    <n v="506"/>
    <d v="2023-03-02T00:00:00"/>
    <n v="71"/>
    <n v="1.7605633802816902"/>
    <n v="7.126760563380282"/>
  </r>
  <r>
    <s v="N"/>
    <s v="A321"/>
    <x v="5"/>
    <x v="1"/>
    <x v="8"/>
    <x v="321"/>
    <d v="2022-12-27T00:00:00"/>
    <d v="2023-01-19T00:00:00"/>
    <n v="121"/>
    <n v="499"/>
    <d v="2023-03-02T00:00:00"/>
    <n v="65"/>
    <n v="1.8615384615384616"/>
    <n v="7.6769230769230772"/>
  </r>
  <r>
    <s v="N"/>
    <s v="A321"/>
    <x v="5"/>
    <x v="1"/>
    <x v="8"/>
    <x v="322"/>
    <d v="2022-10-20T00:00:00"/>
    <d v="2022-11-03T00:00:00"/>
    <n v="332"/>
    <n v="1428"/>
    <d v="2023-03-02T00:00:00"/>
    <n v="133"/>
    <n v="2.4962406015037595"/>
    <n v="10.736842105263158"/>
  </r>
  <r>
    <s v="N"/>
    <s v="A321"/>
    <x v="5"/>
    <x v="1"/>
    <x v="8"/>
    <x v="323"/>
    <d v="2022-10-28T00:00:00"/>
    <d v="2022-11-17T00:00:00"/>
    <n v="269"/>
    <n v="1146"/>
    <d v="2023-03-02T00:00:00"/>
    <n v="125"/>
    <n v="2.1520000000000001"/>
    <n v="9.1679999999999993"/>
  </r>
  <r>
    <s v="N"/>
    <s v="A321"/>
    <x v="5"/>
    <x v="1"/>
    <x v="8"/>
    <x v="324"/>
    <d v="2022-12-29T00:00:00"/>
    <d v="2023-01-23T00:00:00"/>
    <n v="112"/>
    <n v="443"/>
    <d v="2023-03-02T00:00:00"/>
    <n v="63"/>
    <n v="1.7777777777777777"/>
    <n v="7.0317460317460316"/>
  </r>
  <r>
    <s v="N"/>
    <s v="A321"/>
    <x v="5"/>
    <x v="1"/>
    <x v="8"/>
    <x v="325"/>
    <d v="2022-11-14T00:00:00"/>
    <d v="2022-11-30T00:00:00"/>
    <n v="268"/>
    <n v="1115"/>
    <d v="2023-03-02T00:00:00"/>
    <n v="108"/>
    <n v="2.4814814814814814"/>
    <n v="10.324074074074074"/>
  </r>
  <r>
    <s v="N"/>
    <s v="A321"/>
    <x v="5"/>
    <x v="1"/>
    <x v="8"/>
    <x v="326"/>
    <d v="2022-12-12T00:00:00"/>
    <d v="2022-12-30T00:00:00"/>
    <n v="180"/>
    <n v="769"/>
    <d v="2023-03-02T00:00:00"/>
    <n v="80"/>
    <n v="2.25"/>
    <n v="9.6125000000000007"/>
  </r>
  <r>
    <s v="N"/>
    <s v="A321"/>
    <x v="5"/>
    <x v="1"/>
    <x v="8"/>
    <x v="327"/>
    <d v="2022-12-20T00:00:00"/>
    <d v="2023-01-11T00:00:00"/>
    <n v="133"/>
    <n v="542"/>
    <d v="2023-03-02T00:00:00"/>
    <n v="72"/>
    <n v="1.8472222222222223"/>
    <n v="7.5277777777777777"/>
  </r>
  <r>
    <s v="N"/>
    <s v="A321"/>
    <x v="5"/>
    <x v="1"/>
    <x v="8"/>
    <x v="328"/>
    <d v="2023-02-08T00:00:00"/>
    <d v="2023-02-23T00:00:00"/>
    <n v="30"/>
    <n v="72"/>
    <d v="2023-03-02T00:00:00"/>
    <n v="22"/>
    <n v="1.3636363636363635"/>
    <n v="3.2727272727272729"/>
  </r>
  <r>
    <s v="N"/>
    <s v="B717"/>
    <x v="6"/>
    <x v="0"/>
    <x v="10"/>
    <x v="329"/>
    <d v="1999-02-18T00:00:00"/>
    <d v="2015-07-17T00:00:00"/>
    <n v="42880"/>
    <n v="60325"/>
    <d v="2023-03-02T00:00:00"/>
    <n v="8778"/>
    <n v="4.8849396217817267"/>
    <n v="6.8722943722943723"/>
  </r>
  <r>
    <s v="N"/>
    <s v="B717"/>
    <x v="6"/>
    <x v="0"/>
    <x v="10"/>
    <x v="330"/>
    <d v="1999-04-09T00:00:00"/>
    <d v="2015-10-03T00:00:00"/>
    <n v="42142"/>
    <n v="59985"/>
    <d v="2023-03-02T00:00:00"/>
    <n v="8728"/>
    <n v="4.8283684692942259"/>
    <n v="6.8727085242896422"/>
  </r>
  <r>
    <s v="N"/>
    <s v="B717"/>
    <x v="6"/>
    <x v="0"/>
    <x v="10"/>
    <x v="331"/>
    <d v="1999-05-28T00:00:00"/>
    <d v="2015-05-26T00:00:00"/>
    <n v="43860"/>
    <n v="62217"/>
    <d v="2023-03-02T00:00:00"/>
    <n v="8679"/>
    <n v="5.0535776011061184"/>
    <n v="7.1686830279986173"/>
  </r>
  <r>
    <s v="N"/>
    <s v="B717"/>
    <x v="6"/>
    <x v="0"/>
    <x v="10"/>
    <x v="332"/>
    <d v="1999-07-12T00:00:00"/>
    <d v="2015-09-05T00:00:00"/>
    <n v="43549"/>
    <n v="61390"/>
    <d v="2023-03-02T00:00:00"/>
    <n v="8634"/>
    <n v="5.0438962242297896"/>
    <n v="7.1102617558489696"/>
  </r>
  <r>
    <s v="N"/>
    <s v="B717"/>
    <x v="6"/>
    <x v="0"/>
    <x v="10"/>
    <x v="333"/>
    <d v="1999-08-07T00:00:00"/>
    <d v="2015-09-14T00:00:00"/>
    <n v="43245"/>
    <n v="61264"/>
    <d v="2023-03-02T00:00:00"/>
    <n v="8608"/>
    <n v="5.023815055762082"/>
    <n v="7.1171003717472123"/>
  </r>
  <r>
    <s v="N"/>
    <s v="B717"/>
    <x v="6"/>
    <x v="0"/>
    <x v="10"/>
    <x v="334"/>
    <d v="1999-08-21T00:00:00"/>
    <d v="2016-02-04T00:00:00"/>
    <n v="42584"/>
    <n v="59991"/>
    <d v="2023-03-02T00:00:00"/>
    <n v="8594"/>
    <n v="4.9550849429834765"/>
    <n v="6.9805678380265306"/>
  </r>
  <r>
    <s v="N"/>
    <s v="B717"/>
    <x v="6"/>
    <x v="0"/>
    <x v="10"/>
    <x v="335"/>
    <d v="1999-09-18T00:00:00"/>
    <d v="2015-12-18T00:00:00"/>
    <n v="42021"/>
    <n v="59657"/>
    <d v="2023-03-02T00:00:00"/>
    <n v="8566"/>
    <n v="4.9055568526733602"/>
    <n v="6.96439411627364"/>
  </r>
  <r>
    <s v="N"/>
    <s v="B717"/>
    <x v="6"/>
    <x v="0"/>
    <x v="10"/>
    <x v="336"/>
    <d v="1999-10-04T00:00:00"/>
    <d v="2015-10-22T00:00:00"/>
    <n v="42628"/>
    <n v="60248"/>
    <d v="2023-03-02T00:00:00"/>
    <n v="8550"/>
    <n v="4.9857309941520471"/>
    <n v="7.0465497076023391"/>
  </r>
  <r>
    <s v="N"/>
    <s v="B717"/>
    <x v="6"/>
    <x v="0"/>
    <x v="10"/>
    <x v="337"/>
    <d v="1999-10-16T00:00:00"/>
    <d v="2015-08-07T00:00:00"/>
    <n v="43070"/>
    <n v="60966"/>
    <d v="2023-03-02T00:00:00"/>
    <n v="8538"/>
    <n v="5.044506910283439"/>
    <n v="7.1405481377371753"/>
  </r>
  <r>
    <s v="N"/>
    <s v="B717"/>
    <x v="6"/>
    <x v="0"/>
    <x v="10"/>
    <x v="338"/>
    <d v="2000-01-21T00:00:00"/>
    <d v="2015-10-12T00:00:00"/>
    <n v="39736"/>
    <n v="56877"/>
    <d v="2023-03-02T00:00:00"/>
    <n v="8441"/>
    <n v="4.7074991114796827"/>
    <n v="6.7381826797772773"/>
  </r>
  <r>
    <s v="N"/>
    <s v="B717"/>
    <x v="6"/>
    <x v="0"/>
    <x v="10"/>
    <x v="339"/>
    <d v="2000-03-07T00:00:00"/>
    <d v="2015-07-24T00:00:00"/>
    <n v="42454"/>
    <n v="59831"/>
    <d v="2023-03-02T00:00:00"/>
    <n v="8395"/>
    <n v="5.0570577724836214"/>
    <n v="7.1269803454437168"/>
  </r>
  <r>
    <s v="N"/>
    <s v="B717"/>
    <x v="6"/>
    <x v="0"/>
    <x v="10"/>
    <x v="340"/>
    <d v="2000-05-25T00:00:00"/>
    <d v="2015-09-24T00:00:00"/>
    <n v="42589"/>
    <n v="60165"/>
    <d v="2023-03-02T00:00:00"/>
    <n v="8316"/>
    <n v="5.1213323713323717"/>
    <n v="7.2348484848484844"/>
  </r>
  <r>
    <s v="N"/>
    <s v="B717"/>
    <x v="6"/>
    <x v="0"/>
    <x v="10"/>
    <x v="341"/>
    <d v="2000-07-31T00:00:00"/>
    <d v="2014-01-18T00:00:00"/>
    <n v="41513"/>
    <n v="58249"/>
    <d v="2023-03-02T00:00:00"/>
    <n v="8249"/>
    <n v="5.0324887865195782"/>
    <n v="7.0613407685780096"/>
  </r>
  <r>
    <s v="N"/>
    <s v="B717"/>
    <x v="6"/>
    <x v="0"/>
    <x v="10"/>
    <x v="342"/>
    <d v="2000-08-25T00:00:00"/>
    <d v="2014-03-17T00:00:00"/>
    <n v="43173"/>
    <n v="60176"/>
    <d v="2023-03-02T00:00:00"/>
    <n v="8224"/>
    <n v="5.2496352140077818"/>
    <n v="7.3171206225680931"/>
  </r>
  <r>
    <s v="N"/>
    <s v="B717"/>
    <x v="6"/>
    <x v="0"/>
    <x v="10"/>
    <x v="343"/>
    <d v="2000-10-02T00:00:00"/>
    <d v="2014-03-24T00:00:00"/>
    <n v="42548"/>
    <n v="60063"/>
    <d v="2023-03-02T00:00:00"/>
    <n v="8186"/>
    <n v="5.1976545321280234"/>
    <n v="7.3372831663816269"/>
  </r>
  <r>
    <s v="N"/>
    <s v="B717"/>
    <x v="6"/>
    <x v="0"/>
    <x v="10"/>
    <x v="344"/>
    <d v="2000-11-02T00:00:00"/>
    <d v="2014-05-02T00:00:00"/>
    <n v="36904"/>
    <n v="52993"/>
    <d v="2023-03-02T00:00:00"/>
    <n v="8155"/>
    <n v="4.5253218884120168"/>
    <n v="6.4982219497240958"/>
  </r>
  <r>
    <s v="N"/>
    <s v="B717"/>
    <x v="6"/>
    <x v="0"/>
    <x v="10"/>
    <x v="345"/>
    <d v="2000-12-04T00:00:00"/>
    <d v="2014-06-19T00:00:00"/>
    <n v="36925"/>
    <n v="53294"/>
    <d v="2023-03-02T00:00:00"/>
    <n v="8123"/>
    <n v="4.5457343346054415"/>
    <n v="6.5608765234519266"/>
  </r>
  <r>
    <s v="N"/>
    <s v="B717"/>
    <x v="6"/>
    <x v="0"/>
    <x v="10"/>
    <x v="346"/>
    <d v="2001-01-18T00:00:00"/>
    <d v="2014-07-02T00:00:00"/>
    <n v="36788"/>
    <n v="53136"/>
    <d v="2023-03-02T00:00:00"/>
    <n v="8078"/>
    <n v="4.554097548898242"/>
    <n v="6.5778658083684078"/>
  </r>
  <r>
    <s v="N"/>
    <s v="B717"/>
    <x v="6"/>
    <x v="0"/>
    <x v="10"/>
    <x v="347"/>
    <d v="2001-02-28T00:00:00"/>
    <d v="2014-07-31T00:00:00"/>
    <n v="36646"/>
    <n v="53000"/>
    <d v="2023-03-02T00:00:00"/>
    <n v="8037"/>
    <n v="4.5596615652606696"/>
    <n v="6.5945004354858776"/>
  </r>
  <r>
    <s v="N"/>
    <s v="B717"/>
    <x v="6"/>
    <x v="0"/>
    <x v="10"/>
    <x v="348"/>
    <d v="2001-03-05T00:00:00"/>
    <d v="2014-07-10T00:00:00"/>
    <n v="36654"/>
    <n v="53021"/>
    <d v="2023-03-02T00:00:00"/>
    <n v="8032"/>
    <n v="4.5634960159362548"/>
    <n v="6.601220119521912"/>
  </r>
  <r>
    <s v="N"/>
    <s v="B717"/>
    <x v="6"/>
    <x v="0"/>
    <x v="10"/>
    <x v="349"/>
    <d v="2001-04-09T00:00:00"/>
    <d v="2014-06-04T00:00:00"/>
    <n v="36635"/>
    <n v="52771"/>
    <d v="2023-03-02T00:00:00"/>
    <n v="7997"/>
    <n v="4.5810929098411908"/>
    <n v="6.5988495685882205"/>
  </r>
  <r>
    <s v="N"/>
    <s v="B717"/>
    <x v="6"/>
    <x v="0"/>
    <x v="10"/>
    <x v="350"/>
    <d v="2001-04-30T00:00:00"/>
    <d v="2015-02-22T00:00:00"/>
    <n v="38105"/>
    <n v="55099"/>
    <d v="2023-03-02T00:00:00"/>
    <n v="7976"/>
    <n v="4.7774573721163494"/>
    <n v="6.9080992978936813"/>
  </r>
  <r>
    <s v="N"/>
    <s v="B717"/>
    <x v="6"/>
    <x v="0"/>
    <x v="10"/>
    <x v="351"/>
    <d v="2001-05-08T00:00:00"/>
    <d v="2015-02-22T00:00:00"/>
    <n v="37482"/>
    <n v="54010"/>
    <d v="2023-03-02T00:00:00"/>
    <n v="7968"/>
    <n v="4.7040662650602414"/>
    <n v="6.7783634538152606"/>
  </r>
  <r>
    <s v="N"/>
    <s v="B717"/>
    <x v="6"/>
    <x v="0"/>
    <x v="10"/>
    <x v="352"/>
    <d v="2001-06-09T00:00:00"/>
    <d v="2015-05-01T00:00:00"/>
    <n v="39540"/>
    <n v="56786"/>
    <d v="2023-03-02T00:00:00"/>
    <n v="7936"/>
    <n v="4.982358870967742"/>
    <n v="7.155493951612903"/>
  </r>
  <r>
    <s v="N"/>
    <s v="B717"/>
    <x v="6"/>
    <x v="0"/>
    <x v="10"/>
    <x v="353"/>
    <d v="2001-07-13T00:00:00"/>
    <d v="2015-05-31T00:00:00"/>
    <n v="39990"/>
    <n v="57002"/>
    <d v="2023-03-02T00:00:00"/>
    <n v="7902"/>
    <n v="5.0607441154138195"/>
    <n v="7.213616805871931"/>
  </r>
  <r>
    <s v="N"/>
    <s v="B717"/>
    <x v="6"/>
    <x v="0"/>
    <x v="10"/>
    <x v="354"/>
    <d v="2001-08-17T00:00:00"/>
    <d v="2014-05-30T00:00:00"/>
    <n v="39257"/>
    <n v="55967"/>
    <d v="2023-03-02T00:00:00"/>
    <n v="7867"/>
    <n v="4.9900851658828014"/>
    <n v="7.1141477056056948"/>
  </r>
  <r>
    <s v="N"/>
    <s v="B717"/>
    <x v="6"/>
    <x v="0"/>
    <x v="10"/>
    <x v="355"/>
    <d v="2001-08-24T00:00:00"/>
    <d v="2014-10-16T00:00:00"/>
    <n v="36227"/>
    <n v="52470"/>
    <d v="2023-03-02T00:00:00"/>
    <n v="7860"/>
    <n v="4.6090330788804073"/>
    <n v="6.6755725190839694"/>
  </r>
  <r>
    <s v="N"/>
    <s v="B717"/>
    <x v="6"/>
    <x v="0"/>
    <x v="10"/>
    <x v="356"/>
    <d v="2001-09-10T00:00:00"/>
    <d v="2013-11-14T00:00:00"/>
    <n v="39475"/>
    <n v="55939"/>
    <d v="2023-03-02T00:00:00"/>
    <n v="7843"/>
    <n v="5.0331505801351524"/>
    <n v="7.1323473160780315"/>
  </r>
  <r>
    <s v="N"/>
    <s v="B717"/>
    <x v="6"/>
    <x v="0"/>
    <x v="10"/>
    <x v="357"/>
    <d v="2001-09-29T00:00:00"/>
    <d v="2013-10-31T00:00:00"/>
    <n v="39422"/>
    <n v="55644"/>
    <d v="2023-03-02T00:00:00"/>
    <n v="7824"/>
    <n v="5.0385991820040896"/>
    <n v="7.1119631901840492"/>
  </r>
  <r>
    <s v="N"/>
    <s v="B717"/>
    <x v="6"/>
    <x v="0"/>
    <x v="10"/>
    <x v="358"/>
    <d v="2001-10-13T00:00:00"/>
    <d v="2013-12-30T00:00:00"/>
    <n v="39214"/>
    <n v="55427"/>
    <d v="2023-03-02T00:00:00"/>
    <n v="7810"/>
    <n v="5.0209987195902688"/>
    <n v="7.0969270166453269"/>
  </r>
  <r>
    <s v="N"/>
    <s v="B717"/>
    <x v="6"/>
    <x v="0"/>
    <x v="10"/>
    <x v="359"/>
    <d v="2001-10-19T00:00:00"/>
    <d v="2014-09-23T00:00:00"/>
    <n v="35918"/>
    <n v="51547"/>
    <d v="2023-03-02T00:00:00"/>
    <n v="7804"/>
    <n v="4.6025115325474113"/>
    <n v="6.6052024602767814"/>
  </r>
  <r>
    <s v="N"/>
    <s v="B717"/>
    <x v="6"/>
    <x v="0"/>
    <x v="10"/>
    <x v="360"/>
    <d v="2001-11-03T00:00:00"/>
    <d v="2014-11-14T00:00:00"/>
    <n v="32895"/>
    <n v="48198"/>
    <d v="2023-03-02T00:00:00"/>
    <n v="7789"/>
    <n v="4.2232635768391322"/>
    <n v="6.1879573757863655"/>
  </r>
  <r>
    <s v="N"/>
    <s v="B717"/>
    <x v="6"/>
    <x v="0"/>
    <x v="10"/>
    <x v="361"/>
    <d v="2001-11-20T00:00:00"/>
    <d v="2014-09-11T00:00:00"/>
    <n v="39789"/>
    <n v="56250"/>
    <d v="2023-03-02T00:00:00"/>
    <n v="7772"/>
    <n v="5.1195316520844054"/>
    <n v="7.237519300051467"/>
  </r>
  <r>
    <s v="N"/>
    <s v="B717"/>
    <x v="6"/>
    <x v="0"/>
    <x v="10"/>
    <x v="362"/>
    <d v="2001-11-28T00:00:00"/>
    <d v="2015-04-10T00:00:00"/>
    <n v="39617"/>
    <n v="56867"/>
    <d v="2023-03-02T00:00:00"/>
    <n v="7764"/>
    <n v="5.1026532715095314"/>
    <n v="7.3244461617722827"/>
  </r>
  <r>
    <s v="N"/>
    <s v="B717"/>
    <x v="6"/>
    <x v="0"/>
    <x v="10"/>
    <x v="363"/>
    <d v="2001-12-21T00:00:00"/>
    <d v="2015-03-12T00:00:00"/>
    <n v="34363"/>
    <n v="50985"/>
    <d v="2023-03-02T00:00:00"/>
    <n v="7741"/>
    <n v="4.4390905567756107"/>
    <n v="6.5863583516341562"/>
  </r>
  <r>
    <s v="N"/>
    <s v="B717"/>
    <x v="6"/>
    <x v="0"/>
    <x v="10"/>
    <x v="364"/>
    <d v="2002-01-08T00:00:00"/>
    <d v="2016-01-04T00:00:00"/>
    <n v="32097"/>
    <n v="47466"/>
    <d v="2023-03-02T00:00:00"/>
    <n v="7723"/>
    <n v="4.1560274504726147"/>
    <n v="6.1460572316457336"/>
  </r>
  <r>
    <s v="N"/>
    <s v="B717"/>
    <x v="6"/>
    <x v="0"/>
    <x v="10"/>
    <x v="365"/>
    <d v="2002-01-28T00:00:00"/>
    <d v="2015-03-05T00:00:00"/>
    <n v="38825"/>
    <n v="55989"/>
    <d v="2023-03-02T00:00:00"/>
    <n v="7703"/>
    <n v="5.0402440607555494"/>
    <n v="7.2684668311047647"/>
  </r>
  <r>
    <s v="N"/>
    <s v="B717"/>
    <x v="6"/>
    <x v="0"/>
    <x v="10"/>
    <x v="366"/>
    <d v="2002-02-07T00:00:00"/>
    <d v="2014-01-15T00:00:00"/>
    <n v="32002"/>
    <n v="47021"/>
    <d v="2023-03-02T00:00:00"/>
    <n v="7693"/>
    <n v="4.1598856102950732"/>
    <n v="6.1121799038086575"/>
  </r>
  <r>
    <s v="N"/>
    <s v="B717"/>
    <x v="6"/>
    <x v="0"/>
    <x v="10"/>
    <x v="367"/>
    <d v="2002-02-20T00:00:00"/>
    <d v="2015-03-02T00:00:00"/>
    <n v="39527"/>
    <n v="56479"/>
    <d v="2023-03-02T00:00:00"/>
    <n v="7680"/>
    <n v="5.1467447916666664"/>
    <n v="7.3540364583333337"/>
  </r>
  <r>
    <s v="N"/>
    <s v="B717"/>
    <x v="6"/>
    <x v="0"/>
    <x v="10"/>
    <x v="368"/>
    <d v="2002-03-06T00:00:00"/>
    <d v="2013-12-23T00:00:00"/>
    <n v="36863"/>
    <n v="52490"/>
    <d v="2023-03-02T00:00:00"/>
    <n v="7666"/>
    <n v="4.8086355335246544"/>
    <n v="6.8471171406209237"/>
  </r>
  <r>
    <s v="N"/>
    <s v="B717"/>
    <x v="6"/>
    <x v="0"/>
    <x v="10"/>
    <x v="369"/>
    <d v="2002-04-02T00:00:00"/>
    <d v="2014-01-11T00:00:00"/>
    <n v="39074"/>
    <n v="55022"/>
    <d v="2023-03-02T00:00:00"/>
    <n v="7639"/>
    <n v="5.1150674172012041"/>
    <n v="7.2027752323602563"/>
  </r>
  <r>
    <s v="N"/>
    <s v="B717"/>
    <x v="6"/>
    <x v="0"/>
    <x v="10"/>
    <x v="370"/>
    <d v="2002-04-12T00:00:00"/>
    <d v="2013-11-07T00:00:00"/>
    <n v="39282"/>
    <n v="55899"/>
    <d v="2023-03-02T00:00:00"/>
    <n v="7629"/>
    <n v="5.1490365709791588"/>
    <n v="7.3271726307510816"/>
  </r>
  <r>
    <s v="N"/>
    <s v="B717"/>
    <x v="6"/>
    <x v="0"/>
    <x v="10"/>
    <x v="371"/>
    <d v="2002-05-08T00:00:00"/>
    <d v="2015-08-07T00:00:00"/>
    <n v="38217"/>
    <n v="54835"/>
    <d v="2023-03-02T00:00:00"/>
    <n v="7603"/>
    <n v="5.0265684598184928"/>
    <n v="7.2122846244903327"/>
  </r>
  <r>
    <s v="N"/>
    <s v="B717"/>
    <x v="6"/>
    <x v="0"/>
    <x v="10"/>
    <x v="372"/>
    <d v="2002-05-24T00:00:00"/>
    <d v="2013-11-15T00:00:00"/>
    <n v="39592"/>
    <n v="56220"/>
    <d v="2023-03-02T00:00:00"/>
    <n v="7587"/>
    <n v="5.2183998945564785"/>
    <n v="7.4100434954527481"/>
  </r>
  <r>
    <s v="N"/>
    <s v="B717"/>
    <x v="6"/>
    <x v="0"/>
    <x v="10"/>
    <x v="373"/>
    <d v="2002-07-05T00:00:00"/>
    <d v="2013-11-20T00:00:00"/>
    <n v="39218"/>
    <n v="55438"/>
    <d v="2023-03-02T00:00:00"/>
    <n v="7545"/>
    <n v="5.1978793903247187"/>
    <n v="7.3476474486414842"/>
  </r>
  <r>
    <s v="N"/>
    <s v="B717"/>
    <x v="6"/>
    <x v="0"/>
    <x v="10"/>
    <x v="374"/>
    <d v="2002-07-25T00:00:00"/>
    <d v="2015-06-12T00:00:00"/>
    <n v="37693"/>
    <n v="54207"/>
    <d v="2023-03-02T00:00:00"/>
    <n v="7525"/>
    <n v="5.0090365448504981"/>
    <n v="7.2035880398671095"/>
  </r>
  <r>
    <s v="N"/>
    <s v="B717"/>
    <x v="6"/>
    <x v="0"/>
    <x v="10"/>
    <x v="375"/>
    <d v="2002-08-15T00:00:00"/>
    <d v="2015-07-19T00:00:00"/>
    <n v="37854"/>
    <n v="55021"/>
    <d v="2023-03-02T00:00:00"/>
    <n v="7504"/>
    <n v="5.0445095948827294"/>
    <n v="7.3322228144989339"/>
  </r>
  <r>
    <s v="N"/>
    <s v="B717"/>
    <x v="6"/>
    <x v="0"/>
    <x v="10"/>
    <x v="376"/>
    <d v="2002-09-20T00:00:00"/>
    <d v="2014-03-03T00:00:00"/>
    <n v="38416"/>
    <n v="54212"/>
    <d v="2023-03-02T00:00:00"/>
    <n v="7468"/>
    <n v="5.1440814140332085"/>
    <n v="7.259239421531869"/>
  </r>
  <r>
    <s v="N"/>
    <s v="B717"/>
    <x v="6"/>
    <x v="0"/>
    <x v="10"/>
    <x v="377"/>
    <d v="2002-10-23T00:00:00"/>
    <d v="2013-12-10T00:00:00"/>
    <n v="38329"/>
    <n v="54718"/>
    <d v="2023-03-02T00:00:00"/>
    <n v="7435"/>
    <n v="5.1552118359112304"/>
    <n v="7.3595158036314725"/>
  </r>
  <r>
    <s v="N"/>
    <s v="B717"/>
    <x v="6"/>
    <x v="0"/>
    <x v="10"/>
    <x v="378"/>
    <d v="2002-11-15T00:00:00"/>
    <d v="2015-07-27T00:00:00"/>
    <n v="37163"/>
    <n v="53628"/>
    <d v="2023-03-02T00:00:00"/>
    <n v="7412"/>
    <n v="5.0138963842417699"/>
    <n v="7.2352941176470589"/>
  </r>
  <r>
    <s v="N"/>
    <s v="B717"/>
    <x v="6"/>
    <x v="0"/>
    <x v="10"/>
    <x v="379"/>
    <d v="2002-12-18T00:00:00"/>
    <d v="2015-06-19T00:00:00"/>
    <n v="36961"/>
    <n v="53866"/>
    <d v="2023-03-02T00:00:00"/>
    <n v="7379"/>
    <n v="5.0089443013958528"/>
    <n v="7.2999051361973164"/>
  </r>
  <r>
    <s v="N"/>
    <s v="B717"/>
    <x v="6"/>
    <x v="0"/>
    <x v="10"/>
    <x v="380"/>
    <d v="2004-04-10T00:00:00"/>
    <d v="2014-01-06T00:00:00"/>
    <n v="31265"/>
    <n v="45004"/>
    <d v="2023-03-02T00:00:00"/>
    <n v="6900"/>
    <n v="4.5311594202898551"/>
    <n v="6.5223188405797101"/>
  </r>
  <r>
    <s v="N"/>
    <s v="B717"/>
    <x v="6"/>
    <x v="0"/>
    <x v="10"/>
    <x v="381"/>
    <d v="2004-07-10T00:00:00"/>
    <d v="2014-02-01T00:00:00"/>
    <n v="31069"/>
    <n v="44701"/>
    <d v="2023-03-02T00:00:00"/>
    <n v="6809"/>
    <n v="4.5629314143045967"/>
    <n v="6.5649875165222502"/>
  </r>
  <r>
    <s v="N"/>
    <s v="B717"/>
    <x v="6"/>
    <x v="0"/>
    <x v="10"/>
    <x v="382"/>
    <d v="2004-08-29T00:00:00"/>
    <d v="2014-03-10T00:00:00"/>
    <n v="33844"/>
    <n v="48027"/>
    <d v="2023-03-02T00:00:00"/>
    <n v="6759"/>
    <n v="5.0072495931350796"/>
    <n v="7.1056369285397247"/>
  </r>
  <r>
    <s v="N"/>
    <s v="B717"/>
    <x v="6"/>
    <x v="0"/>
    <x v="10"/>
    <x v="383"/>
    <d v="2004-09-26T00:00:00"/>
    <d v="2014-02-18T00:00:00"/>
    <n v="29871"/>
    <n v="43186"/>
    <d v="2023-03-02T00:00:00"/>
    <n v="6731"/>
    <n v="4.4378249888575247"/>
    <n v="6.4159857376318525"/>
  </r>
  <r>
    <s v="N"/>
    <s v="B717"/>
    <x v="6"/>
    <x v="0"/>
    <x v="10"/>
    <x v="384"/>
    <d v="2004-11-23T00:00:00"/>
    <d v="2014-02-11T00:00:00"/>
    <n v="30162"/>
    <n v="43638"/>
    <d v="2023-03-02T00:00:00"/>
    <n v="6673"/>
    <n v="4.5200059943054098"/>
    <n v="6.5394874868874568"/>
  </r>
  <r>
    <s v="N"/>
    <s v="B717"/>
    <x v="6"/>
    <x v="0"/>
    <x v="10"/>
    <x v="385"/>
    <d v="2005-02-05T00:00:00"/>
    <d v="2014-02-24T00:00:00"/>
    <n v="33741"/>
    <n v="47375"/>
    <d v="2023-03-02T00:00:00"/>
    <n v="6599"/>
    <n v="5.1130474314290044"/>
    <n v="7.1791180481891192"/>
  </r>
  <r>
    <s v="N"/>
    <s v="B717"/>
    <x v="6"/>
    <x v="0"/>
    <x v="10"/>
    <x v="386"/>
    <d v="2005-03-26T00:00:00"/>
    <d v="2014-10-02T00:00:00"/>
    <n v="28382"/>
    <n v="41493"/>
    <d v="2023-03-02T00:00:00"/>
    <n v="6550"/>
    <n v="4.3331297709923664"/>
    <n v="6.3348091603053431"/>
  </r>
  <r>
    <s v="N"/>
    <s v="B717"/>
    <x v="6"/>
    <x v="0"/>
    <x v="10"/>
    <x v="387"/>
    <d v="2005-04-25T00:00:00"/>
    <d v="2014-11-20T00:00:00"/>
    <n v="28174"/>
    <n v="41296"/>
    <d v="2023-03-02T00:00:00"/>
    <n v="6520"/>
    <n v="4.3211656441717787"/>
    <n v="6.3337423312883434"/>
  </r>
  <r>
    <s v="N"/>
    <s v="B717"/>
    <x v="6"/>
    <x v="0"/>
    <x v="10"/>
    <x v="388"/>
    <d v="2005-08-21T00:00:00"/>
    <d v="2015-02-05T00:00:00"/>
    <n v="29377"/>
    <n v="42310"/>
    <d v="2023-03-02T00:00:00"/>
    <n v="6402"/>
    <n v="4.5887222742892844"/>
    <n v="6.6088722274289289"/>
  </r>
  <r>
    <s v="N"/>
    <s v="B717"/>
    <x v="6"/>
    <x v="0"/>
    <x v="10"/>
    <x v="389"/>
    <d v="2005-10-17T00:00:00"/>
    <d v="2015-04-22T00:00:00"/>
    <n v="29000"/>
    <n v="41865"/>
    <d v="2023-03-02T00:00:00"/>
    <n v="6345"/>
    <n v="4.5705279747832943"/>
    <n v="6.5981087470449173"/>
  </r>
  <r>
    <s v="N"/>
    <s v="B717"/>
    <x v="6"/>
    <x v="0"/>
    <x v="10"/>
    <x v="390"/>
    <d v="2006-03-23T00:00:00"/>
    <d v="2015-01-14T00:00:00"/>
    <n v="30218"/>
    <n v="43038"/>
    <d v="2023-03-02T00:00:00"/>
    <n v="6188"/>
    <n v="4.8833225597931484"/>
    <n v="6.9550743374272788"/>
  </r>
  <r>
    <s v="N"/>
    <s v="B717"/>
    <x v="6"/>
    <x v="0"/>
    <x v="10"/>
    <x v="391"/>
    <d v="2006-04-18T00:00:00"/>
    <d v="2015-05-14T00:00:00"/>
    <n v="28627"/>
    <n v="41080"/>
    <d v="2023-03-02T00:00:00"/>
    <n v="6162"/>
    <n v="4.6457319052255759"/>
    <n v="6.666666666666667"/>
  </r>
  <r>
    <s v="N"/>
    <s v="B717"/>
    <x v="6"/>
    <x v="0"/>
    <x v="10"/>
    <x v="392"/>
    <d v="1999-12-29T00:00:00"/>
    <d v="2015-11-16T00:00:00"/>
    <n v="37794"/>
    <n v="52879"/>
    <d v="2023-03-02T00:00:00"/>
    <n v="8464"/>
    <n v="4.4652646502835536"/>
    <n v="6.2475189035916827"/>
  </r>
  <r>
    <s v="N"/>
    <s v="B717"/>
    <x v="6"/>
    <x v="0"/>
    <x v="10"/>
    <x v="393"/>
    <d v="2000-02-09T00:00:00"/>
    <d v="2013-10-22T00:00:00"/>
    <n v="36869"/>
    <n v="51367"/>
    <d v="2023-03-02T00:00:00"/>
    <n v="8422"/>
    <n v="4.3777012586084068"/>
    <n v="6.09914509617668"/>
  </r>
  <r>
    <s v="N"/>
    <s v="B717"/>
    <x v="6"/>
    <x v="0"/>
    <x v="10"/>
    <x v="394"/>
    <d v="2000-03-22T00:00:00"/>
    <d v="2014-01-10T00:00:00"/>
    <n v="38558"/>
    <n v="53619"/>
    <d v="2023-03-02T00:00:00"/>
    <n v="8380"/>
    <n v="4.6011933174224344"/>
    <n v="6.3984486873508351"/>
  </r>
  <r>
    <s v="N"/>
    <s v="B717"/>
    <x v="6"/>
    <x v="0"/>
    <x v="10"/>
    <x v="395"/>
    <d v="2000-04-17T00:00:00"/>
    <d v="2013-12-12T00:00:00"/>
    <n v="36813"/>
    <n v="51756"/>
    <d v="2023-03-02T00:00:00"/>
    <n v="8354"/>
    <n v="4.406631553746708"/>
    <n v="6.1953555183145799"/>
  </r>
  <r>
    <s v="N"/>
    <s v="B717"/>
    <x v="6"/>
    <x v="0"/>
    <x v="10"/>
    <x v="396"/>
    <d v="2000-05-02T00:00:00"/>
    <d v="2015-05-11T00:00:00"/>
    <n v="36638"/>
    <n v="51934"/>
    <d v="2023-03-02T00:00:00"/>
    <n v="8339"/>
    <n v="4.3935723707878642"/>
    <n v="6.2278450653555586"/>
  </r>
  <r>
    <s v="N"/>
    <s v="B717"/>
    <x v="6"/>
    <x v="0"/>
    <x v="10"/>
    <x v="397"/>
    <d v="2000-06-13T00:00:00"/>
    <d v="2016-01-04T00:00:00"/>
    <n v="36955"/>
    <n v="51721"/>
    <d v="2023-03-02T00:00:00"/>
    <n v="8297"/>
    <n v="4.4540195251295653"/>
    <n v="6.2336989273231289"/>
  </r>
  <r>
    <s v="N"/>
    <s v="B717"/>
    <x v="6"/>
    <x v="0"/>
    <x v="10"/>
    <x v="398"/>
    <d v="2000-07-06T00:00:00"/>
    <d v="2014-12-21T00:00:00"/>
    <n v="40384"/>
    <n v="47058"/>
    <d v="2023-03-02T00:00:00"/>
    <n v="8274"/>
    <n v="4.8808315204254287"/>
    <n v="5.6874546773023926"/>
  </r>
  <r>
    <s v="N"/>
    <s v="B717"/>
    <x v="6"/>
    <x v="0"/>
    <x v="10"/>
    <x v="399"/>
    <d v="2000-07-25T00:00:00"/>
    <d v="2014-01-22T00:00:00"/>
    <n v="39536"/>
    <n v="54479"/>
    <d v="2023-03-02T00:00:00"/>
    <n v="8255"/>
    <n v="4.7893397940642037"/>
    <n v="6.5995154451847364"/>
  </r>
  <r>
    <s v="N"/>
    <s v="B717"/>
    <x v="6"/>
    <x v="0"/>
    <x v="10"/>
    <x v="400"/>
    <d v="2000-08-15T00:00:00"/>
    <d v="2015-03-20T00:00:00"/>
    <n v="40058"/>
    <n v="55914"/>
    <d v="2023-03-02T00:00:00"/>
    <n v="8234"/>
    <n v="4.8649502064610157"/>
    <n v="6.79062424095215"/>
  </r>
  <r>
    <s v="N"/>
    <s v="B717"/>
    <x v="6"/>
    <x v="0"/>
    <x v="10"/>
    <x v="401"/>
    <d v="2000-09-15T00:00:00"/>
    <d v="2014-04-07T00:00:00"/>
    <n v="39071"/>
    <n v="54052"/>
    <d v="2023-03-02T00:00:00"/>
    <n v="8203"/>
    <n v="4.7630135316347681"/>
    <n v="6.5892965988053147"/>
  </r>
  <r>
    <s v="N"/>
    <s v="B717"/>
    <x v="6"/>
    <x v="0"/>
    <x v="10"/>
    <x v="402"/>
    <d v="2000-09-24T00:00:00"/>
    <d v="2014-05-02T00:00:00"/>
    <n v="38898"/>
    <n v="54285"/>
    <d v="2023-03-02T00:00:00"/>
    <n v="8194"/>
    <n v="4.7471320478398829"/>
    <n v="6.6249694898706366"/>
  </r>
  <r>
    <s v="N"/>
    <s v="B717"/>
    <x v="6"/>
    <x v="0"/>
    <x v="10"/>
    <x v="403"/>
    <d v="2000-10-17T00:00:00"/>
    <d v="2014-04-11T00:00:00"/>
    <n v="39271"/>
    <n v="54247"/>
    <d v="2023-03-02T00:00:00"/>
    <n v="8171"/>
    <n v="4.8061436788642764"/>
    <n v="6.6389670786929385"/>
  </r>
  <r>
    <s v="N"/>
    <s v="B717"/>
    <x v="6"/>
    <x v="0"/>
    <x v="10"/>
    <x v="404"/>
    <d v="2000-10-26T00:00:00"/>
    <d v="2014-05-24T00:00:00"/>
    <n v="38395"/>
    <n v="53777"/>
    <d v="2023-03-02T00:00:00"/>
    <n v="8162"/>
    <n v="4.7041166380789026"/>
    <n v="6.588703749081108"/>
  </r>
  <r>
    <s v="N"/>
    <s v="B717"/>
    <x v="6"/>
    <x v="0"/>
    <x v="10"/>
    <x v="405"/>
    <d v="2000-11-10T00:00:00"/>
    <d v="2015-07-02T00:00:00"/>
    <n v="39467"/>
    <n v="45982"/>
    <d v="2023-03-02T00:00:00"/>
    <n v="8147"/>
    <n v="4.8443598870749973"/>
    <n v="5.6440407511967594"/>
  </r>
  <r>
    <s v="N"/>
    <s v="B717"/>
    <x v="6"/>
    <x v="0"/>
    <x v="10"/>
    <x v="406"/>
    <d v="2000-11-20T00:00:00"/>
    <d v="2014-04-24T00:00:00"/>
    <n v="38345"/>
    <n v="53813"/>
    <d v="2023-03-02T00:00:00"/>
    <n v="8137"/>
    <n v="4.7124247265576997"/>
    <n v="6.6133710212609067"/>
  </r>
  <r>
    <s v="N"/>
    <s v="B717"/>
    <x v="6"/>
    <x v="0"/>
    <x v="10"/>
    <x v="407"/>
    <d v="2000-12-21T00:00:00"/>
    <d v="2014-06-16T00:00:00"/>
    <n v="34547"/>
    <n v="49513"/>
    <d v="2023-03-02T00:00:00"/>
    <n v="8106"/>
    <n v="4.2619047619047619"/>
    <n v="6.1081914631137426"/>
  </r>
  <r>
    <s v="N"/>
    <s v="B717"/>
    <x v="6"/>
    <x v="0"/>
    <x v="10"/>
    <x v="408"/>
    <d v="2001-01-22T00:00:00"/>
    <d v="2014-06-12T00:00:00"/>
    <n v="38262"/>
    <n v="53444"/>
    <d v="2023-03-02T00:00:00"/>
    <n v="8074"/>
    <n v="4.7389150359177608"/>
    <n v="6.6192717364379492"/>
  </r>
  <r>
    <s v="N"/>
    <s v="B717"/>
    <x v="6"/>
    <x v="0"/>
    <x v="10"/>
    <x v="409"/>
    <d v="2001-02-14T00:00:00"/>
    <d v="2014-07-24T00:00:00"/>
    <n v="34749"/>
    <n v="49722"/>
    <d v="2023-03-02T00:00:00"/>
    <n v="8051"/>
    <n v="4.3161098000248419"/>
    <n v="6.1758787728232516"/>
  </r>
  <r>
    <s v="N"/>
    <s v="B717"/>
    <x v="6"/>
    <x v="0"/>
    <x v="10"/>
    <x v="410"/>
    <d v="2001-02-20T00:00:00"/>
    <d v="2014-07-17T00:00:00"/>
    <n v="34761"/>
    <n v="49692"/>
    <d v="2023-03-02T00:00:00"/>
    <n v="8045"/>
    <n v="4.3208203853325049"/>
    <n v="6.1767557489123677"/>
  </r>
  <r>
    <s v="N"/>
    <s v="B717"/>
    <x v="6"/>
    <x v="0"/>
    <x v="10"/>
    <x v="411"/>
    <d v="2001-03-21T00:00:00"/>
    <d v="2014-08-15T00:00:00"/>
    <n v="34676"/>
    <n v="49451"/>
    <d v="2023-03-02T00:00:00"/>
    <n v="8016"/>
    <n v="4.3258483033932134"/>
    <n v="6.1690369261477045"/>
  </r>
  <r>
    <s v="N"/>
    <s v="B717"/>
    <x v="6"/>
    <x v="0"/>
    <x v="10"/>
    <x v="412"/>
    <d v="2001-04-16T00:00:00"/>
    <d v="2014-10-23T00:00:00"/>
    <n v="32250"/>
    <n v="46140"/>
    <d v="2023-03-02T00:00:00"/>
    <n v="7990"/>
    <n v="4.0362953692115147"/>
    <n v="5.7747183979974972"/>
  </r>
  <r>
    <s v="N"/>
    <s v="B717"/>
    <x v="6"/>
    <x v="0"/>
    <x v="10"/>
    <x v="413"/>
    <d v="2001-05-12T00:00:00"/>
    <d v="2014-12-19T00:00:00"/>
    <n v="38729"/>
    <n v="54570"/>
    <d v="2023-03-02T00:00:00"/>
    <n v="7964"/>
    <n v="4.8630085384229034"/>
    <n v="6.852084379708689"/>
  </r>
  <r>
    <s v="N"/>
    <s v="B717"/>
    <x v="6"/>
    <x v="0"/>
    <x v="10"/>
    <x v="414"/>
    <d v="2001-05-18T00:00:00"/>
    <d v="2015-01-22T00:00:00"/>
    <n v="36280"/>
    <n v="51598"/>
    <d v="2023-03-02T00:00:00"/>
    <n v="7958"/>
    <n v="4.5589344056295555"/>
    <n v="6.4837898969590348"/>
  </r>
  <r>
    <s v="N"/>
    <s v="B717"/>
    <x v="6"/>
    <x v="0"/>
    <x v="10"/>
    <x v="415"/>
    <d v="2001-07-06T00:00:00"/>
    <d v="2014-11-21T00:00:00"/>
    <n v="35712"/>
    <n v="50212"/>
    <d v="2023-03-02T00:00:00"/>
    <n v="7909"/>
    <n v="4.5153622455430522"/>
    <n v="6.3487166519155389"/>
  </r>
  <r>
    <s v="N"/>
    <s v="B717"/>
    <x v="6"/>
    <x v="0"/>
    <x v="10"/>
    <x v="416"/>
    <d v="2001-06-26T00:00:00"/>
    <d v="2014-09-05T00:00:00"/>
    <n v="38975"/>
    <n v="47949"/>
    <d v="2023-03-02T00:00:00"/>
    <n v="7919"/>
    <n v="4.9217072862735192"/>
    <n v="6.0549311781790633"/>
  </r>
  <r>
    <s v="N"/>
    <s v="B737"/>
    <x v="7"/>
    <x v="0"/>
    <x v="11"/>
    <x v="417"/>
    <d v="1998-10-21T00:00:00"/>
    <d v="1998-10-29T00:00:00"/>
    <n v="29796"/>
    <n v="71896"/>
    <d v="2023-03-02T00:00:00"/>
    <n v="8898"/>
    <n v="3.3486176668914363"/>
    <n v="8.0800179815688917"/>
  </r>
  <r>
    <s v="N"/>
    <s v="B737"/>
    <x v="7"/>
    <x v="0"/>
    <x v="11"/>
    <x v="418"/>
    <d v="1998-10-25T00:00:00"/>
    <d v="1998-11-27T00:00:00"/>
    <n v="29988"/>
    <n v="72427"/>
    <d v="2023-03-02T00:00:00"/>
    <n v="8894"/>
    <n v="3.3717112660220372"/>
    <n v="8.1433550708342697"/>
  </r>
  <r>
    <s v="N"/>
    <s v="B737"/>
    <x v="7"/>
    <x v="0"/>
    <x v="11"/>
    <x v="419"/>
    <d v="1998-10-27T00:00:00"/>
    <d v="1998-11-17T00:00:00"/>
    <n v="30310"/>
    <n v="73155"/>
    <d v="2023-03-02T00:00:00"/>
    <n v="8892"/>
    <n v="3.4086819613135404"/>
    <n v="8.2270580296896085"/>
  </r>
  <r>
    <s v="N"/>
    <s v="B737"/>
    <x v="7"/>
    <x v="0"/>
    <x v="11"/>
    <x v="420"/>
    <d v="1998-10-28T00:00:00"/>
    <d v="1998-11-23T00:00:00"/>
    <n v="29391"/>
    <n v="72469"/>
    <d v="2023-03-02T00:00:00"/>
    <n v="8891"/>
    <n v="3.3057023956810259"/>
    <n v="8.150826678663817"/>
  </r>
  <r>
    <s v="N"/>
    <s v="B737"/>
    <x v="7"/>
    <x v="0"/>
    <x v="11"/>
    <x v="421"/>
    <d v="1998-11-22T00:00:00"/>
    <d v="1998-12-15T00:00:00"/>
    <n v="30212"/>
    <n v="73874"/>
    <d v="2023-03-02T00:00:00"/>
    <n v="8866"/>
    <n v="3.4076246334310851"/>
    <n v="8.3322806226032036"/>
  </r>
  <r>
    <s v="N"/>
    <s v="B737"/>
    <x v="7"/>
    <x v="0"/>
    <x v="11"/>
    <x v="422"/>
    <d v="1999-01-14T00:00:00"/>
    <d v="1999-01-20T00:00:00"/>
    <n v="30756"/>
    <n v="75366"/>
    <d v="2023-03-02T00:00:00"/>
    <n v="8813"/>
    <n v="3.4898445478270737"/>
    <n v="8.551685010779531"/>
  </r>
  <r>
    <s v="N"/>
    <s v="B737"/>
    <x v="7"/>
    <x v="0"/>
    <x v="11"/>
    <x v="423"/>
    <d v="1999-05-09T00:00:00"/>
    <d v="1999-05-14T00:00:00"/>
    <n v="29075"/>
    <n v="72550"/>
    <d v="2023-03-02T00:00:00"/>
    <n v="8698"/>
    <n v="3.3427224649344676"/>
    <n v="8.3409979305587498"/>
  </r>
  <r>
    <s v="N"/>
    <s v="B737"/>
    <x v="7"/>
    <x v="0"/>
    <x v="11"/>
    <x v="424"/>
    <d v="1999-08-12T00:00:00"/>
    <d v="1999-08-18T00:00:00"/>
    <n v="28842"/>
    <n v="71787"/>
    <d v="2023-03-02T00:00:00"/>
    <n v="8603"/>
    <n v="3.35255143554574"/>
    <n v="8.3444147390445185"/>
  </r>
  <r>
    <s v="N"/>
    <s v="B737"/>
    <x v="7"/>
    <x v="0"/>
    <x v="11"/>
    <x v="425"/>
    <d v="1999-08-23T00:00:00"/>
    <d v="1999-08-25T00:00:00"/>
    <n v="28830"/>
    <n v="72201"/>
    <d v="2023-03-02T00:00:00"/>
    <n v="8592"/>
    <n v="3.3554469273743015"/>
    <n v="8.4032821229050274"/>
  </r>
  <r>
    <s v="N"/>
    <s v="B737"/>
    <x v="7"/>
    <x v="0"/>
    <x v="11"/>
    <x v="426"/>
    <d v="1999-09-10T00:00:00"/>
    <d v="1999-09-27T00:00:00"/>
    <n v="29047"/>
    <n v="73174"/>
    <d v="2023-03-02T00:00:00"/>
    <n v="8574"/>
    <n v="3.387800326568696"/>
    <n v="8.5344063447632372"/>
  </r>
  <r>
    <s v="N"/>
    <s v="B737"/>
    <x v="7"/>
    <x v="0"/>
    <x v="11"/>
    <x v="427"/>
    <d v="1999-09-09T00:00:00"/>
    <d v="1999-09-16T00:00:00"/>
    <n v="28926"/>
    <n v="72976"/>
    <d v="2023-03-02T00:00:00"/>
    <n v="8575"/>
    <n v="3.3732944606413993"/>
    <n v="8.5103206997084548"/>
  </r>
  <r>
    <s v="N"/>
    <s v="B737"/>
    <x v="7"/>
    <x v="0"/>
    <x v="11"/>
    <x v="428"/>
    <d v="1999-10-12T00:00:00"/>
    <d v="1999-10-13T00:00:00"/>
    <n v="28817"/>
    <n v="72318"/>
    <d v="2023-03-02T00:00:00"/>
    <n v="8542"/>
    <n v="3.3735659096230393"/>
    <n v="8.4661671739639424"/>
  </r>
  <r>
    <s v="N"/>
    <s v="B737"/>
    <x v="7"/>
    <x v="0"/>
    <x v="11"/>
    <x v="429"/>
    <d v="1999-10-18T00:00:00"/>
    <d v="1999-10-22T00:00:00"/>
    <n v="28565"/>
    <n v="71492"/>
    <d v="2023-03-02T00:00:00"/>
    <n v="8536"/>
    <n v="3.346415182755389"/>
    <n v="8.3753514526710404"/>
  </r>
  <r>
    <s v="N"/>
    <s v="B737"/>
    <x v="7"/>
    <x v="0"/>
    <x v="11"/>
    <x v="430"/>
    <d v="1999-11-21T00:00:00"/>
    <d v="1999-11-23T00:00:00"/>
    <n v="28506"/>
    <n v="71649"/>
    <d v="2023-03-02T00:00:00"/>
    <n v="8502"/>
    <n v="3.3528581510232884"/>
    <n v="8.4273112208892034"/>
  </r>
  <r>
    <s v="N"/>
    <s v="B737"/>
    <x v="7"/>
    <x v="0"/>
    <x v="11"/>
    <x v="431"/>
    <d v="1999-11-12T00:00:00"/>
    <d v="1999-11-22T00:00:00"/>
    <n v="29115"/>
    <n v="72634"/>
    <d v="2023-03-02T00:00:00"/>
    <n v="8511"/>
    <n v="3.4208671131476911"/>
    <n v="8.5341322993772764"/>
  </r>
  <r>
    <s v="N"/>
    <s v="B737"/>
    <x v="7"/>
    <x v="0"/>
    <x v="11"/>
    <x v="432"/>
    <d v="1999-12-20T00:00:00"/>
    <d v="1999-12-22T00:00:00"/>
    <n v="27763"/>
    <n v="69970"/>
    <d v="2023-03-02T00:00:00"/>
    <n v="8473"/>
    <n v="3.2766434556827568"/>
    <n v="8.2579959872536293"/>
  </r>
  <r>
    <s v="N"/>
    <s v="B737"/>
    <x v="7"/>
    <x v="0"/>
    <x v="11"/>
    <x v="433"/>
    <d v="2000-01-13T00:00:00"/>
    <d v="2000-01-19T00:00:00"/>
    <n v="28328"/>
    <n v="70852"/>
    <d v="2023-03-02T00:00:00"/>
    <n v="8449"/>
    <n v="3.3528228192685523"/>
    <n v="8.3858444786365247"/>
  </r>
  <r>
    <s v="N"/>
    <s v="B737"/>
    <x v="7"/>
    <x v="0"/>
    <x v="11"/>
    <x v="434"/>
    <d v="2000-01-29T00:00:00"/>
    <d v="2000-02-03T00:00:00"/>
    <n v="28615"/>
    <n v="71649"/>
    <d v="2023-03-02T00:00:00"/>
    <n v="8433"/>
    <n v="3.3932171232064507"/>
    <n v="8.4962646744930623"/>
  </r>
  <r>
    <s v="N"/>
    <s v="B737"/>
    <x v="7"/>
    <x v="0"/>
    <x v="11"/>
    <x v="435"/>
    <d v="2000-04-15T00:00:00"/>
    <d v="2000-04-18T00:00:00"/>
    <n v="27622"/>
    <n v="69488"/>
    <d v="2023-03-02T00:00:00"/>
    <n v="8356"/>
    <n v="3.3056486357108663"/>
    <n v="8.3159406414552421"/>
  </r>
  <r>
    <s v="N"/>
    <s v="B737"/>
    <x v="7"/>
    <x v="0"/>
    <x v="11"/>
    <x v="436"/>
    <d v="2000-04-27T00:00:00"/>
    <d v="2000-05-02T00:00:00"/>
    <n v="28576"/>
    <n v="72127"/>
    <d v="2023-03-02T00:00:00"/>
    <n v="8344"/>
    <n v="3.4247363374880155"/>
    <n v="8.6441754554170664"/>
  </r>
  <r>
    <s v="N"/>
    <s v="B737"/>
    <x v="7"/>
    <x v="0"/>
    <x v="11"/>
    <x v="437"/>
    <d v="2000-05-05T00:00:00"/>
    <d v="2000-05-12T00:00:00"/>
    <n v="28551"/>
    <n v="71597"/>
    <d v="2023-03-02T00:00:00"/>
    <n v="8336"/>
    <n v="3.425023992322457"/>
    <n v="8.5888915547024958"/>
  </r>
  <r>
    <s v="N"/>
    <s v="B737"/>
    <x v="7"/>
    <x v="0"/>
    <x v="11"/>
    <x v="438"/>
    <d v="2000-05-28T00:00:00"/>
    <d v="2000-06-06T00:00:00"/>
    <n v="28190"/>
    <n v="70817"/>
    <d v="2023-03-02T00:00:00"/>
    <n v="8313"/>
    <n v="3.3910742210994829"/>
    <n v="8.5188259352820879"/>
  </r>
  <r>
    <s v="N"/>
    <s v="B737"/>
    <x v="7"/>
    <x v="0"/>
    <x v="11"/>
    <x v="439"/>
    <d v="2000-06-30T00:00:00"/>
    <d v="2000-07-10T00:00:00"/>
    <n v="28508"/>
    <n v="71761"/>
    <d v="2023-03-02T00:00:00"/>
    <n v="8280"/>
    <n v="3.4429951690821254"/>
    <n v="8.6667874396135272"/>
  </r>
  <r>
    <s v="N"/>
    <s v="B737"/>
    <x v="7"/>
    <x v="0"/>
    <x v="11"/>
    <x v="440"/>
    <d v="2000-06-29T00:00:00"/>
    <d v="2000-07-10T00:00:00"/>
    <n v="28095"/>
    <n v="70353"/>
    <d v="2023-03-02T00:00:00"/>
    <n v="8281"/>
    <n v="3.3927061949039969"/>
    <n v="8.4957130781306613"/>
  </r>
  <r>
    <s v="N"/>
    <s v="B737"/>
    <x v="7"/>
    <x v="0"/>
    <x v="11"/>
    <x v="441"/>
    <d v="2000-07-15T00:00:00"/>
    <d v="2000-07-27T00:00:00"/>
    <n v="30355"/>
    <n v="64410"/>
    <d v="2023-03-02T00:00:00"/>
    <n v="8265"/>
    <n v="3.6727162734422261"/>
    <n v="7.7931034482758621"/>
  </r>
  <r>
    <s v="N"/>
    <s v="B737"/>
    <x v="7"/>
    <x v="0"/>
    <x v="11"/>
    <x v="442"/>
    <d v="2000-08-17T00:00:00"/>
    <d v="2000-08-25T00:00:00"/>
    <n v="29583"/>
    <n v="63121"/>
    <d v="2023-03-02T00:00:00"/>
    <n v="8232"/>
    <n v="3.5936588921282797"/>
    <n v="7.6677599611273077"/>
  </r>
  <r>
    <s v="N"/>
    <s v="B737"/>
    <x v="7"/>
    <x v="0"/>
    <x v="11"/>
    <x v="443"/>
    <d v="2000-08-23T00:00:00"/>
    <d v="2000-08-30T00:00:00"/>
    <n v="30461"/>
    <n v="65448"/>
    <d v="2023-03-02T00:00:00"/>
    <n v="8226"/>
    <n v="3.7030148310235838"/>
    <n v="7.9562363238512033"/>
  </r>
  <r>
    <s v="N"/>
    <s v="B737"/>
    <x v="7"/>
    <x v="0"/>
    <x v="11"/>
    <x v="444"/>
    <d v="2000-08-23T00:00:00"/>
    <d v="2000-09-01T00:00:00"/>
    <n v="30377"/>
    <n v="65049"/>
    <d v="2023-03-02T00:00:00"/>
    <n v="8226"/>
    <n v="3.6928033065888646"/>
    <n v="7.9077315827862877"/>
  </r>
  <r>
    <s v="N"/>
    <s v="B737"/>
    <x v="7"/>
    <x v="0"/>
    <x v="11"/>
    <x v="445"/>
    <d v="2000-09-18T00:00:00"/>
    <d v="2000-09-27T00:00:00"/>
    <n v="30691"/>
    <n v="65891"/>
    <d v="2023-03-02T00:00:00"/>
    <n v="8200"/>
    <n v="3.7428048780487804"/>
    <n v="8.0354878048780485"/>
  </r>
  <r>
    <s v="N"/>
    <s v="B737"/>
    <x v="7"/>
    <x v="0"/>
    <x v="11"/>
    <x v="446"/>
    <d v="2000-09-21T00:00:00"/>
    <d v="2000-10-02T00:00:00"/>
    <n v="30157"/>
    <n v="65633"/>
    <d v="2023-03-02T00:00:00"/>
    <n v="8197"/>
    <n v="3.6790289130169573"/>
    <n v="8.0069537635720387"/>
  </r>
  <r>
    <s v="N"/>
    <s v="B737"/>
    <x v="7"/>
    <x v="0"/>
    <x v="11"/>
    <x v="447"/>
    <d v="2000-09-29T00:00:00"/>
    <d v="2000-10-06T00:00:00"/>
    <n v="30675"/>
    <n v="65100"/>
    <d v="2023-03-02T00:00:00"/>
    <n v="8189"/>
    <n v="3.7458786176578336"/>
    <n v="7.9496886066674808"/>
  </r>
  <r>
    <s v="N"/>
    <s v="B737"/>
    <x v="7"/>
    <x v="0"/>
    <x v="11"/>
    <x v="448"/>
    <d v="2000-10-03T00:00:00"/>
    <d v="2000-10-10T00:00:00"/>
    <n v="30415"/>
    <n v="65240"/>
    <d v="2023-03-02T00:00:00"/>
    <n v="8185"/>
    <n v="3.7159437996334757"/>
    <n v="7.9706780696395843"/>
  </r>
  <r>
    <s v="N"/>
    <s v="B737"/>
    <x v="7"/>
    <x v="0"/>
    <x v="11"/>
    <x v="449"/>
    <d v="2000-10-27T00:00:00"/>
    <d v="2000-10-30T00:00:00"/>
    <n v="29386"/>
    <n v="63363"/>
    <d v="2023-03-02T00:00:00"/>
    <n v="8161"/>
    <n v="3.6007842176203897"/>
    <n v="7.7641220438671734"/>
  </r>
  <r>
    <s v="N"/>
    <s v="B737"/>
    <x v="7"/>
    <x v="0"/>
    <x v="11"/>
    <x v="450"/>
    <d v="2000-10-26T00:00:00"/>
    <d v="2000-10-30T00:00:00"/>
    <n v="30646"/>
    <n v="64712"/>
    <d v="2023-03-02T00:00:00"/>
    <n v="8162"/>
    <n v="3.7547169811320753"/>
    <n v="7.9284489095809851"/>
  </r>
  <r>
    <s v="N"/>
    <s v="B737"/>
    <x v="7"/>
    <x v="0"/>
    <x v="11"/>
    <x v="451"/>
    <d v="2000-11-02T00:00:00"/>
    <d v="2000-11-06T00:00:00"/>
    <n v="30236"/>
    <n v="65458"/>
    <d v="2023-03-02T00:00:00"/>
    <n v="8155"/>
    <n v="3.7076640098099327"/>
    <n v="8.0267320662170452"/>
  </r>
  <r>
    <s v="N"/>
    <s v="B737"/>
    <x v="7"/>
    <x v="0"/>
    <x v="11"/>
    <x v="452"/>
    <d v="2000-11-22T00:00:00"/>
    <d v="2000-11-29T00:00:00"/>
    <n v="30172"/>
    <n v="64733"/>
    <d v="2023-03-02T00:00:00"/>
    <n v="8135"/>
    <n v="3.7089121081745544"/>
    <n v="7.9573448063921326"/>
  </r>
  <r>
    <s v="N"/>
    <s v="B737"/>
    <x v="7"/>
    <x v="0"/>
    <x v="11"/>
    <x v="453"/>
    <d v="2000-11-29T00:00:00"/>
    <d v="2000-12-04T00:00:00"/>
    <n v="29081"/>
    <n v="63652"/>
    <d v="2023-03-02T00:00:00"/>
    <n v="8128"/>
    <n v="3.5778789370078741"/>
    <n v="7.831200787401575"/>
  </r>
  <r>
    <s v="N"/>
    <s v="B737"/>
    <x v="7"/>
    <x v="0"/>
    <x v="11"/>
    <x v="454"/>
    <d v="2000-12-13T00:00:00"/>
    <d v="2000-12-26T00:00:00"/>
    <n v="28979"/>
    <n v="64717"/>
    <d v="2023-03-02T00:00:00"/>
    <n v="8114"/>
    <n v="3.5714813901897955"/>
    <n v="7.9759674636430864"/>
  </r>
  <r>
    <s v="N"/>
    <s v="B737"/>
    <x v="7"/>
    <x v="0"/>
    <x v="11"/>
    <x v="455"/>
    <d v="2000-12-14T00:00:00"/>
    <d v="2002-11-08T00:00:00"/>
    <n v="28855"/>
    <n v="66540"/>
    <d v="2023-03-02T00:00:00"/>
    <n v="8113"/>
    <n v="3.5566374953777888"/>
    <n v="8.2016516701590039"/>
  </r>
  <r>
    <s v="N"/>
    <s v="B737"/>
    <x v="7"/>
    <x v="0"/>
    <x v="11"/>
    <x v="456"/>
    <d v="2000-12-19T00:00:00"/>
    <d v="2002-11-20T00:00:00"/>
    <n v="28707"/>
    <n v="66309"/>
    <d v="2023-03-02T00:00:00"/>
    <n v="8108"/>
    <n v="3.5405772076961024"/>
    <n v="8.1782190429205723"/>
  </r>
  <r>
    <s v="N"/>
    <s v="B737"/>
    <x v="7"/>
    <x v="0"/>
    <x v="11"/>
    <x v="457"/>
    <d v="2001-01-23T00:00:00"/>
    <d v="2001-01-30T00:00:00"/>
    <n v="27087"/>
    <n v="68717"/>
    <d v="2023-03-02T00:00:00"/>
    <n v="8073"/>
    <n v="3.3552582683017467"/>
    <n v="8.5119534249969035"/>
  </r>
  <r>
    <s v="N"/>
    <s v="B737"/>
    <x v="7"/>
    <x v="0"/>
    <x v="11"/>
    <x v="458"/>
    <d v="2001-01-26T00:00:00"/>
    <d v="2001-02-06T00:00:00"/>
    <n v="27683"/>
    <n v="69972"/>
    <d v="2023-03-02T00:00:00"/>
    <n v="8070"/>
    <n v="3.4303593556381662"/>
    <n v="8.6706319702602226"/>
  </r>
  <r>
    <s v="N"/>
    <s v="B737"/>
    <x v="7"/>
    <x v="0"/>
    <x v="11"/>
    <x v="459"/>
    <d v="2001-02-20T00:00:00"/>
    <d v="2001-02-26T00:00:00"/>
    <n v="27770"/>
    <n v="69601"/>
    <d v="2023-03-02T00:00:00"/>
    <n v="8045"/>
    <n v="3.4518334369173398"/>
    <n v="8.6514605344934736"/>
  </r>
  <r>
    <s v="N"/>
    <s v="B737"/>
    <x v="7"/>
    <x v="0"/>
    <x v="11"/>
    <x v="460"/>
    <d v="2001-03-30T00:00:00"/>
    <d v="2001-05-29T00:00:00"/>
    <n v="26530"/>
    <n v="70868"/>
    <d v="2023-03-02T00:00:00"/>
    <n v="8007"/>
    <n v="3.3133508180342202"/>
    <n v="8.850755588859748"/>
  </r>
  <r>
    <s v="N"/>
    <s v="B737"/>
    <x v="7"/>
    <x v="0"/>
    <x v="11"/>
    <x v="461"/>
    <d v="2001-04-30T00:00:00"/>
    <d v="2001-06-15T00:00:00"/>
    <n v="26587"/>
    <n v="70834"/>
    <d v="2023-03-02T00:00:00"/>
    <n v="7976"/>
    <n v="3.3333751253761283"/>
    <n v="8.8808926780341029"/>
  </r>
  <r>
    <s v="N"/>
    <s v="B737"/>
    <x v="7"/>
    <x v="0"/>
    <x v="11"/>
    <x v="462"/>
    <d v="2001-05-24T00:00:00"/>
    <d v="2001-06-19T00:00:00"/>
    <n v="26644"/>
    <n v="70396"/>
    <d v="2023-03-02T00:00:00"/>
    <n v="7952"/>
    <n v="3.3506036217303823"/>
    <n v="8.8526156941649905"/>
  </r>
  <r>
    <s v="N"/>
    <s v="B737"/>
    <x v="7"/>
    <x v="0"/>
    <x v="11"/>
    <x v="463"/>
    <d v="2001-05-20T00:00:00"/>
    <d v="2001-05-25T00:00:00"/>
    <n v="26657"/>
    <n v="70890"/>
    <d v="2023-03-02T00:00:00"/>
    <n v="7956"/>
    <n v="3.3505530417295124"/>
    <n v="8.9102564102564106"/>
  </r>
  <r>
    <s v="N"/>
    <s v="B737"/>
    <x v="7"/>
    <x v="0"/>
    <x v="11"/>
    <x v="464"/>
    <d v="2001-06-08T00:00:00"/>
    <d v="2001-06-22T00:00:00"/>
    <n v="26599"/>
    <n v="70669"/>
    <d v="2023-03-02T00:00:00"/>
    <n v="7937"/>
    <n v="3.3512662214942672"/>
    <n v="8.9037419679979841"/>
  </r>
  <r>
    <s v="N"/>
    <s v="B737"/>
    <x v="7"/>
    <x v="0"/>
    <x v="11"/>
    <x v="465"/>
    <d v="2001-06-09T00:00:00"/>
    <d v="2001-06-28T00:00:00"/>
    <n v="26551"/>
    <n v="70328"/>
    <d v="2023-03-02T00:00:00"/>
    <n v="7936"/>
    <n v="3.345640120967742"/>
    <n v="8.8618951612903221"/>
  </r>
  <r>
    <s v="N"/>
    <s v="B737"/>
    <x v="7"/>
    <x v="0"/>
    <x v="11"/>
    <x v="466"/>
    <d v="2001-06-15T00:00:00"/>
    <d v="2001-07-05T00:00:00"/>
    <n v="26713"/>
    <n v="70460"/>
    <d v="2023-03-02T00:00:00"/>
    <n v="7930"/>
    <n v="3.3686002522068095"/>
    <n v="8.8852459016393439"/>
  </r>
  <r>
    <s v="N"/>
    <s v="B737"/>
    <x v="7"/>
    <x v="0"/>
    <x v="11"/>
    <x v="467"/>
    <d v="2001-07-15T00:00:00"/>
    <d v="2001-07-20T00:00:00"/>
    <n v="26479"/>
    <n v="70256"/>
    <d v="2023-03-02T00:00:00"/>
    <n v="7900"/>
    <n v="3.351772151898734"/>
    <n v="8.8931645569620255"/>
  </r>
  <r>
    <s v="N"/>
    <s v="B737"/>
    <x v="7"/>
    <x v="0"/>
    <x v="11"/>
    <x v="468"/>
    <d v="2001-07-19T00:00:00"/>
    <d v="2001-07-25T00:00:00"/>
    <n v="26520"/>
    <n v="70003"/>
    <d v="2023-03-02T00:00:00"/>
    <n v="7896"/>
    <n v="3.358662613981763"/>
    <n v="8.8656281661600804"/>
  </r>
  <r>
    <s v="N"/>
    <s v="B737"/>
    <x v="7"/>
    <x v="0"/>
    <x v="11"/>
    <x v="469"/>
    <d v="2001-07-21T00:00:00"/>
    <d v="2001-07-30T00:00:00"/>
    <n v="25769"/>
    <n v="67578"/>
    <d v="2023-03-02T00:00:00"/>
    <n v="7894"/>
    <n v="3.2643780086141372"/>
    <n v="8.5606789967063595"/>
  </r>
  <r>
    <s v="N"/>
    <s v="B737"/>
    <x v="7"/>
    <x v="0"/>
    <x v="11"/>
    <x v="470"/>
    <d v="2001-08-03T00:00:00"/>
    <d v="2001-08-09T00:00:00"/>
    <n v="26811"/>
    <n v="70466"/>
    <d v="2023-03-02T00:00:00"/>
    <n v="7881"/>
    <n v="3.4019794442329654"/>
    <n v="8.9412511102651955"/>
  </r>
  <r>
    <s v="N"/>
    <s v="B737"/>
    <x v="7"/>
    <x v="0"/>
    <x v="11"/>
    <x v="471"/>
    <d v="2001-08-14T00:00:00"/>
    <d v="2001-08-17T00:00:00"/>
    <n v="26015"/>
    <n v="68899"/>
    <d v="2023-03-02T00:00:00"/>
    <n v="7870"/>
    <n v="3.3055908513341805"/>
    <n v="8.7546378653113095"/>
  </r>
  <r>
    <s v="N"/>
    <s v="B737"/>
    <x v="7"/>
    <x v="0"/>
    <x v="11"/>
    <x v="472"/>
    <d v="2001-09-01T00:00:00"/>
    <d v="2001-09-07T00:00:00"/>
    <n v="26098"/>
    <n v="69675"/>
    <d v="2023-03-02T00:00:00"/>
    <n v="7852"/>
    <n v="3.3237391747325522"/>
    <n v="8.8735354049923583"/>
  </r>
  <r>
    <s v="N"/>
    <s v="B737"/>
    <x v="7"/>
    <x v="0"/>
    <x v="11"/>
    <x v="473"/>
    <d v="2001-08-20T00:00:00"/>
    <d v="2001-08-24T00:00:00"/>
    <n v="26075"/>
    <n v="69381"/>
    <d v="2023-03-02T00:00:00"/>
    <n v="7864"/>
    <n v="3.3157426246185149"/>
    <n v="8.8226093591047814"/>
  </r>
  <r>
    <s v="N"/>
    <s v="B737"/>
    <x v="7"/>
    <x v="0"/>
    <x v="11"/>
    <x v="474"/>
    <d v="2001-08-21T00:00:00"/>
    <d v="2001-08-24T00:00:00"/>
    <n v="26094"/>
    <n v="69766"/>
    <d v="2023-03-02T00:00:00"/>
    <n v="7863"/>
    <n v="3.3185806943914535"/>
    <n v="8.8726949001653317"/>
  </r>
  <r>
    <s v="N"/>
    <s v="B737"/>
    <x v="7"/>
    <x v="0"/>
    <x v="11"/>
    <x v="475"/>
    <d v="2001-10-02T00:00:00"/>
    <d v="2002-01-11T00:00:00"/>
    <n v="25800"/>
    <n v="69444"/>
    <d v="2023-03-02T00:00:00"/>
    <n v="7821"/>
    <n v="3.2988108937476026"/>
    <n v="8.8791714614499426"/>
  </r>
  <r>
    <s v="N"/>
    <s v="B737"/>
    <x v="7"/>
    <x v="0"/>
    <x v="11"/>
    <x v="476"/>
    <d v="2001-10-03T00:00:00"/>
    <d v="2002-01-11T00:00:00"/>
    <n v="25479"/>
    <n v="68237"/>
    <d v="2023-03-02T00:00:00"/>
    <n v="7820"/>
    <n v="3.2581841432225063"/>
    <n v="8.7259590792838875"/>
  </r>
  <r>
    <s v="N"/>
    <s v="B737"/>
    <x v="7"/>
    <x v="0"/>
    <x v="11"/>
    <x v="477"/>
    <d v="2001-10-10T00:00:00"/>
    <d v="2002-01-18T00:00:00"/>
    <n v="25461"/>
    <n v="68353"/>
    <d v="2023-03-02T00:00:00"/>
    <n v="7813"/>
    <n v="3.2587994368360427"/>
    <n v="8.7486240880583637"/>
  </r>
  <r>
    <s v="N"/>
    <s v="B737"/>
    <x v="7"/>
    <x v="0"/>
    <x v="11"/>
    <x v="478"/>
    <d v="2001-10-17T00:00:00"/>
    <d v="2002-01-11T00:00:00"/>
    <n v="23153"/>
    <n v="62626"/>
    <d v="2023-03-02T00:00:00"/>
    <n v="7806"/>
    <n v="2.9660517550602101"/>
    <n v="8.022802972072764"/>
  </r>
  <r>
    <s v="N"/>
    <s v="B737"/>
    <x v="7"/>
    <x v="0"/>
    <x v="11"/>
    <x v="479"/>
    <d v="2001-11-15T00:00:00"/>
    <d v="2002-01-18T00:00:00"/>
    <n v="25916"/>
    <n v="69149"/>
    <d v="2023-03-02T00:00:00"/>
    <n v="7777"/>
    <n v="3.3323903818953324"/>
    <n v="8.8914748617718917"/>
  </r>
  <r>
    <s v="N"/>
    <s v="B737"/>
    <x v="7"/>
    <x v="0"/>
    <x v="11"/>
    <x v="480"/>
    <d v="2001-11-16T00:00:00"/>
    <d v="2002-01-18T00:00:00"/>
    <n v="24746"/>
    <n v="66757"/>
    <d v="2023-03-02T00:00:00"/>
    <n v="7776"/>
    <n v="3.1823559670781894"/>
    <n v="8.5850051440329214"/>
  </r>
  <r>
    <s v="N"/>
    <s v="B737"/>
    <x v="7"/>
    <x v="0"/>
    <x v="11"/>
    <x v="481"/>
    <d v="2001-11-18T00:00:00"/>
    <d v="2002-01-18T00:00:00"/>
    <n v="25945"/>
    <n v="69446"/>
    <d v="2023-03-02T00:00:00"/>
    <n v="7774"/>
    <n v="3.3374067404167738"/>
    <n v="8.9331103678929757"/>
  </r>
  <r>
    <s v="N"/>
    <s v="B737"/>
    <x v="7"/>
    <x v="0"/>
    <x v="11"/>
    <x v="482"/>
    <d v="2001-12-14T00:00:00"/>
    <d v="2002-01-18T00:00:00"/>
    <n v="25789"/>
    <n v="68618"/>
    <d v="2023-03-02T00:00:00"/>
    <n v="7748"/>
    <n v="3.328471863706763"/>
    <n v="8.8562209602478053"/>
  </r>
  <r>
    <s v="N"/>
    <s v="B737"/>
    <x v="7"/>
    <x v="0"/>
    <x v="11"/>
    <x v="483"/>
    <d v="2001-12-13T00:00:00"/>
    <d v="2002-01-22T00:00:00"/>
    <n v="25642"/>
    <n v="68898"/>
    <d v="2023-03-02T00:00:00"/>
    <n v="7749"/>
    <n v="3.3090721383404311"/>
    <n v="8.8912117692605506"/>
  </r>
  <r>
    <s v="N"/>
    <s v="B737"/>
    <x v="7"/>
    <x v="0"/>
    <x v="11"/>
    <x v="484"/>
    <d v="2002-01-19T00:00:00"/>
    <d v="2002-01-28T00:00:00"/>
    <n v="25727"/>
    <n v="68235"/>
    <d v="2023-03-02T00:00:00"/>
    <n v="7712"/>
    <n v="3.3359699170124482"/>
    <n v="8.847899377593361"/>
  </r>
  <r>
    <s v="N"/>
    <s v="B737"/>
    <x v="7"/>
    <x v="0"/>
    <x v="11"/>
    <x v="485"/>
    <d v="2002-01-31T00:00:00"/>
    <d v="2002-02-04T00:00:00"/>
    <n v="25831"/>
    <n v="69224"/>
    <d v="2023-03-02T00:00:00"/>
    <n v="7700"/>
    <n v="3.3546753246753247"/>
    <n v="8.99012987012987"/>
  </r>
  <r>
    <s v="N"/>
    <s v="B737"/>
    <x v="7"/>
    <x v="0"/>
    <x v="11"/>
    <x v="486"/>
    <d v="2002-02-19T00:00:00"/>
    <d v="2002-03-01T00:00:00"/>
    <n v="25815"/>
    <n v="68648"/>
    <d v="2023-03-02T00:00:00"/>
    <n v="7681"/>
    <n v="3.3608905090483012"/>
    <n v="8.9373779455800033"/>
  </r>
  <r>
    <s v="N"/>
    <s v="B737"/>
    <x v="7"/>
    <x v="0"/>
    <x v="11"/>
    <x v="487"/>
    <d v="2002-04-01T00:00:00"/>
    <d v="2002-04-10T00:00:00"/>
    <n v="25700"/>
    <n v="67705"/>
    <d v="2023-03-02T00:00:00"/>
    <n v="7640"/>
    <n v="3.3638743455497382"/>
    <n v="8.861910994764397"/>
  </r>
  <r>
    <s v="N"/>
    <s v="B737"/>
    <x v="7"/>
    <x v="0"/>
    <x v="11"/>
    <x v="488"/>
    <d v="2010-07-20T00:00:00"/>
    <d v="2010-07-27T00:00:00"/>
    <n v="14999"/>
    <n v="40647"/>
    <d v="2023-03-02T00:00:00"/>
    <n v="4608"/>
    <n v="3.2549913194444446"/>
    <n v="8.8209635416666661"/>
  </r>
  <r>
    <s v="N"/>
    <s v="B737"/>
    <x v="7"/>
    <x v="0"/>
    <x v="11"/>
    <x v="489"/>
    <d v="2010-07-22T00:00:00"/>
    <d v="2010-07-28T00:00:00"/>
    <n v="14985"/>
    <n v="40111"/>
    <d v="2023-03-02T00:00:00"/>
    <n v="4606"/>
    <n v="3.253365175857577"/>
    <n v="8.708423795049935"/>
  </r>
  <r>
    <s v="N"/>
    <s v="B737"/>
    <x v="7"/>
    <x v="0"/>
    <x v="11"/>
    <x v="490"/>
    <d v="2012-12-15T00:00:00"/>
    <d v="2017-06-22T00:00:00"/>
    <n v="17192"/>
    <n v="26960"/>
    <d v="2023-03-02T00:00:00"/>
    <n v="3729"/>
    <n v="4.6103513006167871"/>
    <n v="7.2298203271654602"/>
  </r>
  <r>
    <s v="N"/>
    <s v="B737"/>
    <x v="7"/>
    <x v="0"/>
    <x v="11"/>
    <x v="491"/>
    <d v="2013-07-06T00:00:00"/>
    <d v="2017-06-13T00:00:00"/>
    <n v="14408"/>
    <n v="23261"/>
    <d v="2023-03-02T00:00:00"/>
    <n v="3526"/>
    <n v="4.0862166761202499"/>
    <n v="6.5969937606352804"/>
  </r>
  <r>
    <s v="N"/>
    <s v="B737"/>
    <x v="7"/>
    <x v="0"/>
    <x v="11"/>
    <x v="492"/>
    <d v="2013-09-26T00:00:00"/>
    <d v="2017-06-06T00:00:00"/>
    <n v="14753"/>
    <n v="23156"/>
    <d v="2023-03-02T00:00:00"/>
    <n v="3444"/>
    <n v="4.2836817653890824"/>
    <n v="6.7235772357723578"/>
  </r>
  <r>
    <s v="N"/>
    <s v="B737"/>
    <x v="7"/>
    <x v="0"/>
    <x v="11"/>
    <x v="493"/>
    <d v="2014-01-15T00:00:00"/>
    <d v="2017-05-18T00:00:00"/>
    <n v="13957"/>
    <n v="22048"/>
    <d v="2023-03-02T00:00:00"/>
    <n v="3333"/>
    <n v="4.1875187518751877"/>
    <n v="6.6150615061506155"/>
  </r>
  <r>
    <s v="N"/>
    <s v="B737"/>
    <x v="8"/>
    <x v="0"/>
    <x v="12"/>
    <x v="494"/>
    <d v="2013-09-27T00:00:00"/>
    <d v="2013-11-20T00:00:00"/>
    <n v="11105"/>
    <n v="28979"/>
    <d v="2023-03-02T00:00:00"/>
    <n v="3443"/>
    <n v="3.225384838803369"/>
    <n v="8.4167876851582921"/>
  </r>
  <r>
    <s v="N"/>
    <s v="B737"/>
    <x v="8"/>
    <x v="0"/>
    <x v="12"/>
    <x v="495"/>
    <d v="2013-10-03T00:00:00"/>
    <d v="2013-10-31T00:00:00"/>
    <n v="11582"/>
    <n v="30014"/>
    <d v="2023-03-02T00:00:00"/>
    <n v="3437"/>
    <n v="3.3697992435263311"/>
    <n v="8.7326156531859187"/>
  </r>
  <r>
    <s v="N"/>
    <s v="B737"/>
    <x v="8"/>
    <x v="0"/>
    <x v="12"/>
    <x v="496"/>
    <d v="2013-10-10T00:00:00"/>
    <d v="2013-11-01T00:00:00"/>
    <n v="11595"/>
    <n v="30181"/>
    <d v="2023-03-02T00:00:00"/>
    <n v="3430"/>
    <n v="3.380466472303207"/>
    <n v="8.7991253644314877"/>
  </r>
  <r>
    <s v="N"/>
    <s v="B737"/>
    <x v="8"/>
    <x v="0"/>
    <x v="12"/>
    <x v="497"/>
    <d v="2013-10-17T00:00:00"/>
    <d v="2013-11-01T00:00:00"/>
    <n v="11410"/>
    <n v="30224"/>
    <d v="2023-03-02T00:00:00"/>
    <n v="3423"/>
    <n v="3.3333333333333335"/>
    <n v="8.8296815658778858"/>
  </r>
  <r>
    <s v="N"/>
    <s v="B737"/>
    <x v="8"/>
    <x v="0"/>
    <x v="12"/>
    <x v="498"/>
    <d v="2013-10-31T00:00:00"/>
    <d v="2013-11-06T00:00:00"/>
    <n v="11692"/>
    <n v="30413"/>
    <d v="2023-03-02T00:00:00"/>
    <n v="3409"/>
    <n v="3.4297447931944851"/>
    <n v="8.9213845702552064"/>
  </r>
  <r>
    <s v="N"/>
    <s v="B737"/>
    <x v="8"/>
    <x v="0"/>
    <x v="12"/>
    <x v="499"/>
    <d v="2013-11-08T00:00:00"/>
    <d v="2013-11-18T00:00:00"/>
    <n v="11390"/>
    <n v="29829"/>
    <d v="2023-03-02T00:00:00"/>
    <n v="3401"/>
    <n v="3.3490149955895325"/>
    <n v="8.7706556895030872"/>
  </r>
  <r>
    <s v="N"/>
    <s v="B737"/>
    <x v="8"/>
    <x v="0"/>
    <x v="12"/>
    <x v="500"/>
    <d v="2013-11-14T00:00:00"/>
    <d v="2013-11-20T00:00:00"/>
    <n v="11502"/>
    <n v="29964"/>
    <d v="2023-03-02T00:00:00"/>
    <n v="3395"/>
    <n v="3.3879234167893961"/>
    <n v="8.8259204712812966"/>
  </r>
  <r>
    <s v="N"/>
    <s v="B737"/>
    <x v="8"/>
    <x v="0"/>
    <x v="12"/>
    <x v="501"/>
    <d v="2013-11-15T00:00:00"/>
    <d v="2013-11-27T00:00:00"/>
    <n v="11670"/>
    <n v="30300"/>
    <d v="2023-03-02T00:00:00"/>
    <n v="3394"/>
    <n v="3.4384207424867412"/>
    <n v="8.9275191514437235"/>
  </r>
  <r>
    <s v="N"/>
    <s v="B737"/>
    <x v="8"/>
    <x v="0"/>
    <x v="12"/>
    <x v="502"/>
    <d v="2013-11-23T00:00:00"/>
    <d v="2013-12-09T00:00:00"/>
    <n v="11363"/>
    <n v="29817"/>
    <d v="2023-03-02T00:00:00"/>
    <n v="3386"/>
    <n v="3.3558771411695214"/>
    <n v="8.8059657412876557"/>
  </r>
  <r>
    <s v="N"/>
    <s v="B737"/>
    <x v="8"/>
    <x v="0"/>
    <x v="12"/>
    <x v="503"/>
    <d v="2013-12-02T00:00:00"/>
    <d v="2013-12-11T00:00:00"/>
    <n v="11382"/>
    <n v="30126"/>
    <d v="2023-03-02T00:00:00"/>
    <n v="3377"/>
    <n v="3.3704471424341129"/>
    <n v="8.9209357417826478"/>
  </r>
  <r>
    <s v="N"/>
    <s v="B737"/>
    <x v="8"/>
    <x v="0"/>
    <x v="12"/>
    <x v="504"/>
    <d v="2013-12-06T00:00:00"/>
    <d v="2013-12-17T00:00:00"/>
    <n v="11616"/>
    <n v="30617"/>
    <d v="2023-03-02T00:00:00"/>
    <n v="3373"/>
    <n v="3.4438185591461608"/>
    <n v="9.0770827156833676"/>
  </r>
  <r>
    <s v="N"/>
    <s v="B737"/>
    <x v="8"/>
    <x v="0"/>
    <x v="12"/>
    <x v="505"/>
    <d v="2013-12-12T00:00:00"/>
    <d v="2013-12-18T00:00:00"/>
    <n v="11403"/>
    <n v="29974"/>
    <d v="2023-03-02T00:00:00"/>
    <n v="3367"/>
    <n v="3.3866943866943866"/>
    <n v="8.9022869022869031"/>
  </r>
  <r>
    <s v="N"/>
    <s v="B737"/>
    <x v="8"/>
    <x v="0"/>
    <x v="12"/>
    <x v="506"/>
    <d v="2014-01-16T00:00:00"/>
    <d v="2014-02-03T00:00:00"/>
    <n v="11546"/>
    <n v="29724"/>
    <d v="2023-03-02T00:00:00"/>
    <n v="3332"/>
    <n v="3.4651860744297718"/>
    <n v="8.9207683073229287"/>
  </r>
  <r>
    <s v="N"/>
    <s v="B737"/>
    <x v="8"/>
    <x v="0"/>
    <x v="12"/>
    <x v="507"/>
    <d v="2014-01-13T00:00:00"/>
    <d v="2014-01-22T00:00:00"/>
    <n v="11419"/>
    <n v="29860"/>
    <d v="2023-03-02T00:00:00"/>
    <n v="3335"/>
    <n v="3.4239880059970016"/>
    <n v="8.953523238380809"/>
  </r>
  <r>
    <s v="N"/>
    <s v="B737"/>
    <x v="8"/>
    <x v="0"/>
    <x v="12"/>
    <x v="508"/>
    <d v="2014-02-05T00:00:00"/>
    <d v="2014-02-12T00:00:00"/>
    <n v="11280"/>
    <n v="29508"/>
    <d v="2023-03-02T00:00:00"/>
    <n v="3312"/>
    <n v="3.4057971014492754"/>
    <n v="8.9094202898550723"/>
  </r>
  <r>
    <s v="N"/>
    <s v="B737"/>
    <x v="8"/>
    <x v="0"/>
    <x v="12"/>
    <x v="509"/>
    <d v="2014-02-18T00:00:00"/>
    <d v="2014-02-24T00:00:00"/>
    <n v="11197"/>
    <n v="29457"/>
    <d v="2023-03-02T00:00:00"/>
    <n v="3299"/>
    <n v="3.3940588056986964"/>
    <n v="8.9290694149742347"/>
  </r>
  <r>
    <s v="N"/>
    <s v="B737"/>
    <x v="8"/>
    <x v="0"/>
    <x v="12"/>
    <x v="510"/>
    <d v="2014-03-17T00:00:00"/>
    <d v="2014-03-26T00:00:00"/>
    <n v="11346"/>
    <n v="29483"/>
    <d v="2023-03-02T00:00:00"/>
    <n v="3272"/>
    <n v="3.46760391198044"/>
    <n v="9.0106968215158929"/>
  </r>
  <r>
    <s v="N"/>
    <s v="B737"/>
    <x v="8"/>
    <x v="0"/>
    <x v="12"/>
    <x v="511"/>
    <d v="2014-03-15T00:00:00"/>
    <d v="2014-03-24T00:00:00"/>
    <n v="11155"/>
    <n v="29369"/>
    <d v="2023-03-02T00:00:00"/>
    <n v="3274"/>
    <n v="3.4071472205253515"/>
    <n v="8.9703726328649971"/>
  </r>
  <r>
    <s v="N"/>
    <s v="B737"/>
    <x v="8"/>
    <x v="0"/>
    <x v="12"/>
    <x v="512"/>
    <d v="2014-04-25T00:00:00"/>
    <d v="2014-05-02T00:00:00"/>
    <n v="11154"/>
    <n v="29129"/>
    <d v="2023-03-02T00:00:00"/>
    <n v="3233"/>
    <n v="3.4500463965357255"/>
    <n v="9.0098979276214042"/>
  </r>
  <r>
    <s v="N"/>
    <s v="B737"/>
    <x v="8"/>
    <x v="0"/>
    <x v="12"/>
    <x v="513"/>
    <d v="2014-04-20T00:00:00"/>
    <d v="2014-04-28T00:00:00"/>
    <n v="11191"/>
    <n v="28943"/>
    <d v="2023-03-02T00:00:00"/>
    <n v="3238"/>
    <n v="3.4561457689932058"/>
    <n v="8.9385423100679429"/>
  </r>
  <r>
    <s v="N"/>
    <s v="B737"/>
    <x v="8"/>
    <x v="0"/>
    <x v="12"/>
    <x v="514"/>
    <d v="2014-05-01T00:00:00"/>
    <d v="2014-05-12T00:00:00"/>
    <n v="11106"/>
    <n v="28700"/>
    <d v="2023-03-02T00:00:00"/>
    <n v="3227"/>
    <n v="3.4415866129532073"/>
    <n v="8.8937093275488071"/>
  </r>
  <r>
    <s v="N"/>
    <s v="B737"/>
    <x v="8"/>
    <x v="0"/>
    <x v="12"/>
    <x v="515"/>
    <d v="2014-06-11T00:00:00"/>
    <d v="2014-06-20T00:00:00"/>
    <n v="10400"/>
    <n v="27043"/>
    <d v="2023-03-02T00:00:00"/>
    <n v="3186"/>
    <n v="3.2642812303829252"/>
    <n v="8.4880728185812924"/>
  </r>
  <r>
    <s v="N"/>
    <s v="B737"/>
    <x v="8"/>
    <x v="0"/>
    <x v="12"/>
    <x v="516"/>
    <d v="2014-07-02T00:00:00"/>
    <d v="2014-07-18T00:00:00"/>
    <n v="10724"/>
    <n v="27675"/>
    <d v="2023-03-02T00:00:00"/>
    <n v="3165"/>
    <n v="3.3883096366508689"/>
    <n v="8.7440758293838865"/>
  </r>
  <r>
    <s v="N"/>
    <s v="B737"/>
    <x v="8"/>
    <x v="0"/>
    <x v="12"/>
    <x v="517"/>
    <d v="2014-07-14T00:00:00"/>
    <d v="2014-07-28T00:00:00"/>
    <n v="10152"/>
    <n v="26461"/>
    <d v="2023-03-02T00:00:00"/>
    <n v="3153"/>
    <n v="3.219790675547098"/>
    <n v="8.3923247700602595"/>
  </r>
  <r>
    <s v="N"/>
    <s v="B737"/>
    <x v="8"/>
    <x v="0"/>
    <x v="12"/>
    <x v="518"/>
    <d v="2014-07-30T00:00:00"/>
    <d v="2014-08-15T00:00:00"/>
    <n v="10477"/>
    <n v="27224"/>
    <d v="2023-03-02T00:00:00"/>
    <n v="3137"/>
    <n v="3.3398151099776858"/>
    <n v="8.6783551163532042"/>
  </r>
  <r>
    <s v="N"/>
    <s v="B737"/>
    <x v="8"/>
    <x v="0"/>
    <x v="12"/>
    <x v="519"/>
    <d v="2014-08-08T00:00:00"/>
    <d v="2014-08-21T00:00:00"/>
    <n v="9971"/>
    <n v="25910"/>
    <d v="2023-03-02T00:00:00"/>
    <n v="3128"/>
    <n v="3.1876598465473145"/>
    <n v="8.2832480818414318"/>
  </r>
  <r>
    <s v="N"/>
    <s v="B737"/>
    <x v="8"/>
    <x v="0"/>
    <x v="12"/>
    <x v="520"/>
    <d v="2014-08-31T00:00:00"/>
    <d v="2014-09-12T00:00:00"/>
    <n v="10416"/>
    <n v="26767"/>
    <d v="2023-03-02T00:00:00"/>
    <n v="3105"/>
    <n v="3.3545893719806763"/>
    <n v="8.6206119162640906"/>
  </r>
  <r>
    <s v="N"/>
    <s v="B737"/>
    <x v="8"/>
    <x v="0"/>
    <x v="12"/>
    <x v="521"/>
    <d v="2014-10-12T00:00:00"/>
    <d v="2014-10-22T00:00:00"/>
    <n v="9553"/>
    <n v="24739"/>
    <d v="2023-03-02T00:00:00"/>
    <n v="3063"/>
    <n v="3.1188377407770158"/>
    <n v="8.0767221678093364"/>
  </r>
  <r>
    <s v="N"/>
    <s v="B737"/>
    <x v="8"/>
    <x v="0"/>
    <x v="12"/>
    <x v="522"/>
    <d v="2014-11-14T00:00:00"/>
    <d v="2014-11-22T00:00:00"/>
    <n v="9917"/>
    <n v="25623"/>
    <d v="2023-03-02T00:00:00"/>
    <n v="3030"/>
    <n v="3.272937293729373"/>
    <n v="8.4564356435643564"/>
  </r>
  <r>
    <s v="N"/>
    <s v="B737"/>
    <x v="8"/>
    <x v="0"/>
    <x v="12"/>
    <x v="523"/>
    <d v="2014-11-20T00:00:00"/>
    <d v="2014-12-02T00:00:00"/>
    <n v="9391"/>
    <n v="24443"/>
    <d v="2023-03-02T00:00:00"/>
    <n v="3024"/>
    <n v="3.1054894179894181"/>
    <n v="8.0830026455026456"/>
  </r>
  <r>
    <s v="N"/>
    <s v="B737"/>
    <x v="8"/>
    <x v="0"/>
    <x v="12"/>
    <x v="524"/>
    <d v="2014-12-22T00:00:00"/>
    <d v="2015-01-07T00:00:00"/>
    <n v="9373"/>
    <n v="24686"/>
    <d v="2023-03-02T00:00:00"/>
    <n v="2992"/>
    <n v="3.1326871657754012"/>
    <n v="8.2506684491978604"/>
  </r>
  <r>
    <s v="N"/>
    <s v="B737"/>
    <x v="8"/>
    <x v="0"/>
    <x v="12"/>
    <x v="525"/>
    <d v="2015-01-22T00:00:00"/>
    <d v="2015-02-02T00:00:00"/>
    <n v="10231"/>
    <n v="26180"/>
    <d v="2023-03-02T00:00:00"/>
    <n v="2961"/>
    <n v="3.4552516041877746"/>
    <n v="8.8416075650118202"/>
  </r>
  <r>
    <s v="N"/>
    <s v="B737"/>
    <x v="8"/>
    <x v="0"/>
    <x v="12"/>
    <x v="526"/>
    <d v="2015-01-28T00:00:00"/>
    <d v="2015-02-09T00:00:00"/>
    <n v="9772"/>
    <n v="24863"/>
    <d v="2023-03-02T00:00:00"/>
    <n v="2955"/>
    <n v="3.306937394247039"/>
    <n v="8.413874788494077"/>
  </r>
  <r>
    <s v="N"/>
    <s v="B737"/>
    <x v="8"/>
    <x v="0"/>
    <x v="12"/>
    <x v="527"/>
    <d v="2015-02-22T00:00:00"/>
    <d v="2015-03-11T00:00:00"/>
    <n v="10127"/>
    <n v="26454"/>
    <d v="2023-03-02T00:00:00"/>
    <n v="2930"/>
    <n v="3.4563139931740614"/>
    <n v="9.0286689419795216"/>
  </r>
  <r>
    <s v="N"/>
    <s v="B737"/>
    <x v="8"/>
    <x v="0"/>
    <x v="12"/>
    <x v="528"/>
    <d v="2015-02-27T00:00:00"/>
    <d v="2015-03-18T00:00:00"/>
    <n v="9449"/>
    <n v="24446"/>
    <d v="2023-03-02T00:00:00"/>
    <n v="2925"/>
    <n v="3.2304273504273504"/>
    <n v="8.3576068376068378"/>
  </r>
  <r>
    <s v="N"/>
    <s v="B737"/>
    <x v="8"/>
    <x v="0"/>
    <x v="12"/>
    <x v="529"/>
    <d v="2015-03-18T00:00:00"/>
    <d v="2015-03-31T00:00:00"/>
    <n v="9806"/>
    <n v="25072"/>
    <d v="2023-03-02T00:00:00"/>
    <n v="2906"/>
    <n v="3.3743977976600137"/>
    <n v="8.6276668960770824"/>
  </r>
  <r>
    <s v="N"/>
    <s v="B737"/>
    <x v="8"/>
    <x v="0"/>
    <x v="12"/>
    <x v="530"/>
    <d v="2015-03-19T00:00:00"/>
    <d v="2015-04-10T00:00:00"/>
    <n v="9897"/>
    <n v="25681"/>
    <d v="2023-03-02T00:00:00"/>
    <n v="2905"/>
    <n v="3.4068846815834766"/>
    <n v="8.8402753872633397"/>
  </r>
  <r>
    <s v="N"/>
    <s v="B737"/>
    <x v="8"/>
    <x v="0"/>
    <x v="12"/>
    <x v="531"/>
    <d v="2015-04-12T00:00:00"/>
    <d v="2015-05-01T00:00:00"/>
    <n v="9652"/>
    <n v="24943"/>
    <d v="2023-03-02T00:00:00"/>
    <n v="2881"/>
    <n v="3.3502256161055191"/>
    <n v="8.6577577230128426"/>
  </r>
  <r>
    <s v="N"/>
    <s v="B737"/>
    <x v="8"/>
    <x v="0"/>
    <x v="12"/>
    <x v="532"/>
    <d v="2015-04-15T00:00:00"/>
    <d v="2015-05-11T00:00:00"/>
    <n v="9846"/>
    <n v="25293"/>
    <d v="2023-03-02T00:00:00"/>
    <n v="2878"/>
    <n v="3.4211257817929117"/>
    <n v="8.7883947185545512"/>
  </r>
  <r>
    <s v="N"/>
    <s v="B737"/>
    <x v="8"/>
    <x v="0"/>
    <x v="12"/>
    <x v="533"/>
    <d v="2015-05-15T00:00:00"/>
    <d v="2015-05-29T00:00:00"/>
    <n v="9664"/>
    <n v="24859"/>
    <d v="2023-03-02T00:00:00"/>
    <n v="2848"/>
    <n v="3.393258426966292"/>
    <n v="8.7285814606741567"/>
  </r>
  <r>
    <s v="N"/>
    <s v="B737"/>
    <x v="8"/>
    <x v="0"/>
    <x v="12"/>
    <x v="534"/>
    <d v="2015-06-18T00:00:00"/>
    <d v="2015-06-30T00:00:00"/>
    <n v="9454"/>
    <n v="24280"/>
    <d v="2023-03-02T00:00:00"/>
    <n v="2814"/>
    <n v="3.359630419331912"/>
    <n v="8.6282871357498223"/>
  </r>
  <r>
    <s v="N"/>
    <s v="B737"/>
    <x v="8"/>
    <x v="0"/>
    <x v="12"/>
    <x v="535"/>
    <d v="2015-07-01T00:00:00"/>
    <d v="2015-07-30T00:00:00"/>
    <n v="9575"/>
    <n v="24001"/>
    <d v="2023-03-02T00:00:00"/>
    <n v="2801"/>
    <n v="3.4184219921456624"/>
    <n v="8.5687254551945742"/>
  </r>
  <r>
    <s v="N"/>
    <s v="B737"/>
    <x v="8"/>
    <x v="0"/>
    <x v="12"/>
    <x v="536"/>
    <d v="2015-07-17T00:00:00"/>
    <d v="2015-08-06T00:00:00"/>
    <n v="9208"/>
    <n v="23685"/>
    <d v="2023-03-02T00:00:00"/>
    <n v="2785"/>
    <n v="3.3062836624775582"/>
    <n v="8.504488330341113"/>
  </r>
  <r>
    <s v="N"/>
    <s v="B737"/>
    <x v="8"/>
    <x v="0"/>
    <x v="12"/>
    <x v="537"/>
    <d v="2015-08-04T00:00:00"/>
    <d v="2015-08-18T00:00:00"/>
    <n v="9352"/>
    <n v="24226"/>
    <d v="2023-03-02T00:00:00"/>
    <n v="2767"/>
    <n v="3.379833754969281"/>
    <n v="8.7553306830502358"/>
  </r>
  <r>
    <s v="N"/>
    <s v="B737"/>
    <x v="8"/>
    <x v="0"/>
    <x v="12"/>
    <x v="538"/>
    <d v="2015-08-27T00:00:00"/>
    <d v="2015-09-04T00:00:00"/>
    <n v="9296"/>
    <n v="23704"/>
    <d v="2023-03-02T00:00:00"/>
    <n v="2744"/>
    <n v="3.3877551020408165"/>
    <n v="8.6384839650145775"/>
  </r>
  <r>
    <s v="N"/>
    <s v="B737"/>
    <x v="8"/>
    <x v="0"/>
    <x v="12"/>
    <x v="539"/>
    <d v="2015-09-18T00:00:00"/>
    <d v="2015-10-15T00:00:00"/>
    <n v="9500"/>
    <n v="23927"/>
    <d v="2023-03-02T00:00:00"/>
    <n v="2722"/>
    <n v="3.4900808229243205"/>
    <n v="8.7902277736958112"/>
  </r>
  <r>
    <s v="N"/>
    <s v="B737"/>
    <x v="8"/>
    <x v="0"/>
    <x v="12"/>
    <x v="540"/>
    <d v="2015-10-05T00:00:00"/>
    <d v="2015-10-27T00:00:00"/>
    <n v="9190"/>
    <n v="23474"/>
    <d v="2023-03-02T00:00:00"/>
    <n v="2705"/>
    <n v="3.3974121996303142"/>
    <n v="8.6780036968576706"/>
  </r>
  <r>
    <s v="N"/>
    <s v="B737"/>
    <x v="8"/>
    <x v="0"/>
    <x v="12"/>
    <x v="541"/>
    <d v="2015-11-13T00:00:00"/>
    <d v="2015-12-03T00:00:00"/>
    <n v="8964"/>
    <n v="22879"/>
    <d v="2023-03-02T00:00:00"/>
    <n v="2666"/>
    <n v="3.3623405851462866"/>
    <n v="8.5817704426106527"/>
  </r>
  <r>
    <s v="N"/>
    <s v="B737"/>
    <x v="8"/>
    <x v="0"/>
    <x v="12"/>
    <x v="542"/>
    <d v="2015-11-23T00:00:00"/>
    <d v="2015-12-15T00:00:00"/>
    <n v="9105"/>
    <n v="23498"/>
    <d v="2023-03-02T00:00:00"/>
    <n v="2656"/>
    <n v="3.4280873493975905"/>
    <n v="8.8471385542168672"/>
  </r>
  <r>
    <s v="N"/>
    <s v="B737"/>
    <x v="8"/>
    <x v="0"/>
    <x v="12"/>
    <x v="543"/>
    <d v="2015-12-06T00:00:00"/>
    <d v="2015-12-28T00:00:00"/>
    <n v="9035"/>
    <n v="23077"/>
    <d v="2023-03-02T00:00:00"/>
    <n v="2643"/>
    <n v="3.4184638668180098"/>
    <n v="8.7313658721150205"/>
  </r>
  <r>
    <s v="N"/>
    <s v="B737"/>
    <x v="8"/>
    <x v="0"/>
    <x v="12"/>
    <x v="544"/>
    <d v="2016-01-14T00:00:00"/>
    <d v="2016-02-02T00:00:00"/>
    <n v="8829"/>
    <n v="22261"/>
    <d v="2023-03-02T00:00:00"/>
    <n v="2604"/>
    <n v="3.3905529953917051"/>
    <n v="8.5487711213517663"/>
  </r>
  <r>
    <s v="N"/>
    <s v="B737"/>
    <x v="8"/>
    <x v="0"/>
    <x v="12"/>
    <x v="545"/>
    <d v="2016-01-22T00:00:00"/>
    <d v="2016-02-16T00:00:00"/>
    <n v="8918"/>
    <n v="22669"/>
    <d v="2023-03-02T00:00:00"/>
    <n v="2596"/>
    <n v="3.4352850539291215"/>
    <n v="8.7322804314329741"/>
  </r>
  <r>
    <s v="N"/>
    <s v="B737"/>
    <x v="8"/>
    <x v="0"/>
    <x v="12"/>
    <x v="546"/>
    <d v="2016-02-17T00:00:00"/>
    <d v="2016-03-09T00:00:00"/>
    <n v="8356"/>
    <n v="22442"/>
    <d v="2023-03-02T00:00:00"/>
    <n v="2570"/>
    <n v="3.2513618677042802"/>
    <n v="8.7322957198443572"/>
  </r>
  <r>
    <s v="N"/>
    <s v="B737"/>
    <x v="8"/>
    <x v="0"/>
    <x v="12"/>
    <x v="547"/>
    <d v="2016-02-25T00:00:00"/>
    <d v="2016-03-12T00:00:00"/>
    <n v="8314"/>
    <n v="22446"/>
    <d v="2023-03-02T00:00:00"/>
    <n v="2562"/>
    <n v="3.2451209992193597"/>
    <n v="8.7611241217798597"/>
  </r>
  <r>
    <s v="N"/>
    <s v="B737"/>
    <x v="8"/>
    <x v="0"/>
    <x v="12"/>
    <x v="548"/>
    <d v="2016-03-09T00:00:00"/>
    <d v="2016-03-31T00:00:00"/>
    <n v="8490"/>
    <n v="22733"/>
    <d v="2023-03-02T00:00:00"/>
    <n v="2549"/>
    <n v="3.3307179285994506"/>
    <n v="8.9183993723028632"/>
  </r>
  <r>
    <s v="N"/>
    <s v="B737"/>
    <x v="8"/>
    <x v="0"/>
    <x v="12"/>
    <x v="549"/>
    <d v="2016-03-25T00:00:00"/>
    <d v="2016-04-14T00:00:00"/>
    <n v="8405"/>
    <n v="22491"/>
    <d v="2023-03-02T00:00:00"/>
    <n v="2533"/>
    <n v="3.318199763126727"/>
    <n v="8.8791946308724832"/>
  </r>
  <r>
    <s v="N"/>
    <s v="B737"/>
    <x v="8"/>
    <x v="0"/>
    <x v="12"/>
    <x v="550"/>
    <d v="2016-04-03T00:00:00"/>
    <d v="2016-04-27T00:00:00"/>
    <n v="8446"/>
    <n v="22632"/>
    <d v="2023-03-02T00:00:00"/>
    <n v="2524"/>
    <n v="3.3462757527733755"/>
    <n v="8.9667194928684619"/>
  </r>
  <r>
    <s v="N"/>
    <s v="B737"/>
    <x v="8"/>
    <x v="0"/>
    <x v="12"/>
    <x v="551"/>
    <d v="2016-04-21T00:00:00"/>
    <d v="2016-05-11T00:00:00"/>
    <n v="8270"/>
    <n v="21911"/>
    <d v="2023-03-02T00:00:00"/>
    <n v="2506"/>
    <n v="3.3000798084596967"/>
    <n v="8.7434158020750203"/>
  </r>
  <r>
    <s v="N"/>
    <s v="B737"/>
    <x v="8"/>
    <x v="0"/>
    <x v="12"/>
    <x v="552"/>
    <d v="2016-05-06T00:00:00"/>
    <d v="2016-05-26T00:00:00"/>
    <n v="8256"/>
    <n v="21907"/>
    <d v="2023-03-02T00:00:00"/>
    <n v="2491"/>
    <n v="3.3143315937374549"/>
    <n v="8.794460056202329"/>
  </r>
  <r>
    <s v="N"/>
    <s v="B737"/>
    <x v="8"/>
    <x v="0"/>
    <x v="12"/>
    <x v="553"/>
    <d v="2016-06-28T00:00:00"/>
    <d v="2016-07-08T00:00:00"/>
    <n v="7988"/>
    <n v="21149"/>
    <d v="2023-03-02T00:00:00"/>
    <n v="2438"/>
    <n v="3.276456111566858"/>
    <n v="8.67473338802297"/>
  </r>
  <r>
    <s v="N"/>
    <s v="B737"/>
    <x v="8"/>
    <x v="0"/>
    <x v="12"/>
    <x v="554"/>
    <d v="2016-06-30T00:00:00"/>
    <d v="2016-07-20T00:00:00"/>
    <n v="8030"/>
    <n v="21140"/>
    <d v="2023-03-02T00:00:00"/>
    <n v="2436"/>
    <n v="3.2963875205254514"/>
    <n v="8.6781609195402307"/>
  </r>
  <r>
    <s v="N"/>
    <s v="B737"/>
    <x v="8"/>
    <x v="0"/>
    <x v="12"/>
    <x v="555"/>
    <d v="2016-07-19T00:00:00"/>
    <d v="2016-08-08T00:00:00"/>
    <n v="7874"/>
    <n v="20687"/>
    <d v="2023-03-02T00:00:00"/>
    <n v="2417"/>
    <n v="3.2577575506826646"/>
    <n v="8.5589573851882506"/>
  </r>
  <r>
    <s v="N"/>
    <s v="B737"/>
    <x v="8"/>
    <x v="0"/>
    <x v="12"/>
    <x v="556"/>
    <d v="2016-08-01T00:00:00"/>
    <d v="2016-08-15T00:00:00"/>
    <n v="7769"/>
    <n v="20786"/>
    <d v="2023-03-02T00:00:00"/>
    <n v="2404"/>
    <n v="3.2316971713810316"/>
    <n v="8.646422628951747"/>
  </r>
  <r>
    <s v="N"/>
    <s v="B737"/>
    <x v="8"/>
    <x v="0"/>
    <x v="12"/>
    <x v="557"/>
    <d v="2016-08-19T00:00:00"/>
    <d v="2016-08-26T00:00:00"/>
    <n v="7947"/>
    <n v="20610"/>
    <d v="2023-03-02T00:00:00"/>
    <n v="2386"/>
    <n v="3.3306789606035205"/>
    <n v="8.6378876781223806"/>
  </r>
  <r>
    <s v="N"/>
    <s v="B737"/>
    <x v="8"/>
    <x v="0"/>
    <x v="12"/>
    <x v="558"/>
    <d v="2016-09-02T00:00:00"/>
    <d v="2016-09-16T00:00:00"/>
    <n v="7702"/>
    <n v="20265"/>
    <d v="2023-03-02T00:00:00"/>
    <n v="2372"/>
    <n v="3.2470489038785835"/>
    <n v="8.5434232715008438"/>
  </r>
  <r>
    <s v="N"/>
    <s v="B737"/>
    <x v="8"/>
    <x v="0"/>
    <x v="12"/>
    <x v="559"/>
    <d v="2016-10-01T00:00:00"/>
    <d v="2016-10-19T00:00:00"/>
    <n v="7589"/>
    <n v="19862"/>
    <d v="2023-03-02T00:00:00"/>
    <n v="2343"/>
    <n v="3.2390098164746051"/>
    <n v="8.4771660264618003"/>
  </r>
  <r>
    <s v="N"/>
    <s v="B737"/>
    <x v="8"/>
    <x v="0"/>
    <x v="12"/>
    <x v="560"/>
    <d v="2016-11-01T00:00:00"/>
    <d v="2016-11-08T00:00:00"/>
    <n v="7327"/>
    <n v="19165"/>
    <d v="2023-03-02T00:00:00"/>
    <n v="2312"/>
    <n v="3.1691176470588234"/>
    <n v="8.289359861591695"/>
  </r>
  <r>
    <s v="N"/>
    <s v="B737"/>
    <x v="8"/>
    <x v="0"/>
    <x v="12"/>
    <x v="561"/>
    <d v="2016-11-20T00:00:00"/>
    <d v="2016-12-07T00:00:00"/>
    <n v="7620"/>
    <n v="20165"/>
    <d v="2023-03-02T00:00:00"/>
    <n v="2293"/>
    <n v="3.3231574356737896"/>
    <n v="8.79415612734409"/>
  </r>
  <r>
    <s v="N"/>
    <s v="B737"/>
    <x v="8"/>
    <x v="0"/>
    <x v="12"/>
    <x v="562"/>
    <d v="2016-12-22T00:00:00"/>
    <d v="2017-01-05T00:00:00"/>
    <n v="7475"/>
    <n v="19273"/>
    <d v="2023-03-02T00:00:00"/>
    <n v="2261"/>
    <n v="3.3060592658115877"/>
    <n v="8.5241043785935435"/>
  </r>
  <r>
    <s v="N"/>
    <s v="B737"/>
    <x v="8"/>
    <x v="0"/>
    <x v="12"/>
    <x v="563"/>
    <d v="2017-01-14T00:00:00"/>
    <d v="2017-01-31T00:00:00"/>
    <n v="7613"/>
    <n v="19801"/>
    <d v="2023-03-02T00:00:00"/>
    <n v="2238"/>
    <n v="3.401697944593387"/>
    <n v="8.8476318141197492"/>
  </r>
  <r>
    <s v="N"/>
    <s v="B737"/>
    <x v="8"/>
    <x v="0"/>
    <x v="12"/>
    <x v="564"/>
    <d v="2017-01-22T00:00:00"/>
    <d v="2017-02-07T00:00:00"/>
    <n v="7618"/>
    <n v="19799"/>
    <d v="2023-03-02T00:00:00"/>
    <n v="2230"/>
    <n v="3.4161434977578473"/>
    <n v="8.8784753363228699"/>
  </r>
  <r>
    <s v="N"/>
    <s v="B737"/>
    <x v="8"/>
    <x v="0"/>
    <x v="12"/>
    <x v="565"/>
    <d v="2017-02-01T00:00:00"/>
    <d v="2017-02-17T00:00:00"/>
    <n v="7373"/>
    <n v="18997"/>
    <d v="2023-03-02T00:00:00"/>
    <n v="2220"/>
    <n v="3.3211711711711711"/>
    <n v="8.5572072072072078"/>
  </r>
  <r>
    <s v="N"/>
    <s v="B737"/>
    <x v="8"/>
    <x v="0"/>
    <x v="12"/>
    <x v="566"/>
    <d v="2017-02-27T00:00:00"/>
    <d v="2017-03-09T00:00:00"/>
    <n v="7373"/>
    <n v="18931"/>
    <d v="2023-03-02T00:00:00"/>
    <n v="2194"/>
    <n v="3.36052871467639"/>
    <n v="8.6285323609845026"/>
  </r>
  <r>
    <s v="N"/>
    <s v="B737"/>
    <x v="8"/>
    <x v="0"/>
    <x v="12"/>
    <x v="567"/>
    <d v="2017-03-03T00:00:00"/>
    <d v="2017-03-17T00:00:00"/>
    <n v="7433"/>
    <n v="19405"/>
    <d v="2023-03-02T00:00:00"/>
    <n v="2190"/>
    <n v="3.3940639269406394"/>
    <n v="8.8607305936073057"/>
  </r>
  <r>
    <s v="N"/>
    <s v="B737"/>
    <x v="8"/>
    <x v="0"/>
    <x v="12"/>
    <x v="568"/>
    <d v="2017-03-11T00:00:00"/>
    <d v="2017-04-03T00:00:00"/>
    <n v="7187"/>
    <n v="18850"/>
    <d v="2023-03-02T00:00:00"/>
    <n v="2182"/>
    <n v="3.2937671860678277"/>
    <n v="8.6388634280476619"/>
  </r>
  <r>
    <s v="N"/>
    <s v="B737"/>
    <x v="8"/>
    <x v="0"/>
    <x v="12"/>
    <x v="569"/>
    <d v="2018-04-29T00:00:00"/>
    <d v="2018-05-11T00:00:00"/>
    <n v="5966"/>
    <n v="14832"/>
    <d v="2023-03-02T00:00:00"/>
    <n v="1768"/>
    <n v="3.3744343891402715"/>
    <n v="8.3891402714932131"/>
  </r>
  <r>
    <s v="N"/>
    <s v="B737"/>
    <x v="8"/>
    <x v="0"/>
    <x v="12"/>
    <x v="570"/>
    <d v="2018-05-17T00:00:00"/>
    <d v="2018-05-30T00:00:00"/>
    <n v="5915"/>
    <n v="14467"/>
    <d v="2023-03-02T00:00:00"/>
    <n v="1750"/>
    <n v="3.38"/>
    <n v="8.2668571428571429"/>
  </r>
  <r>
    <s v="N"/>
    <s v="B737"/>
    <x v="8"/>
    <x v="0"/>
    <x v="12"/>
    <x v="571"/>
    <d v="2018-05-24T00:00:00"/>
    <d v="2018-06-06T00:00:00"/>
    <n v="5799"/>
    <n v="14771"/>
    <d v="2023-03-02T00:00:00"/>
    <n v="1743"/>
    <n v="3.3270223752151464"/>
    <n v="8.4744693057946066"/>
  </r>
  <r>
    <s v="N"/>
    <s v="B737"/>
    <x v="8"/>
    <x v="0"/>
    <x v="12"/>
    <x v="572"/>
    <d v="2018-06-08T00:00:00"/>
    <d v="2018-06-26T00:00:00"/>
    <n v="5871"/>
    <n v="14682"/>
    <d v="2023-03-02T00:00:00"/>
    <n v="1728"/>
    <n v="3.3975694444444446"/>
    <n v="8.4965277777777786"/>
  </r>
  <r>
    <s v="N"/>
    <s v="B737"/>
    <x v="8"/>
    <x v="0"/>
    <x v="12"/>
    <x v="573"/>
    <d v="2018-06-30T00:00:00"/>
    <d v="2018-07-12T00:00:00"/>
    <n v="5515"/>
    <n v="13783"/>
    <d v="2023-03-02T00:00:00"/>
    <n v="1706"/>
    <n v="3.2327080890973034"/>
    <n v="8.0791324736225096"/>
  </r>
  <r>
    <s v="N"/>
    <s v="B737"/>
    <x v="8"/>
    <x v="0"/>
    <x v="12"/>
    <x v="574"/>
    <d v="2018-07-26T00:00:00"/>
    <d v="2018-08-08T00:00:00"/>
    <n v="5534"/>
    <n v="14033"/>
    <d v="2023-03-02T00:00:00"/>
    <n v="1680"/>
    <n v="3.2940476190476189"/>
    <n v="8.3529761904761912"/>
  </r>
  <r>
    <s v="N"/>
    <s v="B737"/>
    <x v="8"/>
    <x v="0"/>
    <x v="12"/>
    <x v="575"/>
    <d v="2018-08-01T00:00:00"/>
    <d v="2018-08-14T00:00:00"/>
    <n v="5730"/>
    <n v="14234"/>
    <d v="2023-03-02T00:00:00"/>
    <n v="1674"/>
    <n v="3.4229390681003586"/>
    <n v="8.502986857825567"/>
  </r>
  <r>
    <s v="N"/>
    <s v="B737"/>
    <x v="8"/>
    <x v="0"/>
    <x v="12"/>
    <x v="576"/>
    <d v="2018-09-29T00:00:00"/>
    <d v="2018-10-12T00:00:00"/>
    <n v="5232"/>
    <n v="13548"/>
    <d v="2023-03-02T00:00:00"/>
    <n v="1615"/>
    <n v="3.2396284829721362"/>
    <n v="8.3888544891640873"/>
  </r>
  <r>
    <s v="N"/>
    <s v="B737"/>
    <x v="8"/>
    <x v="0"/>
    <x v="12"/>
    <x v="577"/>
    <d v="2018-09-27T00:00:00"/>
    <d v="2018-10-10T00:00:00"/>
    <n v="5318"/>
    <n v="13310"/>
    <d v="2023-03-02T00:00:00"/>
    <n v="1617"/>
    <n v="3.2888064316635743"/>
    <n v="8.2312925170068034"/>
  </r>
  <r>
    <s v="N"/>
    <s v="B737"/>
    <x v="8"/>
    <x v="0"/>
    <x v="12"/>
    <x v="578"/>
    <d v="2018-10-26T00:00:00"/>
    <d v="2018-11-09T00:00:00"/>
    <n v="5339"/>
    <n v="13529"/>
    <d v="2023-03-02T00:00:00"/>
    <n v="1588"/>
    <n v="3.3620906801007555"/>
    <n v="8.5195214105793458"/>
  </r>
  <r>
    <s v="N"/>
    <s v="B737"/>
    <x v="8"/>
    <x v="0"/>
    <x v="12"/>
    <x v="579"/>
    <d v="2018-10-31T00:00:00"/>
    <d v="2018-11-14T00:00:00"/>
    <n v="5436"/>
    <n v="13599"/>
    <d v="2023-03-02T00:00:00"/>
    <n v="1583"/>
    <n v="3.4339861023373341"/>
    <n v="8.5906506632975361"/>
  </r>
  <r>
    <s v="N"/>
    <s v="B737"/>
    <x v="8"/>
    <x v="0"/>
    <x v="12"/>
    <x v="580"/>
    <d v="2018-11-06T00:00:00"/>
    <d v="2018-11-20T00:00:00"/>
    <n v="5092"/>
    <n v="12816"/>
    <d v="2023-03-02T00:00:00"/>
    <n v="1577"/>
    <n v="3.2289156626506026"/>
    <n v="8.1268230818008877"/>
  </r>
  <r>
    <s v="N"/>
    <s v="B737"/>
    <x v="8"/>
    <x v="0"/>
    <x v="12"/>
    <x v="581"/>
    <d v="2018-11-21T00:00:00"/>
    <d v="2018-12-07T00:00:00"/>
    <n v="5234"/>
    <n v="13176"/>
    <d v="2023-03-02T00:00:00"/>
    <n v="1562"/>
    <n v="3.3508322663252241"/>
    <n v="8.4353393085787456"/>
  </r>
  <r>
    <s v="N"/>
    <s v="B737"/>
    <x v="8"/>
    <x v="0"/>
    <x v="12"/>
    <x v="582"/>
    <d v="2018-11-25T00:00:00"/>
    <d v="2018-12-11T00:00:00"/>
    <n v="5156"/>
    <n v="12929"/>
    <d v="2023-03-02T00:00:00"/>
    <n v="1558"/>
    <n v="3.3093709884467266"/>
    <n v="8.2984595635430036"/>
  </r>
  <r>
    <s v="N"/>
    <s v="B737"/>
    <x v="8"/>
    <x v="0"/>
    <x v="12"/>
    <x v="583"/>
    <d v="2018-12-07T00:00:00"/>
    <d v="2018-12-18T00:00:00"/>
    <n v="5284"/>
    <n v="13113"/>
    <d v="2023-03-02T00:00:00"/>
    <n v="1546"/>
    <n v="3.4178525226390684"/>
    <n v="8.4818887451487708"/>
  </r>
  <r>
    <s v="N"/>
    <s v="B737"/>
    <x v="8"/>
    <x v="0"/>
    <x v="12"/>
    <x v="584"/>
    <d v="2018-12-08T00:00:00"/>
    <d v="2019-01-15T00:00:00"/>
    <n v="5140"/>
    <n v="12597"/>
    <d v="2023-03-02T00:00:00"/>
    <n v="1545"/>
    <n v="3.3268608414239482"/>
    <n v="8.1533980582524279"/>
  </r>
  <r>
    <s v="N"/>
    <s v="B737"/>
    <x v="8"/>
    <x v="0"/>
    <x v="12"/>
    <x v="585"/>
    <d v="2018-12-14T00:00:00"/>
    <d v="2019-01-15T00:00:00"/>
    <n v="5148"/>
    <n v="12553"/>
    <d v="2023-03-02T00:00:00"/>
    <n v="1539"/>
    <n v="3.3450292397660819"/>
    <n v="8.1565951916829107"/>
  </r>
  <r>
    <s v="N"/>
    <s v="B737"/>
    <x v="8"/>
    <x v="0"/>
    <x v="12"/>
    <x v="586"/>
    <d v="2019-01-14T00:00:00"/>
    <d v="2019-01-25T00:00:00"/>
    <n v="4887"/>
    <n v="12414"/>
    <d v="2023-03-02T00:00:00"/>
    <n v="1508"/>
    <n v="3.2407161803713529"/>
    <n v="8.2320954907161799"/>
  </r>
  <r>
    <s v="N"/>
    <s v="B737"/>
    <x v="8"/>
    <x v="0"/>
    <x v="12"/>
    <x v="587"/>
    <d v="2019-01-17T00:00:00"/>
    <d v="2019-01-31T00:00:00"/>
    <n v="4752"/>
    <n v="11790"/>
    <d v="2023-03-02T00:00:00"/>
    <n v="1505"/>
    <n v="3.1574750830564784"/>
    <n v="7.8338870431893683"/>
  </r>
  <r>
    <s v="N"/>
    <s v="B737"/>
    <x v="8"/>
    <x v="0"/>
    <x v="12"/>
    <x v="588"/>
    <d v="2019-01-26T00:00:00"/>
    <d v="2019-02-08T00:00:00"/>
    <n v="5018"/>
    <n v="12505"/>
    <d v="2023-03-02T00:00:00"/>
    <n v="1496"/>
    <n v="3.3542780748663104"/>
    <n v="8.3589572192513373"/>
  </r>
  <r>
    <s v="N"/>
    <s v="B737"/>
    <x v="8"/>
    <x v="0"/>
    <x v="12"/>
    <x v="589"/>
    <d v="2019-01-29T00:00:00"/>
    <d v="2019-02-12T00:00:00"/>
    <n v="4931"/>
    <n v="12419"/>
    <d v="2023-03-02T00:00:00"/>
    <n v="1493"/>
    <n v="3.3027461486939047"/>
    <n v="8.3181513730743468"/>
  </r>
  <r>
    <s v="N"/>
    <s v="B737"/>
    <x v="8"/>
    <x v="0"/>
    <x v="12"/>
    <x v="590"/>
    <d v="2019-01-30T00:00:00"/>
    <d v="2019-02-25T00:00:00"/>
    <n v="4855"/>
    <n v="12055"/>
    <d v="2023-03-02T00:00:00"/>
    <n v="1492"/>
    <n v="3.2540214477211795"/>
    <n v="8.0797587131367301"/>
  </r>
  <r>
    <s v="N"/>
    <s v="B737"/>
    <x v="8"/>
    <x v="0"/>
    <x v="12"/>
    <x v="591"/>
    <d v="2019-01-31T00:00:00"/>
    <d v="2019-02-27T00:00:00"/>
    <n v="4944"/>
    <n v="12101"/>
    <d v="2023-03-02T00:00:00"/>
    <n v="1491"/>
    <n v="3.3158953722334004"/>
    <n v="8.1160295103957072"/>
  </r>
  <r>
    <s v="N"/>
    <s v="B737"/>
    <x v="8"/>
    <x v="0"/>
    <x v="12"/>
    <x v="592"/>
    <d v="2019-02-20T00:00:00"/>
    <d v="2019-03-05T00:00:00"/>
    <n v="4859"/>
    <n v="12160"/>
    <d v="2023-03-02T00:00:00"/>
    <n v="1471"/>
    <n v="3.3031951053704964"/>
    <n v="8.2664853840924533"/>
  </r>
  <r>
    <s v="N"/>
    <s v="B737"/>
    <x v="8"/>
    <x v="0"/>
    <x v="12"/>
    <x v="593"/>
    <d v="2019-02-27T00:00:00"/>
    <d v="2019-03-12T00:00:00"/>
    <n v="4939"/>
    <n v="12232"/>
    <d v="2023-03-02T00:00:00"/>
    <n v="1464"/>
    <n v="3.3736338797814209"/>
    <n v="8.3551912568306008"/>
  </r>
  <r>
    <s v="N"/>
    <s v="B737"/>
    <x v="8"/>
    <x v="0"/>
    <x v="12"/>
    <x v="594"/>
    <d v="2019-03-30T00:00:00"/>
    <d v="2019-04-18T00:00:00"/>
    <n v="4272"/>
    <n v="10555"/>
    <d v="2023-03-02T00:00:00"/>
    <n v="1433"/>
    <n v="2.98115840893231"/>
    <n v="7.3656664340544316"/>
  </r>
  <r>
    <s v="N"/>
    <s v="B737"/>
    <x v="8"/>
    <x v="0"/>
    <x v="12"/>
    <x v="595"/>
    <d v="2019-03-27T00:00:00"/>
    <d v="2019-04-12T00:00:00"/>
    <n v="4698"/>
    <n v="11257"/>
    <d v="2023-03-02T00:00:00"/>
    <n v="1436"/>
    <n v="3.2715877437325904"/>
    <n v="7.8391364902506968"/>
  </r>
  <r>
    <s v="N"/>
    <s v="B737"/>
    <x v="8"/>
    <x v="0"/>
    <x v="12"/>
    <x v="596"/>
    <d v="2019-04-01T00:00:00"/>
    <d v="2019-04-13T00:00:00"/>
    <n v="4871"/>
    <n v="11992"/>
    <d v="2023-03-02T00:00:00"/>
    <n v="1431"/>
    <n v="3.4039133473095737"/>
    <n v="8.3801537386443048"/>
  </r>
  <r>
    <s v="N"/>
    <s v="B737"/>
    <x v="8"/>
    <x v="0"/>
    <x v="12"/>
    <x v="597"/>
    <d v="2019-04-27T00:00:00"/>
    <d v="2019-05-09T00:00:00"/>
    <n v="4668"/>
    <n v="11509"/>
    <d v="2023-03-02T00:00:00"/>
    <n v="1405"/>
    <n v="3.3224199288256226"/>
    <n v="8.1914590747330962"/>
  </r>
  <r>
    <s v="N"/>
    <s v="B737"/>
    <x v="8"/>
    <x v="0"/>
    <x v="12"/>
    <x v="598"/>
    <d v="2019-04-27T00:00:00"/>
    <d v="2019-05-10T00:00:00"/>
    <n v="4587"/>
    <n v="11209"/>
    <d v="2023-03-02T00:00:00"/>
    <n v="1405"/>
    <n v="3.2647686832740215"/>
    <n v="7.9779359430604986"/>
  </r>
  <r>
    <s v="N"/>
    <s v="B737"/>
    <x v="8"/>
    <x v="0"/>
    <x v="12"/>
    <x v="599"/>
    <d v="2019-05-06T00:00:00"/>
    <d v="2019-05-17T00:00:00"/>
    <n v="4427"/>
    <n v="10889"/>
    <d v="2023-03-02T00:00:00"/>
    <n v="1396"/>
    <n v="3.1712034383954153"/>
    <n v="7.8001432664756445"/>
  </r>
  <r>
    <s v="N"/>
    <s v="B737"/>
    <x v="8"/>
    <x v="0"/>
    <x v="12"/>
    <x v="600"/>
    <d v="2019-05-26T00:00:00"/>
    <d v="2019-06-13T00:00:00"/>
    <n v="4549"/>
    <n v="11060"/>
    <d v="2023-03-02T00:00:00"/>
    <n v="1376"/>
    <n v="3.3059593023255816"/>
    <n v="8.0377906976744189"/>
  </r>
  <r>
    <s v="N"/>
    <s v="B737"/>
    <x v="8"/>
    <x v="0"/>
    <x v="12"/>
    <x v="601"/>
    <d v="2019-05-25T00:00:00"/>
    <d v="2019-06-05T00:00:00"/>
    <n v="4351"/>
    <n v="10984"/>
    <d v="2023-03-02T00:00:00"/>
    <n v="1377"/>
    <n v="3.1597676107480028"/>
    <n v="7.9767610748002902"/>
  </r>
  <r>
    <s v="N"/>
    <s v="B737"/>
    <x v="8"/>
    <x v="0"/>
    <x v="12"/>
    <x v="602"/>
    <d v="2019-05-31T00:00:00"/>
    <d v="2019-06-09T00:00:00"/>
    <n v="4325"/>
    <n v="10798"/>
    <d v="2023-03-02T00:00:00"/>
    <n v="1371"/>
    <n v="3.1546316557257477"/>
    <n v="7.8760029175784103"/>
  </r>
  <r>
    <s v="N"/>
    <s v="B737"/>
    <x v="8"/>
    <x v="0"/>
    <x v="12"/>
    <x v="603"/>
    <d v="2019-06-21T00:00:00"/>
    <d v="2019-07-09T00:00:00"/>
    <n v="4232"/>
    <n v="10415"/>
    <d v="2023-03-02T00:00:00"/>
    <n v="1350"/>
    <n v="3.1348148148148147"/>
    <n v="7.7148148148148152"/>
  </r>
  <r>
    <s v="N"/>
    <s v="B737"/>
    <x v="8"/>
    <x v="1"/>
    <x v="12"/>
    <x v="604"/>
    <d v="2017-04-06T00:00:00"/>
    <d v="2017-04-17T00:00:00"/>
    <n v="6827"/>
    <n v="18408"/>
    <d v="2023-03-02T00:00:00"/>
    <n v="2156"/>
    <n v="3.1665120593692024"/>
    <n v="8.538033395176253"/>
  </r>
  <r>
    <s v="N"/>
    <s v="B737"/>
    <x v="8"/>
    <x v="1"/>
    <x v="12"/>
    <x v="605"/>
    <d v="2017-04-25T00:00:00"/>
    <d v="2017-05-09T00:00:00"/>
    <n v="6357"/>
    <n v="17011"/>
    <d v="2023-03-02T00:00:00"/>
    <n v="2137"/>
    <n v="2.9747309312119796"/>
    <n v="7.9602246139447823"/>
  </r>
  <r>
    <s v="N"/>
    <s v="B737"/>
    <x v="8"/>
    <x v="1"/>
    <x v="12"/>
    <x v="606"/>
    <d v="2017-05-11T00:00:00"/>
    <d v="2017-06-02T00:00:00"/>
    <n v="6520"/>
    <n v="17830"/>
    <d v="2023-03-02T00:00:00"/>
    <n v="2121"/>
    <n v="3.0740216878830742"/>
    <n v="8.4064120697784066"/>
  </r>
  <r>
    <s v="N"/>
    <s v="B737"/>
    <x v="8"/>
    <x v="1"/>
    <x v="12"/>
    <x v="607"/>
    <d v="2017-06-01T00:00:00"/>
    <d v="2017-06-13T00:00:00"/>
    <n v="6566"/>
    <n v="17637"/>
    <d v="2023-03-02T00:00:00"/>
    <n v="2100"/>
    <n v="3.1266666666666665"/>
    <n v="8.3985714285714277"/>
  </r>
  <r>
    <s v="N"/>
    <s v="B737"/>
    <x v="8"/>
    <x v="1"/>
    <x v="12"/>
    <x v="608"/>
    <d v="2017-07-12T00:00:00"/>
    <d v="2017-07-21T00:00:00"/>
    <n v="6301"/>
    <n v="16966"/>
    <d v="2023-03-02T00:00:00"/>
    <n v="2059"/>
    <n v="3.0602234094220497"/>
    <n v="8.2399222923749385"/>
  </r>
  <r>
    <s v="N"/>
    <s v="B737"/>
    <x v="8"/>
    <x v="1"/>
    <x v="12"/>
    <x v="609"/>
    <d v="2017-07-06T00:00:00"/>
    <d v="2017-07-26T00:00:00"/>
    <n v="6427"/>
    <n v="17203"/>
    <d v="2023-03-02T00:00:00"/>
    <n v="2065"/>
    <n v="3.1123486682808719"/>
    <n v="8.3307506053268767"/>
  </r>
  <r>
    <s v="N"/>
    <s v="B737"/>
    <x v="8"/>
    <x v="1"/>
    <x v="12"/>
    <x v="610"/>
    <d v="2017-08-05T00:00:00"/>
    <d v="2017-08-17T00:00:00"/>
    <n v="5687"/>
    <n v="15245"/>
    <d v="2023-03-02T00:00:00"/>
    <n v="2035"/>
    <n v="2.7945945945945945"/>
    <n v="7.4914004914004915"/>
  </r>
  <r>
    <s v="N"/>
    <s v="B737"/>
    <x v="8"/>
    <x v="1"/>
    <x v="12"/>
    <x v="611"/>
    <d v="2017-08-13T00:00:00"/>
    <d v="2017-08-28T00:00:00"/>
    <n v="6001"/>
    <n v="16469"/>
    <d v="2023-03-02T00:00:00"/>
    <n v="2027"/>
    <n v="2.9605328071040948"/>
    <n v="8.1248149975333011"/>
  </r>
  <r>
    <s v="N"/>
    <s v="B737"/>
    <x v="8"/>
    <x v="1"/>
    <x v="12"/>
    <x v="612"/>
    <d v="2017-08-31T00:00:00"/>
    <d v="2017-09-11T00:00:00"/>
    <n v="6142"/>
    <n v="16858"/>
    <d v="2023-03-02T00:00:00"/>
    <n v="2009"/>
    <n v="3.0572424091587855"/>
    <n v="8.3912394225983071"/>
  </r>
  <r>
    <s v="N"/>
    <s v="B737"/>
    <x v="8"/>
    <x v="1"/>
    <x v="12"/>
    <x v="613"/>
    <d v="2017-10-18T00:00:00"/>
    <d v="2017-10-31T00:00:00"/>
    <n v="5566"/>
    <n v="15066"/>
    <d v="2023-03-02T00:00:00"/>
    <n v="1961"/>
    <n v="2.8383477817440084"/>
    <n v="7.6828148903620601"/>
  </r>
  <r>
    <s v="N"/>
    <s v="B737"/>
    <x v="8"/>
    <x v="1"/>
    <x v="12"/>
    <x v="614"/>
    <d v="2017-11-05T00:00:00"/>
    <d v="2017-11-21T00:00:00"/>
    <n v="5269"/>
    <n v="14215"/>
    <d v="2023-03-02T00:00:00"/>
    <n v="1943"/>
    <n v="2.7117858980957283"/>
    <n v="7.3160061760164696"/>
  </r>
  <r>
    <s v="N"/>
    <s v="B737"/>
    <x v="8"/>
    <x v="1"/>
    <x v="12"/>
    <x v="615"/>
    <d v="2017-11-15T00:00:00"/>
    <d v="2017-12-01T00:00:00"/>
    <n v="5696"/>
    <n v="15386"/>
    <d v="2023-03-02T00:00:00"/>
    <n v="1933"/>
    <n v="2.9467149508535955"/>
    <n v="7.9596482152095192"/>
  </r>
  <r>
    <s v="N"/>
    <s v="B737"/>
    <x v="8"/>
    <x v="1"/>
    <x v="12"/>
    <x v="616"/>
    <d v="2017-12-12T00:00:00"/>
    <d v="2017-12-29T00:00:00"/>
    <n v="5599"/>
    <n v="15100"/>
    <d v="2023-03-02T00:00:00"/>
    <n v="1906"/>
    <n v="2.9375655823714584"/>
    <n v="7.9223504721930746"/>
  </r>
  <r>
    <s v="N"/>
    <s v="B737"/>
    <x v="8"/>
    <x v="1"/>
    <x v="12"/>
    <x v="617"/>
    <d v="2017-12-20T00:00:00"/>
    <d v="2018-01-05T00:00:00"/>
    <n v="5518"/>
    <n v="14904"/>
    <d v="2023-03-02T00:00:00"/>
    <n v="1898"/>
    <n v="2.9072708113804002"/>
    <n v="7.8524762908324552"/>
  </r>
  <r>
    <s v="N"/>
    <s v="B737"/>
    <x v="8"/>
    <x v="1"/>
    <x v="12"/>
    <x v="618"/>
    <d v="2018-02-02T00:00:00"/>
    <d v="2018-02-27T00:00:00"/>
    <n v="5831"/>
    <n v="15741"/>
    <d v="2023-03-02T00:00:00"/>
    <n v="1854"/>
    <n v="3.1450916936353828"/>
    <n v="8.4902912621359228"/>
  </r>
  <r>
    <s v="N"/>
    <s v="B737"/>
    <x v="8"/>
    <x v="1"/>
    <x v="12"/>
    <x v="619"/>
    <d v="2018-02-22T00:00:00"/>
    <d v="2018-03-15T00:00:00"/>
    <n v="5804"/>
    <n v="15254"/>
    <d v="2023-03-02T00:00:00"/>
    <n v="1834"/>
    <n v="3.1646673936750274"/>
    <n v="8.3173391494002189"/>
  </r>
  <r>
    <s v="N"/>
    <s v="B737"/>
    <x v="8"/>
    <x v="1"/>
    <x v="12"/>
    <x v="620"/>
    <d v="2018-03-12T00:00:00"/>
    <d v="2018-03-26T00:00:00"/>
    <n v="5763"/>
    <n v="15430"/>
    <d v="2023-03-02T00:00:00"/>
    <n v="1816"/>
    <n v="3.1734581497797358"/>
    <n v="8.4966960352422909"/>
  </r>
  <r>
    <s v="N"/>
    <s v="B737"/>
    <x v="8"/>
    <x v="1"/>
    <x v="12"/>
    <x v="621"/>
    <d v="2018-03-26T00:00:00"/>
    <d v="2018-04-06T00:00:00"/>
    <n v="5604"/>
    <n v="14966"/>
    <d v="2023-03-02T00:00:00"/>
    <n v="1802"/>
    <n v="3.1098779134295227"/>
    <n v="8.3052164261931196"/>
  </r>
  <r>
    <s v="N"/>
    <s v="B737"/>
    <x v="8"/>
    <x v="1"/>
    <x v="12"/>
    <x v="622"/>
    <d v="2018-03-29T00:00:00"/>
    <d v="2018-04-08T00:00:00"/>
    <n v="5685"/>
    <n v="14907"/>
    <d v="2023-03-02T00:00:00"/>
    <n v="1799"/>
    <n v="3.1600889382990549"/>
    <n v="8.2862701500833804"/>
  </r>
  <r>
    <s v="N"/>
    <s v="B737"/>
    <x v="8"/>
    <x v="1"/>
    <x v="12"/>
    <x v="623"/>
    <d v="2018-04-17T00:00:00"/>
    <d v="2018-04-27T00:00:00"/>
    <n v="5513"/>
    <n v="14795"/>
    <d v="2023-03-02T00:00:00"/>
    <n v="1780"/>
    <n v="3.0971910112359549"/>
    <n v="8.3117977528089888"/>
  </r>
  <r>
    <s v="N"/>
    <s v="B737"/>
    <x v="9"/>
    <x v="0"/>
    <x v="12"/>
    <x v="624"/>
    <d v="2013-06-11T00:00:00"/>
    <d v="2023-02-28T00:00:00"/>
    <n v="10454"/>
    <n v="31671"/>
    <d v="2023-03-02T00:00:00"/>
    <n v="3551"/>
    <n v="2.9439594480428046"/>
    <n v="8.9188960856096866"/>
  </r>
  <r>
    <s v="N"/>
    <s v="B737"/>
    <x v="9"/>
    <x v="0"/>
    <x v="12"/>
    <x v="625"/>
    <d v="2013-09-12T00:00:00"/>
    <d v="2022-11-17T00:00:00"/>
    <n v="9240"/>
    <n v="24259"/>
    <d v="2023-03-02T00:00:00"/>
    <n v="3458"/>
    <n v="2.6720647773279351"/>
    <n v="7.0153267784846731"/>
  </r>
  <r>
    <s v="N"/>
    <s v="B737"/>
    <x v="9"/>
    <x v="0"/>
    <x v="12"/>
    <x v="626"/>
    <d v="2013-12-12T00:00:00"/>
    <d v="2022-11-01T00:00:00"/>
    <n v="11612"/>
    <n v="24600"/>
    <d v="2023-03-02T00:00:00"/>
    <n v="3367"/>
    <n v="3.4487674487674487"/>
    <n v="7.3062073062073063"/>
  </r>
  <r>
    <s v="N"/>
    <s v="B737"/>
    <x v="10"/>
    <x v="0"/>
    <x v="12"/>
    <x v="627"/>
    <d v="2011-08-26T00:00:00"/>
    <d v="2022-12-09T00:00:00"/>
    <n v="17598"/>
    <n v="23062"/>
    <d v="2023-03-02T00:00:00"/>
    <n v="4206"/>
    <n v="4.1840228245363766"/>
    <n v="5.4831193533048026"/>
  </r>
  <r>
    <s v="N"/>
    <s v="B737"/>
    <x v="10"/>
    <x v="0"/>
    <x v="12"/>
    <x v="628"/>
    <d v="2012-02-15T00:00:00"/>
    <d v="2023-01-20T00:00:00"/>
    <n v="16923"/>
    <n v="23631"/>
    <d v="2023-03-02T00:00:00"/>
    <n v="4033"/>
    <n v="4.1961319117282416"/>
    <n v="5.8594098685841809"/>
  </r>
  <r>
    <s v="N"/>
    <s v="B737"/>
    <x v="10"/>
    <x v="0"/>
    <x v="12"/>
    <x v="629"/>
    <d v="2013-10-22T00:00:00"/>
    <d v="2023-02-06T00:00:00"/>
    <n v="13378"/>
    <n v="24198"/>
    <d v="2023-03-02T00:00:00"/>
    <n v="3418"/>
    <n v="3.9139847864248098"/>
    <n v="7.079578700994734"/>
  </r>
  <r>
    <s v="N"/>
    <s v="B737"/>
    <x v="10"/>
    <x v="0"/>
    <x v="12"/>
    <x v="630"/>
    <d v="2014-09-22T00:00:00"/>
    <d v="2023-01-26T00:00:00"/>
    <n v="11175"/>
    <n v="16544"/>
    <d v="2023-03-02T00:00:00"/>
    <n v="3083"/>
    <n v="3.624716185533571"/>
    <n v="5.3662017515407072"/>
  </r>
  <r>
    <s v="N"/>
    <s v="B757"/>
    <x v="11"/>
    <x v="0"/>
    <x v="13"/>
    <x v="631"/>
    <d v="1989-05-17T00:00:00"/>
    <d v="1989-05-25T00:00:00"/>
    <n v="40366"/>
    <n v="91711"/>
    <d v="2023-03-02T00:00:00"/>
    <n v="12342"/>
    <n v="3.2706206449521957"/>
    <n v="7.4308053800032408"/>
  </r>
  <r>
    <s v="N"/>
    <s v="B757"/>
    <x v="11"/>
    <x v="0"/>
    <x v="13"/>
    <x v="632"/>
    <d v="1989-06-12T00:00:00"/>
    <d v="1989-06-28T00:00:00"/>
    <n v="39969"/>
    <n v="90898"/>
    <d v="2023-03-02T00:00:00"/>
    <n v="12316"/>
    <n v="3.2452906787918154"/>
    <n v="7.3804806755440078"/>
  </r>
  <r>
    <s v="N"/>
    <s v="B757"/>
    <x v="11"/>
    <x v="0"/>
    <x v="13"/>
    <x v="633"/>
    <d v="1989-07-20T00:00:00"/>
    <d v="1989-07-26T00:00:00"/>
    <n v="39625"/>
    <n v="91096"/>
    <d v="2023-03-02T00:00:00"/>
    <n v="12278"/>
    <n v="3.2273171526307216"/>
    <n v="7.4194494217299232"/>
  </r>
  <r>
    <s v="N"/>
    <s v="B757"/>
    <x v="11"/>
    <x v="0"/>
    <x v="13"/>
    <x v="634"/>
    <d v="1989-07-20T00:00:00"/>
    <d v="1989-07-27T00:00:00"/>
    <n v="39070"/>
    <n v="91444"/>
    <d v="2023-03-02T00:00:00"/>
    <n v="12278"/>
    <n v="3.1821143508714775"/>
    <n v="7.4477928001303146"/>
  </r>
  <r>
    <s v="N"/>
    <s v="B757"/>
    <x v="11"/>
    <x v="0"/>
    <x v="13"/>
    <x v="635"/>
    <d v="1990-02-17T00:00:00"/>
    <d v="1990-02-22T00:00:00"/>
    <n v="38411"/>
    <n v="91466"/>
    <d v="2023-03-02T00:00:00"/>
    <n v="12066"/>
    <n v="3.1834079230896735"/>
    <n v="7.5804740593402951"/>
  </r>
  <r>
    <s v="N"/>
    <s v="B757"/>
    <x v="11"/>
    <x v="0"/>
    <x v="13"/>
    <x v="636"/>
    <d v="1990-02-22T00:00:00"/>
    <d v="1990-02-28T00:00:00"/>
    <n v="38319"/>
    <n v="91834"/>
    <d v="2023-03-02T00:00:00"/>
    <n v="12061"/>
    <n v="3.1770997429732195"/>
    <n v="7.6141281817428075"/>
  </r>
  <r>
    <s v="N"/>
    <s v="B757"/>
    <x v="11"/>
    <x v="0"/>
    <x v="13"/>
    <x v="637"/>
    <d v="1990-12-23T00:00:00"/>
    <d v="1990-12-23T00:00:00"/>
    <n v="39344"/>
    <n v="84826"/>
    <d v="2023-03-02T00:00:00"/>
    <n v="11757"/>
    <n v="3.3464319129029514"/>
    <n v="7.2149357829378244"/>
  </r>
  <r>
    <s v="N"/>
    <s v="B757"/>
    <x v="11"/>
    <x v="0"/>
    <x v="13"/>
    <x v="638"/>
    <d v="1991-01-28T00:00:00"/>
    <d v="1991-01-29T00:00:00"/>
    <n v="39274"/>
    <n v="85121"/>
    <d v="2023-03-02T00:00:00"/>
    <n v="11721"/>
    <n v="3.3507379916389386"/>
    <n v="7.262264311918778"/>
  </r>
  <r>
    <s v="N"/>
    <s v="B757"/>
    <x v="11"/>
    <x v="0"/>
    <x v="13"/>
    <x v="639"/>
    <d v="1991-01-30T00:00:00"/>
    <d v="1991-02-07T00:00:00"/>
    <n v="39452"/>
    <n v="85035"/>
    <d v="2023-03-02T00:00:00"/>
    <n v="11719"/>
    <n v="3.3664988480245754"/>
    <n v="7.2561652018090284"/>
  </r>
  <r>
    <s v="N"/>
    <s v="B757"/>
    <x v="11"/>
    <x v="0"/>
    <x v="13"/>
    <x v="640"/>
    <d v="1991-02-15T00:00:00"/>
    <d v="1991-02-21T00:00:00"/>
    <n v="39977"/>
    <n v="86301"/>
    <d v="2023-03-02T00:00:00"/>
    <n v="11703"/>
    <n v="3.4159617192172949"/>
    <n v="7.3742630094847472"/>
  </r>
  <r>
    <s v="N"/>
    <s v="B757"/>
    <x v="11"/>
    <x v="0"/>
    <x v="13"/>
    <x v="641"/>
    <d v="1991-03-18T00:00:00"/>
    <d v="1991-03-22T00:00:00"/>
    <n v="39548"/>
    <n v="85254"/>
    <d v="2023-03-02T00:00:00"/>
    <n v="11672"/>
    <n v="3.3882796435915012"/>
    <n v="7.3041466758053462"/>
  </r>
  <r>
    <s v="N"/>
    <s v="B757"/>
    <x v="12"/>
    <x v="0"/>
    <x v="13"/>
    <x v="642"/>
    <d v="1990-05-24T00:00:00"/>
    <d v="1990-05-24T00:00:00"/>
    <n v="44238"/>
    <n v="96717"/>
    <d v="2023-03-02T00:00:00"/>
    <n v="11970"/>
    <n v="3.6957393483709273"/>
    <n v="8.0799498746867169"/>
  </r>
  <r>
    <s v="N"/>
    <s v="B757"/>
    <x v="12"/>
    <x v="0"/>
    <x v="13"/>
    <x v="643"/>
    <d v="1990-06-24T00:00:00"/>
    <d v="1990-06-25T00:00:00"/>
    <n v="44221"/>
    <n v="97113"/>
    <d v="2023-03-02T00:00:00"/>
    <n v="11939"/>
    <n v="3.703911550381104"/>
    <n v="8.1340983331937355"/>
  </r>
  <r>
    <s v="N"/>
    <s v="B757"/>
    <x v="12"/>
    <x v="0"/>
    <x v="13"/>
    <x v="644"/>
    <d v="1990-06-22T00:00:00"/>
    <d v="1990-06-26T00:00:00"/>
    <n v="44497"/>
    <n v="97539"/>
    <d v="2023-03-02T00:00:00"/>
    <n v="11941"/>
    <n v="3.7264048237166065"/>
    <n v="8.1684113558328448"/>
  </r>
  <r>
    <s v="N"/>
    <s v="B757"/>
    <x v="12"/>
    <x v="0"/>
    <x v="13"/>
    <x v="645"/>
    <d v="1991-02-25T00:00:00"/>
    <d v="1991-02-25T00:00:00"/>
    <n v="43444"/>
    <n v="95856"/>
    <d v="2023-03-02T00:00:00"/>
    <n v="11693"/>
    <n v="3.7153852732404"/>
    <n v="8.1977251346959719"/>
  </r>
  <r>
    <s v="N"/>
    <s v="B757"/>
    <x v="12"/>
    <x v="0"/>
    <x v="13"/>
    <x v="646"/>
    <d v="1991-03-21T00:00:00"/>
    <d v="1991-03-27T00:00:00"/>
    <n v="44608"/>
    <n v="97435"/>
    <d v="2023-03-02T00:00:00"/>
    <n v="11669"/>
    <n v="3.8227783014825607"/>
    <n v="8.3499014482817717"/>
  </r>
  <r>
    <s v="N"/>
    <s v="B757"/>
    <x v="12"/>
    <x v="0"/>
    <x v="13"/>
    <x v="647"/>
    <d v="1991-06-20T00:00:00"/>
    <d v="1991-07-05T00:00:00"/>
    <n v="43247"/>
    <n v="92859"/>
    <d v="2023-03-02T00:00:00"/>
    <n v="11578"/>
    <n v="3.7352737951286925"/>
    <n v="8.0202971152185185"/>
  </r>
  <r>
    <s v="N"/>
    <s v="B757"/>
    <x v="12"/>
    <x v="0"/>
    <x v="13"/>
    <x v="648"/>
    <d v="1991-06-24T00:00:00"/>
    <d v="1991-07-10T00:00:00"/>
    <n v="43459"/>
    <n v="95321"/>
    <d v="2023-03-02T00:00:00"/>
    <n v="11574"/>
    <n v="3.7548816312424398"/>
    <n v="8.2357871090374974"/>
  </r>
  <r>
    <s v="N"/>
    <s v="B757"/>
    <x v="12"/>
    <x v="0"/>
    <x v="13"/>
    <x v="649"/>
    <d v="1991-12-20T00:00:00"/>
    <d v="1992-01-10T00:00:00"/>
    <n v="42427"/>
    <n v="94296"/>
    <d v="2023-03-02T00:00:00"/>
    <n v="11395"/>
    <n v="3.7232996928477404"/>
    <n v="8.2752084247476958"/>
  </r>
  <r>
    <s v="N"/>
    <s v="B757"/>
    <x v="12"/>
    <x v="0"/>
    <x v="13"/>
    <x v="650"/>
    <d v="1992-01-03T00:00:00"/>
    <d v="1992-01-10T00:00:00"/>
    <n v="40937"/>
    <n v="91105"/>
    <d v="2023-03-02T00:00:00"/>
    <n v="11381"/>
    <n v="3.5969598453562956"/>
    <n v="8.0050083472454094"/>
  </r>
  <r>
    <s v="N"/>
    <s v="B757"/>
    <x v="12"/>
    <x v="0"/>
    <x v="13"/>
    <x v="651"/>
    <d v="1992-02-21T00:00:00"/>
    <d v="1992-02-24T00:00:00"/>
    <n v="42054"/>
    <n v="95969"/>
    <d v="2023-03-02T00:00:00"/>
    <n v="11332"/>
    <n v="3.7110836569008119"/>
    <n v="8.4688492763854573"/>
  </r>
  <r>
    <s v="N"/>
    <s v="B757"/>
    <x v="12"/>
    <x v="0"/>
    <x v="13"/>
    <x v="652"/>
    <d v="1992-02-24T00:00:00"/>
    <d v="1992-02-24T00:00:00"/>
    <n v="41750"/>
    <n v="90860"/>
    <d v="2023-03-02T00:00:00"/>
    <n v="11329"/>
    <n v="3.6852325889310618"/>
    <n v="8.0201253420425456"/>
  </r>
  <r>
    <s v="N"/>
    <s v="B757"/>
    <x v="12"/>
    <x v="0"/>
    <x v="13"/>
    <x v="653"/>
    <d v="1992-03-25T00:00:00"/>
    <d v="1992-03-25T00:00:00"/>
    <n v="42276"/>
    <n v="94667"/>
    <d v="2023-03-02T00:00:00"/>
    <n v="11299"/>
    <n v="3.741570050446942"/>
    <n v="8.3783520665545623"/>
  </r>
  <r>
    <s v="N"/>
    <s v="B757"/>
    <x v="12"/>
    <x v="0"/>
    <x v="13"/>
    <x v="654"/>
    <d v="1992-04-29T00:00:00"/>
    <d v="1992-05-03T00:00:00"/>
    <n v="42600"/>
    <n v="93361"/>
    <d v="2023-03-02T00:00:00"/>
    <n v="11264"/>
    <n v="3.7819602272727271"/>
    <n v="8.2884410511363633"/>
  </r>
  <r>
    <s v="N"/>
    <s v="B757"/>
    <x v="12"/>
    <x v="0"/>
    <x v="13"/>
    <x v="655"/>
    <d v="1992-05-28T00:00:00"/>
    <d v="1992-05-31T00:00:00"/>
    <n v="42680"/>
    <n v="92801"/>
    <d v="2023-03-02T00:00:00"/>
    <n v="11235"/>
    <n v="3.7988429016466401"/>
    <n v="8.259991099243436"/>
  </r>
  <r>
    <s v="N"/>
    <s v="B757"/>
    <x v="12"/>
    <x v="0"/>
    <x v="13"/>
    <x v="656"/>
    <d v="1992-06-26T00:00:00"/>
    <d v="1992-06-26T00:00:00"/>
    <n v="40463"/>
    <n v="89835"/>
    <d v="2023-03-02T00:00:00"/>
    <n v="11206"/>
    <n v="3.6108334820631804"/>
    <n v="8.0166874888452622"/>
  </r>
  <r>
    <s v="N"/>
    <s v="B757"/>
    <x v="12"/>
    <x v="0"/>
    <x v="13"/>
    <x v="657"/>
    <d v="1992-11-12T00:00:00"/>
    <d v="1992-11-12T00:00:00"/>
    <n v="41218"/>
    <n v="91586"/>
    <d v="2023-03-02T00:00:00"/>
    <n v="11067"/>
    <n v="3.7244058913888134"/>
    <n v="8.2755941086111857"/>
  </r>
  <r>
    <s v="N"/>
    <s v="B757"/>
    <x v="12"/>
    <x v="0"/>
    <x v="13"/>
    <x v="658"/>
    <d v="1992-11-19T00:00:00"/>
    <d v="1992-11-19T00:00:00"/>
    <n v="38930"/>
    <n v="86588"/>
    <d v="2023-03-02T00:00:00"/>
    <n v="11060"/>
    <n v="3.5198915009041589"/>
    <n v="7.8289330922242311"/>
  </r>
  <r>
    <s v="N"/>
    <s v="B757"/>
    <x v="12"/>
    <x v="0"/>
    <x v="13"/>
    <x v="659"/>
    <d v="1993-01-22T00:00:00"/>
    <d v="1993-01-25T00:00:00"/>
    <n v="40193"/>
    <n v="88260"/>
    <d v="2023-03-02T00:00:00"/>
    <n v="10996"/>
    <n v="3.6552382684612588"/>
    <n v="8.0265551109494364"/>
  </r>
  <r>
    <s v="N"/>
    <s v="B757"/>
    <x v="12"/>
    <x v="0"/>
    <x v="13"/>
    <x v="660"/>
    <d v="1993-01-15T00:00:00"/>
    <d v="1993-01-15T00:00:00"/>
    <n v="41661"/>
    <n v="91185"/>
    <d v="2023-03-02T00:00:00"/>
    <n v="11003"/>
    <n v="3.7863310006361903"/>
    <n v="8.2872852858311372"/>
  </r>
  <r>
    <s v="N"/>
    <s v="B757"/>
    <x v="12"/>
    <x v="0"/>
    <x v="13"/>
    <x v="661"/>
    <d v="1993-03-18T00:00:00"/>
    <d v="1993-03-18T00:00:00"/>
    <n v="41081"/>
    <n v="89873"/>
    <d v="2023-03-02T00:00:00"/>
    <n v="10941"/>
    <n v="3.7547756146604514"/>
    <n v="8.2143314139475372"/>
  </r>
  <r>
    <s v="N"/>
    <s v="B757"/>
    <x v="12"/>
    <x v="0"/>
    <x v="13"/>
    <x v="662"/>
    <d v="1993-03-26T00:00:00"/>
    <d v="1993-03-19T00:00:00"/>
    <n v="39699"/>
    <n v="94603"/>
    <d v="2023-03-02T00:00:00"/>
    <n v="10933"/>
    <n v="3.631116802341535"/>
    <n v="8.6529772249153929"/>
  </r>
  <r>
    <s v="N"/>
    <s v="B757"/>
    <x v="12"/>
    <x v="0"/>
    <x v="13"/>
    <x v="663"/>
    <d v="1995-03-31T00:00:00"/>
    <d v="1995-03-31T00:00:00"/>
    <n v="36159"/>
    <n v="90010"/>
    <d v="2023-03-02T00:00:00"/>
    <n v="10198"/>
    <n v="3.5456952343596781"/>
    <n v="8.8262404393018237"/>
  </r>
  <r>
    <s v="N"/>
    <s v="B757"/>
    <x v="12"/>
    <x v="0"/>
    <x v="13"/>
    <x v="664"/>
    <d v="1995-09-20T00:00:00"/>
    <d v="1995-09-20T00:00:00"/>
    <n v="34293"/>
    <n v="80134"/>
    <d v="2023-03-02T00:00:00"/>
    <n v="10025"/>
    <n v="3.4207481296758107"/>
    <n v="7.9934164588528676"/>
  </r>
  <r>
    <s v="N"/>
    <s v="B757"/>
    <x v="12"/>
    <x v="0"/>
    <x v="13"/>
    <x v="665"/>
    <d v="1998-05-04T00:00:00"/>
    <d v="1998-05-29T00:00:00"/>
    <n v="32515"/>
    <n v="75870"/>
    <d v="2023-03-02T00:00:00"/>
    <n v="9068"/>
    <n v="3.5856859285399207"/>
    <n v="8.3667842964269958"/>
  </r>
  <r>
    <s v="N"/>
    <s v="B757"/>
    <x v="12"/>
    <x v="0"/>
    <x v="13"/>
    <x v="666"/>
    <d v="1998-05-20T00:00:00"/>
    <d v="1998-06-04T00:00:00"/>
    <n v="32454"/>
    <n v="76271"/>
    <d v="2023-03-02T00:00:00"/>
    <n v="9052"/>
    <n v="3.5852850198851081"/>
    <n v="8.4258727353071148"/>
  </r>
  <r>
    <s v="N"/>
    <s v="B757"/>
    <x v="12"/>
    <x v="0"/>
    <x v="13"/>
    <x v="667"/>
    <d v="1998-06-18T00:00:00"/>
    <d v="1998-06-29T00:00:00"/>
    <n v="30591"/>
    <n v="71523"/>
    <d v="2023-03-02T00:00:00"/>
    <n v="9023"/>
    <n v="3.3903358084894157"/>
    <n v="7.9267427684805494"/>
  </r>
  <r>
    <s v="N"/>
    <s v="B757"/>
    <x v="12"/>
    <x v="0"/>
    <x v="13"/>
    <x v="668"/>
    <d v="1998-06-26T00:00:00"/>
    <d v="1998-07-07T00:00:00"/>
    <n v="31023"/>
    <n v="72188"/>
    <d v="2023-03-02T00:00:00"/>
    <n v="9015"/>
    <n v="3.4412645590682196"/>
    <n v="8.0075429839156964"/>
  </r>
  <r>
    <s v="N"/>
    <s v="B757"/>
    <x v="12"/>
    <x v="0"/>
    <x v="13"/>
    <x v="669"/>
    <d v="1997-01-21T00:00:00"/>
    <d v="1997-01-28T00:00:00"/>
    <n v="32764"/>
    <n v="77583"/>
    <d v="2023-03-02T00:00:00"/>
    <n v="9536"/>
    <n v="3.4358221476510069"/>
    <n v="8.1358011744966436"/>
  </r>
  <r>
    <s v="N"/>
    <s v="B757"/>
    <x v="12"/>
    <x v="0"/>
    <x v="13"/>
    <x v="670"/>
    <d v="1998-09-03T00:00:00"/>
    <d v="1998-09-14T00:00:00"/>
    <n v="31074"/>
    <n v="73420"/>
    <d v="2023-03-02T00:00:00"/>
    <n v="8946"/>
    <n v="3.4735077129443326"/>
    <n v="8.2070198971607429"/>
  </r>
  <r>
    <s v="N"/>
    <s v="B757"/>
    <x v="12"/>
    <x v="0"/>
    <x v="13"/>
    <x v="671"/>
    <d v="1998-10-16T00:00:00"/>
    <d v="1998-11-03T00:00:00"/>
    <n v="30350"/>
    <n v="77895"/>
    <d v="2023-03-02T00:00:00"/>
    <n v="8903"/>
    <n v="3.4089632708075928"/>
    <n v="8.7492979894417608"/>
  </r>
  <r>
    <s v="N"/>
    <s v="B757"/>
    <x v="12"/>
    <x v="0"/>
    <x v="13"/>
    <x v="672"/>
    <d v="1998-11-10T00:00:00"/>
    <d v="1998-12-14T00:00:00"/>
    <n v="30375"/>
    <n v="79047"/>
    <d v="2023-03-02T00:00:00"/>
    <n v="8878"/>
    <n v="3.4213786888938951"/>
    <n v="8.9036945257940978"/>
  </r>
  <r>
    <s v="N"/>
    <s v="B757"/>
    <x v="12"/>
    <x v="0"/>
    <x v="13"/>
    <x v="673"/>
    <d v="1998-12-11T00:00:00"/>
    <d v="1998-12-31T00:00:00"/>
    <n v="30665"/>
    <n v="78861"/>
    <d v="2023-03-02T00:00:00"/>
    <n v="8847"/>
    <n v="3.46614671640104"/>
    <n v="8.9138691081722623"/>
  </r>
  <r>
    <s v="N"/>
    <s v="B757"/>
    <x v="12"/>
    <x v="0"/>
    <x v="13"/>
    <x v="674"/>
    <d v="1999-01-27T00:00:00"/>
    <d v="1999-02-12T00:00:00"/>
    <n v="30048"/>
    <n v="77993"/>
    <d v="2023-03-02T00:00:00"/>
    <n v="8800"/>
    <n v="3.4145454545454546"/>
    <n v="8.8628409090909095"/>
  </r>
  <r>
    <s v="N"/>
    <s v="B757"/>
    <x v="12"/>
    <x v="0"/>
    <x v="13"/>
    <x v="675"/>
    <d v="1999-08-01T00:00:00"/>
    <d v="1999-08-14T00:00:00"/>
    <n v="29392"/>
    <n v="75292"/>
    <d v="2023-03-02T00:00:00"/>
    <n v="8614"/>
    <n v="3.4121198049686559"/>
    <n v="8.7406547480845127"/>
  </r>
  <r>
    <s v="N"/>
    <s v="B757"/>
    <x v="12"/>
    <x v="0"/>
    <x v="13"/>
    <x v="676"/>
    <d v="1999-08-31T00:00:00"/>
    <d v="1999-09-07T00:00:00"/>
    <n v="29200"/>
    <n v="74742"/>
    <d v="2023-03-02T00:00:00"/>
    <n v="8584"/>
    <n v="3.4016775396085741"/>
    <n v="8.7071295433364391"/>
  </r>
  <r>
    <s v="N"/>
    <s v="B757"/>
    <x v="12"/>
    <x v="0"/>
    <x v="13"/>
    <x v="677"/>
    <d v="1999-09-12T00:00:00"/>
    <d v="1999-09-17T00:00:00"/>
    <n v="28748"/>
    <n v="76036"/>
    <d v="2023-03-02T00:00:00"/>
    <n v="8572"/>
    <n v="3.3537097526831543"/>
    <n v="8.8702753149790006"/>
  </r>
  <r>
    <s v="N"/>
    <s v="B757"/>
    <x v="12"/>
    <x v="0"/>
    <x v="13"/>
    <x v="678"/>
    <d v="2001-06-19T00:00:00"/>
    <d v="2009-12-31T00:00:00"/>
    <n v="24083"/>
    <n v="57302"/>
    <d v="2023-03-02T00:00:00"/>
    <n v="7926"/>
    <n v="3.0384809487761797"/>
    <n v="7.2296240222053996"/>
  </r>
  <r>
    <s v="N"/>
    <s v="B757"/>
    <x v="12"/>
    <x v="0"/>
    <x v="13"/>
    <x v="679"/>
    <d v="2001-06-30T00:00:00"/>
    <d v="2009-12-31T00:00:00"/>
    <n v="23924"/>
    <n v="55619"/>
    <d v="2023-03-02T00:00:00"/>
    <n v="7915"/>
    <n v="3.0226152874289323"/>
    <n v="7.0270372710044215"/>
  </r>
  <r>
    <s v="N"/>
    <s v="B757"/>
    <x v="12"/>
    <x v="0"/>
    <x v="13"/>
    <x v="680"/>
    <d v="2001-07-28T00:00:00"/>
    <d v="2009-12-31T00:00:00"/>
    <n v="24681"/>
    <n v="54827"/>
    <d v="2023-03-02T00:00:00"/>
    <n v="7887"/>
    <n v="3.1293267402054012"/>
    <n v="6.9515658678838594"/>
  </r>
  <r>
    <s v="N"/>
    <s v="B757"/>
    <x v="12"/>
    <x v="0"/>
    <x v="13"/>
    <x v="681"/>
    <d v="2001-09-21T00:00:00"/>
    <d v="2009-12-31T00:00:00"/>
    <n v="25185"/>
    <n v="57873"/>
    <d v="2023-03-02T00:00:00"/>
    <n v="7832"/>
    <n v="3.2156537282941779"/>
    <n v="7.3893003064351381"/>
  </r>
  <r>
    <s v="N"/>
    <s v="B757"/>
    <x v="12"/>
    <x v="0"/>
    <x v="13"/>
    <x v="682"/>
    <d v="2001-10-25T00:00:00"/>
    <d v="2009-12-31T00:00:00"/>
    <n v="25825"/>
    <n v="58268"/>
    <d v="2023-03-02T00:00:00"/>
    <n v="7798"/>
    <n v="3.3117466016927417"/>
    <n v="7.4721723518850984"/>
  </r>
  <r>
    <s v="N"/>
    <s v="B757"/>
    <x v="12"/>
    <x v="0"/>
    <x v="13"/>
    <x v="683"/>
    <d v="2002-04-25T00:00:00"/>
    <d v="2009-12-31T00:00:00"/>
    <n v="24969"/>
    <n v="56663"/>
    <d v="2023-03-02T00:00:00"/>
    <n v="7616"/>
    <n v="3.2784926470588234"/>
    <n v="7.4399947478991599"/>
  </r>
  <r>
    <s v="N"/>
    <s v="B757"/>
    <x v="12"/>
    <x v="0"/>
    <x v="13"/>
    <x v="684"/>
    <d v="2002-05-16T00:00:00"/>
    <d v="2009-12-31T00:00:00"/>
    <n v="25072"/>
    <n v="56211"/>
    <d v="2023-03-02T00:00:00"/>
    <n v="7595"/>
    <n v="3.3011191573403553"/>
    <n v="7.4010533245556287"/>
  </r>
  <r>
    <s v="N"/>
    <s v="B757"/>
    <x v="12"/>
    <x v="0"/>
    <x v="13"/>
    <x v="685"/>
    <d v="2002-07-15T00:00:00"/>
    <d v="2009-12-31T00:00:00"/>
    <n v="25875"/>
    <n v="58632"/>
    <d v="2023-03-02T00:00:00"/>
    <n v="7535"/>
    <n v="3.4339747843397479"/>
    <n v="7.7812873258128734"/>
  </r>
  <r>
    <s v="N"/>
    <s v="B757"/>
    <x v="12"/>
    <x v="0"/>
    <x v="13"/>
    <x v="686"/>
    <d v="1999-09-24T00:00:00"/>
    <d v="1999-09-30T00:00:00"/>
    <n v="26028"/>
    <n v="69270"/>
    <d v="2023-03-02T00:00:00"/>
    <n v="8560"/>
    <n v="3.0406542056074768"/>
    <n v="8.0922897196261676"/>
  </r>
  <r>
    <s v="N"/>
    <s v="B757"/>
    <x v="12"/>
    <x v="0"/>
    <x v="13"/>
    <x v="687"/>
    <d v="1999-10-06T00:00:00"/>
    <d v="1999-10-15T00:00:00"/>
    <n v="25960"/>
    <n v="69086"/>
    <d v="2023-03-02T00:00:00"/>
    <n v="8548"/>
    <n v="3.0369677117454374"/>
    <n v="8.0821244735610662"/>
  </r>
  <r>
    <s v="N"/>
    <s v="B757"/>
    <x v="12"/>
    <x v="0"/>
    <x v="13"/>
    <x v="688"/>
    <d v="1999-11-20T00:00:00"/>
    <d v="1999-11-24T00:00:00"/>
    <n v="27817"/>
    <n v="73957"/>
    <d v="2023-03-02T00:00:00"/>
    <n v="8503"/>
    <n v="3.2714336116664708"/>
    <n v="8.6977537339762439"/>
  </r>
  <r>
    <s v="N"/>
    <s v="B757"/>
    <x v="12"/>
    <x v="0"/>
    <x v="13"/>
    <x v="689"/>
    <d v="2000-01-21T00:00:00"/>
    <d v="2000-01-26T00:00:00"/>
    <n v="25141"/>
    <n v="67575"/>
    <d v="2023-03-02T00:00:00"/>
    <n v="8441"/>
    <n v="2.9784385736287171"/>
    <n v="8.0055680606563211"/>
  </r>
  <r>
    <s v="N"/>
    <s v="B757"/>
    <x v="12"/>
    <x v="0"/>
    <x v="13"/>
    <x v="690"/>
    <d v="2000-04-03T00:00:00"/>
    <d v="2000-04-11T00:00:00"/>
    <n v="27855"/>
    <n v="73561"/>
    <d v="2023-03-02T00:00:00"/>
    <n v="8368"/>
    <n v="3.3287523900573612"/>
    <n v="8.7907504780114731"/>
  </r>
  <r>
    <s v="N"/>
    <s v="B757"/>
    <x v="12"/>
    <x v="0"/>
    <x v="13"/>
    <x v="691"/>
    <d v="2000-04-05T00:00:00"/>
    <d v="2000-04-14T00:00:00"/>
    <n v="27345"/>
    <n v="72491"/>
    <d v="2023-03-02T00:00:00"/>
    <n v="8366"/>
    <n v="3.2685871384174039"/>
    <n v="8.664953382739661"/>
  </r>
  <r>
    <s v="N"/>
    <s v="B757"/>
    <x v="12"/>
    <x v="0"/>
    <x v="13"/>
    <x v="692"/>
    <d v="2000-05-02T00:00:00"/>
    <d v="2000-05-17T00:00:00"/>
    <n v="28192"/>
    <n v="73915"/>
    <d v="2023-03-02T00:00:00"/>
    <n v="8339"/>
    <n v="3.3807410960546829"/>
    <n v="8.8637726346084662"/>
  </r>
  <r>
    <s v="N"/>
    <s v="B757"/>
    <x v="12"/>
    <x v="0"/>
    <x v="13"/>
    <x v="693"/>
    <d v="2000-05-31T00:00:00"/>
    <d v="2000-06-12T00:00:00"/>
    <n v="28227"/>
    <n v="74352"/>
    <d v="2023-03-02T00:00:00"/>
    <n v="8310"/>
    <n v="3.3967509025270757"/>
    <n v="8.9472924187725624"/>
  </r>
  <r>
    <s v="N"/>
    <s v="B757"/>
    <x v="12"/>
    <x v="0"/>
    <x v="13"/>
    <x v="694"/>
    <d v="2000-07-19T00:00:00"/>
    <d v="2000-07-31T00:00:00"/>
    <n v="27444"/>
    <n v="72669"/>
    <d v="2023-03-02T00:00:00"/>
    <n v="8261"/>
    <n v="3.3221159665900011"/>
    <n v="8.7966347899770003"/>
  </r>
  <r>
    <s v="N"/>
    <s v="B757"/>
    <x v="12"/>
    <x v="0"/>
    <x v="13"/>
    <x v="695"/>
    <d v="2000-08-09T00:00:00"/>
    <d v="2000-08-23T00:00:00"/>
    <n v="27555"/>
    <n v="73241"/>
    <d v="2023-03-02T00:00:00"/>
    <n v="8240"/>
    <n v="3.3440533980582523"/>
    <n v="8.8884708737864084"/>
  </r>
  <r>
    <s v="N"/>
    <s v="B757"/>
    <x v="12"/>
    <x v="0"/>
    <x v="13"/>
    <x v="696"/>
    <d v="2000-08-25T00:00:00"/>
    <d v="2000-09-08T00:00:00"/>
    <n v="27710"/>
    <n v="73337"/>
    <d v="2023-03-02T00:00:00"/>
    <n v="8224"/>
    <n v="3.369406614785992"/>
    <n v="8.9174367704280151"/>
  </r>
  <r>
    <s v="N"/>
    <s v="B757"/>
    <x v="12"/>
    <x v="0"/>
    <x v="13"/>
    <x v="697"/>
    <d v="2000-09-27T00:00:00"/>
    <d v="2000-10-10T00:00:00"/>
    <n v="27231"/>
    <n v="71727"/>
    <d v="2023-03-02T00:00:00"/>
    <n v="8191"/>
    <n v="3.3245025027469173"/>
    <n v="8.7568062507630327"/>
  </r>
  <r>
    <s v="N"/>
    <s v="B757"/>
    <x v="12"/>
    <x v="0"/>
    <x v="13"/>
    <x v="698"/>
    <d v="2000-09-30T00:00:00"/>
    <d v="2000-10-13T00:00:00"/>
    <n v="27236"/>
    <n v="72186"/>
    <d v="2023-03-02T00:00:00"/>
    <n v="8188"/>
    <n v="3.3263312164142649"/>
    <n v="8.8160723009281874"/>
  </r>
  <r>
    <s v="N"/>
    <s v="B757"/>
    <x v="12"/>
    <x v="0"/>
    <x v="13"/>
    <x v="699"/>
    <d v="2000-10-31T00:00:00"/>
    <d v="2000-11-09T00:00:00"/>
    <n v="26341"/>
    <n v="70884"/>
    <d v="2023-03-02T00:00:00"/>
    <n v="8157"/>
    <n v="3.229250950104205"/>
    <n v="8.6899595439499819"/>
  </r>
  <r>
    <s v="N"/>
    <s v="B757"/>
    <x v="12"/>
    <x v="0"/>
    <x v="13"/>
    <x v="700"/>
    <d v="2000-12-19T00:00:00"/>
    <d v="2001-01-02T00:00:00"/>
    <n v="27139"/>
    <n v="72608"/>
    <d v="2023-03-02T00:00:00"/>
    <n v="8108"/>
    <n v="3.3471879625061667"/>
    <n v="8.9551060680809069"/>
  </r>
  <r>
    <s v="N"/>
    <s v="B757"/>
    <x v="12"/>
    <x v="0"/>
    <x v="13"/>
    <x v="701"/>
    <d v="2001-02-13T00:00:00"/>
    <d v="2001-02-21T00:00:00"/>
    <n v="26897"/>
    <n v="71818"/>
    <d v="2023-03-02T00:00:00"/>
    <n v="8052"/>
    <n v="3.3404123199205165"/>
    <n v="8.919274714356682"/>
  </r>
  <r>
    <s v="N"/>
    <s v="B757"/>
    <x v="12"/>
    <x v="0"/>
    <x v="13"/>
    <x v="702"/>
    <d v="2001-03-09T00:00:00"/>
    <d v="2001-03-19T00:00:00"/>
    <n v="26284"/>
    <n v="69345"/>
    <d v="2023-03-02T00:00:00"/>
    <n v="8028"/>
    <n v="3.2740408570004984"/>
    <n v="8.6378923766816147"/>
  </r>
  <r>
    <s v="N"/>
    <s v="B757"/>
    <x v="12"/>
    <x v="0"/>
    <x v="13"/>
    <x v="703"/>
    <d v="2001-04-06T00:00:00"/>
    <d v="2001-06-08T00:00:00"/>
    <n v="26206"/>
    <n v="70159"/>
    <d v="2023-03-02T00:00:00"/>
    <n v="8000"/>
    <n v="3.2757499999999999"/>
    <n v="8.7698750000000008"/>
  </r>
  <r>
    <s v="N"/>
    <s v="B757"/>
    <x v="12"/>
    <x v="1"/>
    <x v="13"/>
    <x v="704"/>
    <d v="1995-11-13T00:00:00"/>
    <d v="2009-12-31T00:00:00"/>
    <n v="27759"/>
    <n v="86810"/>
    <d v="2023-03-02T00:00:00"/>
    <n v="9971"/>
    <n v="2.7839735232173304"/>
    <n v="8.7062481195466859"/>
  </r>
  <r>
    <s v="N"/>
    <s v="B757"/>
    <x v="12"/>
    <x v="1"/>
    <x v="13"/>
    <x v="705"/>
    <d v="1995-12-11T00:00:00"/>
    <d v="2009-12-31T00:00:00"/>
    <n v="27144"/>
    <n v="82833"/>
    <d v="2023-03-02T00:00:00"/>
    <n v="9943"/>
    <n v="2.7299607764256262"/>
    <n v="8.3307854772201555"/>
  </r>
  <r>
    <s v="N"/>
    <s v="B757"/>
    <x v="12"/>
    <x v="1"/>
    <x v="13"/>
    <x v="706"/>
    <d v="1996-02-20T00:00:00"/>
    <d v="2009-12-31T00:00:00"/>
    <n v="27413"/>
    <n v="85700"/>
    <d v="2023-03-02T00:00:00"/>
    <n v="9872"/>
    <n v="2.7768435980551054"/>
    <n v="8.6811183144246353"/>
  </r>
  <r>
    <s v="N"/>
    <s v="B757"/>
    <x v="12"/>
    <x v="1"/>
    <x v="13"/>
    <x v="707"/>
    <d v="1996-03-01T00:00:00"/>
    <d v="2009-12-31T00:00:00"/>
    <n v="27386"/>
    <n v="84829"/>
    <d v="2023-03-02T00:00:00"/>
    <n v="9862"/>
    <n v="2.7769215169336849"/>
    <n v="8.6016021091056576"/>
  </r>
  <r>
    <s v="N"/>
    <s v="B757"/>
    <x v="12"/>
    <x v="1"/>
    <x v="13"/>
    <x v="708"/>
    <d v="1996-03-25T00:00:00"/>
    <d v="2009-12-31T00:00:00"/>
    <n v="29938"/>
    <n v="81029"/>
    <d v="2023-03-02T00:00:00"/>
    <n v="9838"/>
    <n v="3.0430981906891645"/>
    <n v="8.2363285220573292"/>
  </r>
  <r>
    <s v="N"/>
    <s v="B757"/>
    <x v="12"/>
    <x v="1"/>
    <x v="13"/>
    <x v="709"/>
    <d v="1996-04-15T00:00:00"/>
    <d v="2009-12-31T00:00:00"/>
    <n v="29731"/>
    <n v="79999"/>
    <d v="2023-03-02T00:00:00"/>
    <n v="9817"/>
    <n v="3.0285219517164101"/>
    <n v="8.1490271977182438"/>
  </r>
  <r>
    <s v="N"/>
    <s v="B757"/>
    <x v="12"/>
    <x v="1"/>
    <x v="13"/>
    <x v="710"/>
    <d v="1996-04-19T00:00:00"/>
    <d v="2009-12-31T00:00:00"/>
    <n v="31177"/>
    <n v="82137"/>
    <d v="2023-03-02T00:00:00"/>
    <n v="9813"/>
    <n v="3.1771119942932846"/>
    <n v="8.3702231733414862"/>
  </r>
  <r>
    <s v="N"/>
    <s v="B757"/>
    <x v="12"/>
    <x v="1"/>
    <x v="13"/>
    <x v="711"/>
    <d v="1996-05-10T00:00:00"/>
    <d v="2009-12-31T00:00:00"/>
    <n v="29746"/>
    <n v="79673"/>
    <d v="2023-03-02T00:00:00"/>
    <n v="9792"/>
    <n v="3.0377859477124183"/>
    <n v="8.1365400326797381"/>
  </r>
  <r>
    <s v="N"/>
    <s v="B757"/>
    <x v="12"/>
    <x v="1"/>
    <x v="13"/>
    <x v="712"/>
    <d v="1996-05-15T00:00:00"/>
    <d v="2009-12-31T00:00:00"/>
    <n v="30907"/>
    <n v="82496"/>
    <d v="2023-03-02T00:00:00"/>
    <n v="9787"/>
    <n v="3.1579646469806888"/>
    <n v="8.4291406968427509"/>
  </r>
  <r>
    <s v="N"/>
    <s v="B757"/>
    <x v="12"/>
    <x v="1"/>
    <x v="13"/>
    <x v="713"/>
    <d v="1996-05-20T00:00:00"/>
    <d v="2009-12-31T00:00:00"/>
    <n v="26283"/>
    <n v="83112"/>
    <d v="2023-03-02T00:00:00"/>
    <n v="9782"/>
    <n v="2.6868738499284399"/>
    <n v="8.4964219995910852"/>
  </r>
  <r>
    <s v="N"/>
    <s v="B757"/>
    <x v="12"/>
    <x v="1"/>
    <x v="13"/>
    <x v="714"/>
    <d v="1996-06-20T00:00:00"/>
    <d v="2009-12-31T00:00:00"/>
    <n v="25941"/>
    <n v="83445"/>
    <d v="2023-03-02T00:00:00"/>
    <n v="9751"/>
    <n v="2.6603425289713876"/>
    <n v="8.5575838375551232"/>
  </r>
  <r>
    <s v="N"/>
    <s v="B757"/>
    <x v="12"/>
    <x v="1"/>
    <x v="13"/>
    <x v="715"/>
    <d v="1996-06-18T00:00:00"/>
    <d v="2009-12-31T00:00:00"/>
    <n v="26021"/>
    <n v="83218"/>
    <d v="2023-03-02T00:00:00"/>
    <n v="9753"/>
    <n v="2.6679995898697837"/>
    <n v="8.5325540859222802"/>
  </r>
  <r>
    <s v="N"/>
    <s v="B757"/>
    <x v="12"/>
    <x v="1"/>
    <x v="13"/>
    <x v="716"/>
    <d v="1996-06-19T00:00:00"/>
    <d v="2009-12-31T00:00:00"/>
    <n v="27489"/>
    <n v="84428"/>
    <d v="2023-03-02T00:00:00"/>
    <n v="9752"/>
    <n v="2.8188063986874488"/>
    <n v="8.6575061525840855"/>
  </r>
  <r>
    <s v="N"/>
    <s v="B757"/>
    <x v="12"/>
    <x v="1"/>
    <x v="13"/>
    <x v="717"/>
    <d v="1996-08-30T00:00:00"/>
    <d v="2009-12-31T00:00:00"/>
    <n v="29599"/>
    <n v="83383"/>
    <d v="2023-03-02T00:00:00"/>
    <n v="9680"/>
    <n v="3.0577479338842974"/>
    <n v="8.6139462809917351"/>
  </r>
  <r>
    <s v="N"/>
    <s v="B757"/>
    <x v="12"/>
    <x v="1"/>
    <x v="13"/>
    <x v="718"/>
    <d v="1996-09-20T00:00:00"/>
    <d v="2009-12-31T00:00:00"/>
    <n v="29626"/>
    <n v="83148"/>
    <d v="2023-03-02T00:00:00"/>
    <n v="9659"/>
    <n v="3.0671912206232528"/>
    <n v="8.6083445491251691"/>
  </r>
  <r>
    <s v="N"/>
    <s v="B757"/>
    <x v="13"/>
    <x v="1"/>
    <x v="13"/>
    <x v="719"/>
    <d v="2004-05-24T00:00:00"/>
    <d v="2016-03-08T00:00:00"/>
    <n v="23283"/>
    <n v="49295"/>
    <d v="2023-03-02T00:00:00"/>
    <n v="6856"/>
    <n v="3.3960035005834306"/>
    <n v="7.1900525087514584"/>
  </r>
  <r>
    <s v="N"/>
    <s v="B757"/>
    <x v="13"/>
    <x v="1"/>
    <x v="13"/>
    <x v="720"/>
    <d v="2004-06-22T00:00:00"/>
    <d v="2016-03-17T00:00:00"/>
    <n v="25114"/>
    <n v="51027"/>
    <d v="2023-03-02T00:00:00"/>
    <n v="6827"/>
    <n v="3.6786289731946682"/>
    <n v="7.4742932474000296"/>
  </r>
  <r>
    <s v="N"/>
    <s v="B757"/>
    <x v="13"/>
    <x v="1"/>
    <x v="13"/>
    <x v="721"/>
    <d v="2004-07-23T00:00:00"/>
    <d v="2016-03-28T00:00:00"/>
    <n v="24036"/>
    <n v="51056"/>
    <d v="2023-03-02T00:00:00"/>
    <n v="6796"/>
    <n v="3.5367863449087698"/>
    <n v="7.5126545026486165"/>
  </r>
  <r>
    <s v="N"/>
    <s v="B757"/>
    <x v="13"/>
    <x v="1"/>
    <x v="13"/>
    <x v="722"/>
    <d v="2005-03-28T00:00:00"/>
    <d v="2016-05-10T00:00:00"/>
    <n v="23438"/>
    <n v="49973"/>
    <d v="2023-03-02T00:00:00"/>
    <n v="6548"/>
    <n v="3.5794135613927915"/>
    <n v="7.6317959682345755"/>
  </r>
  <r>
    <s v="N"/>
    <s v="B757"/>
    <x v="13"/>
    <x v="1"/>
    <x v="13"/>
    <x v="723"/>
    <d v="2005-04-22T00:00:00"/>
    <d v="2016-02-26T00:00:00"/>
    <n v="22906"/>
    <n v="46406"/>
    <d v="2023-03-02T00:00:00"/>
    <n v="6523"/>
    <n v="3.5115744289437374"/>
    <n v="7.1142112524911854"/>
  </r>
  <r>
    <s v="N"/>
    <s v="B757"/>
    <x v="14"/>
    <x v="1"/>
    <x v="13"/>
    <x v="724"/>
    <d v="1996-10-22T00:00:00"/>
    <d v="2007-08-31T00:00:00"/>
    <n v="24520"/>
    <n v="92742"/>
    <d v="2023-03-02T00:00:00"/>
    <n v="9627"/>
    <n v="2.5470032201101072"/>
    <n v="9.6335306949205357"/>
  </r>
  <r>
    <s v="N"/>
    <s v="B757"/>
    <x v="14"/>
    <x v="1"/>
    <x v="13"/>
    <x v="725"/>
    <d v="1996-11-22T00:00:00"/>
    <d v="2007-08-31T00:00:00"/>
    <n v="24410"/>
    <n v="94121"/>
    <d v="2023-03-02T00:00:00"/>
    <n v="9596"/>
    <n v="2.5437682367653189"/>
    <n v="9.8083576490204258"/>
  </r>
  <r>
    <s v="N"/>
    <s v="B757"/>
    <x v="14"/>
    <x v="1"/>
    <x v="13"/>
    <x v="726"/>
    <d v="1997-01-29T00:00:00"/>
    <d v="2007-10-30T00:00:00"/>
    <n v="23897"/>
    <n v="92463"/>
    <d v="2023-03-02T00:00:00"/>
    <n v="9528"/>
    <n v="2.5080814441645676"/>
    <n v="9.7043450881612099"/>
  </r>
  <r>
    <s v="N"/>
    <s v="B757"/>
    <x v="14"/>
    <x v="1"/>
    <x v="13"/>
    <x v="727"/>
    <d v="1997-02-18T00:00:00"/>
    <d v="2007-09-28T00:00:00"/>
    <n v="24307"/>
    <n v="94609"/>
    <d v="2023-03-02T00:00:00"/>
    <n v="9508"/>
    <n v="2.5564787547328565"/>
    <n v="9.9504627681952034"/>
  </r>
  <r>
    <s v="N"/>
    <s v="B757"/>
    <x v="14"/>
    <x v="1"/>
    <x v="13"/>
    <x v="728"/>
    <d v="1997-02-24T00:00:00"/>
    <d v="2007-09-28T00:00:00"/>
    <n v="24828"/>
    <n v="94117"/>
    <d v="2023-03-02T00:00:00"/>
    <n v="9502"/>
    <n v="2.6129235950326248"/>
    <n v="9.904967375289413"/>
  </r>
  <r>
    <s v="N"/>
    <s v="B757"/>
    <x v="14"/>
    <x v="1"/>
    <x v="13"/>
    <x v="729"/>
    <d v="1997-05-14T00:00:00"/>
    <d v="2007-10-30T00:00:00"/>
    <n v="22555"/>
    <n v="84843"/>
    <d v="2023-03-02T00:00:00"/>
    <n v="9423"/>
    <n v="2.3936113764193991"/>
    <n v="9.003820439350525"/>
  </r>
  <r>
    <s v="N"/>
    <s v="B757"/>
    <x v="14"/>
    <x v="1"/>
    <x v="13"/>
    <x v="730"/>
    <d v="1997-05-29T00:00:00"/>
    <d v="2007-11-30T00:00:00"/>
    <n v="24579"/>
    <n v="93971"/>
    <d v="2023-03-02T00:00:00"/>
    <n v="9408"/>
    <n v="2.6125637755102042"/>
    <n v="9.9884141156462594"/>
  </r>
  <r>
    <s v="N"/>
    <s v="B757"/>
    <x v="14"/>
    <x v="1"/>
    <x v="13"/>
    <x v="731"/>
    <d v="1997-06-18T00:00:00"/>
    <d v="2007-12-06T00:00:00"/>
    <n v="24262"/>
    <n v="92555"/>
    <d v="2023-03-02T00:00:00"/>
    <n v="9388"/>
    <n v="2.5843630166169578"/>
    <n v="9.8588623775031952"/>
  </r>
  <r>
    <s v="N"/>
    <s v="B757"/>
    <x v="14"/>
    <x v="1"/>
    <x v="13"/>
    <x v="732"/>
    <d v="1997-07-16T00:00:00"/>
    <d v="2008-02-05T00:00:00"/>
    <n v="23165"/>
    <n v="88961"/>
    <d v="2023-03-02T00:00:00"/>
    <n v="9360"/>
    <n v="2.4748931623931623"/>
    <n v="9.5043803418803421"/>
  </r>
  <r>
    <s v="N"/>
    <s v="B757"/>
    <x v="14"/>
    <x v="1"/>
    <x v="13"/>
    <x v="733"/>
    <d v="1999-06-28T00:00:00"/>
    <d v="2007-12-27T00:00:00"/>
    <n v="21657"/>
    <n v="83766"/>
    <d v="2023-03-02T00:00:00"/>
    <n v="8648"/>
    <n v="2.5042784458834411"/>
    <n v="9.6861702127659566"/>
  </r>
  <r>
    <s v="N"/>
    <s v="B757"/>
    <x v="14"/>
    <x v="1"/>
    <x v="13"/>
    <x v="734"/>
    <d v="1997-02-10T00:00:00"/>
    <d v="2008-04-14T00:00:00"/>
    <n v="23178"/>
    <n v="92273"/>
    <d v="2023-03-02T00:00:00"/>
    <n v="9516"/>
    <n v="2.4356872635561162"/>
    <n v="9.6966162253047496"/>
  </r>
  <r>
    <s v="N"/>
    <s v="B757"/>
    <x v="14"/>
    <x v="1"/>
    <x v="13"/>
    <x v="735"/>
    <d v="1999-03-14T00:00:00"/>
    <d v="2008-04-29T00:00:00"/>
    <n v="21020"/>
    <n v="84638"/>
    <d v="2023-03-02T00:00:00"/>
    <n v="8754"/>
    <n v="2.4011880283299063"/>
    <n v="9.6684944025588297"/>
  </r>
  <r>
    <s v="N"/>
    <s v="B757"/>
    <x v="14"/>
    <x v="1"/>
    <x v="13"/>
    <x v="736"/>
    <d v="1999-12-01T00:00:00"/>
    <d v="2008-05-23T00:00:00"/>
    <n v="19475"/>
    <n v="79295"/>
    <d v="2023-03-02T00:00:00"/>
    <n v="8492"/>
    <n v="2.2933349034385304"/>
    <n v="9.337611869995289"/>
  </r>
  <r>
    <s v="N"/>
    <s v="B757"/>
    <x v="14"/>
    <x v="1"/>
    <x v="13"/>
    <x v="737"/>
    <d v="1997-06-03T00:00:00"/>
    <d v="2008-03-28T00:00:00"/>
    <n v="23336"/>
    <n v="88598"/>
    <d v="2023-03-02T00:00:00"/>
    <n v="9403"/>
    <n v="2.4817611400616824"/>
    <n v="9.4223120280761457"/>
  </r>
  <r>
    <s v="N"/>
    <s v="B757"/>
    <x v="14"/>
    <x v="1"/>
    <x v="13"/>
    <x v="738"/>
    <d v="1999-05-26T00:00:00"/>
    <d v="2008-03-14T00:00:00"/>
    <n v="21017"/>
    <n v="81417"/>
    <d v="2023-03-02T00:00:00"/>
    <n v="8681"/>
    <n v="2.4210344430365165"/>
    <n v="9.3787582075797715"/>
  </r>
  <r>
    <s v="N"/>
    <s v="B757"/>
    <x v="14"/>
    <x v="1"/>
    <x v="13"/>
    <x v="739"/>
    <d v="1999-10-25T00:00:00"/>
    <d v="2008-04-22T00:00:00"/>
    <n v="20974"/>
    <n v="83574"/>
    <d v="2023-03-02T00:00:00"/>
    <n v="8529"/>
    <n v="2.4591394067299799"/>
    <n v="9.7988040801969749"/>
  </r>
  <r>
    <s v="N"/>
    <s v="B757"/>
    <x v="14"/>
    <x v="1"/>
    <x v="13"/>
    <x v="740"/>
    <d v="2000-01-18T00:00:00"/>
    <d v="2008-05-13T00:00:00"/>
    <n v="20419"/>
    <n v="81607"/>
    <d v="2023-03-02T00:00:00"/>
    <n v="8444"/>
    <n v="2.4181667456181906"/>
    <n v="9.6644954997631451"/>
  </r>
  <r>
    <s v="N"/>
    <s v="B757"/>
    <x v="14"/>
    <x v="1"/>
    <x v="13"/>
    <x v="741"/>
    <d v="1993-04-16T00:00:00"/>
    <d v="2012-07-20T00:00:00"/>
    <n v="24404"/>
    <n v="82093"/>
    <d v="2023-03-02T00:00:00"/>
    <n v="10912"/>
    <n v="2.2364369501466275"/>
    <n v="7.523185483870968"/>
  </r>
  <r>
    <s v="N"/>
    <s v="B757"/>
    <x v="15"/>
    <x v="1"/>
    <x v="14"/>
    <x v="742"/>
    <d v="2002-02-19T00:00:00"/>
    <d v="2009-12-31T00:00:00"/>
    <n v="23335"/>
    <n v="69814"/>
    <d v="2023-03-02T00:00:00"/>
    <n v="7681"/>
    <n v="3.0380158833485225"/>
    <n v="9.0891810962114317"/>
  </r>
  <r>
    <s v="N"/>
    <s v="B757"/>
    <x v="15"/>
    <x v="1"/>
    <x v="14"/>
    <x v="743"/>
    <d v="2002-06-05T00:00:00"/>
    <d v="2009-12-31T00:00:00"/>
    <n v="22947"/>
    <n v="69650"/>
    <d v="2023-03-02T00:00:00"/>
    <n v="7575"/>
    <n v="3.0293069306930693"/>
    <n v="9.1947194719471952"/>
  </r>
  <r>
    <s v="N"/>
    <s v="B757"/>
    <x v="15"/>
    <x v="1"/>
    <x v="14"/>
    <x v="744"/>
    <d v="2002-09-18T00:00:00"/>
    <d v="2009-12-31T00:00:00"/>
    <n v="22943"/>
    <n v="70056"/>
    <d v="2023-03-02T00:00:00"/>
    <n v="7470"/>
    <n v="3.0713520749665326"/>
    <n v="9.378313253012049"/>
  </r>
  <r>
    <s v="N"/>
    <s v="B757"/>
    <x v="15"/>
    <x v="1"/>
    <x v="14"/>
    <x v="745"/>
    <d v="2002-10-13T00:00:00"/>
    <d v="2009-12-31T00:00:00"/>
    <n v="22973"/>
    <n v="70177"/>
    <d v="2023-03-02T00:00:00"/>
    <n v="7445"/>
    <n v="3.0856950973807926"/>
    <n v="9.4260577568838144"/>
  </r>
  <r>
    <s v="N"/>
    <s v="B757"/>
    <x v="15"/>
    <x v="1"/>
    <x v="14"/>
    <x v="746"/>
    <d v="2002-11-01T00:00:00"/>
    <d v="2009-12-31T00:00:00"/>
    <n v="22864"/>
    <n v="69519"/>
    <d v="2023-03-02T00:00:00"/>
    <n v="7426"/>
    <n v="3.0789119310530566"/>
    <n v="9.3615674656611905"/>
  </r>
  <r>
    <s v="N"/>
    <s v="B757"/>
    <x v="15"/>
    <x v="1"/>
    <x v="14"/>
    <x v="747"/>
    <d v="2002-11-19T00:00:00"/>
    <d v="2009-12-31T00:00:00"/>
    <n v="22793"/>
    <n v="68938"/>
    <d v="2023-03-02T00:00:00"/>
    <n v="7408"/>
    <n v="3.0768088552915769"/>
    <n v="9.305885529157667"/>
  </r>
  <r>
    <s v="N"/>
    <s v="B757"/>
    <x v="15"/>
    <x v="1"/>
    <x v="14"/>
    <x v="748"/>
    <d v="2002-12-16T00:00:00"/>
    <d v="2009-12-31T00:00:00"/>
    <n v="22200"/>
    <n v="68715"/>
    <d v="2023-03-02T00:00:00"/>
    <n v="7381"/>
    <n v="3.0077225308223818"/>
    <n v="9.309714130876575"/>
  </r>
  <r>
    <s v="N"/>
    <s v="B757"/>
    <x v="15"/>
    <x v="1"/>
    <x v="14"/>
    <x v="749"/>
    <d v="2003-02-01T00:00:00"/>
    <d v="2009-12-31T00:00:00"/>
    <n v="22571"/>
    <n v="69059"/>
    <d v="2023-03-02T00:00:00"/>
    <n v="7334"/>
    <n v="3.0775838560130899"/>
    <n v="9.4162803381510773"/>
  </r>
  <r>
    <s v="N"/>
    <s v="B757"/>
    <x v="15"/>
    <x v="1"/>
    <x v="14"/>
    <x v="750"/>
    <d v="2003-03-03T00:00:00"/>
    <d v="2009-12-31T00:00:00"/>
    <n v="22503"/>
    <n v="68756"/>
    <d v="2023-03-02T00:00:00"/>
    <n v="7304"/>
    <n v="3.0809145673603506"/>
    <n v="9.4134720700985763"/>
  </r>
  <r>
    <s v="N"/>
    <s v="B757"/>
    <x v="15"/>
    <x v="1"/>
    <x v="14"/>
    <x v="751"/>
    <d v="2003-03-31T00:00:00"/>
    <d v="2009-12-31T00:00:00"/>
    <n v="22430"/>
    <n v="68358"/>
    <d v="2023-03-02T00:00:00"/>
    <n v="7276"/>
    <n v="3.0827377680043981"/>
    <n v="9.3949972512369442"/>
  </r>
  <r>
    <s v="N"/>
    <s v="B757"/>
    <x v="15"/>
    <x v="1"/>
    <x v="14"/>
    <x v="752"/>
    <d v="2003-06-29T00:00:00"/>
    <d v="2009-12-31T00:00:00"/>
    <n v="22401"/>
    <n v="67810"/>
    <d v="2023-03-02T00:00:00"/>
    <n v="7186"/>
    <n v="3.1173114389089895"/>
    <n v="9.4364041191205121"/>
  </r>
  <r>
    <s v="N"/>
    <s v="B757"/>
    <x v="15"/>
    <x v="1"/>
    <x v="14"/>
    <x v="753"/>
    <d v="2003-06-29T00:00:00"/>
    <d v="2009-12-31T00:00:00"/>
    <n v="22238"/>
    <n v="68434"/>
    <d v="2023-03-02T00:00:00"/>
    <n v="7186"/>
    <n v="3.09462844419705"/>
    <n v="9.5232396326189814"/>
  </r>
  <r>
    <s v="N"/>
    <s v="B757"/>
    <x v="15"/>
    <x v="1"/>
    <x v="14"/>
    <x v="754"/>
    <d v="2003-07-29T00:00:00"/>
    <d v="2009-12-31T00:00:00"/>
    <n v="22349"/>
    <n v="68210"/>
    <d v="2023-03-02T00:00:00"/>
    <n v="7156"/>
    <n v="3.1231134712129682"/>
    <n v="9.5318613750698713"/>
  </r>
  <r>
    <s v="N"/>
    <s v="B757"/>
    <x v="15"/>
    <x v="1"/>
    <x v="14"/>
    <x v="755"/>
    <d v="2003-08-21T00:00:00"/>
    <d v="2009-12-31T00:00:00"/>
    <n v="22307"/>
    <n v="67765"/>
    <d v="2023-03-02T00:00:00"/>
    <n v="7133"/>
    <n v="3.12729566802187"/>
    <n v="9.5002102902004761"/>
  </r>
  <r>
    <s v="N"/>
    <s v="B757"/>
    <x v="15"/>
    <x v="1"/>
    <x v="14"/>
    <x v="756"/>
    <d v="2003-09-19T00:00:00"/>
    <d v="2009-12-31T00:00:00"/>
    <n v="22089"/>
    <n v="67573"/>
    <d v="2023-03-02T00:00:00"/>
    <n v="7104"/>
    <n v="3.109375"/>
    <n v="9.5119650900900901"/>
  </r>
  <r>
    <s v="N"/>
    <s v="B757"/>
    <x v="15"/>
    <x v="1"/>
    <x v="14"/>
    <x v="757"/>
    <d v="2003-10-03T00:00:00"/>
    <d v="2009-12-31T00:00:00"/>
    <n v="22128"/>
    <n v="67204"/>
    <d v="2023-03-02T00:00:00"/>
    <n v="7090"/>
    <n v="3.1210155148095908"/>
    <n v="9.4787023977432998"/>
  </r>
  <r>
    <s v="W"/>
    <s v="A330"/>
    <x v="16"/>
    <x v="1"/>
    <x v="15"/>
    <x v="758"/>
    <d v="2004-06-08T00:00:00"/>
    <d v="2009-12-31T00:00:00"/>
    <n v="9724"/>
    <n v="74036"/>
    <d v="2023-03-02T00:00:00"/>
    <n v="6841"/>
    <n v="1.4214296155532817"/>
    <n v="10.822394386785557"/>
  </r>
  <r>
    <s v="W"/>
    <s v="A330"/>
    <x v="16"/>
    <x v="1"/>
    <x v="15"/>
    <x v="759"/>
    <d v="2004-07-23T00:00:00"/>
    <d v="2009-12-31T00:00:00"/>
    <n v="9479"/>
    <n v="73512"/>
    <d v="2023-03-02T00:00:00"/>
    <n v="6796"/>
    <n v="1.3947910535609183"/>
    <n v="10.816951147733961"/>
  </r>
  <r>
    <s v="W"/>
    <s v="A330"/>
    <x v="16"/>
    <x v="1"/>
    <x v="15"/>
    <x v="760"/>
    <d v="2004-07-08T00:00:00"/>
    <d v="2009-12-31T00:00:00"/>
    <n v="9494"/>
    <n v="73110"/>
    <d v="2023-03-02T00:00:00"/>
    <n v="6811"/>
    <n v="1.3939215974159449"/>
    <n v="10.734106592277199"/>
  </r>
  <r>
    <s v="W"/>
    <s v="A330"/>
    <x v="16"/>
    <x v="1"/>
    <x v="15"/>
    <x v="761"/>
    <d v="2004-08-26T00:00:00"/>
    <d v="2009-12-31T00:00:00"/>
    <n v="9888"/>
    <n v="75903"/>
    <d v="2023-03-02T00:00:00"/>
    <n v="6762"/>
    <n v="1.4622892635314995"/>
    <n v="11.224933451641526"/>
  </r>
  <r>
    <s v="W"/>
    <s v="A330"/>
    <x v="16"/>
    <x v="1"/>
    <x v="15"/>
    <x v="762"/>
    <d v="2004-07-23T00:00:00"/>
    <d v="2009-12-31T00:00:00"/>
    <n v="9370"/>
    <n v="73287"/>
    <d v="2023-03-02T00:00:00"/>
    <n v="6796"/>
    <n v="1.3787522071806946"/>
    <n v="10.783843437316069"/>
  </r>
  <r>
    <s v="W"/>
    <s v="A330"/>
    <x v="16"/>
    <x v="1"/>
    <x v="15"/>
    <x v="763"/>
    <d v="2004-10-05T00:00:00"/>
    <d v="2009-12-31T00:00:00"/>
    <n v="9661"/>
    <n v="74968"/>
    <d v="2023-03-02T00:00:00"/>
    <n v="6722"/>
    <n v="1.4372210651591788"/>
    <n v="11.152633144897353"/>
  </r>
  <r>
    <s v="W"/>
    <s v="A330"/>
    <x v="16"/>
    <x v="1"/>
    <x v="15"/>
    <x v="764"/>
    <d v="2004-10-06T00:00:00"/>
    <d v="2009-12-31T00:00:00"/>
    <n v="9283"/>
    <n v="72423"/>
    <d v="2023-03-02T00:00:00"/>
    <n v="6721"/>
    <n v="1.3811932748102962"/>
    <n v="10.775628626692457"/>
  </r>
  <r>
    <s v="W"/>
    <s v="A330"/>
    <x v="16"/>
    <x v="1"/>
    <x v="15"/>
    <x v="765"/>
    <d v="2006-01-04T00:00:00"/>
    <d v="2009-12-31T00:00:00"/>
    <n v="8835"/>
    <n v="69555"/>
    <d v="2023-03-02T00:00:00"/>
    <n v="6266"/>
    <n v="1.4099904245132462"/>
    <n v="11.100383019470156"/>
  </r>
  <r>
    <s v="W"/>
    <s v="A330"/>
    <x v="16"/>
    <x v="1"/>
    <x v="15"/>
    <x v="766"/>
    <d v="2006-01-19T00:00:00"/>
    <d v="2009-12-31T00:00:00"/>
    <n v="8662"/>
    <n v="69047"/>
    <d v="2023-03-02T00:00:00"/>
    <n v="6251"/>
    <n v="1.3856982882738762"/>
    <n v="11.045752679571269"/>
  </r>
  <r>
    <s v="W"/>
    <s v="A330"/>
    <x v="16"/>
    <x v="1"/>
    <x v="15"/>
    <x v="767"/>
    <d v="2006-08-10T00:00:00"/>
    <d v="2009-12-31T00:00:00"/>
    <n v="8659"/>
    <n v="68422"/>
    <d v="2023-03-02T00:00:00"/>
    <n v="6048"/>
    <n v="1.431712962962963"/>
    <n v="11.313161375661375"/>
  </r>
  <r>
    <s v="W"/>
    <s v="A330"/>
    <x v="16"/>
    <x v="1"/>
    <x v="15"/>
    <x v="768"/>
    <d v="2006-10-18T00:00:00"/>
    <d v="2009-12-31T00:00:00"/>
    <n v="8498"/>
    <n v="66567"/>
    <d v="2023-03-02T00:00:00"/>
    <n v="5979"/>
    <n v="1.42130791102191"/>
    <n v="11.133467134972403"/>
  </r>
  <r>
    <s v="W"/>
    <s v="A330"/>
    <x v="17"/>
    <x v="1"/>
    <x v="15"/>
    <x v="769"/>
    <d v="2007-07-10T00:00:00"/>
    <d v="2009-12-31T00:00:00"/>
    <n v="8815"/>
    <n v="66800"/>
    <d v="2023-03-02T00:00:00"/>
    <n v="5714"/>
    <n v="1.5427021351067554"/>
    <n v="11.690584529226461"/>
  </r>
  <r>
    <s v="W"/>
    <s v="A330"/>
    <x v="18"/>
    <x v="1"/>
    <x v="15"/>
    <x v="770"/>
    <d v="2003-01-09T00:00:00"/>
    <d v="2009-12-31T00:00:00"/>
    <n v="10828"/>
    <n v="82509"/>
    <d v="2023-03-02T00:00:00"/>
    <n v="7357"/>
    <n v="1.4717955688459969"/>
    <n v="11.215033301617508"/>
  </r>
  <r>
    <s v="W"/>
    <s v="A330"/>
    <x v="18"/>
    <x v="1"/>
    <x v="15"/>
    <x v="771"/>
    <d v="2003-06-06T00:00:00"/>
    <d v="2009-12-31T00:00:00"/>
    <n v="11292"/>
    <n v="85324"/>
    <d v="2023-03-02T00:00:00"/>
    <n v="7209"/>
    <n v="1.566375364128173"/>
    <n v="11.835760854487447"/>
  </r>
  <r>
    <s v="W"/>
    <s v="A330"/>
    <x v="18"/>
    <x v="1"/>
    <x v="15"/>
    <x v="772"/>
    <d v="2003-08-29T00:00:00"/>
    <d v="2009-12-31T00:00:00"/>
    <n v="11266"/>
    <n v="85301"/>
    <d v="2023-03-02T00:00:00"/>
    <n v="7125"/>
    <n v="1.5811929824561404"/>
    <n v="11.972070175438596"/>
  </r>
  <r>
    <s v="W"/>
    <s v="A330"/>
    <x v="18"/>
    <x v="1"/>
    <x v="15"/>
    <x v="773"/>
    <d v="2003-09-09T00:00:00"/>
    <d v="2009-12-31T00:00:00"/>
    <n v="11065"/>
    <n v="83593"/>
    <d v="2023-03-02T00:00:00"/>
    <n v="7114"/>
    <n v="1.5553837503514196"/>
    <n v="11.750491987630026"/>
  </r>
  <r>
    <s v="W"/>
    <s v="A330"/>
    <x v="18"/>
    <x v="1"/>
    <x v="15"/>
    <x v="774"/>
    <d v="2003-10-09T00:00:00"/>
    <d v="2009-12-31T00:00:00"/>
    <n v="11038"/>
    <n v="84459"/>
    <d v="2023-03-02T00:00:00"/>
    <n v="7084"/>
    <n v="1.5581592320722755"/>
    <n v="11.922501411631847"/>
  </r>
  <r>
    <s v="W"/>
    <s v="A330"/>
    <x v="18"/>
    <x v="1"/>
    <x v="15"/>
    <x v="775"/>
    <d v="2004-02-10T00:00:00"/>
    <d v="2009-12-31T00:00:00"/>
    <n v="11008"/>
    <n v="83530"/>
    <d v="2023-03-02T00:00:00"/>
    <n v="6960"/>
    <n v="1.5816091954022988"/>
    <n v="12.001436781609195"/>
  </r>
  <r>
    <s v="W"/>
    <s v="A330"/>
    <x v="18"/>
    <x v="1"/>
    <x v="15"/>
    <x v="776"/>
    <d v="2004-03-01T00:00:00"/>
    <d v="2009-12-31T00:00:00"/>
    <n v="10940"/>
    <n v="83464"/>
    <d v="2023-03-02T00:00:00"/>
    <n v="6940"/>
    <n v="1.5763688760806915"/>
    <n v="12.026512968299711"/>
  </r>
  <r>
    <s v="W"/>
    <s v="A330"/>
    <x v="18"/>
    <x v="1"/>
    <x v="15"/>
    <x v="777"/>
    <d v="2004-03-25T00:00:00"/>
    <d v="2009-12-31T00:00:00"/>
    <n v="10929"/>
    <n v="82672"/>
    <d v="2023-03-02T00:00:00"/>
    <n v="6916"/>
    <n v="1.5802486986697513"/>
    <n v="11.95373048004627"/>
  </r>
  <r>
    <s v="W"/>
    <s v="A330"/>
    <x v="18"/>
    <x v="1"/>
    <x v="15"/>
    <x v="778"/>
    <d v="2005-03-31T00:00:00"/>
    <d v="2009-12-31T00:00:00"/>
    <n v="10231"/>
    <n v="77721"/>
    <d v="2023-03-02T00:00:00"/>
    <n v="6545"/>
    <n v="1.5631779984721161"/>
    <n v="11.874866310160428"/>
  </r>
  <r>
    <s v="W"/>
    <s v="A330"/>
    <x v="18"/>
    <x v="1"/>
    <x v="15"/>
    <x v="779"/>
    <d v="2005-05-13T00:00:00"/>
    <d v="2009-12-31T00:00:00"/>
    <n v="10392"/>
    <n v="78669"/>
    <d v="2023-03-02T00:00:00"/>
    <n v="6502"/>
    <n v="1.5982774530913566"/>
    <n v="12.09920024607813"/>
  </r>
  <r>
    <s v="W"/>
    <s v="A330"/>
    <x v="18"/>
    <x v="1"/>
    <x v="15"/>
    <x v="780"/>
    <d v="2005-07-21T00:00:00"/>
    <d v="2009-12-31T00:00:00"/>
    <n v="10257"/>
    <n v="77894"/>
    <d v="2023-03-02T00:00:00"/>
    <n v="6433"/>
    <n v="1.5944349448157935"/>
    <n v="12.108503031245142"/>
  </r>
  <r>
    <s v="W"/>
    <s v="A330"/>
    <x v="18"/>
    <x v="1"/>
    <x v="15"/>
    <x v="781"/>
    <d v="2006-10-11T00:00:00"/>
    <d v="2009-12-31T00:00:00"/>
    <n v="9411"/>
    <n v="71000"/>
    <d v="2023-03-02T00:00:00"/>
    <n v="5986"/>
    <n v="1.572168392916806"/>
    <n v="11.861009021049115"/>
  </r>
  <r>
    <s v="W"/>
    <s v="A330"/>
    <x v="18"/>
    <x v="1"/>
    <x v="15"/>
    <x v="782"/>
    <d v="2006-11-30T00:00:00"/>
    <d v="2009-12-31T00:00:00"/>
    <n v="8829"/>
    <n v="67329"/>
    <d v="2023-03-02T00:00:00"/>
    <n v="5936"/>
    <n v="1.4873652291105122"/>
    <n v="11.342486522911051"/>
  </r>
  <r>
    <s v="W"/>
    <s v="A330"/>
    <x v="18"/>
    <x v="1"/>
    <x v="15"/>
    <x v="783"/>
    <d v="2006-12-01T00:00:00"/>
    <d v="2009-12-31T00:00:00"/>
    <n v="9403"/>
    <n v="71196"/>
    <d v="2023-03-02T00:00:00"/>
    <n v="5935"/>
    <n v="1.5843302443133951"/>
    <n v="11.995956192080877"/>
  </r>
  <r>
    <s v="W"/>
    <s v="A330"/>
    <x v="18"/>
    <x v="1"/>
    <x v="15"/>
    <x v="784"/>
    <d v="2007-01-19T00:00:00"/>
    <d v="2009-12-31T00:00:00"/>
    <n v="9171"/>
    <n v="68888"/>
    <d v="2023-03-02T00:00:00"/>
    <n v="5886"/>
    <n v="1.5581039755351682"/>
    <n v="11.703703703703704"/>
  </r>
  <r>
    <s v="W"/>
    <s v="A330"/>
    <x v="18"/>
    <x v="1"/>
    <x v="15"/>
    <x v="785"/>
    <d v="2007-03-14T00:00:00"/>
    <d v="2009-12-31T00:00:00"/>
    <n v="9253"/>
    <n v="69534"/>
    <d v="2023-03-02T00:00:00"/>
    <n v="5832"/>
    <n v="1.5865912208504802"/>
    <n v="11.92283950617284"/>
  </r>
  <r>
    <s v="W"/>
    <s v="A330"/>
    <x v="18"/>
    <x v="1"/>
    <x v="15"/>
    <x v="786"/>
    <d v="2007-04-26T00:00:00"/>
    <d v="2009-12-31T00:00:00"/>
    <n v="8758"/>
    <n v="65636"/>
    <d v="2023-03-02T00:00:00"/>
    <n v="5789"/>
    <n v="1.512869234755571"/>
    <n v="11.338054931767145"/>
  </r>
  <r>
    <s v="W"/>
    <s v="A330"/>
    <x v="18"/>
    <x v="1"/>
    <x v="15"/>
    <x v="787"/>
    <d v="2007-07-04T00:00:00"/>
    <d v="2009-12-31T00:00:00"/>
    <n v="8848"/>
    <n v="67690"/>
    <d v="2023-03-02T00:00:00"/>
    <n v="5720"/>
    <n v="1.5468531468531468"/>
    <n v="11.833916083916083"/>
  </r>
  <r>
    <s v="W"/>
    <s v="A330"/>
    <x v="18"/>
    <x v="1"/>
    <x v="15"/>
    <x v="788"/>
    <d v="2007-08-01T00:00:00"/>
    <d v="2009-12-31T00:00:00"/>
    <n v="8864"/>
    <n v="68084"/>
    <d v="2023-03-02T00:00:00"/>
    <n v="5692"/>
    <n v="1.5572733661278988"/>
    <n v="11.961349262122276"/>
  </r>
  <r>
    <s v="W"/>
    <s v="A330"/>
    <x v="18"/>
    <x v="1"/>
    <x v="15"/>
    <x v="789"/>
    <d v="2007-08-08T00:00:00"/>
    <d v="2009-12-31T00:00:00"/>
    <n v="8914"/>
    <n v="68008"/>
    <d v="2023-03-02T00:00:00"/>
    <n v="5685"/>
    <n v="1.5679859278803869"/>
    <n v="11.962708883025506"/>
  </r>
  <r>
    <s v="W"/>
    <s v="A330"/>
    <x v="19"/>
    <x v="1"/>
    <x v="16"/>
    <x v="790"/>
    <d v="2015-05-27T00:00:00"/>
    <d v="2015-06-23T00:00:00"/>
    <n v="4298"/>
    <n v="33968"/>
    <d v="2023-03-02T00:00:00"/>
    <n v="2836"/>
    <n v="1.5155148095909732"/>
    <n v="11.977433004231312"/>
  </r>
  <r>
    <s v="W"/>
    <s v="A330"/>
    <x v="19"/>
    <x v="1"/>
    <x v="16"/>
    <x v="791"/>
    <d v="2015-08-25T00:00:00"/>
    <d v="2015-09-04T00:00:00"/>
    <n v="4242"/>
    <n v="33182"/>
    <d v="2023-03-02T00:00:00"/>
    <n v="2746"/>
    <n v="1.5447924253459577"/>
    <n v="12.083758193736344"/>
  </r>
  <r>
    <s v="W"/>
    <s v="A330"/>
    <x v="19"/>
    <x v="1"/>
    <x v="16"/>
    <x v="792"/>
    <d v="2015-06-24T00:00:00"/>
    <d v="2015-07-09T00:00:00"/>
    <n v="4309"/>
    <n v="33938"/>
    <d v="2023-03-02T00:00:00"/>
    <n v="2808"/>
    <n v="1.5345441595441596"/>
    <n v="12.086182336182336"/>
  </r>
  <r>
    <s v="W"/>
    <s v="A330"/>
    <x v="19"/>
    <x v="1"/>
    <x v="16"/>
    <x v="793"/>
    <d v="2015-11-18T00:00:00"/>
    <d v="2015-11-30T00:00:00"/>
    <n v="3990"/>
    <n v="30999"/>
    <d v="2023-03-02T00:00:00"/>
    <n v="2661"/>
    <n v="1.4994363021420518"/>
    <n v="11.649379932356258"/>
  </r>
  <r>
    <s v="W"/>
    <s v="A330"/>
    <x v="19"/>
    <x v="1"/>
    <x v="16"/>
    <x v="794"/>
    <d v="2016-01-29T00:00:00"/>
    <d v="2016-02-16T00:00:00"/>
    <n v="3899"/>
    <n v="30354"/>
    <d v="2023-03-02T00:00:00"/>
    <n v="2589"/>
    <n v="1.5059868675164156"/>
    <n v="11.724217844727693"/>
  </r>
  <r>
    <s v="W"/>
    <s v="A330"/>
    <x v="19"/>
    <x v="1"/>
    <x v="16"/>
    <x v="795"/>
    <d v="2016-04-27T00:00:00"/>
    <d v="2016-05-14T00:00:00"/>
    <n v="3178"/>
    <n v="24771"/>
    <d v="2023-03-02T00:00:00"/>
    <n v="2500"/>
    <n v="1.2712000000000001"/>
    <n v="9.9084000000000003"/>
  </r>
  <r>
    <s v="W"/>
    <s v="A330"/>
    <x v="19"/>
    <x v="1"/>
    <x v="16"/>
    <x v="796"/>
    <d v="2016-05-31T00:00:00"/>
    <d v="2016-06-16T00:00:00"/>
    <n v="3304"/>
    <n v="25939"/>
    <d v="2023-03-02T00:00:00"/>
    <n v="2466"/>
    <n v="1.3398215733982157"/>
    <n v="10.518653690186538"/>
  </r>
  <r>
    <s v="W"/>
    <s v="A330"/>
    <x v="19"/>
    <x v="1"/>
    <x v="16"/>
    <x v="797"/>
    <d v="2016-06-23T00:00:00"/>
    <d v="2016-07-07T00:00:00"/>
    <n v="3226"/>
    <n v="24984"/>
    <d v="2023-03-02T00:00:00"/>
    <n v="2443"/>
    <n v="1.3205075726565698"/>
    <n v="10.226770364306182"/>
  </r>
  <r>
    <s v="W"/>
    <s v="A330"/>
    <x v="19"/>
    <x v="1"/>
    <x v="16"/>
    <x v="798"/>
    <d v="2017-01-31T00:00:00"/>
    <d v="2017-02-10T00:00:00"/>
    <n v="2851"/>
    <n v="22635"/>
    <d v="2023-03-02T00:00:00"/>
    <n v="2221"/>
    <n v="1.2836560108059432"/>
    <n v="10.191355245384962"/>
  </r>
  <r>
    <s v="W"/>
    <s v="A330"/>
    <x v="19"/>
    <x v="1"/>
    <x v="16"/>
    <x v="799"/>
    <d v="2017-04-27T00:00:00"/>
    <d v="2017-05-10T00:00:00"/>
    <n v="3020"/>
    <n v="23621"/>
    <d v="2023-03-02T00:00:00"/>
    <n v="2135"/>
    <n v="1.414519906323185"/>
    <n v="11.063700234192037"/>
  </r>
  <r>
    <s v="W"/>
    <s v="A339"/>
    <x v="20"/>
    <x v="1"/>
    <x v="17"/>
    <x v="800"/>
    <d v="2019-05-22T00:00:00"/>
    <d v="2019-06-22T00:00:00"/>
    <n v="1537"/>
    <n v="13142"/>
    <d v="2023-03-02T00:00:00"/>
    <n v="1380"/>
    <n v="1.113768115942029"/>
    <n v="9.5231884057971019"/>
  </r>
  <r>
    <s v="W"/>
    <s v="A339"/>
    <x v="20"/>
    <x v="1"/>
    <x v="17"/>
    <x v="801"/>
    <d v="2019-06-12T00:00:00"/>
    <d v="2019-06-29T00:00:00"/>
    <n v="1665"/>
    <n v="14528"/>
    <d v="2023-03-02T00:00:00"/>
    <n v="1359"/>
    <n v="1.2251655629139073"/>
    <n v="10.690213392200148"/>
  </r>
  <r>
    <s v="W"/>
    <s v="A339"/>
    <x v="20"/>
    <x v="1"/>
    <x v="17"/>
    <x v="802"/>
    <d v="2019-08-27T00:00:00"/>
    <d v="2019-09-12T00:00:00"/>
    <n v="1610"/>
    <n v="13761"/>
    <d v="2023-03-02T00:00:00"/>
    <n v="1283"/>
    <n v="1.2548713951675761"/>
    <n v="10.725643024162119"/>
  </r>
  <r>
    <s v="W"/>
    <s v="A339"/>
    <x v="20"/>
    <x v="1"/>
    <x v="17"/>
    <x v="803"/>
    <d v="2019-09-27T00:00:00"/>
    <d v="2019-10-16T00:00:00"/>
    <n v="1558"/>
    <n v="13406"/>
    <d v="2023-03-02T00:00:00"/>
    <n v="1252"/>
    <n v="1.244408945686901"/>
    <n v="10.707667731629392"/>
  </r>
  <r>
    <s v="W"/>
    <s v="A339"/>
    <x v="20"/>
    <x v="1"/>
    <x v="17"/>
    <x v="804"/>
    <d v="2020-02-27T00:00:00"/>
    <d v="2020-03-14T00:00:00"/>
    <n v="1413"/>
    <n v="11782"/>
    <d v="2023-03-02T00:00:00"/>
    <n v="1099"/>
    <n v="1.2857142857142858"/>
    <n v="10.720655141037307"/>
  </r>
  <r>
    <s v="W"/>
    <s v="A339"/>
    <x v="20"/>
    <x v="1"/>
    <x v="17"/>
    <x v="805"/>
    <d v="2020-09-23T00:00:00"/>
    <d v="2020-09-24T00:00:00"/>
    <n v="1226"/>
    <n v="10012"/>
    <d v="2023-03-02T00:00:00"/>
    <n v="890"/>
    <n v="1.3775280898876405"/>
    <n v="11.249438202247191"/>
  </r>
  <r>
    <s v="W"/>
    <s v="A339"/>
    <x v="20"/>
    <x v="1"/>
    <x v="17"/>
    <x v="806"/>
    <d v="2020-09-21T00:00:00"/>
    <d v="2020-09-22T00:00:00"/>
    <n v="1130"/>
    <n v="9341"/>
    <d v="2023-03-02T00:00:00"/>
    <n v="892"/>
    <n v="1.2668161434977578"/>
    <n v="10.471973094170403"/>
  </r>
  <r>
    <s v="W"/>
    <s v="A339"/>
    <x v="20"/>
    <x v="1"/>
    <x v="17"/>
    <x v="807"/>
    <d v="2020-10-29T00:00:00"/>
    <d v="2020-10-30T00:00:00"/>
    <n v="1183"/>
    <n v="9880"/>
    <d v="2023-03-02T00:00:00"/>
    <n v="854"/>
    <n v="1.3852459016393444"/>
    <n v="11.569086651053864"/>
  </r>
  <r>
    <s v="W"/>
    <s v="A339"/>
    <x v="20"/>
    <x v="1"/>
    <x v="17"/>
    <x v="808"/>
    <d v="2021-04-05T00:00:00"/>
    <d v="2021-04-05T00:00:00"/>
    <n v="1041"/>
    <n v="8514"/>
    <d v="2023-03-02T00:00:00"/>
    <n v="696"/>
    <n v="1.4956896551724137"/>
    <n v="12.232758620689655"/>
  </r>
  <r>
    <s v="W"/>
    <s v="A339"/>
    <x v="20"/>
    <x v="1"/>
    <x v="17"/>
    <x v="809"/>
    <d v="2021-06-14T00:00:00"/>
    <d v="2021-07-02T00:00:00"/>
    <n v="979"/>
    <n v="7903"/>
    <d v="2023-03-02T00:00:00"/>
    <n v="626"/>
    <n v="1.5638977635782747"/>
    <n v="12.624600638977636"/>
  </r>
  <r>
    <s v="W"/>
    <s v="A339"/>
    <x v="20"/>
    <x v="1"/>
    <x v="17"/>
    <x v="810"/>
    <d v="2021-05-27T00:00:00"/>
    <d v="2021-06-14T00:00:00"/>
    <n v="944"/>
    <n v="7745"/>
    <d v="2023-03-02T00:00:00"/>
    <n v="644"/>
    <n v="1.4658385093167703"/>
    <n v="12.02639751552795"/>
  </r>
  <r>
    <s v="W"/>
    <s v="A339"/>
    <x v="20"/>
    <x v="1"/>
    <x v="17"/>
    <x v="811"/>
    <d v="2022-02-28T00:00:00"/>
    <d v="2022-03-24T00:00:00"/>
    <n v="576"/>
    <n v="4758"/>
    <d v="2023-03-02T00:00:00"/>
    <n v="367"/>
    <n v="1.569482288828338"/>
    <n v="12.964577656675749"/>
  </r>
  <r>
    <s v="W"/>
    <s v="A339"/>
    <x v="20"/>
    <x v="1"/>
    <x v="17"/>
    <x v="812"/>
    <d v="2022-09-08T00:00:00"/>
    <d v="2022-09-23T00:00:00"/>
    <n v="239"/>
    <n v="2018"/>
    <d v="2023-03-02T00:00:00"/>
    <n v="175"/>
    <n v="1.3657142857142857"/>
    <n v="11.531428571428572"/>
  </r>
  <r>
    <s v="W"/>
    <s v="A339"/>
    <x v="20"/>
    <x v="1"/>
    <x v="17"/>
    <x v="813"/>
    <d v="2022-09-19T00:00:00"/>
    <d v="2022-10-07T00:00:00"/>
    <n v="220"/>
    <n v="1917"/>
    <d v="2023-03-02T00:00:00"/>
    <n v="164"/>
    <n v="1.3414634146341464"/>
    <n v="11.689024390243903"/>
  </r>
  <r>
    <s v="W"/>
    <s v="A339"/>
    <x v="20"/>
    <x v="1"/>
    <x v="17"/>
    <x v="814"/>
    <d v="2022-10-26T00:00:00"/>
    <d v="2022-11-14T00:00:00"/>
    <n v="165"/>
    <n v="1416"/>
    <d v="2023-03-02T00:00:00"/>
    <n v="127"/>
    <n v="1.2992125984251968"/>
    <n v="11.149606299212598"/>
  </r>
  <r>
    <s v="W"/>
    <s v="A339"/>
    <x v="20"/>
    <x v="1"/>
    <x v="17"/>
    <x v="815"/>
    <d v="2022-03-30T00:00:00"/>
    <d v="2022-04-21T00:00:00"/>
    <n v="548"/>
    <n v="4535"/>
    <d v="2023-03-02T00:00:00"/>
    <n v="337"/>
    <n v="1.6261127596439169"/>
    <n v="13.456973293768545"/>
  </r>
  <r>
    <s v="W"/>
    <s v="A339"/>
    <x v="20"/>
    <x v="1"/>
    <x v="17"/>
    <x v="816"/>
    <d v="2022-03-10T00:00:00"/>
    <d v="2022-04-02T00:00:00"/>
    <n v="543"/>
    <n v="4606"/>
    <d v="2023-03-02T00:00:00"/>
    <n v="357"/>
    <n v="1.5210084033613445"/>
    <n v="12.901960784313726"/>
  </r>
  <r>
    <s v="W"/>
    <s v="A339"/>
    <x v="20"/>
    <x v="1"/>
    <x v="17"/>
    <x v="817"/>
    <d v="2022-04-27T00:00:00"/>
    <d v="2022-05-19T00:00:00"/>
    <n v="477"/>
    <n v="3904"/>
    <d v="2023-03-02T00:00:00"/>
    <n v="309"/>
    <n v="1.5436893203883495"/>
    <n v="12.63430420711974"/>
  </r>
  <r>
    <s v="W"/>
    <s v="A339"/>
    <x v="20"/>
    <x v="1"/>
    <x v="17"/>
    <x v="818"/>
    <d v="2022-08-29T00:00:00"/>
    <d v="2022-09-09T00:00:00"/>
    <n v="271"/>
    <n v="2271"/>
    <d v="2023-03-02T00:00:00"/>
    <n v="185"/>
    <n v="1.4648648648648648"/>
    <n v="12.275675675675675"/>
  </r>
  <r>
    <s v="W"/>
    <s v="A339"/>
    <x v="20"/>
    <x v="1"/>
    <x v="17"/>
    <x v="819"/>
    <d v="2022-12-19T00:00:00"/>
    <d v="2023-01-13T00:00:00"/>
    <n v="65"/>
    <n v="527"/>
    <d v="2023-03-02T00:00:00"/>
    <n v="73"/>
    <n v="0.8904109589041096"/>
    <n v="7.2191780821917808"/>
  </r>
  <r>
    <s v="W"/>
    <s v="A350"/>
    <x v="21"/>
    <x v="1"/>
    <x v="18"/>
    <x v="820"/>
    <d v="2017-07-12T00:00:00"/>
    <d v="2017-10-27T00:00:00"/>
    <n v="2360"/>
    <n v="22975"/>
    <d v="2023-03-02T00:00:00"/>
    <n v="2059"/>
    <n v="1.146187469645459"/>
    <n v="11.158329286061194"/>
  </r>
  <r>
    <s v="W"/>
    <s v="A350"/>
    <x v="21"/>
    <x v="1"/>
    <x v="18"/>
    <x v="821"/>
    <d v="2017-08-10T00:00:00"/>
    <d v="2017-10-28T00:00:00"/>
    <n v="2389"/>
    <n v="22239"/>
    <d v="2023-03-02T00:00:00"/>
    <n v="2030"/>
    <n v="1.1768472906403942"/>
    <n v="10.955172413793104"/>
  </r>
  <r>
    <s v="W"/>
    <s v="A350"/>
    <x v="21"/>
    <x v="1"/>
    <x v="18"/>
    <x v="822"/>
    <d v="2017-10-31T00:00:00"/>
    <d v="2017-11-17T00:00:00"/>
    <n v="2317"/>
    <n v="22823"/>
    <d v="2023-03-02T00:00:00"/>
    <n v="1948"/>
    <n v="1.1894250513347022"/>
    <n v="11.716119096509241"/>
  </r>
  <r>
    <s v="W"/>
    <s v="A350"/>
    <x v="21"/>
    <x v="1"/>
    <x v="18"/>
    <x v="823"/>
    <d v="2017-11-28T00:00:00"/>
    <d v="2017-12-16T00:00:00"/>
    <n v="2316"/>
    <n v="23415"/>
    <d v="2023-03-02T00:00:00"/>
    <n v="1920"/>
    <n v="1.20625"/>
    <n v="12.1953125"/>
  </r>
  <r>
    <s v="W"/>
    <s v="A350"/>
    <x v="21"/>
    <x v="1"/>
    <x v="18"/>
    <x v="824"/>
    <d v="2017-12-11T00:00:00"/>
    <d v="2018-01-04T00:00:00"/>
    <n v="2214"/>
    <n v="22977"/>
    <d v="2023-03-02T00:00:00"/>
    <n v="1907"/>
    <n v="1.1609858416360777"/>
    <n v="12.048767697954903"/>
  </r>
  <r>
    <s v="W"/>
    <s v="A350"/>
    <x v="21"/>
    <x v="1"/>
    <x v="18"/>
    <x v="825"/>
    <d v="2017-12-21T00:00:00"/>
    <d v="2018-01-24T00:00:00"/>
    <n v="2192"/>
    <n v="22474"/>
    <d v="2023-03-02T00:00:00"/>
    <n v="1897"/>
    <n v="1.1555086979441223"/>
    <n v="11.847127042698999"/>
  </r>
  <r>
    <s v="W"/>
    <s v="A350"/>
    <x v="21"/>
    <x v="1"/>
    <x v="18"/>
    <x v="826"/>
    <d v="2018-02-20T00:00:00"/>
    <d v="2018-03-12T00:00:00"/>
    <n v="2213"/>
    <n v="21870"/>
    <d v="2023-03-02T00:00:00"/>
    <n v="1836"/>
    <n v="1.2053376906318083"/>
    <n v="11.911764705882353"/>
  </r>
  <r>
    <s v="W"/>
    <s v="A350"/>
    <x v="21"/>
    <x v="1"/>
    <x v="18"/>
    <x v="827"/>
    <d v="2018-03-05T00:00:00"/>
    <d v="2018-03-28T00:00:00"/>
    <n v="2147"/>
    <n v="22304"/>
    <d v="2023-03-02T00:00:00"/>
    <n v="1823"/>
    <n v="1.1777290181020297"/>
    <n v="12.234777838727373"/>
  </r>
  <r>
    <s v="W"/>
    <s v="A350"/>
    <x v="21"/>
    <x v="1"/>
    <x v="18"/>
    <x v="828"/>
    <d v="2018-04-11T00:00:00"/>
    <d v="2018-05-02T00:00:00"/>
    <n v="2122"/>
    <n v="21408"/>
    <d v="2023-03-02T00:00:00"/>
    <n v="1786"/>
    <n v="1.1881298992161253"/>
    <n v="11.986562150055992"/>
  </r>
  <r>
    <s v="W"/>
    <s v="A350"/>
    <x v="21"/>
    <x v="1"/>
    <x v="18"/>
    <x v="829"/>
    <d v="2018-05-24T00:00:00"/>
    <d v="2018-06-14T00:00:00"/>
    <n v="2124"/>
    <n v="21457"/>
    <d v="2023-03-02T00:00:00"/>
    <n v="1743"/>
    <n v="1.2185886402753872"/>
    <n v="12.310384394721744"/>
  </r>
  <r>
    <s v="W"/>
    <s v="A350"/>
    <x v="21"/>
    <x v="1"/>
    <x v="18"/>
    <x v="830"/>
    <d v="2018-06-13T00:00:00"/>
    <d v="2018-07-03T00:00:00"/>
    <n v="2002"/>
    <n v="21259"/>
    <d v="2023-03-02T00:00:00"/>
    <n v="1723"/>
    <n v="1.1619268717353453"/>
    <n v="12.338363319791062"/>
  </r>
  <r>
    <s v="W"/>
    <s v="A350"/>
    <x v="21"/>
    <x v="1"/>
    <x v="18"/>
    <x v="831"/>
    <d v="2019-01-25T00:00:00"/>
    <d v="2019-02-13T00:00:00"/>
    <n v="1785"/>
    <n v="17784"/>
    <d v="2023-03-02T00:00:00"/>
    <n v="1497"/>
    <n v="1.1923847695390781"/>
    <n v="11.879759519038076"/>
  </r>
  <r>
    <s v="W"/>
    <s v="A350"/>
    <x v="21"/>
    <x v="1"/>
    <x v="18"/>
    <x v="832"/>
    <d v="2019-02-26T00:00:00"/>
    <d v="2019-03-15T00:00:00"/>
    <n v="1641"/>
    <n v="17526"/>
    <d v="2023-03-02T00:00:00"/>
    <n v="1465"/>
    <n v="1.120136518771331"/>
    <n v="11.963139931740614"/>
  </r>
  <r>
    <s v="W"/>
    <s v="A350"/>
    <x v="21"/>
    <x v="1"/>
    <x v="18"/>
    <x v="833"/>
    <d v="2020-09-15T00:00:00"/>
    <d v="2020-09-16T00:00:00"/>
    <n v="1101"/>
    <n v="11226"/>
    <d v="2023-03-02T00:00:00"/>
    <n v="898"/>
    <n v="1.2260579064587973"/>
    <n v="12.501113585746102"/>
  </r>
  <r>
    <s v="W"/>
    <s v="A350"/>
    <x v="21"/>
    <x v="1"/>
    <x v="18"/>
    <x v="834"/>
    <d v="2020-09-15T00:00:00"/>
    <d v="2020-09-16T00:00:00"/>
    <n v="1066"/>
    <n v="11327"/>
    <d v="2023-03-02T00:00:00"/>
    <n v="898"/>
    <n v="1.1870824053452116"/>
    <n v="12.61358574610245"/>
  </r>
  <r>
    <s v="W"/>
    <s v="A350"/>
    <x v="21"/>
    <x v="1"/>
    <x v="18"/>
    <x v="835"/>
    <d v="2022-01-25T00:00:00"/>
    <d v="2022-02-24T00:00:00"/>
    <n v="539"/>
    <n v="5312"/>
    <d v="2023-03-02T00:00:00"/>
    <n v="401"/>
    <n v="1.3441396508728181"/>
    <n v="13.246882793017456"/>
  </r>
  <r>
    <s v="W"/>
    <s v="A350"/>
    <x v="21"/>
    <x v="1"/>
    <x v="18"/>
    <x v="836"/>
    <d v="2022-01-31T00:00:00"/>
    <d v="2022-02-01T00:00:00"/>
    <n v="516"/>
    <n v="5223"/>
    <d v="2023-03-02T00:00:00"/>
    <n v="395"/>
    <n v="1.3063291139240507"/>
    <n v="13.222784810126582"/>
  </r>
  <r>
    <s v="W"/>
    <s v="A350"/>
    <x v="21"/>
    <x v="1"/>
    <x v="18"/>
    <x v="837"/>
    <d v="2022-11-21T00:00:00"/>
    <d v="2022-12-16T00:00:00"/>
    <n v="101"/>
    <n v="1054"/>
    <d v="2023-03-02T00:00:00"/>
    <n v="101"/>
    <n v="1"/>
    <n v="10.435643564356436"/>
  </r>
  <r>
    <s v="W"/>
    <s v="A350"/>
    <x v="21"/>
    <x v="1"/>
    <x v="18"/>
    <x v="838"/>
    <d v="2022-12-14T00:00:00"/>
    <d v="2023-01-05T00:00:00"/>
    <n v="82"/>
    <n v="659"/>
    <d v="2023-03-02T00:00:00"/>
    <n v="78"/>
    <n v="1.0512820512820513"/>
    <n v="8.4487179487179489"/>
  </r>
  <r>
    <s v="W"/>
    <s v="A350"/>
    <x v="22"/>
    <x v="0"/>
    <x v="18"/>
    <x v="839"/>
    <d v="2016-09-30T00:00:00"/>
    <d v="2023-02-21T00:00:00"/>
    <n v="1746"/>
    <n v="13202"/>
    <d v="2023-03-02T00:00:00"/>
    <n v="2344"/>
    <n v="0.74488054607508536"/>
    <n v="5.6322525597269628"/>
  </r>
  <r>
    <s v="W"/>
    <s v="A350"/>
    <x v="22"/>
    <x v="0"/>
    <x v="18"/>
    <x v="840"/>
    <d v="2016-11-16T00:00:00"/>
    <d v="2023-01-09T00:00:00"/>
    <n v="3114"/>
    <n v="14648"/>
    <d v="2023-03-02T00:00:00"/>
    <n v="2297"/>
    <n v="1.3556813234653897"/>
    <n v="6.3770134958641709"/>
  </r>
  <r>
    <s v="W"/>
    <s v="A350"/>
    <x v="22"/>
    <x v="1"/>
    <x v="18"/>
    <x v="841"/>
    <d v="2018-04-27T00:00:00"/>
    <d v="2023-02-10T00:00:00"/>
    <n v="908"/>
    <n v="8236"/>
    <d v="2023-03-02T00:00:00"/>
    <n v="1770"/>
    <n v="0.51299435028248586"/>
    <n v="4.653107344632768"/>
  </r>
  <r>
    <s v="W"/>
    <s v="A350"/>
    <x v="22"/>
    <x v="1"/>
    <x v="18"/>
    <x v="842"/>
    <d v="2018-12-20T00:00:00"/>
    <d v="2022-12-23T00:00:00"/>
    <n v="679"/>
    <n v="6226"/>
    <d v="2023-03-02T00:00:00"/>
    <n v="1533"/>
    <n v="0.44292237442922372"/>
    <n v="4.0613176777560343"/>
  </r>
  <r>
    <s v="W"/>
    <s v="A350"/>
    <x v="22"/>
    <x v="1"/>
    <x v="18"/>
    <x v="843"/>
    <d v="2019-03-21T00:00:00"/>
    <d v="2022-09-03T00:00:00"/>
    <n v="1372"/>
    <n v="7343"/>
    <d v="2023-03-02T00:00:00"/>
    <n v="1442"/>
    <n v="0.95145631067961167"/>
    <n v="5.092233009708738"/>
  </r>
  <r>
    <s v="W"/>
    <s v="A350"/>
    <x v="22"/>
    <x v="1"/>
    <x v="18"/>
    <x v="844"/>
    <d v="2019-09-24T00:00:00"/>
    <d v="2022-06-12T00:00:00"/>
    <n v="863"/>
    <n v="5547"/>
    <d v="2023-03-02T00:00:00"/>
    <n v="1255"/>
    <n v="0.68764940239043826"/>
    <n v="4.4199203187250999"/>
  </r>
  <r>
    <s v="W"/>
    <s v="A350"/>
    <x v="22"/>
    <x v="1"/>
    <x v="18"/>
    <x v="845"/>
    <d v="2019-12-10T00:00:00"/>
    <d v="2022-07-30T00:00:00"/>
    <n v="606"/>
    <n v="3899"/>
    <d v="2023-03-02T00:00:00"/>
    <n v="1178"/>
    <n v="0.51443123938879454"/>
    <n v="3.3098471986417657"/>
  </r>
  <r>
    <s v="W"/>
    <s v="B747"/>
    <x v="23"/>
    <x v="0"/>
    <x v="19"/>
    <x v="846"/>
    <d v="2002-04-18T00:00:00"/>
    <d v="2009-12-31T00:00:00"/>
    <n v="6913"/>
    <n v="55246"/>
    <d v="2023-03-02T00:00:00"/>
    <n v="7623"/>
    <n v="0.90686081595172507"/>
    <n v="7.2472779745507019"/>
  </r>
  <r>
    <s v="W"/>
    <s v="B767"/>
    <x v="24"/>
    <x v="1"/>
    <x v="20"/>
    <x v="847"/>
    <d v="1999-10-05T00:00:00"/>
    <d v="2000-12-18T00:00:00"/>
    <n v="16829"/>
    <n v="87486"/>
    <d v="2023-03-02T00:00:00"/>
    <n v="8549"/>
    <n v="1.9685343315007604"/>
    <n v="10.233477599719265"/>
  </r>
  <r>
    <s v="W"/>
    <s v="B767"/>
    <x v="24"/>
    <x v="1"/>
    <x v="20"/>
    <x v="848"/>
    <d v="1999-11-22T00:00:00"/>
    <d v="2000-12-05T00:00:00"/>
    <n v="15882"/>
    <n v="86677"/>
    <d v="2023-03-02T00:00:00"/>
    <n v="8501"/>
    <n v="1.8682507940242326"/>
    <n v="10.196094577108575"/>
  </r>
  <r>
    <s v="W"/>
    <s v="B767"/>
    <x v="24"/>
    <x v="1"/>
    <x v="20"/>
    <x v="849"/>
    <d v="1999-12-29T00:00:00"/>
    <d v="2001-02-26T00:00:00"/>
    <n v="16136"/>
    <n v="88110"/>
    <d v="2023-03-02T00:00:00"/>
    <n v="8464"/>
    <n v="1.9064272211720228"/>
    <n v="10.409971644612476"/>
  </r>
  <r>
    <s v="W"/>
    <s v="B767"/>
    <x v="24"/>
    <x v="1"/>
    <x v="20"/>
    <x v="850"/>
    <d v="2000-08-10T00:00:00"/>
    <d v="2000-08-22T00:00:00"/>
    <n v="16522"/>
    <n v="84639"/>
    <d v="2023-03-02T00:00:00"/>
    <n v="8239"/>
    <n v="2.0053404539385848"/>
    <n v="10.272970020633572"/>
  </r>
  <r>
    <s v="W"/>
    <s v="B767"/>
    <x v="24"/>
    <x v="1"/>
    <x v="20"/>
    <x v="851"/>
    <d v="2000-08-22T00:00:00"/>
    <d v="2000-09-05T00:00:00"/>
    <n v="16972"/>
    <n v="86926"/>
    <d v="2023-03-02T00:00:00"/>
    <n v="8227"/>
    <n v="2.0629634131518171"/>
    <n v="10.565941412422511"/>
  </r>
  <r>
    <s v="W"/>
    <s v="B767"/>
    <x v="24"/>
    <x v="1"/>
    <x v="20"/>
    <x v="852"/>
    <d v="2000-09-13T00:00:00"/>
    <d v="2000-09-27T00:00:00"/>
    <n v="16573"/>
    <n v="84792"/>
    <d v="2023-03-02T00:00:00"/>
    <n v="8205"/>
    <n v="2.0198659354052406"/>
    <n v="10.334186471663619"/>
  </r>
  <r>
    <s v="W"/>
    <s v="B767"/>
    <x v="24"/>
    <x v="1"/>
    <x v="20"/>
    <x v="853"/>
    <d v="2000-09-19T00:00:00"/>
    <d v="2000-09-28T00:00:00"/>
    <n v="16864"/>
    <n v="85733"/>
    <d v="2023-03-02T00:00:00"/>
    <n v="8199"/>
    <n v="2.0568361995365287"/>
    <n v="10.456519087693621"/>
  </r>
  <r>
    <s v="W"/>
    <s v="B767"/>
    <x v="24"/>
    <x v="1"/>
    <x v="20"/>
    <x v="854"/>
    <d v="2000-09-25T00:00:00"/>
    <d v="2000-10-04T00:00:00"/>
    <n v="16539"/>
    <n v="85493"/>
    <d v="2023-03-02T00:00:00"/>
    <n v="8193"/>
    <n v="2.018674478213109"/>
    <n v="10.434883437080435"/>
  </r>
  <r>
    <s v="W"/>
    <s v="B767"/>
    <x v="24"/>
    <x v="1"/>
    <x v="20"/>
    <x v="855"/>
    <d v="2000-10-13T00:00:00"/>
    <d v="2000-10-23T00:00:00"/>
    <n v="16804"/>
    <n v="86522"/>
    <d v="2023-03-02T00:00:00"/>
    <n v="8175"/>
    <n v="2.0555351681957186"/>
    <n v="10.583730886850153"/>
  </r>
  <r>
    <s v="W"/>
    <s v="B767"/>
    <x v="24"/>
    <x v="1"/>
    <x v="20"/>
    <x v="856"/>
    <d v="2000-11-05T00:00:00"/>
    <d v="2000-11-09T00:00:00"/>
    <n v="16867"/>
    <n v="86685"/>
    <d v="2023-03-02T00:00:00"/>
    <n v="8152"/>
    <n v="2.0690628066732089"/>
    <n v="10.633586849852797"/>
  </r>
  <r>
    <s v="W"/>
    <s v="B767"/>
    <x v="24"/>
    <x v="1"/>
    <x v="20"/>
    <x v="857"/>
    <d v="2000-11-03T00:00:00"/>
    <d v="2000-11-09T00:00:00"/>
    <n v="16521"/>
    <n v="87334"/>
    <d v="2023-03-02T00:00:00"/>
    <n v="8154"/>
    <n v="2.0261221486387049"/>
    <n v="10.710571498650969"/>
  </r>
  <r>
    <s v="W"/>
    <s v="B767"/>
    <x v="24"/>
    <x v="1"/>
    <x v="20"/>
    <x v="858"/>
    <d v="2000-12-12T00:00:00"/>
    <d v="2000-12-18T00:00:00"/>
    <n v="16314"/>
    <n v="88492"/>
    <d v="2023-03-02T00:00:00"/>
    <n v="8115"/>
    <n v="2.010351201478743"/>
    <n v="10.904744300677757"/>
  </r>
  <r>
    <s v="W"/>
    <s v="B767"/>
    <x v="24"/>
    <x v="1"/>
    <x v="20"/>
    <x v="859"/>
    <d v="2000-12-19T00:00:00"/>
    <d v="2000-12-26T00:00:00"/>
    <n v="16019"/>
    <n v="87046"/>
    <d v="2023-03-02T00:00:00"/>
    <n v="8108"/>
    <n v="1.9757030093734582"/>
    <n v="10.735816477553033"/>
  </r>
  <r>
    <s v="W"/>
    <s v="B767"/>
    <x v="24"/>
    <x v="1"/>
    <x v="20"/>
    <x v="860"/>
    <d v="2001-01-10T00:00:00"/>
    <d v="2001-01-16T00:00:00"/>
    <n v="15830"/>
    <n v="88261"/>
    <d v="2023-03-02T00:00:00"/>
    <n v="8086"/>
    <n v="1.9577046747464755"/>
    <n v="10.915285678951275"/>
  </r>
  <r>
    <s v="W"/>
    <s v="B767"/>
    <x v="24"/>
    <x v="1"/>
    <x v="20"/>
    <x v="861"/>
    <d v="2001-01-26T00:00:00"/>
    <d v="2001-01-30T00:00:00"/>
    <n v="15570"/>
    <n v="86356"/>
    <d v="2023-03-02T00:00:00"/>
    <n v="8070"/>
    <n v="1.9293680297397771"/>
    <n v="10.70086741016109"/>
  </r>
  <r>
    <s v="W"/>
    <s v="B767"/>
    <x v="24"/>
    <x v="1"/>
    <x v="20"/>
    <x v="862"/>
    <d v="2001-03-21T00:00:00"/>
    <d v="2001-05-29T00:00:00"/>
    <n v="15500"/>
    <n v="87708"/>
    <d v="2023-03-02T00:00:00"/>
    <n v="8016"/>
    <n v="1.9336327345309381"/>
    <n v="10.941616766467066"/>
  </r>
  <r>
    <s v="W"/>
    <s v="B767"/>
    <x v="24"/>
    <x v="1"/>
    <x v="20"/>
    <x v="863"/>
    <d v="2001-11-09T00:00:00"/>
    <d v="2002-01-22T00:00:00"/>
    <n v="13236"/>
    <n v="77794"/>
    <d v="2023-03-02T00:00:00"/>
    <n v="7783"/>
    <n v="1.7006295772838238"/>
    <n v="9.9953745342412947"/>
  </r>
  <r>
    <s v="W"/>
    <s v="B767"/>
    <x v="24"/>
    <x v="1"/>
    <x v="20"/>
    <x v="864"/>
    <d v="2001-11-29T00:00:00"/>
    <d v="2002-01-22T00:00:00"/>
    <n v="13533"/>
    <n v="79329"/>
    <d v="2023-03-02T00:00:00"/>
    <n v="7763"/>
    <n v="1.7432693546309417"/>
    <n v="10.218858688651295"/>
  </r>
  <r>
    <s v="W"/>
    <s v="B767"/>
    <x v="24"/>
    <x v="1"/>
    <x v="20"/>
    <x v="865"/>
    <d v="2002-02-01T00:00:00"/>
    <d v="2002-02-07T00:00:00"/>
    <n v="14540"/>
    <n v="85108"/>
    <d v="2023-03-02T00:00:00"/>
    <n v="7699"/>
    <n v="1.8885569554487596"/>
    <n v="11.054422652292505"/>
  </r>
  <r>
    <s v="W"/>
    <s v="B767"/>
    <x v="24"/>
    <x v="1"/>
    <x v="20"/>
    <x v="866"/>
    <d v="2002-03-11T00:00:00"/>
    <d v="2002-03-19T00:00:00"/>
    <n v="14393"/>
    <n v="84535"/>
    <d v="2023-03-02T00:00:00"/>
    <n v="7661"/>
    <n v="1.8787364573815428"/>
    <n v="11.034460253230648"/>
  </r>
  <r>
    <s v="W"/>
    <s v="B767"/>
    <x v="24"/>
    <x v="1"/>
    <x v="20"/>
    <x v="867"/>
    <d v="2002-04-14T00:00:00"/>
    <d v="2002-04-18T00:00:00"/>
    <n v="14254"/>
    <n v="83886"/>
    <d v="2023-03-02T00:00:00"/>
    <n v="7627"/>
    <n v="1.8688868493509898"/>
    <n v="10.99855775534286"/>
  </r>
  <r>
    <s v="W"/>
    <s v="B767"/>
    <x v="25"/>
    <x v="1"/>
    <x v="21"/>
    <x v="868"/>
    <d v="1999-01-22T00:00:00"/>
    <d v="1999-02-20T00:00:00"/>
    <n v="14686"/>
    <n v="104288"/>
    <d v="2023-03-02T00:00:00"/>
    <n v="8805"/>
    <n v="1.6679159568427031"/>
    <n v="11.844179443498012"/>
  </r>
  <r>
    <s v="W"/>
    <s v="B767"/>
    <x v="25"/>
    <x v="1"/>
    <x v="21"/>
    <x v="869"/>
    <d v="1999-02-05T00:00:00"/>
    <d v="1999-03-09T00:00:00"/>
    <n v="14972"/>
    <n v="105009"/>
    <d v="2023-03-02T00:00:00"/>
    <n v="8791"/>
    <n v="1.7031054487544079"/>
    <n v="11.945057445114321"/>
  </r>
  <r>
    <s v="W"/>
    <s v="B767"/>
    <x v="25"/>
    <x v="1"/>
    <x v="21"/>
    <x v="870"/>
    <d v="1999-04-28T00:00:00"/>
    <d v="1999-05-18T00:00:00"/>
    <n v="14689"/>
    <n v="103113"/>
    <d v="2023-03-02T00:00:00"/>
    <n v="8709"/>
    <n v="1.6866459983924675"/>
    <n v="11.83982087495694"/>
  </r>
  <r>
    <s v="W"/>
    <s v="B767"/>
    <x v="25"/>
    <x v="1"/>
    <x v="21"/>
    <x v="871"/>
    <d v="1999-05-27T00:00:00"/>
    <d v="1999-06-11T00:00:00"/>
    <n v="14196"/>
    <n v="101283"/>
    <d v="2023-03-02T00:00:00"/>
    <n v="8680"/>
    <n v="1.6354838709677419"/>
    <n v="11.668548387096774"/>
  </r>
  <r>
    <s v="W"/>
    <s v="B767"/>
    <x v="25"/>
    <x v="1"/>
    <x v="21"/>
    <x v="872"/>
    <d v="1999-06-10T00:00:00"/>
    <d v="1999-06-25T00:00:00"/>
    <n v="14187"/>
    <n v="100479"/>
    <d v="2023-03-02T00:00:00"/>
    <n v="8666"/>
    <n v="1.6370874682667897"/>
    <n v="11.594622663281791"/>
  </r>
  <r>
    <s v="W"/>
    <s v="B767"/>
    <x v="25"/>
    <x v="1"/>
    <x v="21"/>
    <x v="873"/>
    <d v="1998-09-24T00:00:00"/>
    <d v="1998-10-08T00:00:00"/>
    <n v="20594"/>
    <n v="95438"/>
    <d v="2023-03-02T00:00:00"/>
    <n v="8925"/>
    <n v="2.307450980392157"/>
    <n v="10.693333333333333"/>
  </r>
  <r>
    <s v="W"/>
    <s v="B767"/>
    <x v="25"/>
    <x v="1"/>
    <x v="21"/>
    <x v="874"/>
    <d v="1998-10-31T00:00:00"/>
    <d v="1998-11-20T00:00:00"/>
    <n v="20405"/>
    <n v="93104"/>
    <d v="2023-03-02T00:00:00"/>
    <n v="8888"/>
    <n v="2.2957920792079207"/>
    <n v="10.475247524752476"/>
  </r>
  <r>
    <s v="W"/>
    <s v="B767"/>
    <x v="25"/>
    <x v="1"/>
    <x v="21"/>
    <x v="875"/>
    <d v="1998-11-04T00:00:00"/>
    <d v="1998-12-01T00:00:00"/>
    <n v="20301"/>
    <n v="93792"/>
    <d v="2023-03-02T00:00:00"/>
    <n v="8884"/>
    <n v="2.2851193156235929"/>
    <n v="10.557406573615488"/>
  </r>
  <r>
    <s v="W"/>
    <s v="B767"/>
    <x v="25"/>
    <x v="1"/>
    <x v="21"/>
    <x v="876"/>
    <d v="1999-03-04T00:00:00"/>
    <d v="1999-03-15T00:00:00"/>
    <n v="20071"/>
    <n v="93555"/>
    <d v="2023-03-02T00:00:00"/>
    <n v="8764"/>
    <n v="2.2901643085349157"/>
    <n v="10.674920127795527"/>
  </r>
  <r>
    <s v="W"/>
    <s v="B767"/>
    <x v="25"/>
    <x v="1"/>
    <x v="21"/>
    <x v="877"/>
    <d v="1999-04-21T00:00:00"/>
    <d v="1999-04-30T00:00:00"/>
    <n v="19130"/>
    <n v="90005"/>
    <d v="2023-03-02T00:00:00"/>
    <n v="8716"/>
    <n v="2.1948141349242771"/>
    <n v="10.326411197797155"/>
  </r>
  <r>
    <s v="W"/>
    <s v="B767"/>
    <x v="25"/>
    <x v="1"/>
    <x v="21"/>
    <x v="878"/>
    <d v="1999-05-05T00:00:00"/>
    <d v="1999-05-17T00:00:00"/>
    <n v="19720"/>
    <n v="92334"/>
    <d v="2023-03-02T00:00:00"/>
    <n v="8702"/>
    <n v="2.2661457136290508"/>
    <n v="10.610664215122961"/>
  </r>
  <r>
    <s v="W"/>
    <s v="B767"/>
    <x v="25"/>
    <x v="1"/>
    <x v="21"/>
    <x v="879"/>
    <d v="2000-05-22T00:00:00"/>
    <d v="2000-06-08T00:00:00"/>
    <n v="17293"/>
    <n v="86395"/>
    <d v="2023-03-02T00:00:00"/>
    <n v="8319"/>
    <n v="2.0787354249308811"/>
    <n v="10.385262651761028"/>
  </r>
  <r>
    <s v="W"/>
    <s v="B767"/>
    <x v="25"/>
    <x v="1"/>
    <x v="22"/>
    <x v="880"/>
    <d v="1992-04-24T00:00:00"/>
    <d v="1992-04-28T00:00:00"/>
    <n v="19786"/>
    <n v="132509"/>
    <d v="2023-03-02T00:00:00"/>
    <n v="11269"/>
    <n v="1.7557902209601561"/>
    <n v="11.75871860857219"/>
  </r>
  <r>
    <s v="W"/>
    <s v="B767"/>
    <x v="25"/>
    <x v="1"/>
    <x v="22"/>
    <x v="881"/>
    <d v="1996-10-17T00:00:00"/>
    <d v="1996-10-18T00:00:00"/>
    <n v="17004"/>
    <n v="113817"/>
    <d v="2023-03-02T00:00:00"/>
    <n v="9632"/>
    <n v="1.7653654485049834"/>
    <n v="11.81654900332226"/>
  </r>
  <r>
    <s v="W"/>
    <s v="B767"/>
    <x v="25"/>
    <x v="1"/>
    <x v="22"/>
    <x v="882"/>
    <d v="1997-02-12T00:00:00"/>
    <d v="1997-02-19T00:00:00"/>
    <n v="16477"/>
    <n v="111843"/>
    <d v="2023-03-02T00:00:00"/>
    <n v="9514"/>
    <n v="1.7318688248896363"/>
    <n v="11.75562329199075"/>
  </r>
  <r>
    <s v="W"/>
    <s v="B767"/>
    <x v="25"/>
    <x v="1"/>
    <x v="22"/>
    <x v="883"/>
    <d v="1997-03-25T00:00:00"/>
    <d v="1997-04-01T00:00:00"/>
    <n v="16736"/>
    <n v="111231"/>
    <d v="2023-03-02T00:00:00"/>
    <n v="9473"/>
    <n v="1.7667053731658398"/>
    <n v="11.741898025968542"/>
  </r>
  <r>
    <s v="W"/>
    <s v="B767"/>
    <x v="25"/>
    <x v="1"/>
    <x v="22"/>
    <x v="884"/>
    <d v="1997-09-30T00:00:00"/>
    <d v="1997-10-11T00:00:00"/>
    <n v="16026"/>
    <n v="108333"/>
    <d v="2023-03-02T00:00:00"/>
    <n v="9284"/>
    <n v="1.7261956053425247"/>
    <n v="11.668785006462732"/>
  </r>
  <r>
    <s v="W"/>
    <s v="B767"/>
    <x v="25"/>
    <x v="1"/>
    <x v="22"/>
    <x v="885"/>
    <d v="1997-12-22T00:00:00"/>
    <d v="1998-01-05T00:00:00"/>
    <n v="15844"/>
    <n v="106769"/>
    <d v="2023-03-02T00:00:00"/>
    <n v="9201"/>
    <n v="1.7219867405716769"/>
    <n v="11.604064775567872"/>
  </r>
  <r>
    <s v="W"/>
    <s v="B767"/>
    <x v="25"/>
    <x v="1"/>
    <x v="22"/>
    <x v="886"/>
    <d v="1998-02-02T00:00:00"/>
    <d v="1998-02-12T00:00:00"/>
    <n v="16012"/>
    <n v="108854"/>
    <d v="2023-03-02T00:00:00"/>
    <n v="9159"/>
    <n v="1.7482257888415766"/>
    <n v="11.884921934709029"/>
  </r>
  <r>
    <s v="W"/>
    <s v="B767"/>
    <x v="25"/>
    <x v="1"/>
    <x v="22"/>
    <x v="887"/>
    <d v="1998-04-10T00:00:00"/>
    <d v="1998-04-23T00:00:00"/>
    <n v="15647"/>
    <n v="108692"/>
    <d v="2023-03-02T00:00:00"/>
    <n v="9092"/>
    <n v="1.7209634843818742"/>
    <n v="11.95468543774747"/>
  </r>
  <r>
    <s v="W"/>
    <s v="B767"/>
    <x v="25"/>
    <x v="1"/>
    <x v="22"/>
    <x v="888"/>
    <d v="1998-04-17T00:00:00"/>
    <d v="1998-05-01T00:00:00"/>
    <n v="15236"/>
    <n v="105997"/>
    <d v="2023-03-02T00:00:00"/>
    <n v="9085"/>
    <n v="1.6770500825536598"/>
    <n v="11.667253714914695"/>
  </r>
  <r>
    <s v="W"/>
    <s v="B767"/>
    <x v="26"/>
    <x v="1"/>
    <x v="22"/>
    <x v="889"/>
    <d v="1990-06-07T00:00:00"/>
    <d v="1990-06-09T00:00:00"/>
    <n v="20715"/>
    <n v="140502"/>
    <d v="2023-03-02T00:00:00"/>
    <n v="11956"/>
    <n v="1.7326028772164603"/>
    <n v="11.751589160254266"/>
  </r>
  <r>
    <s v="W"/>
    <s v="B767"/>
    <x v="26"/>
    <x v="1"/>
    <x v="22"/>
    <x v="890"/>
    <d v="1990-06-17T00:00:00"/>
    <d v="1990-06-22T00:00:00"/>
    <n v="19972"/>
    <n v="136198"/>
    <d v="2023-03-02T00:00:00"/>
    <n v="11946"/>
    <n v="1.671856688431274"/>
    <n v="11.401138456387075"/>
  </r>
  <r>
    <s v="W"/>
    <s v="B767"/>
    <x v="26"/>
    <x v="1"/>
    <x v="22"/>
    <x v="891"/>
    <d v="1990-07-14T00:00:00"/>
    <d v="1990-07-20T00:00:00"/>
    <n v="20388"/>
    <n v="139355"/>
    <d v="2023-03-02T00:00:00"/>
    <n v="11919"/>
    <n v="1.7105461867606342"/>
    <n v="11.69183656347009"/>
  </r>
  <r>
    <s v="W"/>
    <s v="B767"/>
    <x v="26"/>
    <x v="1"/>
    <x v="22"/>
    <x v="892"/>
    <d v="1990-07-19T00:00:00"/>
    <d v="1990-07-26T00:00:00"/>
    <n v="20170"/>
    <n v="137119"/>
    <d v="2023-03-02T00:00:00"/>
    <n v="11914"/>
    <n v="1.6929662581836495"/>
    <n v="11.509064965586704"/>
  </r>
  <r>
    <s v="W"/>
    <s v="B767"/>
    <x v="26"/>
    <x v="1"/>
    <x v="22"/>
    <x v="893"/>
    <d v="1990-12-06T00:00:00"/>
    <d v="1990-12-15T00:00:00"/>
    <n v="19431"/>
    <n v="134875"/>
    <d v="2023-03-02T00:00:00"/>
    <n v="11774"/>
    <n v="1.6503312383217259"/>
    <n v="11.455325293018515"/>
  </r>
  <r>
    <s v="W"/>
    <s v="B767"/>
    <x v="26"/>
    <x v="1"/>
    <x v="22"/>
    <x v="894"/>
    <d v="1991-01-12T00:00:00"/>
    <d v="1991-01-19T00:00:00"/>
    <n v="19480"/>
    <n v="135981"/>
    <d v="2023-03-02T00:00:00"/>
    <n v="11737"/>
    <n v="1.6597086137854649"/>
    <n v="11.585669251086308"/>
  </r>
  <r>
    <s v="W"/>
    <s v="B767"/>
    <x v="26"/>
    <x v="1"/>
    <x v="22"/>
    <x v="895"/>
    <d v="1991-03-11T00:00:00"/>
    <d v="1991-03-11T00:00:00"/>
    <n v="19349"/>
    <n v="134306"/>
    <d v="2023-03-02T00:00:00"/>
    <n v="11679"/>
    <n v="1.6567343094443017"/>
    <n v="11.499785940577103"/>
  </r>
  <r>
    <s v="W"/>
    <s v="B767"/>
    <x v="26"/>
    <x v="1"/>
    <x v="22"/>
    <x v="896"/>
    <d v="1991-04-08T00:00:00"/>
    <d v="1991-04-08T00:00:00"/>
    <n v="20400"/>
    <n v="139168"/>
    <d v="2023-03-02T00:00:00"/>
    <n v="11651"/>
    <n v="1.7509226675821818"/>
    <n v="11.944725774611621"/>
  </r>
  <r>
    <s v="W"/>
    <s v="B767"/>
    <x v="26"/>
    <x v="1"/>
    <x v="22"/>
    <x v="897"/>
    <d v="1993-04-29T00:00:00"/>
    <d v="1993-04-29T00:00:00"/>
    <n v="18221"/>
    <n v="126604"/>
    <d v="2023-03-02T00:00:00"/>
    <n v="10899"/>
    <n v="1.6718047527296083"/>
    <n v="11.616111569868796"/>
  </r>
  <r>
    <s v="W"/>
    <s v="B767"/>
    <x v="27"/>
    <x v="1"/>
    <x v="21"/>
    <x v="898"/>
    <d v="1995-03-21T00:00:00"/>
    <d v="1998-12-14T00:00:00"/>
    <n v="16476"/>
    <n v="106142"/>
    <d v="2023-03-02T00:00:00"/>
    <n v="10208"/>
    <n v="1.6140282131661443"/>
    <n v="10.397923197492164"/>
  </r>
  <r>
    <s v="W"/>
    <s v="B767"/>
    <x v="27"/>
    <x v="1"/>
    <x v="21"/>
    <x v="899"/>
    <d v="1998-06-18T00:00:00"/>
    <d v="1998-07-02T00:00:00"/>
    <n v="14968"/>
    <n v="104274"/>
    <d v="2023-03-02T00:00:00"/>
    <n v="9023"/>
    <n v="1.6588717721378698"/>
    <n v="11.556466807048654"/>
  </r>
  <r>
    <s v="W"/>
    <s v="B767"/>
    <x v="27"/>
    <x v="1"/>
    <x v="21"/>
    <x v="900"/>
    <d v="1998-09-11T00:00:00"/>
    <d v="1998-09-18T00:00:00"/>
    <n v="20246"/>
    <n v="93408"/>
    <d v="2023-03-02T00:00:00"/>
    <n v="8938"/>
    <n v="2.265159991049452"/>
    <n v="10.450660102931305"/>
  </r>
  <r>
    <s v="W"/>
    <s v="B767"/>
    <x v="27"/>
    <x v="1"/>
    <x v="22"/>
    <x v="901"/>
    <d v="1992-08-07T00:00:00"/>
    <d v="1992-08-07T00:00:00"/>
    <n v="19990"/>
    <n v="133550"/>
    <d v="2023-03-02T00:00:00"/>
    <n v="11164"/>
    <n v="1.7905768541741311"/>
    <n v="11.96255822285919"/>
  </r>
  <r>
    <s v="W"/>
    <s v="B767"/>
    <x v="27"/>
    <x v="1"/>
    <x v="22"/>
    <x v="902"/>
    <d v="1992-11-04T00:00:00"/>
    <d v="1992-10-27T00:00:00"/>
    <n v="19100"/>
    <n v="131972"/>
    <d v="2023-03-02T00:00:00"/>
    <n v="11075"/>
    <n v="1.724604966139955"/>
    <n v="11.916207674943566"/>
  </r>
  <r>
    <s v="W"/>
    <s v="B767"/>
    <x v="27"/>
    <x v="1"/>
    <x v="22"/>
    <x v="903"/>
    <d v="1993-05-24T00:00:00"/>
    <d v="1993-05-25T00:00:00"/>
    <n v="19286"/>
    <n v="132258"/>
    <d v="2023-03-02T00:00:00"/>
    <n v="10874"/>
    <n v="1.7735883759426154"/>
    <n v="12.162773588375943"/>
  </r>
  <r>
    <s v="W"/>
    <s v="B767"/>
    <x v="27"/>
    <x v="1"/>
    <x v="22"/>
    <x v="904"/>
    <d v="1995-05-02T00:00:00"/>
    <d v="1995-05-03T00:00:00"/>
    <n v="16757"/>
    <n v="117541"/>
    <d v="2023-03-02T00:00:00"/>
    <n v="10166"/>
    <n v="1.6483375959079285"/>
    <n v="11.562168011017116"/>
  </r>
  <r>
    <s v="W"/>
    <s v="B767"/>
    <x v="27"/>
    <x v="1"/>
    <x v="22"/>
    <x v="905"/>
    <d v="1995-07-06T00:00:00"/>
    <d v="1995-07-07T00:00:00"/>
    <n v="16003"/>
    <n v="112209"/>
    <d v="2023-03-02T00:00:00"/>
    <n v="10101"/>
    <n v="1.5842985842985844"/>
    <n v="11.108702108702108"/>
  </r>
  <r>
    <s v="W"/>
    <s v="B767"/>
    <x v="27"/>
    <x v="1"/>
    <x v="22"/>
    <x v="906"/>
    <d v="1996-06-19T00:00:00"/>
    <d v="1996-06-19T00:00:00"/>
    <n v="16715"/>
    <n v="112309"/>
    <d v="2023-03-02T00:00:00"/>
    <n v="9752"/>
    <n v="1.7140073831009024"/>
    <n v="11.516509433962264"/>
  </r>
  <r>
    <s v="W"/>
    <s v="B767"/>
    <x v="27"/>
    <x v="1"/>
    <x v="22"/>
    <x v="907"/>
    <d v="1997-04-09T00:00:00"/>
    <d v="1997-04-08T00:00:00"/>
    <n v="16528"/>
    <n v="111737"/>
    <d v="2023-03-02T00:00:00"/>
    <n v="9458"/>
    <n v="1.747515330936773"/>
    <n v="11.814019877352505"/>
  </r>
  <r>
    <s v="W"/>
    <s v="B767"/>
    <x v="27"/>
    <x v="1"/>
    <x v="22"/>
    <x v="908"/>
    <d v="1997-06-26T00:00:00"/>
    <d v="1997-06-26T00:00:00"/>
    <n v="16220"/>
    <n v="109575"/>
    <d v="2023-03-02T00:00:00"/>
    <n v="9380"/>
    <n v="1.7292110874200426"/>
    <n v="11.681769722814499"/>
  </r>
  <r>
    <s v="W"/>
    <s v="B767"/>
    <x v="27"/>
    <x v="1"/>
    <x v="22"/>
    <x v="909"/>
    <d v="1997-08-20T00:00:00"/>
    <d v="1997-08-21T00:00:00"/>
    <n v="15910"/>
    <n v="106206"/>
    <d v="2023-03-02T00:00:00"/>
    <n v="9325"/>
    <n v="1.7061662198391421"/>
    <n v="11.389383378016086"/>
  </r>
  <r>
    <s v="W"/>
    <s v="B767"/>
    <x v="27"/>
    <x v="1"/>
    <x v="22"/>
    <x v="910"/>
    <d v="1997-09-26T00:00:00"/>
    <d v="1997-10-08T00:00:00"/>
    <n v="15763"/>
    <n v="106912"/>
    <d v="2023-03-02T00:00:00"/>
    <n v="9288"/>
    <n v="1.6971360895779501"/>
    <n v="11.510766580534023"/>
  </r>
  <r>
    <s v="W"/>
    <s v="B767"/>
    <x v="27"/>
    <x v="1"/>
    <x v="22"/>
    <x v="911"/>
    <d v="1997-10-30T00:00:00"/>
    <d v="1997-11-09T00:00:00"/>
    <n v="15949"/>
    <n v="108817"/>
    <d v="2023-03-02T00:00:00"/>
    <n v="9254"/>
    <n v="1.7234709314890857"/>
    <n v="11.758915063756213"/>
  </r>
  <r>
    <s v="W"/>
    <s v="B767"/>
    <x v="27"/>
    <x v="1"/>
    <x v="22"/>
    <x v="912"/>
    <d v="1998-03-01T00:00:00"/>
    <d v="1998-03-11T00:00:00"/>
    <n v="15724"/>
    <n v="106308"/>
    <d v="2023-03-02T00:00:00"/>
    <n v="9132"/>
    <n v="1.7218572054314498"/>
    <n v="11.6412614980289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FA23EA-B5C9-427F-BFA1-C98CBE0E6C7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68" firstHeaderRow="0" firstDataRow="1" firstDataCol="1" rowPageCount="2" colPageCount="1"/>
  <pivotFields count="14">
    <pivotField showAll="0"/>
    <pivotField showAll="0"/>
    <pivotField axis="axisPage" multipleItemSelectionAllowed="1" showAll="0">
      <items count="29">
        <item h="1" x="0"/>
        <item h="1" x="1"/>
        <item h="1" x="2"/>
        <item x="3"/>
        <item h="1" x="4"/>
        <item h="1" x="16"/>
        <item h="1" x="17"/>
        <item h="1" x="20"/>
        <item h="1" x="21"/>
        <item h="1" x="6"/>
        <item h="1" x="7"/>
        <item h="1" x="8"/>
        <item h="1" x="23"/>
        <item h="1" x="24"/>
        <item h="1" x="22"/>
        <item h="1" x="18"/>
        <item h="1" x="19"/>
        <item h="1" x="5"/>
        <item h="1" x="9"/>
        <item h="1" x="10"/>
        <item h="1" x="11"/>
        <item h="1" x="12"/>
        <item h="1" x="13"/>
        <item h="1" x="14"/>
        <item h="1" x="15"/>
        <item h="1" x="25"/>
        <item h="1" x="26"/>
        <item h="1" x="27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4">
        <item x="21"/>
        <item x="20"/>
        <item x="16"/>
        <item x="4"/>
        <item x="5"/>
        <item x="3"/>
        <item x="6"/>
        <item x="7"/>
        <item x="11"/>
        <item x="12"/>
        <item x="10"/>
        <item x="9"/>
        <item x="8"/>
        <item x="0"/>
        <item x="1"/>
        <item x="2"/>
        <item x="13"/>
        <item x="14"/>
        <item x="19"/>
        <item x="22"/>
        <item x="15"/>
        <item x="17"/>
        <item x="18"/>
        <item t="default"/>
      </items>
    </pivotField>
    <pivotField axis="axisRow" showAll="0">
      <items count="914">
        <item x="889"/>
        <item x="890"/>
        <item x="891"/>
        <item x="892"/>
        <item x="893"/>
        <item x="894"/>
        <item x="895"/>
        <item x="896"/>
        <item x="880"/>
        <item x="901"/>
        <item x="902"/>
        <item x="897"/>
        <item x="903"/>
        <item x="904"/>
        <item x="905"/>
        <item x="906"/>
        <item x="881"/>
        <item x="882"/>
        <item x="883"/>
        <item x="907"/>
        <item x="908"/>
        <item x="909"/>
        <item x="910"/>
        <item x="884"/>
        <item x="911"/>
        <item x="885"/>
        <item x="886"/>
        <item x="912"/>
        <item x="631"/>
        <item x="632"/>
        <item x="633"/>
        <item x="634"/>
        <item x="635"/>
        <item x="636"/>
        <item x="642"/>
        <item x="643"/>
        <item x="644"/>
        <item x="637"/>
        <item x="638"/>
        <item x="639"/>
        <item x="640"/>
        <item x="645"/>
        <item x="641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887"/>
        <item x="888"/>
        <item x="898"/>
        <item x="899"/>
        <item x="868"/>
        <item x="869"/>
        <item x="870"/>
        <item x="871"/>
        <item x="872"/>
        <item x="900"/>
        <item x="873"/>
        <item x="874"/>
        <item x="875"/>
        <item x="876"/>
        <item x="877"/>
        <item x="878"/>
        <item x="879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178"/>
        <item x="179"/>
        <item x="180"/>
        <item x="181"/>
        <item x="182"/>
        <item x="227"/>
        <item x="183"/>
        <item x="184"/>
        <item x="185"/>
        <item x="186"/>
        <item x="18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188"/>
        <item x="248"/>
        <item x="249"/>
        <item x="189"/>
        <item x="190"/>
        <item x="191"/>
        <item x="192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193"/>
        <item x="194"/>
        <item x="195"/>
        <item x="196"/>
        <item x="197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34"/>
        <item x="135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69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27"/>
        <item x="628"/>
        <item x="624"/>
        <item x="625"/>
        <item x="629"/>
        <item x="626"/>
        <item x="630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05"/>
        <item x="325"/>
        <item x="326"/>
        <item x="327"/>
        <item x="328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678"/>
        <item x="679"/>
        <item x="680"/>
        <item x="681"/>
        <item x="682"/>
        <item x="683"/>
        <item x="684"/>
        <item x="685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846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19"/>
        <item x="720"/>
        <item x="721"/>
        <item x="722"/>
        <item x="72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1"/>
        <item x="2"/>
        <item x="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  <pivotField numFmtId="14" showAll="0"/>
    <pivotField numFmtId="14" showAll="0"/>
    <pivotField showAll="0"/>
    <pivotField numFmtId="3" showAll="0"/>
    <pivotField numFmtId="14" showAll="0"/>
    <pivotField showAll="0"/>
    <pivotField dataField="1" numFmtId="164" showAll="0"/>
    <pivotField dataField="1" numFmtId="164" showAll="0"/>
  </pivotFields>
  <rowFields count="2">
    <field x="4"/>
    <field x="5"/>
  </rowFields>
  <rowItems count="64">
    <i>
      <x v="3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56"/>
    </i>
    <i r="1">
      <x v="357"/>
    </i>
    <i>
      <x v="4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item="0" hier="-1"/>
  </pageFields>
  <dataFields count="2">
    <dataField name="Sum of Cyc Utz" fld="12" baseField="0" baseItem="0"/>
    <dataField name="Sum of Hour Utz" fld="13" baseField="0" baseItem="0"/>
  </dataFields>
  <formats count="1">
    <format dxfId="1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28F6B-D7CB-4EBF-8A72-BCAA292CB77F}" name="Table1" displayName="Table1" ref="A1:Q914" totalsRowShown="0" headerRowDxfId="18" dataDxfId="17">
  <autoFilter ref="A1:Q914" xr:uid="{1D028F6B-D7CB-4EBF-8A72-BCAA292CB77F}"/>
  <sortState xmlns:xlrd2="http://schemas.microsoft.com/office/spreadsheetml/2017/richdata2" ref="A2:Q914">
    <sortCondition ref="G1:G914"/>
  </sortState>
  <tableColumns count="17">
    <tableColumn id="1" xr3:uid="{86DB1A44-1DBF-462B-826F-71DC521D78EB}" name="Body" dataDxfId="16"/>
    <tableColumn id="2" xr3:uid="{BCF7E1AF-2B27-49DC-9969-BDF8F008D464}" name="Fleet" dataDxfId="15"/>
    <tableColumn id="3" xr3:uid="{8057B1C7-458D-47C6-A04E-C57F78A7AA55}" name="Subfleet" dataDxfId="14"/>
    <tableColumn id="17" xr3:uid="{1A0C7B5D-3866-A545-BDB6-EF9C32D8A23A}" name="SubfleetEng" dataDxfId="0">
      <calculatedColumnFormula array="1">str(Table1[[#This Row],[Subfleet]])+str(Table1[[#This Row],[Eng Type]])</calculatedColumnFormula>
    </tableColumn>
    <tableColumn id="4" xr3:uid="{DB1EFAE2-973F-4494-A839-81524EDD2629}" name="Etops" dataDxfId="13"/>
    <tableColumn id="5" xr3:uid="{23419F12-18BE-4E94-8130-8BE7C3CAAAD6}" name="Eng Type" dataDxfId="12"/>
    <tableColumn id="6" xr3:uid="{D9F99A76-3480-421E-B817-601A326C4724}" name="AC#" dataDxfId="11"/>
    <tableColumn id="7" xr3:uid="{1EA51220-BEB0-4249-A699-1378B82CFCDD}" name="Mfg Dte" dataDxfId="10"/>
    <tableColumn id="8" xr3:uid="{C3B2A98C-BF99-4E36-814D-F200FD1C2EE2}" name="On Op Spcif Dte" dataDxfId="9"/>
    <tableColumn id="9" xr3:uid="{5EB9E19E-388C-4CE7-90AD-882A82F828F1}" name="Ac Tot Cyc Num" dataDxfId="8"/>
    <tableColumn id="10" xr3:uid="{C5A40E9C-6B80-4026-84C9-DC8ACF963409}" name="Ac Tot Tme Num" dataDxfId="7"/>
    <tableColumn id="14" xr3:uid="{7F6BEB19-55B2-45CE-8D14-D467E63B7A9F}" name="Pull Dte" dataDxfId="6"/>
    <tableColumn id="11" xr3:uid="{9711E01A-057C-42D7-8566-A4F36A654245}" name="Days since on Ops Dte" dataDxfId="5">
      <calculatedColumnFormula>Table1[[#This Row],[Pull Dte]]-Table1[[#This Row],[Mfg Dte]]</calculatedColumnFormula>
    </tableColumn>
    <tableColumn id="12" xr3:uid="{7ADAF142-2E18-4145-A26D-291015BB2191}" name="Cyc Utz" dataDxfId="4">
      <calculatedColumnFormula>Table1[[#This Row],[Ac Tot Cyc Num]]/Table1[[#This Row],[Days since on Ops Dte]]</calculatedColumnFormula>
    </tableColumn>
    <tableColumn id="13" xr3:uid="{82369306-F897-4232-8A35-4C36B32F517D}" name="Hour Utz" dataDxfId="3">
      <calculatedColumnFormula>Table1[[#This Row],[Ac Tot Tme Num]]/Table1[[#This Row],[Days since on Ops Dte]]</calculatedColumnFormula>
    </tableColumn>
    <tableColumn id="15" xr3:uid="{65D4ED94-B07D-9B4D-82D6-BC3F444AB08D}" name="Age" dataDxfId="2">
      <calculatedColumnFormula>INT((TODAY()-H2)/365)</calculatedColumnFormula>
    </tableColumn>
    <tableColumn id="16" xr3:uid="{7594C9D1-4AC3-E84C-BDE3-A6EA339EE46E}" name="Retire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985E-800C-48B6-AEC3-23B12CEB6710}">
  <dimension ref="A1:C68"/>
  <sheetViews>
    <sheetView workbookViewId="0">
      <selection activeCell="E8" sqref="E8"/>
    </sheetView>
  </sheetViews>
  <sheetFormatPr baseColWidth="10" defaultColWidth="8.83203125" defaultRowHeight="15" x14ac:dyDescent="0.2"/>
  <cols>
    <col min="1" max="1" width="13.5" bestFit="1" customWidth="1"/>
    <col min="2" max="2" width="14.1640625" bestFit="1" customWidth="1"/>
    <col min="3" max="3" width="15.5" bestFit="1" customWidth="1"/>
  </cols>
  <sheetData>
    <row r="1" spans="1:3" x14ac:dyDescent="0.2">
      <c r="A1" s="8" t="s">
        <v>0</v>
      </c>
      <c r="B1" s="9">
        <v>320</v>
      </c>
    </row>
    <row r="2" spans="1:3" x14ac:dyDescent="0.2">
      <c r="A2" s="8" t="s">
        <v>1</v>
      </c>
      <c r="B2" t="s">
        <v>2</v>
      </c>
    </row>
    <row r="4" spans="1:3" x14ac:dyDescent="0.2">
      <c r="A4" s="8" t="s">
        <v>3</v>
      </c>
      <c r="B4" t="s">
        <v>4</v>
      </c>
      <c r="C4" t="s">
        <v>5</v>
      </c>
    </row>
    <row r="5" spans="1:3" x14ac:dyDescent="0.2">
      <c r="A5" s="9" t="s">
        <v>6</v>
      </c>
      <c r="B5" s="10">
        <v>68.670685115089469</v>
      </c>
      <c r="C5" s="10">
        <v>146.83182043046315</v>
      </c>
    </row>
    <row r="6" spans="1:3" x14ac:dyDescent="0.2">
      <c r="A6" s="11">
        <v>3209</v>
      </c>
      <c r="B6" s="10">
        <v>3.6540626838080832</v>
      </c>
      <c r="C6" s="10">
        <v>7.885975968406016</v>
      </c>
    </row>
    <row r="7" spans="1:3" x14ac:dyDescent="0.2">
      <c r="A7" s="11">
        <v>3212</v>
      </c>
      <c r="B7" s="10">
        <v>3.718388851121686</v>
      </c>
      <c r="C7" s="10">
        <v>8.0142760027192388</v>
      </c>
    </row>
    <row r="8" spans="1:3" x14ac:dyDescent="0.2">
      <c r="A8" s="11">
        <v>3217</v>
      </c>
      <c r="B8" s="10">
        <v>3.568977350720659</v>
      </c>
      <c r="C8" s="10">
        <v>7.7334420041180509</v>
      </c>
    </row>
    <row r="9" spans="1:3" x14ac:dyDescent="0.2">
      <c r="A9" s="11">
        <v>3219</v>
      </c>
      <c r="B9" s="10">
        <v>3.6041774110366167</v>
      </c>
      <c r="C9" s="10">
        <v>7.7583806085611142</v>
      </c>
    </row>
    <row r="10" spans="1:3" x14ac:dyDescent="0.2">
      <c r="A10" s="11">
        <v>3220</v>
      </c>
      <c r="B10" s="10">
        <v>3.6436078566505858</v>
      </c>
      <c r="C10" s="10">
        <v>7.8973983459682975</v>
      </c>
    </row>
    <row r="11" spans="1:3" x14ac:dyDescent="0.2">
      <c r="A11" s="11">
        <v>3221</v>
      </c>
      <c r="B11" s="10">
        <v>3.7456132693147097</v>
      </c>
      <c r="C11" s="10">
        <v>7.9960715844609345</v>
      </c>
    </row>
    <row r="12" spans="1:3" x14ac:dyDescent="0.2">
      <c r="A12" s="11">
        <v>3223</v>
      </c>
      <c r="B12" s="10">
        <v>3.5293963254593175</v>
      </c>
      <c r="C12" s="10">
        <v>7.6746281714785649</v>
      </c>
    </row>
    <row r="13" spans="1:3" x14ac:dyDescent="0.2">
      <c r="A13" s="11">
        <v>3224</v>
      </c>
      <c r="B13" s="10">
        <v>3.4756780402449694</v>
      </c>
      <c r="C13" s="10">
        <v>7.5397200349956259</v>
      </c>
    </row>
    <row r="14" spans="1:3" x14ac:dyDescent="0.2">
      <c r="A14" s="11">
        <v>3225</v>
      </c>
      <c r="B14" s="10">
        <v>3.5208132503724476</v>
      </c>
      <c r="C14" s="10">
        <v>7.5393918149154322</v>
      </c>
    </row>
    <row r="15" spans="1:3" x14ac:dyDescent="0.2">
      <c r="A15" s="11">
        <v>3226</v>
      </c>
      <c r="B15" s="10">
        <v>3.6647084612012275</v>
      </c>
      <c r="C15" s="10">
        <v>7.83288031565103</v>
      </c>
    </row>
    <row r="16" spans="1:3" x14ac:dyDescent="0.2">
      <c r="A16" s="11">
        <v>3227</v>
      </c>
      <c r="B16" s="10">
        <v>3.5357520253610426</v>
      </c>
      <c r="C16" s="10">
        <v>7.6127157449806271</v>
      </c>
    </row>
    <row r="17" spans="1:3" x14ac:dyDescent="0.2">
      <c r="A17" s="11">
        <v>3228</v>
      </c>
      <c r="B17" s="10">
        <v>3.4718161000528447</v>
      </c>
      <c r="C17" s="10">
        <v>7.4902237097058304</v>
      </c>
    </row>
    <row r="18" spans="1:3" x14ac:dyDescent="0.2">
      <c r="A18" s="11">
        <v>3229</v>
      </c>
      <c r="B18" s="10">
        <v>3.4702249669166298</v>
      </c>
      <c r="C18" s="10">
        <v>7.4711954124393474</v>
      </c>
    </row>
    <row r="19" spans="1:3" x14ac:dyDescent="0.2">
      <c r="A19" s="11">
        <v>3230</v>
      </c>
      <c r="B19" s="10">
        <v>3.4457097457627119</v>
      </c>
      <c r="C19" s="10">
        <v>7.4395303672316384</v>
      </c>
    </row>
    <row r="20" spans="1:3" x14ac:dyDescent="0.2">
      <c r="A20" s="11">
        <v>3231</v>
      </c>
      <c r="B20" s="10">
        <v>3.6629790246924507</v>
      </c>
      <c r="C20" s="10">
        <v>7.8804318966280205</v>
      </c>
    </row>
    <row r="21" spans="1:3" x14ac:dyDescent="0.2">
      <c r="A21" s="11">
        <v>3232</v>
      </c>
      <c r="B21" s="10">
        <v>3.7174605985479015</v>
      </c>
      <c r="C21" s="10">
        <v>7.8843633787851957</v>
      </c>
    </row>
    <row r="22" spans="1:3" x14ac:dyDescent="0.2">
      <c r="A22" s="11">
        <v>3233</v>
      </c>
      <c r="B22" s="10">
        <v>3.7102529960053263</v>
      </c>
      <c r="C22" s="10">
        <v>7.9089214380825563</v>
      </c>
    </row>
    <row r="23" spans="1:3" x14ac:dyDescent="0.2">
      <c r="A23" s="11">
        <v>3277</v>
      </c>
      <c r="B23" s="10">
        <v>3.7581544466127683</v>
      </c>
      <c r="C23" s="10">
        <v>7.6318650683022025</v>
      </c>
    </row>
    <row r="24" spans="1:3" x14ac:dyDescent="0.2">
      <c r="A24" s="11">
        <v>3278</v>
      </c>
      <c r="B24" s="10">
        <v>3.7729117112074997</v>
      </c>
      <c r="C24" s="10">
        <v>7.6404085630334402</v>
      </c>
    </row>
    <row r="25" spans="1:3" x14ac:dyDescent="0.2">
      <c r="A25" s="9" t="s">
        <v>7</v>
      </c>
      <c r="B25" s="10">
        <v>154.16029293240004</v>
      </c>
      <c r="C25" s="10">
        <v>333.18776105933034</v>
      </c>
    </row>
    <row r="26" spans="1:3" x14ac:dyDescent="0.2">
      <c r="A26" s="11">
        <v>3234</v>
      </c>
      <c r="B26" s="10">
        <v>3.5733736762481088</v>
      </c>
      <c r="C26" s="10">
        <v>7.8261991634777965</v>
      </c>
    </row>
    <row r="27" spans="1:3" x14ac:dyDescent="0.2">
      <c r="A27" s="11">
        <v>3235</v>
      </c>
      <c r="B27" s="10">
        <v>3.4403882112011397</v>
      </c>
      <c r="C27" s="10">
        <v>7.5621939275220376</v>
      </c>
    </row>
    <row r="28" spans="1:3" x14ac:dyDescent="0.2">
      <c r="A28" s="11">
        <v>3236</v>
      </c>
      <c r="B28" s="10">
        <v>3.6445179753174743</v>
      </c>
      <c r="C28" s="10">
        <v>7.9564478626363799</v>
      </c>
    </row>
    <row r="29" spans="1:3" x14ac:dyDescent="0.2">
      <c r="A29" s="11">
        <v>3237</v>
      </c>
      <c r="B29" s="10">
        <v>3.6263460157932519</v>
      </c>
      <c r="C29" s="10">
        <v>8.0087042354630302</v>
      </c>
    </row>
    <row r="30" spans="1:3" x14ac:dyDescent="0.2">
      <c r="A30" s="11">
        <v>3238</v>
      </c>
      <c r="B30" s="10">
        <v>3.6211074216997217</v>
      </c>
      <c r="C30" s="10">
        <v>8.0099614107511439</v>
      </c>
    </row>
    <row r="31" spans="1:3" x14ac:dyDescent="0.2">
      <c r="A31" s="11">
        <v>3239</v>
      </c>
      <c r="B31" s="10">
        <v>3.5244044943820225</v>
      </c>
      <c r="C31" s="10">
        <v>7.9090337078651682</v>
      </c>
    </row>
    <row r="32" spans="1:3" x14ac:dyDescent="0.2">
      <c r="A32" s="11">
        <v>3240</v>
      </c>
      <c r="B32" s="10">
        <v>3.587038703870387</v>
      </c>
      <c r="C32" s="10">
        <v>7.9780378037803779</v>
      </c>
    </row>
    <row r="33" spans="1:3" x14ac:dyDescent="0.2">
      <c r="A33" s="11">
        <v>3241</v>
      </c>
      <c r="B33" s="10">
        <v>3.5341514030497159</v>
      </c>
      <c r="C33" s="10">
        <v>7.9350356401696294</v>
      </c>
    </row>
    <row r="34" spans="1:3" x14ac:dyDescent="0.2">
      <c r="A34" s="11">
        <v>3242</v>
      </c>
      <c r="B34" s="10">
        <v>3.6026531901452938</v>
      </c>
      <c r="C34" s="10">
        <v>7.9620070390758952</v>
      </c>
    </row>
    <row r="35" spans="1:3" x14ac:dyDescent="0.2">
      <c r="A35" s="11">
        <v>3243</v>
      </c>
      <c r="B35" s="10">
        <v>3.5609072835712996</v>
      </c>
      <c r="C35" s="10">
        <v>7.9643954455087655</v>
      </c>
    </row>
    <row r="36" spans="1:3" x14ac:dyDescent="0.2">
      <c r="A36" s="11">
        <v>3244</v>
      </c>
      <c r="B36" s="10">
        <v>3.6843295053802332</v>
      </c>
      <c r="C36" s="10">
        <v>8.0522651234288816</v>
      </c>
    </row>
    <row r="37" spans="1:3" x14ac:dyDescent="0.2">
      <c r="A37" s="11">
        <v>3245</v>
      </c>
      <c r="B37" s="10">
        <v>3.6937885942608064</v>
      </c>
      <c r="C37" s="10">
        <v>8.0264257173992011</v>
      </c>
    </row>
    <row r="38" spans="1:3" x14ac:dyDescent="0.2">
      <c r="A38" s="11">
        <v>3247</v>
      </c>
      <c r="B38" s="10">
        <v>3.707585830070121</v>
      </c>
      <c r="C38" s="10">
        <v>8.0448957289864307</v>
      </c>
    </row>
    <row r="39" spans="1:3" x14ac:dyDescent="0.2">
      <c r="A39" s="11">
        <v>3248</v>
      </c>
      <c r="B39" s="10">
        <v>3.6675173168064163</v>
      </c>
      <c r="C39" s="10">
        <v>7.9373860736419974</v>
      </c>
    </row>
    <row r="40" spans="1:3" x14ac:dyDescent="0.2">
      <c r="A40" s="11">
        <v>3249</v>
      </c>
      <c r="B40" s="10">
        <v>3.6592985020094995</v>
      </c>
      <c r="C40" s="10">
        <v>8.0194556083302881</v>
      </c>
    </row>
    <row r="41" spans="1:3" x14ac:dyDescent="0.2">
      <c r="A41" s="11">
        <v>3250</v>
      </c>
      <c r="B41" s="10">
        <v>3.7208005849022117</v>
      </c>
      <c r="C41" s="10">
        <v>8.0947724364832752</v>
      </c>
    </row>
    <row r="42" spans="1:3" x14ac:dyDescent="0.2">
      <c r="A42" s="11">
        <v>3251</v>
      </c>
      <c r="B42" s="10">
        <v>3.683032804692592</v>
      </c>
      <c r="C42" s="10">
        <v>7.922550510536607</v>
      </c>
    </row>
    <row r="43" spans="1:3" x14ac:dyDescent="0.2">
      <c r="A43" s="11">
        <v>3252</v>
      </c>
      <c r="B43" s="10">
        <v>3.7332752233602093</v>
      </c>
      <c r="C43" s="10">
        <v>7.9548921333623888</v>
      </c>
    </row>
    <row r="44" spans="1:3" x14ac:dyDescent="0.2">
      <c r="A44" s="11">
        <v>3253</v>
      </c>
      <c r="B44" s="10">
        <v>3.7213365363616511</v>
      </c>
      <c r="C44" s="10">
        <v>7.9638567372788822</v>
      </c>
    </row>
    <row r="45" spans="1:3" x14ac:dyDescent="0.2">
      <c r="A45" s="11">
        <v>3254</v>
      </c>
      <c r="B45" s="10">
        <v>3.7259283601708839</v>
      </c>
      <c r="C45" s="10">
        <v>8.0056961332018837</v>
      </c>
    </row>
    <row r="46" spans="1:3" x14ac:dyDescent="0.2">
      <c r="A46" s="11">
        <v>3255</v>
      </c>
      <c r="B46" s="10">
        <v>3.680811403508772</v>
      </c>
      <c r="C46" s="10">
        <v>7.8726973684210524</v>
      </c>
    </row>
    <row r="47" spans="1:3" x14ac:dyDescent="0.2">
      <c r="A47" s="11">
        <v>3256</v>
      </c>
      <c r="B47" s="10">
        <v>3.7159028464666446</v>
      </c>
      <c r="C47" s="10">
        <v>7.9602154082866248</v>
      </c>
    </row>
    <row r="48" spans="1:3" x14ac:dyDescent="0.2">
      <c r="A48" s="11">
        <v>3257</v>
      </c>
      <c r="B48" s="10">
        <v>3.5518571586024468</v>
      </c>
      <c r="C48" s="10">
        <v>7.6693486167750464</v>
      </c>
    </row>
    <row r="49" spans="1:3" x14ac:dyDescent="0.2">
      <c r="A49" s="11">
        <v>3258</v>
      </c>
      <c r="B49" s="10">
        <v>3.7382002646669608</v>
      </c>
      <c r="C49" s="10">
        <v>7.9802602558447289</v>
      </c>
    </row>
    <row r="50" spans="1:3" x14ac:dyDescent="0.2">
      <c r="A50" s="11">
        <v>3259</v>
      </c>
      <c r="B50" s="10">
        <v>3.717083425536623</v>
      </c>
      <c r="C50" s="10">
        <v>7.9749944678026115</v>
      </c>
    </row>
    <row r="51" spans="1:3" x14ac:dyDescent="0.2">
      <c r="A51" s="11">
        <v>3260</v>
      </c>
      <c r="B51" s="10">
        <v>3.7423477968382106</v>
      </c>
      <c r="C51" s="10">
        <v>8.0258997645475958</v>
      </c>
    </row>
    <row r="52" spans="1:3" x14ac:dyDescent="0.2">
      <c r="A52" s="11">
        <v>3261</v>
      </c>
      <c r="B52" s="10">
        <v>3.7626642704706277</v>
      </c>
      <c r="C52" s="10">
        <v>8.0312254296304619</v>
      </c>
    </row>
    <row r="53" spans="1:3" x14ac:dyDescent="0.2">
      <c r="A53" s="11">
        <v>3262</v>
      </c>
      <c r="B53" s="10">
        <v>3.6205578047683309</v>
      </c>
      <c r="C53" s="10">
        <v>7.7477507872244713</v>
      </c>
    </row>
    <row r="54" spans="1:3" x14ac:dyDescent="0.2">
      <c r="A54" s="11">
        <v>3263</v>
      </c>
      <c r="B54" s="10">
        <v>3.7712742008104456</v>
      </c>
      <c r="C54" s="10">
        <v>8.0822827555155339</v>
      </c>
    </row>
    <row r="55" spans="1:3" x14ac:dyDescent="0.2">
      <c r="A55" s="11">
        <v>3264</v>
      </c>
      <c r="B55" s="10">
        <v>3.7600863734515286</v>
      </c>
      <c r="C55" s="10">
        <v>8.0381861575179006</v>
      </c>
    </row>
    <row r="56" spans="1:3" x14ac:dyDescent="0.2">
      <c r="A56" s="11">
        <v>3265</v>
      </c>
      <c r="B56" s="10">
        <v>3.7411911798135939</v>
      </c>
      <c r="C56" s="10">
        <v>7.9828370084110025</v>
      </c>
    </row>
    <row r="57" spans="1:3" x14ac:dyDescent="0.2">
      <c r="A57" s="11">
        <v>3266</v>
      </c>
      <c r="B57" s="10">
        <v>3.730466522185468</v>
      </c>
      <c r="C57" s="10">
        <v>7.9731949355537814</v>
      </c>
    </row>
    <row r="58" spans="1:3" x14ac:dyDescent="0.2">
      <c r="A58" s="11">
        <v>3267</v>
      </c>
      <c r="B58" s="10">
        <v>3.6838436928702012</v>
      </c>
      <c r="C58" s="10">
        <v>7.9289305301645339</v>
      </c>
    </row>
    <row r="59" spans="1:3" x14ac:dyDescent="0.2">
      <c r="A59" s="11">
        <v>3268</v>
      </c>
      <c r="B59" s="10">
        <v>3.6596864629820347</v>
      </c>
      <c r="C59" s="10">
        <v>7.8755006293626275</v>
      </c>
    </row>
    <row r="60" spans="1:3" x14ac:dyDescent="0.2">
      <c r="A60" s="11">
        <v>3269</v>
      </c>
      <c r="B60" s="10">
        <v>3.6574052812858784</v>
      </c>
      <c r="C60" s="10">
        <v>7.8919632606199768</v>
      </c>
    </row>
    <row r="61" spans="1:3" x14ac:dyDescent="0.2">
      <c r="A61" s="11">
        <v>3270</v>
      </c>
      <c r="B61" s="10">
        <v>3.657020982245792</v>
      </c>
      <c r="C61" s="10">
        <v>7.8654599953885178</v>
      </c>
    </row>
    <row r="62" spans="1:3" x14ac:dyDescent="0.2">
      <c r="A62" s="11">
        <v>3271</v>
      </c>
      <c r="B62" s="10">
        <v>3.7012757357584944</v>
      </c>
      <c r="C62" s="10">
        <v>7.88619426550461</v>
      </c>
    </row>
    <row r="63" spans="1:3" x14ac:dyDescent="0.2">
      <c r="A63" s="11">
        <v>3272</v>
      </c>
      <c r="B63" s="10">
        <v>3.6517948717948716</v>
      </c>
      <c r="C63" s="10">
        <v>7.77</v>
      </c>
    </row>
    <row r="64" spans="1:3" x14ac:dyDescent="0.2">
      <c r="A64" s="11">
        <v>3273</v>
      </c>
      <c r="B64" s="10">
        <v>3.7399897330595482</v>
      </c>
      <c r="C64" s="10">
        <v>7.9291581108829572</v>
      </c>
    </row>
    <row r="65" spans="1:3" x14ac:dyDescent="0.2">
      <c r="A65" s="11">
        <v>3274</v>
      </c>
      <c r="B65" s="10">
        <v>3.7138453634729003</v>
      </c>
      <c r="C65" s="10">
        <v>7.8671975340354479</v>
      </c>
    </row>
    <row r="66" spans="1:3" x14ac:dyDescent="0.2">
      <c r="A66" s="11">
        <v>3275</v>
      </c>
      <c r="B66" s="10">
        <v>3.7376361012724648</v>
      </c>
      <c r="C66" s="10">
        <v>7.8748524203069659</v>
      </c>
    </row>
    <row r="67" spans="1:3" x14ac:dyDescent="0.2">
      <c r="A67" s="11">
        <v>3276</v>
      </c>
      <c r="B67" s="10">
        <v>3.7135698272451538</v>
      </c>
      <c r="C67" s="10">
        <v>7.8253989186337858</v>
      </c>
    </row>
    <row r="68" spans="1:3" x14ac:dyDescent="0.2">
      <c r="A68" s="9" t="s">
        <v>8</v>
      </c>
      <c r="B68" s="10">
        <v>222.83097804748954</v>
      </c>
      <c r="C68" s="10">
        <v>480.01958148979332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A71A-FD07-4934-808D-49DF02306A73}">
  <dimension ref="A1:Q914"/>
  <sheetViews>
    <sheetView tabSelected="1" zoomScaleNormal="100" workbookViewId="0">
      <selection activeCell="D7" sqref="D7"/>
    </sheetView>
  </sheetViews>
  <sheetFormatPr baseColWidth="10" defaultColWidth="8.83203125" defaultRowHeight="15" x14ac:dyDescent="0.2"/>
  <cols>
    <col min="1" max="1" width="7.5" style="1" customWidth="1"/>
    <col min="2" max="2" width="7.6640625" style="1" customWidth="1"/>
    <col min="3" max="4" width="10.6640625" style="1" customWidth="1"/>
    <col min="5" max="5" width="8" style="1" customWidth="1"/>
    <col min="6" max="6" width="16.83203125" style="1" bestFit="1" customWidth="1"/>
    <col min="7" max="7" width="6.5" style="1" customWidth="1"/>
    <col min="8" max="8" width="10.6640625" style="1" bestFit="1" customWidth="1"/>
    <col min="9" max="9" width="16.6640625" style="2" customWidth="1"/>
    <col min="10" max="10" width="17.5" style="1" customWidth="1"/>
    <col min="11" max="12" width="17.5" style="3" customWidth="1"/>
    <col min="13" max="13" width="18.83203125" bestFit="1" customWidth="1"/>
    <col min="14" max="14" width="12" style="7" bestFit="1" customWidth="1"/>
    <col min="15" max="15" width="13.33203125" bestFit="1" customWidth="1"/>
  </cols>
  <sheetData>
    <row r="1" spans="1:17" x14ac:dyDescent="0.2">
      <c r="A1" s="1" t="s">
        <v>9</v>
      </c>
      <c r="B1" s="1" t="s">
        <v>10</v>
      </c>
      <c r="C1" s="1" t="s">
        <v>0</v>
      </c>
      <c r="D1" s="1" t="s">
        <v>84</v>
      </c>
      <c r="E1" s="1" t="s">
        <v>1</v>
      </c>
      <c r="F1" s="1" t="s">
        <v>11</v>
      </c>
      <c r="G1" s="1" t="s">
        <v>12</v>
      </c>
      <c r="H1" s="1" t="s">
        <v>13</v>
      </c>
      <c r="I1" s="2" t="s">
        <v>14</v>
      </c>
      <c r="J1" s="1" t="s">
        <v>15</v>
      </c>
      <c r="K1" s="3" t="s">
        <v>16</v>
      </c>
      <c r="L1" s="3" t="s">
        <v>17</v>
      </c>
      <c r="M1" s="1" t="s">
        <v>18</v>
      </c>
      <c r="N1" s="7" t="s">
        <v>19</v>
      </c>
      <c r="O1" s="1" t="s">
        <v>20</v>
      </c>
      <c r="P1" s="1" t="s">
        <v>80</v>
      </c>
      <c r="Q1" s="1" t="s">
        <v>81</v>
      </c>
    </row>
    <row r="2" spans="1:17" x14ac:dyDescent="0.2">
      <c r="A2" s="1" t="s">
        <v>50</v>
      </c>
      <c r="B2" s="1" t="s">
        <v>62</v>
      </c>
      <c r="C2" s="1" t="s">
        <v>67</v>
      </c>
      <c r="D2" s="1" t="s">
        <v>85</v>
      </c>
      <c r="E2" s="1" t="s">
        <v>34</v>
      </c>
      <c r="F2" s="1" t="s">
        <v>66</v>
      </c>
      <c r="G2" s="1">
        <v>171</v>
      </c>
      <c r="H2" s="2">
        <v>33031</v>
      </c>
      <c r="I2" s="2">
        <v>33033</v>
      </c>
      <c r="J2" s="3">
        <v>20715</v>
      </c>
      <c r="K2" s="3">
        <v>140502</v>
      </c>
      <c r="L2" s="2">
        <v>44987</v>
      </c>
      <c r="M2" s="1">
        <f>Table1[[#This Row],[Pull Dte]]-Table1[[#This Row],[Mfg Dte]]</f>
        <v>11956</v>
      </c>
      <c r="N2" s="7">
        <f>Table1[[#This Row],[Ac Tot Cyc Num]]/Table1[[#This Row],[Days since on Ops Dte]]</f>
        <v>1.7326028772164603</v>
      </c>
      <c r="O2" s="7">
        <f>Table1[[#This Row],[Ac Tot Tme Num]]/Table1[[#This Row],[Days since on Ops Dte]]</f>
        <v>11.751589160254266</v>
      </c>
      <c r="P2" s="1">
        <f ca="1">INT((TODAY()-H2)/365)</f>
        <v>32</v>
      </c>
      <c r="Q2" s="1" t="s">
        <v>83</v>
      </c>
    </row>
    <row r="3" spans="1:17" x14ac:dyDescent="0.2">
      <c r="A3" s="1" t="s">
        <v>50</v>
      </c>
      <c r="B3" s="1" t="s">
        <v>62</v>
      </c>
      <c r="C3" s="1" t="s">
        <v>67</v>
      </c>
      <c r="D3" s="1" t="s">
        <v>85</v>
      </c>
      <c r="E3" s="1" t="s">
        <v>34</v>
      </c>
      <c r="F3" s="1" t="s">
        <v>66</v>
      </c>
      <c r="G3" s="1">
        <v>172</v>
      </c>
      <c r="H3" s="2">
        <v>33041</v>
      </c>
      <c r="I3" s="2">
        <v>33046</v>
      </c>
      <c r="J3" s="3">
        <v>19972</v>
      </c>
      <c r="K3" s="3">
        <v>136198</v>
      </c>
      <c r="L3" s="2">
        <v>44987</v>
      </c>
      <c r="M3" s="1">
        <f>Table1[[#This Row],[Pull Dte]]-Table1[[#This Row],[Mfg Dte]]</f>
        <v>11946</v>
      </c>
      <c r="N3" s="7">
        <f>Table1[[#This Row],[Ac Tot Cyc Num]]/Table1[[#This Row],[Days since on Ops Dte]]</f>
        <v>1.671856688431274</v>
      </c>
      <c r="O3" s="7">
        <f>Table1[[#This Row],[Ac Tot Tme Num]]/Table1[[#This Row],[Days since on Ops Dte]]</f>
        <v>11.401138456387075</v>
      </c>
      <c r="P3" s="1">
        <f ca="1">INT((TODAY()-H3)/365)</f>
        <v>32</v>
      </c>
      <c r="Q3" s="1" t="s">
        <v>83</v>
      </c>
    </row>
    <row r="4" spans="1:17" x14ac:dyDescent="0.2">
      <c r="A4" s="1" t="s">
        <v>50</v>
      </c>
      <c r="B4" s="1" t="s">
        <v>62</v>
      </c>
      <c r="C4" s="1" t="s">
        <v>67</v>
      </c>
      <c r="D4" s="1" t="s">
        <v>85</v>
      </c>
      <c r="E4" s="1" t="s">
        <v>34</v>
      </c>
      <c r="F4" s="1" t="s">
        <v>66</v>
      </c>
      <c r="G4" s="1">
        <v>174</v>
      </c>
      <c r="H4" s="2">
        <v>33068</v>
      </c>
      <c r="I4" s="2">
        <v>33074</v>
      </c>
      <c r="J4" s="3">
        <v>20388</v>
      </c>
      <c r="K4" s="3">
        <v>139355</v>
      </c>
      <c r="L4" s="2">
        <v>44987</v>
      </c>
      <c r="M4" s="1">
        <f>Table1[[#This Row],[Pull Dte]]-Table1[[#This Row],[Mfg Dte]]</f>
        <v>11919</v>
      </c>
      <c r="N4" s="7">
        <f>Table1[[#This Row],[Ac Tot Cyc Num]]/Table1[[#This Row],[Days since on Ops Dte]]</f>
        <v>1.7105461867606342</v>
      </c>
      <c r="O4" s="7">
        <f>Table1[[#This Row],[Ac Tot Tme Num]]/Table1[[#This Row],[Days since on Ops Dte]]</f>
        <v>11.69183656347009</v>
      </c>
      <c r="P4" s="1">
        <f ca="1">INT((TODAY()-H4)/365)</f>
        <v>32</v>
      </c>
      <c r="Q4" s="1" t="s">
        <v>83</v>
      </c>
    </row>
    <row r="5" spans="1:17" x14ac:dyDescent="0.2">
      <c r="A5" s="1" t="s">
        <v>50</v>
      </c>
      <c r="B5" s="1" t="s">
        <v>62</v>
      </c>
      <c r="C5" s="1" t="s">
        <v>67</v>
      </c>
      <c r="D5" s="1" t="s">
        <v>85</v>
      </c>
      <c r="E5" s="1" t="s">
        <v>34</v>
      </c>
      <c r="F5" s="1" t="s">
        <v>66</v>
      </c>
      <c r="G5" s="1">
        <v>175</v>
      </c>
      <c r="H5" s="2">
        <v>33073</v>
      </c>
      <c r="I5" s="2">
        <v>33080</v>
      </c>
      <c r="J5" s="3">
        <v>20170</v>
      </c>
      <c r="K5" s="3">
        <v>137119</v>
      </c>
      <c r="L5" s="2">
        <v>44987</v>
      </c>
      <c r="M5" s="1">
        <f>Table1[[#This Row],[Pull Dte]]-Table1[[#This Row],[Mfg Dte]]</f>
        <v>11914</v>
      </c>
      <c r="N5" s="7">
        <f>Table1[[#This Row],[Ac Tot Cyc Num]]/Table1[[#This Row],[Days since on Ops Dte]]</f>
        <v>1.6929662581836495</v>
      </c>
      <c r="O5" s="7">
        <f>Table1[[#This Row],[Ac Tot Tme Num]]/Table1[[#This Row],[Days since on Ops Dte]]</f>
        <v>11.509064965586704</v>
      </c>
      <c r="P5" s="1">
        <f ca="1">INT((TODAY()-H5)/365)</f>
        <v>32</v>
      </c>
      <c r="Q5" s="1" t="s">
        <v>83</v>
      </c>
    </row>
    <row r="6" spans="1:17" x14ac:dyDescent="0.2">
      <c r="A6" s="1" t="s">
        <v>50</v>
      </c>
      <c r="B6" s="1" t="s">
        <v>62</v>
      </c>
      <c r="C6" s="1" t="s">
        <v>67</v>
      </c>
      <c r="D6" s="1" t="s">
        <v>85</v>
      </c>
      <c r="E6" s="1" t="s">
        <v>34</v>
      </c>
      <c r="F6" s="1" t="s">
        <v>66</v>
      </c>
      <c r="G6" s="1">
        <v>176</v>
      </c>
      <c r="H6" s="2">
        <v>33213</v>
      </c>
      <c r="I6" s="2">
        <v>33222</v>
      </c>
      <c r="J6" s="3">
        <v>19431</v>
      </c>
      <c r="K6" s="3">
        <v>134875</v>
      </c>
      <c r="L6" s="2">
        <v>44987</v>
      </c>
      <c r="M6" s="1">
        <f>Table1[[#This Row],[Pull Dte]]-Table1[[#This Row],[Mfg Dte]]</f>
        <v>11774</v>
      </c>
      <c r="N6" s="7">
        <f>Table1[[#This Row],[Ac Tot Cyc Num]]/Table1[[#This Row],[Days since on Ops Dte]]</f>
        <v>1.6503312383217259</v>
      </c>
      <c r="O6" s="7">
        <f>Table1[[#This Row],[Ac Tot Tme Num]]/Table1[[#This Row],[Days since on Ops Dte]]</f>
        <v>11.455325293018515</v>
      </c>
      <c r="P6" s="1">
        <f ca="1">INT((TODAY()-H6)/365)</f>
        <v>32</v>
      </c>
      <c r="Q6" s="1" t="s">
        <v>83</v>
      </c>
    </row>
    <row r="7" spans="1:17" x14ac:dyDescent="0.2">
      <c r="A7" s="1" t="s">
        <v>50</v>
      </c>
      <c r="B7" s="1" t="s">
        <v>62</v>
      </c>
      <c r="C7" s="1" t="s">
        <v>67</v>
      </c>
      <c r="D7" s="1" t="s">
        <v>85</v>
      </c>
      <c r="E7" s="1" t="s">
        <v>34</v>
      </c>
      <c r="F7" s="1" t="s">
        <v>66</v>
      </c>
      <c r="G7" s="1">
        <v>177</v>
      </c>
      <c r="H7" s="2">
        <v>33250</v>
      </c>
      <c r="I7" s="2">
        <v>33257</v>
      </c>
      <c r="J7" s="3">
        <v>19480</v>
      </c>
      <c r="K7" s="3">
        <v>135981</v>
      </c>
      <c r="L7" s="2">
        <v>44987</v>
      </c>
      <c r="M7" s="1">
        <f>Table1[[#This Row],[Pull Dte]]-Table1[[#This Row],[Mfg Dte]]</f>
        <v>11737</v>
      </c>
      <c r="N7" s="7">
        <f>Table1[[#This Row],[Ac Tot Cyc Num]]/Table1[[#This Row],[Days since on Ops Dte]]</f>
        <v>1.6597086137854649</v>
      </c>
      <c r="O7" s="7">
        <f>Table1[[#This Row],[Ac Tot Tme Num]]/Table1[[#This Row],[Days since on Ops Dte]]</f>
        <v>11.585669251086308</v>
      </c>
      <c r="P7" s="1">
        <f ca="1">INT((TODAY()-H7)/365)</f>
        <v>32</v>
      </c>
      <c r="Q7" s="1" t="s">
        <v>83</v>
      </c>
    </row>
    <row r="8" spans="1:17" x14ac:dyDescent="0.2">
      <c r="A8" s="1" t="s">
        <v>50</v>
      </c>
      <c r="B8" s="1" t="s">
        <v>62</v>
      </c>
      <c r="C8" s="1" t="s">
        <v>67</v>
      </c>
      <c r="D8" s="1" t="s">
        <v>85</v>
      </c>
      <c r="E8" s="1" t="s">
        <v>34</v>
      </c>
      <c r="F8" s="1" t="s">
        <v>66</v>
      </c>
      <c r="G8" s="1">
        <v>178</v>
      </c>
      <c r="H8" s="2">
        <v>33308</v>
      </c>
      <c r="I8" s="2">
        <v>33308</v>
      </c>
      <c r="J8" s="3">
        <v>19349</v>
      </c>
      <c r="K8" s="3">
        <v>134306</v>
      </c>
      <c r="L8" s="2">
        <v>44987</v>
      </c>
      <c r="M8" s="1">
        <f>Table1[[#This Row],[Pull Dte]]-Table1[[#This Row],[Mfg Dte]]</f>
        <v>11679</v>
      </c>
      <c r="N8" s="7">
        <f>Table1[[#This Row],[Ac Tot Cyc Num]]/Table1[[#This Row],[Days since on Ops Dte]]</f>
        <v>1.6567343094443017</v>
      </c>
      <c r="O8" s="7">
        <f>Table1[[#This Row],[Ac Tot Tme Num]]/Table1[[#This Row],[Days since on Ops Dte]]</f>
        <v>11.499785940577103</v>
      </c>
      <c r="P8" s="1">
        <f ca="1">INT((TODAY()-H8)/365)</f>
        <v>32</v>
      </c>
      <c r="Q8" s="1" t="s">
        <v>83</v>
      </c>
    </row>
    <row r="9" spans="1:17" x14ac:dyDescent="0.2">
      <c r="A9" s="1" t="s">
        <v>50</v>
      </c>
      <c r="B9" s="1" t="s">
        <v>62</v>
      </c>
      <c r="C9" s="1" t="s">
        <v>67</v>
      </c>
      <c r="D9" s="1" t="s">
        <v>85</v>
      </c>
      <c r="E9" s="1" t="s">
        <v>34</v>
      </c>
      <c r="F9" s="1" t="s">
        <v>66</v>
      </c>
      <c r="G9" s="1">
        <v>179</v>
      </c>
      <c r="H9" s="2">
        <v>33336</v>
      </c>
      <c r="I9" s="2">
        <v>33336</v>
      </c>
      <c r="J9" s="3">
        <v>20400</v>
      </c>
      <c r="K9" s="3">
        <v>139168</v>
      </c>
      <c r="L9" s="2">
        <v>44987</v>
      </c>
      <c r="M9" s="1">
        <f>Table1[[#This Row],[Pull Dte]]-Table1[[#This Row],[Mfg Dte]]</f>
        <v>11651</v>
      </c>
      <c r="N9" s="7">
        <f>Table1[[#This Row],[Ac Tot Cyc Num]]/Table1[[#This Row],[Days since on Ops Dte]]</f>
        <v>1.7509226675821818</v>
      </c>
      <c r="O9" s="7">
        <f>Table1[[#This Row],[Ac Tot Tme Num]]/Table1[[#This Row],[Days since on Ops Dte]]</f>
        <v>11.944725774611621</v>
      </c>
      <c r="P9" s="1">
        <f ca="1">INT((TODAY()-H9)/365)</f>
        <v>31</v>
      </c>
      <c r="Q9" s="1" t="s">
        <v>83</v>
      </c>
    </row>
    <row r="10" spans="1:17" x14ac:dyDescent="0.2">
      <c r="A10" s="1" t="s">
        <v>50</v>
      </c>
      <c r="B10" s="1" t="s">
        <v>62</v>
      </c>
      <c r="C10" s="1" t="s">
        <v>64</v>
      </c>
      <c r="D10" s="1" t="s">
        <v>85</v>
      </c>
      <c r="E10" s="1" t="s">
        <v>34</v>
      </c>
      <c r="F10" s="1" t="s">
        <v>66</v>
      </c>
      <c r="G10" s="1">
        <v>180</v>
      </c>
      <c r="H10" s="2">
        <v>33718</v>
      </c>
      <c r="I10" s="2">
        <v>33722</v>
      </c>
      <c r="J10" s="3">
        <v>19786</v>
      </c>
      <c r="K10" s="3">
        <v>132509</v>
      </c>
      <c r="L10" s="2">
        <v>44987</v>
      </c>
      <c r="M10" s="1">
        <f>Table1[[#This Row],[Pull Dte]]-Table1[[#This Row],[Mfg Dte]]</f>
        <v>11269</v>
      </c>
      <c r="N10" s="7">
        <f>Table1[[#This Row],[Ac Tot Cyc Num]]/Table1[[#This Row],[Days since on Ops Dte]]</f>
        <v>1.7557902209601561</v>
      </c>
      <c r="O10" s="7">
        <f>Table1[[#This Row],[Ac Tot Tme Num]]/Table1[[#This Row],[Days since on Ops Dte]]</f>
        <v>11.75871860857219</v>
      </c>
      <c r="P10" s="1">
        <f ca="1">INT((TODAY()-H10)/365)</f>
        <v>30</v>
      </c>
      <c r="Q10" s="1" t="s">
        <v>83</v>
      </c>
    </row>
    <row r="11" spans="1:17" x14ac:dyDescent="0.2">
      <c r="A11" s="1" t="s">
        <v>50</v>
      </c>
      <c r="B11" s="1" t="s">
        <v>62</v>
      </c>
      <c r="C11" s="1" t="s">
        <v>68</v>
      </c>
      <c r="D11" s="1" t="s">
        <v>85</v>
      </c>
      <c r="E11" s="1" t="s">
        <v>34</v>
      </c>
      <c r="F11" s="1" t="s">
        <v>66</v>
      </c>
      <c r="G11" s="1">
        <v>181</v>
      </c>
      <c r="H11" s="2">
        <v>33823</v>
      </c>
      <c r="I11" s="2">
        <v>33823</v>
      </c>
      <c r="J11" s="3">
        <v>19990</v>
      </c>
      <c r="K11" s="3">
        <v>133550</v>
      </c>
      <c r="L11" s="2">
        <v>44987</v>
      </c>
      <c r="M11" s="1">
        <f>Table1[[#This Row],[Pull Dte]]-Table1[[#This Row],[Mfg Dte]]</f>
        <v>11164</v>
      </c>
      <c r="N11" s="7">
        <f>Table1[[#This Row],[Ac Tot Cyc Num]]/Table1[[#This Row],[Days since on Ops Dte]]</f>
        <v>1.7905768541741311</v>
      </c>
      <c r="O11" s="7">
        <f>Table1[[#This Row],[Ac Tot Tme Num]]/Table1[[#This Row],[Days since on Ops Dte]]</f>
        <v>11.96255822285919</v>
      </c>
      <c r="P11" s="1">
        <f ca="1">INT((TODAY()-H11)/365)</f>
        <v>30</v>
      </c>
      <c r="Q11" s="1" t="s">
        <v>83</v>
      </c>
    </row>
    <row r="12" spans="1:17" x14ac:dyDescent="0.2">
      <c r="A12" s="1" t="s">
        <v>50</v>
      </c>
      <c r="B12" s="1" t="s">
        <v>62</v>
      </c>
      <c r="C12" s="1" t="s">
        <v>68</v>
      </c>
      <c r="D12" s="1" t="s">
        <v>85</v>
      </c>
      <c r="E12" s="1" t="s">
        <v>34</v>
      </c>
      <c r="F12" s="1" t="s">
        <v>66</v>
      </c>
      <c r="G12" s="1">
        <v>182</v>
      </c>
      <c r="H12" s="2">
        <v>33912</v>
      </c>
      <c r="I12" s="2">
        <v>33904</v>
      </c>
      <c r="J12" s="3">
        <v>19100</v>
      </c>
      <c r="K12" s="3">
        <v>131972</v>
      </c>
      <c r="L12" s="2">
        <v>44987</v>
      </c>
      <c r="M12" s="1">
        <f>Table1[[#This Row],[Pull Dte]]-Table1[[#This Row],[Mfg Dte]]</f>
        <v>11075</v>
      </c>
      <c r="N12" s="7">
        <f>Table1[[#This Row],[Ac Tot Cyc Num]]/Table1[[#This Row],[Days since on Ops Dte]]</f>
        <v>1.724604966139955</v>
      </c>
      <c r="O12" s="7">
        <f>Table1[[#This Row],[Ac Tot Tme Num]]/Table1[[#This Row],[Days since on Ops Dte]]</f>
        <v>11.916207674943566</v>
      </c>
      <c r="P12" s="1">
        <f ca="1">INT((TODAY()-H12)/365)</f>
        <v>30</v>
      </c>
      <c r="Q12" s="1" t="s">
        <v>83</v>
      </c>
    </row>
    <row r="13" spans="1:17" x14ac:dyDescent="0.2">
      <c r="A13" s="1" t="s">
        <v>50</v>
      </c>
      <c r="B13" s="1" t="s">
        <v>62</v>
      </c>
      <c r="C13" s="1" t="s">
        <v>67</v>
      </c>
      <c r="D13" s="1" t="s">
        <v>85</v>
      </c>
      <c r="E13" s="1" t="s">
        <v>34</v>
      </c>
      <c r="F13" s="1" t="s">
        <v>66</v>
      </c>
      <c r="G13" s="1">
        <v>183</v>
      </c>
      <c r="H13" s="2">
        <v>34088</v>
      </c>
      <c r="I13" s="2">
        <v>34088</v>
      </c>
      <c r="J13" s="3">
        <v>18221</v>
      </c>
      <c r="K13" s="3">
        <v>126604</v>
      </c>
      <c r="L13" s="2">
        <v>44987</v>
      </c>
      <c r="M13" s="1">
        <f>Table1[[#This Row],[Pull Dte]]-Table1[[#This Row],[Mfg Dte]]</f>
        <v>10899</v>
      </c>
      <c r="N13" s="7">
        <f>Table1[[#This Row],[Ac Tot Cyc Num]]/Table1[[#This Row],[Days since on Ops Dte]]</f>
        <v>1.6718047527296083</v>
      </c>
      <c r="O13" s="7">
        <f>Table1[[#This Row],[Ac Tot Tme Num]]/Table1[[#This Row],[Days since on Ops Dte]]</f>
        <v>11.616111569868796</v>
      </c>
      <c r="P13" s="1">
        <f ca="1">INT((TODAY()-H13)/365)</f>
        <v>29</v>
      </c>
      <c r="Q13" s="1" t="s">
        <v>83</v>
      </c>
    </row>
    <row r="14" spans="1:17" x14ac:dyDescent="0.2">
      <c r="A14" s="1" t="s">
        <v>50</v>
      </c>
      <c r="B14" s="1" t="s">
        <v>62</v>
      </c>
      <c r="C14" s="1" t="s">
        <v>68</v>
      </c>
      <c r="D14" s="1" t="s">
        <v>85</v>
      </c>
      <c r="E14" s="1" t="s">
        <v>34</v>
      </c>
      <c r="F14" s="1" t="s">
        <v>66</v>
      </c>
      <c r="G14" s="1">
        <v>184</v>
      </c>
      <c r="H14" s="2">
        <v>34113</v>
      </c>
      <c r="I14" s="2">
        <v>34114</v>
      </c>
      <c r="J14" s="3">
        <v>19286</v>
      </c>
      <c r="K14" s="3">
        <v>132258</v>
      </c>
      <c r="L14" s="2">
        <v>44987</v>
      </c>
      <c r="M14" s="1">
        <f>Table1[[#This Row],[Pull Dte]]-Table1[[#This Row],[Mfg Dte]]</f>
        <v>10874</v>
      </c>
      <c r="N14" s="7">
        <f>Table1[[#This Row],[Ac Tot Cyc Num]]/Table1[[#This Row],[Days since on Ops Dte]]</f>
        <v>1.7735883759426154</v>
      </c>
      <c r="O14" s="7">
        <f>Table1[[#This Row],[Ac Tot Tme Num]]/Table1[[#This Row],[Days since on Ops Dte]]</f>
        <v>12.162773588375943</v>
      </c>
      <c r="P14" s="1">
        <f ca="1">INT((TODAY()-H14)/365)</f>
        <v>29</v>
      </c>
      <c r="Q14" s="1" t="s">
        <v>83</v>
      </c>
    </row>
    <row r="15" spans="1:17" x14ac:dyDescent="0.2">
      <c r="A15" s="1" t="s">
        <v>50</v>
      </c>
      <c r="B15" s="1" t="s">
        <v>62</v>
      </c>
      <c r="C15" s="1" t="s">
        <v>68</v>
      </c>
      <c r="D15" s="1" t="s">
        <v>85</v>
      </c>
      <c r="E15" s="1" t="s">
        <v>34</v>
      </c>
      <c r="F15" s="1" t="s">
        <v>66</v>
      </c>
      <c r="G15" s="1">
        <v>185</v>
      </c>
      <c r="H15" s="2">
        <v>34821</v>
      </c>
      <c r="I15" s="2">
        <v>34822</v>
      </c>
      <c r="J15" s="3">
        <v>16757</v>
      </c>
      <c r="K15" s="3">
        <v>117541</v>
      </c>
      <c r="L15" s="2">
        <v>44987</v>
      </c>
      <c r="M15" s="1">
        <f>Table1[[#This Row],[Pull Dte]]-Table1[[#This Row],[Mfg Dte]]</f>
        <v>10166</v>
      </c>
      <c r="N15" s="7">
        <f>Table1[[#This Row],[Ac Tot Cyc Num]]/Table1[[#This Row],[Days since on Ops Dte]]</f>
        <v>1.6483375959079285</v>
      </c>
      <c r="O15" s="7">
        <f>Table1[[#This Row],[Ac Tot Tme Num]]/Table1[[#This Row],[Days since on Ops Dte]]</f>
        <v>11.562168011017116</v>
      </c>
      <c r="P15" s="1">
        <f ca="1">INT((TODAY()-H15)/365)</f>
        <v>27</v>
      </c>
      <c r="Q15" s="1" t="s">
        <v>83</v>
      </c>
    </row>
    <row r="16" spans="1:17" x14ac:dyDescent="0.2">
      <c r="A16" s="1" t="s">
        <v>50</v>
      </c>
      <c r="B16" s="1" t="s">
        <v>62</v>
      </c>
      <c r="C16" s="1" t="s">
        <v>68</v>
      </c>
      <c r="D16" s="1" t="s">
        <v>85</v>
      </c>
      <c r="E16" s="1" t="s">
        <v>34</v>
      </c>
      <c r="F16" s="1" t="s">
        <v>66</v>
      </c>
      <c r="G16" s="1">
        <v>186</v>
      </c>
      <c r="H16" s="2">
        <v>34886</v>
      </c>
      <c r="I16" s="2">
        <v>34887</v>
      </c>
      <c r="J16" s="3">
        <v>16003</v>
      </c>
      <c r="K16" s="3">
        <v>112209</v>
      </c>
      <c r="L16" s="2">
        <v>44987</v>
      </c>
      <c r="M16" s="1">
        <f>Table1[[#This Row],[Pull Dte]]-Table1[[#This Row],[Mfg Dte]]</f>
        <v>10101</v>
      </c>
      <c r="N16" s="7">
        <f>Table1[[#This Row],[Ac Tot Cyc Num]]/Table1[[#This Row],[Days since on Ops Dte]]</f>
        <v>1.5842985842985844</v>
      </c>
      <c r="O16" s="7">
        <f>Table1[[#This Row],[Ac Tot Tme Num]]/Table1[[#This Row],[Days since on Ops Dte]]</f>
        <v>11.108702108702108</v>
      </c>
      <c r="P16" s="1">
        <f ca="1">INT((TODAY()-H16)/365)</f>
        <v>27</v>
      </c>
      <c r="Q16" s="1" t="s">
        <v>83</v>
      </c>
    </row>
    <row r="17" spans="1:17" x14ac:dyDescent="0.2">
      <c r="A17" s="1" t="s">
        <v>50</v>
      </c>
      <c r="B17" s="1" t="s">
        <v>62</v>
      </c>
      <c r="C17" s="1" t="s">
        <v>68</v>
      </c>
      <c r="D17" s="1" t="s">
        <v>85</v>
      </c>
      <c r="E17" s="1" t="s">
        <v>34</v>
      </c>
      <c r="F17" s="1" t="s">
        <v>66</v>
      </c>
      <c r="G17" s="1">
        <v>187</v>
      </c>
      <c r="H17" s="2">
        <v>35235</v>
      </c>
      <c r="I17" s="2">
        <v>35235</v>
      </c>
      <c r="J17" s="3">
        <v>16715</v>
      </c>
      <c r="K17" s="3">
        <v>112309</v>
      </c>
      <c r="L17" s="2">
        <v>44987</v>
      </c>
      <c r="M17" s="1">
        <f>Table1[[#This Row],[Pull Dte]]-Table1[[#This Row],[Mfg Dte]]</f>
        <v>9752</v>
      </c>
      <c r="N17" s="7">
        <f>Table1[[#This Row],[Ac Tot Cyc Num]]/Table1[[#This Row],[Days since on Ops Dte]]</f>
        <v>1.7140073831009024</v>
      </c>
      <c r="O17" s="7">
        <f>Table1[[#This Row],[Ac Tot Tme Num]]/Table1[[#This Row],[Days since on Ops Dte]]</f>
        <v>11.516509433962264</v>
      </c>
      <c r="P17" s="1">
        <f ca="1">INT((TODAY()-H17)/365)</f>
        <v>26</v>
      </c>
      <c r="Q17" s="1" t="s">
        <v>83</v>
      </c>
    </row>
    <row r="18" spans="1:17" x14ac:dyDescent="0.2">
      <c r="A18" s="1" t="s">
        <v>50</v>
      </c>
      <c r="B18" s="1" t="s">
        <v>62</v>
      </c>
      <c r="C18" s="1" t="s">
        <v>64</v>
      </c>
      <c r="D18" s="1" t="s">
        <v>85</v>
      </c>
      <c r="E18" s="1" t="s">
        <v>34</v>
      </c>
      <c r="F18" s="1" t="s">
        <v>66</v>
      </c>
      <c r="G18" s="1">
        <v>188</v>
      </c>
      <c r="H18" s="2">
        <v>35355</v>
      </c>
      <c r="I18" s="2">
        <v>35356</v>
      </c>
      <c r="J18" s="3">
        <v>17004</v>
      </c>
      <c r="K18" s="3">
        <v>113817</v>
      </c>
      <c r="L18" s="2">
        <v>44987</v>
      </c>
      <c r="M18" s="1">
        <f>Table1[[#This Row],[Pull Dte]]-Table1[[#This Row],[Mfg Dte]]</f>
        <v>9632</v>
      </c>
      <c r="N18" s="7">
        <f>Table1[[#This Row],[Ac Tot Cyc Num]]/Table1[[#This Row],[Days since on Ops Dte]]</f>
        <v>1.7653654485049834</v>
      </c>
      <c r="O18" s="7">
        <f>Table1[[#This Row],[Ac Tot Tme Num]]/Table1[[#This Row],[Days since on Ops Dte]]</f>
        <v>11.81654900332226</v>
      </c>
      <c r="P18" s="1">
        <f ca="1">INT((TODAY()-H18)/365)</f>
        <v>26</v>
      </c>
      <c r="Q18" s="1" t="s">
        <v>83</v>
      </c>
    </row>
    <row r="19" spans="1:17" x14ac:dyDescent="0.2">
      <c r="A19" s="1" t="s">
        <v>50</v>
      </c>
      <c r="B19" s="1" t="s">
        <v>62</v>
      </c>
      <c r="C19" s="1" t="s">
        <v>64</v>
      </c>
      <c r="D19" s="1" t="s">
        <v>85</v>
      </c>
      <c r="E19" s="1" t="s">
        <v>34</v>
      </c>
      <c r="F19" s="1" t="s">
        <v>66</v>
      </c>
      <c r="G19" s="1">
        <v>189</v>
      </c>
      <c r="H19" s="2">
        <v>35473</v>
      </c>
      <c r="I19" s="2">
        <v>35480</v>
      </c>
      <c r="J19" s="3">
        <v>16477</v>
      </c>
      <c r="K19" s="3">
        <v>111843</v>
      </c>
      <c r="L19" s="2">
        <v>44987</v>
      </c>
      <c r="M19" s="1">
        <f>Table1[[#This Row],[Pull Dte]]-Table1[[#This Row],[Mfg Dte]]</f>
        <v>9514</v>
      </c>
      <c r="N19" s="7">
        <f>Table1[[#This Row],[Ac Tot Cyc Num]]/Table1[[#This Row],[Days since on Ops Dte]]</f>
        <v>1.7318688248896363</v>
      </c>
      <c r="O19" s="7">
        <f>Table1[[#This Row],[Ac Tot Tme Num]]/Table1[[#This Row],[Days since on Ops Dte]]</f>
        <v>11.75562329199075</v>
      </c>
      <c r="P19" s="1">
        <f ca="1">INT((TODAY()-H19)/365)</f>
        <v>26</v>
      </c>
      <c r="Q19" s="1" t="s">
        <v>83</v>
      </c>
    </row>
    <row r="20" spans="1:17" x14ac:dyDescent="0.2">
      <c r="A20" s="1" t="s">
        <v>50</v>
      </c>
      <c r="B20" s="1" t="s">
        <v>62</v>
      </c>
      <c r="C20" s="1" t="s">
        <v>64</v>
      </c>
      <c r="D20" s="1" t="s">
        <v>85</v>
      </c>
      <c r="E20" s="1" t="s">
        <v>34</v>
      </c>
      <c r="F20" s="1" t="s">
        <v>66</v>
      </c>
      <c r="G20" s="1">
        <v>190</v>
      </c>
      <c r="H20" s="2">
        <v>35514</v>
      </c>
      <c r="I20" s="2">
        <v>35521</v>
      </c>
      <c r="J20" s="3">
        <v>16736</v>
      </c>
      <c r="K20" s="3">
        <v>111231</v>
      </c>
      <c r="L20" s="2">
        <v>44987</v>
      </c>
      <c r="M20" s="1">
        <f>Table1[[#This Row],[Pull Dte]]-Table1[[#This Row],[Mfg Dte]]</f>
        <v>9473</v>
      </c>
      <c r="N20" s="7">
        <f>Table1[[#This Row],[Ac Tot Cyc Num]]/Table1[[#This Row],[Days since on Ops Dte]]</f>
        <v>1.7667053731658398</v>
      </c>
      <c r="O20" s="7">
        <f>Table1[[#This Row],[Ac Tot Tme Num]]/Table1[[#This Row],[Days since on Ops Dte]]</f>
        <v>11.741898025968542</v>
      </c>
      <c r="P20" s="1">
        <f ca="1">INT((TODAY()-H20)/365)</f>
        <v>26</v>
      </c>
      <c r="Q20" s="1" t="s">
        <v>83</v>
      </c>
    </row>
    <row r="21" spans="1:17" x14ac:dyDescent="0.2">
      <c r="A21" s="1" t="s">
        <v>50</v>
      </c>
      <c r="B21" s="1" t="s">
        <v>62</v>
      </c>
      <c r="C21" s="1" t="s">
        <v>68</v>
      </c>
      <c r="D21" s="1" t="s">
        <v>85</v>
      </c>
      <c r="E21" s="1" t="s">
        <v>34</v>
      </c>
      <c r="F21" s="1" t="s">
        <v>66</v>
      </c>
      <c r="G21" s="1">
        <v>191</v>
      </c>
      <c r="H21" s="2">
        <v>35529</v>
      </c>
      <c r="I21" s="2">
        <v>35528</v>
      </c>
      <c r="J21" s="3">
        <v>16528</v>
      </c>
      <c r="K21" s="3">
        <v>111737</v>
      </c>
      <c r="L21" s="2">
        <v>44987</v>
      </c>
      <c r="M21" s="1">
        <f>Table1[[#This Row],[Pull Dte]]-Table1[[#This Row],[Mfg Dte]]</f>
        <v>9458</v>
      </c>
      <c r="N21" s="7">
        <f>Table1[[#This Row],[Ac Tot Cyc Num]]/Table1[[#This Row],[Days since on Ops Dte]]</f>
        <v>1.747515330936773</v>
      </c>
      <c r="O21" s="7">
        <f>Table1[[#This Row],[Ac Tot Tme Num]]/Table1[[#This Row],[Days since on Ops Dte]]</f>
        <v>11.814019877352505</v>
      </c>
      <c r="P21" s="1">
        <f ca="1">INT((TODAY()-H21)/365)</f>
        <v>25</v>
      </c>
      <c r="Q21" s="1" t="s">
        <v>83</v>
      </c>
    </row>
    <row r="22" spans="1:17" x14ac:dyDescent="0.2">
      <c r="A22" s="1" t="s">
        <v>50</v>
      </c>
      <c r="B22" s="1" t="s">
        <v>62</v>
      </c>
      <c r="C22" s="1" t="s">
        <v>68</v>
      </c>
      <c r="D22" s="1" t="s">
        <v>85</v>
      </c>
      <c r="E22" s="1" t="s">
        <v>34</v>
      </c>
      <c r="F22" s="1" t="s">
        <v>66</v>
      </c>
      <c r="G22" s="1">
        <v>192</v>
      </c>
      <c r="H22" s="2">
        <v>35607</v>
      </c>
      <c r="I22" s="2">
        <v>35607</v>
      </c>
      <c r="J22" s="3">
        <v>16220</v>
      </c>
      <c r="K22" s="3">
        <v>109575</v>
      </c>
      <c r="L22" s="2">
        <v>44987</v>
      </c>
      <c r="M22" s="1">
        <f>Table1[[#This Row],[Pull Dte]]-Table1[[#This Row],[Mfg Dte]]</f>
        <v>9380</v>
      </c>
      <c r="N22" s="7">
        <f>Table1[[#This Row],[Ac Tot Cyc Num]]/Table1[[#This Row],[Days since on Ops Dte]]</f>
        <v>1.7292110874200426</v>
      </c>
      <c r="O22" s="7">
        <f>Table1[[#This Row],[Ac Tot Tme Num]]/Table1[[#This Row],[Days since on Ops Dte]]</f>
        <v>11.681769722814499</v>
      </c>
      <c r="P22" s="1">
        <f ca="1">INT((TODAY()-H22)/365)</f>
        <v>25</v>
      </c>
      <c r="Q22" s="1" t="s">
        <v>83</v>
      </c>
    </row>
    <row r="23" spans="1:17" x14ac:dyDescent="0.2">
      <c r="A23" s="1" t="s">
        <v>50</v>
      </c>
      <c r="B23" s="1" t="s">
        <v>62</v>
      </c>
      <c r="C23" s="1" t="s">
        <v>68</v>
      </c>
      <c r="D23" s="1" t="s">
        <v>85</v>
      </c>
      <c r="E23" s="1" t="s">
        <v>34</v>
      </c>
      <c r="F23" s="1" t="s">
        <v>66</v>
      </c>
      <c r="G23" s="1">
        <v>193</v>
      </c>
      <c r="H23" s="2">
        <v>35662</v>
      </c>
      <c r="I23" s="2">
        <v>35663</v>
      </c>
      <c r="J23" s="3">
        <v>15910</v>
      </c>
      <c r="K23" s="3">
        <v>106206</v>
      </c>
      <c r="L23" s="2">
        <v>44987</v>
      </c>
      <c r="M23" s="1">
        <f>Table1[[#This Row],[Pull Dte]]-Table1[[#This Row],[Mfg Dte]]</f>
        <v>9325</v>
      </c>
      <c r="N23" s="7">
        <f>Table1[[#This Row],[Ac Tot Cyc Num]]/Table1[[#This Row],[Days since on Ops Dte]]</f>
        <v>1.7061662198391421</v>
      </c>
      <c r="O23" s="7">
        <f>Table1[[#This Row],[Ac Tot Tme Num]]/Table1[[#This Row],[Days since on Ops Dte]]</f>
        <v>11.389383378016086</v>
      </c>
      <c r="P23" s="1">
        <f ca="1">INT((TODAY()-H23)/365)</f>
        <v>25</v>
      </c>
      <c r="Q23" s="1" t="s">
        <v>83</v>
      </c>
    </row>
    <row r="24" spans="1:17" x14ac:dyDescent="0.2">
      <c r="A24" s="1" t="s">
        <v>50</v>
      </c>
      <c r="B24" s="1" t="s">
        <v>62</v>
      </c>
      <c r="C24" s="1" t="s">
        <v>68</v>
      </c>
      <c r="D24" s="1" t="s">
        <v>85</v>
      </c>
      <c r="E24" s="1" t="s">
        <v>34</v>
      </c>
      <c r="F24" s="1" t="s">
        <v>66</v>
      </c>
      <c r="G24" s="1">
        <v>194</v>
      </c>
      <c r="H24" s="2">
        <v>35699</v>
      </c>
      <c r="I24" s="2">
        <v>35711</v>
      </c>
      <c r="J24" s="3">
        <v>15763</v>
      </c>
      <c r="K24" s="3">
        <v>106912</v>
      </c>
      <c r="L24" s="2">
        <v>44987</v>
      </c>
      <c r="M24" s="1">
        <f>Table1[[#This Row],[Pull Dte]]-Table1[[#This Row],[Mfg Dte]]</f>
        <v>9288</v>
      </c>
      <c r="N24" s="7">
        <f>Table1[[#This Row],[Ac Tot Cyc Num]]/Table1[[#This Row],[Days since on Ops Dte]]</f>
        <v>1.6971360895779501</v>
      </c>
      <c r="O24" s="7">
        <f>Table1[[#This Row],[Ac Tot Tme Num]]/Table1[[#This Row],[Days since on Ops Dte]]</f>
        <v>11.510766580534023</v>
      </c>
      <c r="P24" s="1">
        <f ca="1">INT((TODAY()-H24)/365)</f>
        <v>25</v>
      </c>
      <c r="Q24" s="1" t="s">
        <v>83</v>
      </c>
    </row>
    <row r="25" spans="1:17" x14ac:dyDescent="0.2">
      <c r="A25" s="1" t="s">
        <v>50</v>
      </c>
      <c r="B25" s="1" t="s">
        <v>62</v>
      </c>
      <c r="C25" s="1" t="s">
        <v>64</v>
      </c>
      <c r="D25" s="1" t="s">
        <v>85</v>
      </c>
      <c r="E25" s="1" t="s">
        <v>34</v>
      </c>
      <c r="F25" s="1" t="s">
        <v>66</v>
      </c>
      <c r="G25" s="1">
        <v>195</v>
      </c>
      <c r="H25" s="2">
        <v>35703</v>
      </c>
      <c r="I25" s="2">
        <v>35714</v>
      </c>
      <c r="J25" s="3">
        <v>16026</v>
      </c>
      <c r="K25" s="3">
        <v>108333</v>
      </c>
      <c r="L25" s="2">
        <v>44987</v>
      </c>
      <c r="M25" s="1">
        <f>Table1[[#This Row],[Pull Dte]]-Table1[[#This Row],[Mfg Dte]]</f>
        <v>9284</v>
      </c>
      <c r="N25" s="7">
        <f>Table1[[#This Row],[Ac Tot Cyc Num]]/Table1[[#This Row],[Days since on Ops Dte]]</f>
        <v>1.7261956053425247</v>
      </c>
      <c r="O25" s="7">
        <f>Table1[[#This Row],[Ac Tot Tme Num]]/Table1[[#This Row],[Days since on Ops Dte]]</f>
        <v>11.668785006462732</v>
      </c>
      <c r="P25" s="1">
        <f ca="1">INT((TODAY()-H25)/365)</f>
        <v>25</v>
      </c>
      <c r="Q25" s="1" t="s">
        <v>83</v>
      </c>
    </row>
    <row r="26" spans="1:17" x14ac:dyDescent="0.2">
      <c r="A26" s="1" t="s">
        <v>50</v>
      </c>
      <c r="B26" s="1" t="s">
        <v>62</v>
      </c>
      <c r="C26" s="1" t="s">
        <v>68</v>
      </c>
      <c r="D26" s="1" t="s">
        <v>85</v>
      </c>
      <c r="E26" s="1" t="s">
        <v>34</v>
      </c>
      <c r="F26" s="1" t="s">
        <v>66</v>
      </c>
      <c r="G26" s="1">
        <v>196</v>
      </c>
      <c r="H26" s="2">
        <v>35733</v>
      </c>
      <c r="I26" s="2">
        <v>35743</v>
      </c>
      <c r="J26" s="3">
        <v>15949</v>
      </c>
      <c r="K26" s="3">
        <v>108817</v>
      </c>
      <c r="L26" s="2">
        <v>44987</v>
      </c>
      <c r="M26" s="1">
        <f>Table1[[#This Row],[Pull Dte]]-Table1[[#This Row],[Mfg Dte]]</f>
        <v>9254</v>
      </c>
      <c r="N26" s="7">
        <f>Table1[[#This Row],[Ac Tot Cyc Num]]/Table1[[#This Row],[Days since on Ops Dte]]</f>
        <v>1.7234709314890857</v>
      </c>
      <c r="O26" s="7">
        <f>Table1[[#This Row],[Ac Tot Tme Num]]/Table1[[#This Row],[Days since on Ops Dte]]</f>
        <v>11.758915063756213</v>
      </c>
      <c r="P26" s="1">
        <f ca="1">INT((TODAY()-H26)/365)</f>
        <v>25</v>
      </c>
      <c r="Q26" s="1" t="s">
        <v>83</v>
      </c>
    </row>
    <row r="27" spans="1:17" x14ac:dyDescent="0.2">
      <c r="A27" s="1" t="s">
        <v>50</v>
      </c>
      <c r="B27" s="1" t="s">
        <v>62</v>
      </c>
      <c r="C27" s="1" t="s">
        <v>64</v>
      </c>
      <c r="D27" s="1" t="s">
        <v>85</v>
      </c>
      <c r="E27" s="1" t="s">
        <v>34</v>
      </c>
      <c r="F27" s="1" t="s">
        <v>66</v>
      </c>
      <c r="G27" s="1">
        <v>197</v>
      </c>
      <c r="H27" s="2">
        <v>35786</v>
      </c>
      <c r="I27" s="2">
        <v>35800</v>
      </c>
      <c r="J27" s="3">
        <v>15844</v>
      </c>
      <c r="K27" s="3">
        <v>106769</v>
      </c>
      <c r="L27" s="2">
        <v>44987</v>
      </c>
      <c r="M27" s="1">
        <f>Table1[[#This Row],[Pull Dte]]-Table1[[#This Row],[Mfg Dte]]</f>
        <v>9201</v>
      </c>
      <c r="N27" s="7">
        <f>Table1[[#This Row],[Ac Tot Cyc Num]]/Table1[[#This Row],[Days since on Ops Dte]]</f>
        <v>1.7219867405716769</v>
      </c>
      <c r="O27" s="7">
        <f>Table1[[#This Row],[Ac Tot Tme Num]]/Table1[[#This Row],[Days since on Ops Dte]]</f>
        <v>11.604064775567872</v>
      </c>
      <c r="P27" s="1">
        <f ca="1">INT((TODAY()-H27)/365)</f>
        <v>25</v>
      </c>
      <c r="Q27" s="1" t="s">
        <v>83</v>
      </c>
    </row>
    <row r="28" spans="1:17" x14ac:dyDescent="0.2">
      <c r="A28" s="1" t="s">
        <v>50</v>
      </c>
      <c r="B28" s="1" t="s">
        <v>62</v>
      </c>
      <c r="C28" s="1" t="s">
        <v>64</v>
      </c>
      <c r="D28" s="1" t="s">
        <v>85</v>
      </c>
      <c r="E28" s="1" t="s">
        <v>34</v>
      </c>
      <c r="F28" s="1" t="s">
        <v>66</v>
      </c>
      <c r="G28" s="1">
        <v>198</v>
      </c>
      <c r="H28" s="2">
        <v>35828</v>
      </c>
      <c r="I28" s="2">
        <v>35838</v>
      </c>
      <c r="J28" s="3">
        <v>16012</v>
      </c>
      <c r="K28" s="3">
        <v>108854</v>
      </c>
      <c r="L28" s="2">
        <v>44987</v>
      </c>
      <c r="M28" s="1">
        <f>Table1[[#This Row],[Pull Dte]]-Table1[[#This Row],[Mfg Dte]]</f>
        <v>9159</v>
      </c>
      <c r="N28" s="7">
        <f>Table1[[#This Row],[Ac Tot Cyc Num]]/Table1[[#This Row],[Days since on Ops Dte]]</f>
        <v>1.7482257888415766</v>
      </c>
      <c r="O28" s="7">
        <f>Table1[[#This Row],[Ac Tot Tme Num]]/Table1[[#This Row],[Days since on Ops Dte]]</f>
        <v>11.884921934709029</v>
      </c>
      <c r="P28" s="1">
        <f ca="1">INT((TODAY()-H28)/365)</f>
        <v>25</v>
      </c>
      <c r="Q28" s="1" t="s">
        <v>83</v>
      </c>
    </row>
    <row r="29" spans="1:17" x14ac:dyDescent="0.2">
      <c r="A29" s="1" t="s">
        <v>50</v>
      </c>
      <c r="B29" s="1" t="s">
        <v>62</v>
      </c>
      <c r="C29" s="1" t="s">
        <v>68</v>
      </c>
      <c r="D29" s="1" t="s">
        <v>85</v>
      </c>
      <c r="E29" s="1" t="s">
        <v>34</v>
      </c>
      <c r="F29" s="1" t="s">
        <v>66</v>
      </c>
      <c r="G29" s="1">
        <v>199</v>
      </c>
      <c r="H29" s="2">
        <v>35855</v>
      </c>
      <c r="I29" s="2">
        <v>35865</v>
      </c>
      <c r="J29" s="3">
        <v>15724</v>
      </c>
      <c r="K29" s="3">
        <v>106308</v>
      </c>
      <c r="L29" s="2">
        <v>44987</v>
      </c>
      <c r="M29" s="1">
        <f>Table1[[#This Row],[Pull Dte]]-Table1[[#This Row],[Mfg Dte]]</f>
        <v>9132</v>
      </c>
      <c r="N29" s="7">
        <f>Table1[[#This Row],[Ac Tot Cyc Num]]/Table1[[#This Row],[Days since on Ops Dte]]</f>
        <v>1.7218572054314498</v>
      </c>
      <c r="O29" s="7">
        <f>Table1[[#This Row],[Ac Tot Tme Num]]/Table1[[#This Row],[Days since on Ops Dte]]</f>
        <v>11.641261498028909</v>
      </c>
      <c r="P29" s="1">
        <f ca="1">INT((TODAY()-H29)/365)</f>
        <v>25</v>
      </c>
      <c r="Q29" s="1" t="s">
        <v>83</v>
      </c>
    </row>
    <row r="30" spans="1:17" x14ac:dyDescent="0.2">
      <c r="A30" s="1" t="s">
        <v>2</v>
      </c>
      <c r="B30" s="1" t="s">
        <v>42</v>
      </c>
      <c r="C30" s="1" t="s">
        <v>43</v>
      </c>
      <c r="D30" s="1" t="s">
        <v>86</v>
      </c>
      <c r="E30" s="1" t="s">
        <v>2</v>
      </c>
      <c r="F30" s="1" t="s">
        <v>44</v>
      </c>
      <c r="G30" s="1">
        <v>649</v>
      </c>
      <c r="H30" s="2">
        <v>32645</v>
      </c>
      <c r="I30" s="2">
        <v>32653</v>
      </c>
      <c r="J30" s="3">
        <v>40366</v>
      </c>
      <c r="K30" s="3">
        <v>91711</v>
      </c>
      <c r="L30" s="2">
        <v>44987</v>
      </c>
      <c r="M30" s="1">
        <f>Table1[[#This Row],[Pull Dte]]-Table1[[#This Row],[Mfg Dte]]</f>
        <v>12342</v>
      </c>
      <c r="N30" s="7">
        <f>Table1[[#This Row],[Ac Tot Cyc Num]]/Table1[[#This Row],[Days since on Ops Dte]]</f>
        <v>3.2706206449521957</v>
      </c>
      <c r="O30" s="7">
        <f>Table1[[#This Row],[Ac Tot Tme Num]]/Table1[[#This Row],[Days since on Ops Dte]]</f>
        <v>7.4308053800032408</v>
      </c>
      <c r="P30" s="1">
        <f ca="1">INT((TODAY()-H30)/365)</f>
        <v>33</v>
      </c>
      <c r="Q30" s="1" t="s">
        <v>83</v>
      </c>
    </row>
    <row r="31" spans="1:17" x14ac:dyDescent="0.2">
      <c r="A31" s="1" t="s">
        <v>2</v>
      </c>
      <c r="B31" s="1" t="s">
        <v>42</v>
      </c>
      <c r="C31" s="1" t="s">
        <v>43</v>
      </c>
      <c r="D31" s="1" t="s">
        <v>86</v>
      </c>
      <c r="E31" s="1" t="s">
        <v>2</v>
      </c>
      <c r="F31" s="1" t="s">
        <v>44</v>
      </c>
      <c r="G31" s="1">
        <v>650</v>
      </c>
      <c r="H31" s="2">
        <v>32671</v>
      </c>
      <c r="I31" s="2">
        <v>32687</v>
      </c>
      <c r="J31" s="3">
        <v>39969</v>
      </c>
      <c r="K31" s="3">
        <v>90898</v>
      </c>
      <c r="L31" s="2">
        <v>44987</v>
      </c>
      <c r="M31" s="1">
        <f>Table1[[#This Row],[Pull Dte]]-Table1[[#This Row],[Mfg Dte]]</f>
        <v>12316</v>
      </c>
      <c r="N31" s="7">
        <f>Table1[[#This Row],[Ac Tot Cyc Num]]/Table1[[#This Row],[Days since on Ops Dte]]</f>
        <v>3.2452906787918154</v>
      </c>
      <c r="O31" s="7">
        <f>Table1[[#This Row],[Ac Tot Tme Num]]/Table1[[#This Row],[Days since on Ops Dte]]</f>
        <v>7.3804806755440078</v>
      </c>
      <c r="P31" s="1">
        <f ca="1">INT((TODAY()-H31)/365)</f>
        <v>33</v>
      </c>
      <c r="Q31" s="1" t="s">
        <v>83</v>
      </c>
    </row>
    <row r="32" spans="1:17" x14ac:dyDescent="0.2">
      <c r="A32" s="1" t="s">
        <v>2</v>
      </c>
      <c r="B32" s="1" t="s">
        <v>42</v>
      </c>
      <c r="C32" s="1" t="s">
        <v>43</v>
      </c>
      <c r="D32" s="1" t="s">
        <v>86</v>
      </c>
      <c r="E32" s="1" t="s">
        <v>2</v>
      </c>
      <c r="F32" s="1" t="s">
        <v>44</v>
      </c>
      <c r="G32" s="1">
        <v>651</v>
      </c>
      <c r="H32" s="2">
        <v>32709</v>
      </c>
      <c r="I32" s="2">
        <v>32715</v>
      </c>
      <c r="J32" s="3">
        <v>39625</v>
      </c>
      <c r="K32" s="3">
        <v>91096</v>
      </c>
      <c r="L32" s="2">
        <v>44987</v>
      </c>
      <c r="M32" s="1">
        <f>Table1[[#This Row],[Pull Dte]]-Table1[[#This Row],[Mfg Dte]]</f>
        <v>12278</v>
      </c>
      <c r="N32" s="7">
        <f>Table1[[#This Row],[Ac Tot Cyc Num]]/Table1[[#This Row],[Days since on Ops Dte]]</f>
        <v>3.2273171526307216</v>
      </c>
      <c r="O32" s="7">
        <f>Table1[[#This Row],[Ac Tot Tme Num]]/Table1[[#This Row],[Days since on Ops Dte]]</f>
        <v>7.4194494217299232</v>
      </c>
      <c r="P32" s="1">
        <f ca="1">INT((TODAY()-H32)/365)</f>
        <v>33</v>
      </c>
      <c r="Q32" s="1" t="s">
        <v>83</v>
      </c>
    </row>
    <row r="33" spans="1:17" x14ac:dyDescent="0.2">
      <c r="A33" s="1" t="s">
        <v>2</v>
      </c>
      <c r="B33" s="1" t="s">
        <v>42</v>
      </c>
      <c r="C33" s="1" t="s">
        <v>43</v>
      </c>
      <c r="D33" s="1" t="s">
        <v>86</v>
      </c>
      <c r="E33" s="1" t="s">
        <v>2</v>
      </c>
      <c r="F33" s="1" t="s">
        <v>44</v>
      </c>
      <c r="G33" s="1">
        <v>652</v>
      </c>
      <c r="H33" s="2">
        <v>32709</v>
      </c>
      <c r="I33" s="2">
        <v>32716</v>
      </c>
      <c r="J33" s="3">
        <v>39070</v>
      </c>
      <c r="K33" s="3">
        <v>91444</v>
      </c>
      <c r="L33" s="2">
        <v>44987</v>
      </c>
      <c r="M33" s="1">
        <f>Table1[[#This Row],[Pull Dte]]-Table1[[#This Row],[Mfg Dte]]</f>
        <v>12278</v>
      </c>
      <c r="N33" s="7">
        <f>Table1[[#This Row],[Ac Tot Cyc Num]]/Table1[[#This Row],[Days since on Ops Dte]]</f>
        <v>3.1821143508714775</v>
      </c>
      <c r="O33" s="7">
        <f>Table1[[#This Row],[Ac Tot Tme Num]]/Table1[[#This Row],[Days since on Ops Dte]]</f>
        <v>7.4477928001303146</v>
      </c>
      <c r="P33" s="1">
        <f ca="1">INT((TODAY()-H33)/365)</f>
        <v>33</v>
      </c>
      <c r="Q33" s="1" t="s">
        <v>83</v>
      </c>
    </row>
    <row r="34" spans="1:17" x14ac:dyDescent="0.2">
      <c r="A34" s="1" t="s">
        <v>2</v>
      </c>
      <c r="B34" s="1" t="s">
        <v>42</v>
      </c>
      <c r="C34" s="1" t="s">
        <v>43</v>
      </c>
      <c r="D34" s="1" t="s">
        <v>86</v>
      </c>
      <c r="E34" s="1" t="s">
        <v>2</v>
      </c>
      <c r="F34" s="1" t="s">
        <v>44</v>
      </c>
      <c r="G34" s="1">
        <v>654</v>
      </c>
      <c r="H34" s="2">
        <v>32921</v>
      </c>
      <c r="I34" s="2">
        <v>32926</v>
      </c>
      <c r="J34" s="3">
        <v>38411</v>
      </c>
      <c r="K34" s="3">
        <v>91466</v>
      </c>
      <c r="L34" s="2">
        <v>44987</v>
      </c>
      <c r="M34" s="1">
        <f>Table1[[#This Row],[Pull Dte]]-Table1[[#This Row],[Mfg Dte]]</f>
        <v>12066</v>
      </c>
      <c r="N34" s="7">
        <f>Table1[[#This Row],[Ac Tot Cyc Num]]/Table1[[#This Row],[Days since on Ops Dte]]</f>
        <v>3.1834079230896735</v>
      </c>
      <c r="O34" s="7">
        <f>Table1[[#This Row],[Ac Tot Tme Num]]/Table1[[#This Row],[Days since on Ops Dte]]</f>
        <v>7.5804740593402951</v>
      </c>
      <c r="P34" s="1">
        <f ca="1">INT((TODAY()-H34)/365)</f>
        <v>33</v>
      </c>
      <c r="Q34" s="1" t="s">
        <v>83</v>
      </c>
    </row>
    <row r="35" spans="1:17" x14ac:dyDescent="0.2">
      <c r="A35" s="1" t="s">
        <v>2</v>
      </c>
      <c r="B35" s="1" t="s">
        <v>42</v>
      </c>
      <c r="C35" s="1" t="s">
        <v>43</v>
      </c>
      <c r="D35" s="1" t="s">
        <v>86</v>
      </c>
      <c r="E35" s="1" t="s">
        <v>2</v>
      </c>
      <c r="F35" s="1" t="s">
        <v>44</v>
      </c>
      <c r="G35" s="1">
        <v>655</v>
      </c>
      <c r="H35" s="2">
        <v>32926</v>
      </c>
      <c r="I35" s="2">
        <v>32932</v>
      </c>
      <c r="J35" s="3">
        <v>38319</v>
      </c>
      <c r="K35" s="3">
        <v>91834</v>
      </c>
      <c r="L35" s="2">
        <v>44987</v>
      </c>
      <c r="M35" s="1">
        <f>Table1[[#This Row],[Pull Dte]]-Table1[[#This Row],[Mfg Dte]]</f>
        <v>12061</v>
      </c>
      <c r="N35" s="7">
        <f>Table1[[#This Row],[Ac Tot Cyc Num]]/Table1[[#This Row],[Days since on Ops Dte]]</f>
        <v>3.1770997429732195</v>
      </c>
      <c r="O35" s="7">
        <f>Table1[[#This Row],[Ac Tot Tme Num]]/Table1[[#This Row],[Days since on Ops Dte]]</f>
        <v>7.6141281817428075</v>
      </c>
      <c r="P35" s="1">
        <f ca="1">INT((TODAY()-H35)/365)</f>
        <v>33</v>
      </c>
      <c r="Q35" s="1" t="s">
        <v>83</v>
      </c>
    </row>
    <row r="36" spans="1:17" x14ac:dyDescent="0.2">
      <c r="A36" s="1" t="s">
        <v>2</v>
      </c>
      <c r="B36" s="1" t="s">
        <v>42</v>
      </c>
      <c r="C36" s="1" t="s">
        <v>45</v>
      </c>
      <c r="D36" s="1" t="s">
        <v>86</v>
      </c>
      <c r="E36" s="1" t="s">
        <v>2</v>
      </c>
      <c r="F36" s="1" t="s">
        <v>44</v>
      </c>
      <c r="G36" s="1">
        <v>658</v>
      </c>
      <c r="H36" s="2">
        <v>33017</v>
      </c>
      <c r="I36" s="2">
        <v>33017</v>
      </c>
      <c r="J36" s="3">
        <v>44238</v>
      </c>
      <c r="K36" s="3">
        <v>96717</v>
      </c>
      <c r="L36" s="2">
        <v>44987</v>
      </c>
      <c r="M36" s="1">
        <f>Table1[[#This Row],[Pull Dte]]-Table1[[#This Row],[Mfg Dte]]</f>
        <v>11970</v>
      </c>
      <c r="N36" s="7">
        <f>Table1[[#This Row],[Ac Tot Cyc Num]]/Table1[[#This Row],[Days since on Ops Dte]]</f>
        <v>3.6957393483709273</v>
      </c>
      <c r="O36" s="7">
        <f>Table1[[#This Row],[Ac Tot Tme Num]]/Table1[[#This Row],[Days since on Ops Dte]]</f>
        <v>8.0799498746867169</v>
      </c>
      <c r="P36" s="1">
        <f ca="1">INT((TODAY()-H36)/365)</f>
        <v>32</v>
      </c>
      <c r="Q36" s="1" t="s">
        <v>83</v>
      </c>
    </row>
    <row r="37" spans="1:17" x14ac:dyDescent="0.2">
      <c r="A37" s="1" t="s">
        <v>2</v>
      </c>
      <c r="B37" s="1" t="s">
        <v>42</v>
      </c>
      <c r="C37" s="1" t="s">
        <v>45</v>
      </c>
      <c r="D37" s="1" t="s">
        <v>86</v>
      </c>
      <c r="E37" s="1" t="s">
        <v>2</v>
      </c>
      <c r="F37" s="1" t="s">
        <v>44</v>
      </c>
      <c r="G37" s="1">
        <v>659</v>
      </c>
      <c r="H37" s="2">
        <v>33048</v>
      </c>
      <c r="I37" s="2">
        <v>33049</v>
      </c>
      <c r="J37" s="3">
        <v>44221</v>
      </c>
      <c r="K37" s="3">
        <v>97113</v>
      </c>
      <c r="L37" s="2">
        <v>44987</v>
      </c>
      <c r="M37" s="1">
        <f>Table1[[#This Row],[Pull Dte]]-Table1[[#This Row],[Mfg Dte]]</f>
        <v>11939</v>
      </c>
      <c r="N37" s="7">
        <f>Table1[[#This Row],[Ac Tot Cyc Num]]/Table1[[#This Row],[Days since on Ops Dte]]</f>
        <v>3.703911550381104</v>
      </c>
      <c r="O37" s="7">
        <f>Table1[[#This Row],[Ac Tot Tme Num]]/Table1[[#This Row],[Days since on Ops Dte]]</f>
        <v>8.1340983331937355</v>
      </c>
      <c r="P37" s="1">
        <f ca="1">INT((TODAY()-H37)/365)</f>
        <v>32</v>
      </c>
      <c r="Q37" s="1" t="s">
        <v>83</v>
      </c>
    </row>
    <row r="38" spans="1:17" x14ac:dyDescent="0.2">
      <c r="A38" s="1" t="s">
        <v>2</v>
      </c>
      <c r="B38" s="1" t="s">
        <v>42</v>
      </c>
      <c r="C38" s="1" t="s">
        <v>45</v>
      </c>
      <c r="D38" s="1" t="s">
        <v>86</v>
      </c>
      <c r="E38" s="1" t="s">
        <v>2</v>
      </c>
      <c r="F38" s="1" t="s">
        <v>44</v>
      </c>
      <c r="G38" s="1">
        <v>660</v>
      </c>
      <c r="H38" s="2">
        <v>33046</v>
      </c>
      <c r="I38" s="2">
        <v>33050</v>
      </c>
      <c r="J38" s="3">
        <v>44497</v>
      </c>
      <c r="K38" s="3">
        <v>97539</v>
      </c>
      <c r="L38" s="2">
        <v>44987</v>
      </c>
      <c r="M38" s="1">
        <f>Table1[[#This Row],[Pull Dte]]-Table1[[#This Row],[Mfg Dte]]</f>
        <v>11941</v>
      </c>
      <c r="N38" s="7">
        <f>Table1[[#This Row],[Ac Tot Cyc Num]]/Table1[[#This Row],[Days since on Ops Dte]]</f>
        <v>3.7264048237166065</v>
      </c>
      <c r="O38" s="7">
        <f>Table1[[#This Row],[Ac Tot Tme Num]]/Table1[[#This Row],[Days since on Ops Dte]]</f>
        <v>8.1684113558328448</v>
      </c>
      <c r="P38" s="1">
        <f ca="1">INT((TODAY()-H38)/365)</f>
        <v>32</v>
      </c>
      <c r="Q38" s="1" t="s">
        <v>83</v>
      </c>
    </row>
    <row r="39" spans="1:17" x14ac:dyDescent="0.2">
      <c r="A39" s="1" t="s">
        <v>2</v>
      </c>
      <c r="B39" s="1" t="s">
        <v>42</v>
      </c>
      <c r="C39" s="1" t="s">
        <v>43</v>
      </c>
      <c r="D39" s="1" t="s">
        <v>86</v>
      </c>
      <c r="E39" s="1" t="s">
        <v>2</v>
      </c>
      <c r="F39" s="1" t="s">
        <v>44</v>
      </c>
      <c r="G39" s="1">
        <v>661</v>
      </c>
      <c r="H39" s="2">
        <v>33230</v>
      </c>
      <c r="I39" s="2">
        <v>33230</v>
      </c>
      <c r="J39" s="3">
        <v>39344</v>
      </c>
      <c r="K39" s="3">
        <v>84826</v>
      </c>
      <c r="L39" s="2">
        <v>44987</v>
      </c>
      <c r="M39" s="1">
        <f>Table1[[#This Row],[Pull Dte]]-Table1[[#This Row],[Mfg Dte]]</f>
        <v>11757</v>
      </c>
      <c r="N39" s="7">
        <f>Table1[[#This Row],[Ac Tot Cyc Num]]/Table1[[#This Row],[Days since on Ops Dte]]</f>
        <v>3.3464319129029514</v>
      </c>
      <c r="O39" s="7">
        <f>Table1[[#This Row],[Ac Tot Tme Num]]/Table1[[#This Row],[Days since on Ops Dte]]</f>
        <v>7.2149357829378244</v>
      </c>
      <c r="P39" s="1">
        <f ca="1">INT((TODAY()-H39)/365)</f>
        <v>32</v>
      </c>
      <c r="Q39" s="1" t="s">
        <v>83</v>
      </c>
    </row>
    <row r="40" spans="1:17" x14ac:dyDescent="0.2">
      <c r="A40" s="1" t="s">
        <v>2</v>
      </c>
      <c r="B40" s="1" t="s">
        <v>42</v>
      </c>
      <c r="C40" s="1" t="s">
        <v>43</v>
      </c>
      <c r="D40" s="1" t="s">
        <v>86</v>
      </c>
      <c r="E40" s="1" t="s">
        <v>2</v>
      </c>
      <c r="F40" s="1" t="s">
        <v>44</v>
      </c>
      <c r="G40" s="1">
        <v>662</v>
      </c>
      <c r="H40" s="2">
        <v>33266</v>
      </c>
      <c r="I40" s="2">
        <v>33267</v>
      </c>
      <c r="J40" s="3">
        <v>39274</v>
      </c>
      <c r="K40" s="3">
        <v>85121</v>
      </c>
      <c r="L40" s="2">
        <v>44987</v>
      </c>
      <c r="M40" s="1">
        <f>Table1[[#This Row],[Pull Dte]]-Table1[[#This Row],[Mfg Dte]]</f>
        <v>11721</v>
      </c>
      <c r="N40" s="7">
        <f>Table1[[#This Row],[Ac Tot Cyc Num]]/Table1[[#This Row],[Days since on Ops Dte]]</f>
        <v>3.3507379916389386</v>
      </c>
      <c r="O40" s="7">
        <f>Table1[[#This Row],[Ac Tot Tme Num]]/Table1[[#This Row],[Days since on Ops Dte]]</f>
        <v>7.262264311918778</v>
      </c>
      <c r="P40" s="1">
        <f ca="1">INT((TODAY()-H40)/365)</f>
        <v>32</v>
      </c>
      <c r="Q40" s="1" t="s">
        <v>83</v>
      </c>
    </row>
    <row r="41" spans="1:17" x14ac:dyDescent="0.2">
      <c r="A41" s="1" t="s">
        <v>2</v>
      </c>
      <c r="B41" s="1" t="s">
        <v>42</v>
      </c>
      <c r="C41" s="1" t="s">
        <v>43</v>
      </c>
      <c r="D41" s="1" t="s">
        <v>86</v>
      </c>
      <c r="E41" s="1" t="s">
        <v>2</v>
      </c>
      <c r="F41" s="1" t="s">
        <v>44</v>
      </c>
      <c r="G41" s="1">
        <v>663</v>
      </c>
      <c r="H41" s="2">
        <v>33268</v>
      </c>
      <c r="I41" s="2">
        <v>33276</v>
      </c>
      <c r="J41" s="3">
        <v>39452</v>
      </c>
      <c r="K41" s="3">
        <v>85035</v>
      </c>
      <c r="L41" s="2">
        <v>44987</v>
      </c>
      <c r="M41" s="1">
        <f>Table1[[#This Row],[Pull Dte]]-Table1[[#This Row],[Mfg Dte]]</f>
        <v>11719</v>
      </c>
      <c r="N41" s="7">
        <f>Table1[[#This Row],[Ac Tot Cyc Num]]/Table1[[#This Row],[Days since on Ops Dte]]</f>
        <v>3.3664988480245754</v>
      </c>
      <c r="O41" s="7">
        <f>Table1[[#This Row],[Ac Tot Tme Num]]/Table1[[#This Row],[Days since on Ops Dte]]</f>
        <v>7.2561652018090284</v>
      </c>
      <c r="P41" s="1">
        <f ca="1">INT((TODAY()-H41)/365)</f>
        <v>32</v>
      </c>
      <c r="Q41" s="1" t="s">
        <v>83</v>
      </c>
    </row>
    <row r="42" spans="1:17" x14ac:dyDescent="0.2">
      <c r="A42" s="1" t="s">
        <v>2</v>
      </c>
      <c r="B42" s="1" t="s">
        <v>42</v>
      </c>
      <c r="C42" s="1" t="s">
        <v>43</v>
      </c>
      <c r="D42" s="1" t="s">
        <v>86</v>
      </c>
      <c r="E42" s="1" t="s">
        <v>2</v>
      </c>
      <c r="F42" s="1" t="s">
        <v>44</v>
      </c>
      <c r="G42" s="1">
        <v>664</v>
      </c>
      <c r="H42" s="2">
        <v>33284</v>
      </c>
      <c r="I42" s="2">
        <v>33290</v>
      </c>
      <c r="J42" s="3">
        <v>39977</v>
      </c>
      <c r="K42" s="3">
        <v>86301</v>
      </c>
      <c r="L42" s="2">
        <v>44987</v>
      </c>
      <c r="M42" s="1">
        <f>Table1[[#This Row],[Pull Dte]]-Table1[[#This Row],[Mfg Dte]]</f>
        <v>11703</v>
      </c>
      <c r="N42" s="7">
        <f>Table1[[#This Row],[Ac Tot Cyc Num]]/Table1[[#This Row],[Days since on Ops Dte]]</f>
        <v>3.4159617192172949</v>
      </c>
      <c r="O42" s="7">
        <f>Table1[[#This Row],[Ac Tot Tme Num]]/Table1[[#This Row],[Days since on Ops Dte]]</f>
        <v>7.3742630094847472</v>
      </c>
      <c r="P42" s="1">
        <f ca="1">INT((TODAY()-H42)/365)</f>
        <v>32</v>
      </c>
      <c r="Q42" s="1" t="s">
        <v>83</v>
      </c>
    </row>
    <row r="43" spans="1:17" x14ac:dyDescent="0.2">
      <c r="A43" s="1" t="s">
        <v>2</v>
      </c>
      <c r="B43" s="1" t="s">
        <v>42</v>
      </c>
      <c r="C43" s="1" t="s">
        <v>45</v>
      </c>
      <c r="D43" s="1" t="s">
        <v>86</v>
      </c>
      <c r="E43" s="1" t="s">
        <v>2</v>
      </c>
      <c r="F43" s="1" t="s">
        <v>44</v>
      </c>
      <c r="G43" s="1">
        <v>665</v>
      </c>
      <c r="H43" s="2">
        <v>33294</v>
      </c>
      <c r="I43" s="2">
        <v>33294</v>
      </c>
      <c r="J43" s="3">
        <v>43444</v>
      </c>
      <c r="K43" s="3">
        <v>95856</v>
      </c>
      <c r="L43" s="2">
        <v>44987</v>
      </c>
      <c r="M43" s="1">
        <f>Table1[[#This Row],[Pull Dte]]-Table1[[#This Row],[Mfg Dte]]</f>
        <v>11693</v>
      </c>
      <c r="N43" s="7">
        <f>Table1[[#This Row],[Ac Tot Cyc Num]]/Table1[[#This Row],[Days since on Ops Dte]]</f>
        <v>3.7153852732404</v>
      </c>
      <c r="O43" s="7">
        <f>Table1[[#This Row],[Ac Tot Tme Num]]/Table1[[#This Row],[Days since on Ops Dte]]</f>
        <v>8.1977251346959719</v>
      </c>
      <c r="P43" s="1">
        <f ca="1">INT((TODAY()-H43)/365)</f>
        <v>32</v>
      </c>
      <c r="Q43" s="1" t="s">
        <v>83</v>
      </c>
    </row>
    <row r="44" spans="1:17" x14ac:dyDescent="0.2">
      <c r="A44" s="1" t="s">
        <v>2</v>
      </c>
      <c r="B44" s="1" t="s">
        <v>42</v>
      </c>
      <c r="C44" s="1" t="s">
        <v>43</v>
      </c>
      <c r="D44" s="1" t="s">
        <v>86</v>
      </c>
      <c r="E44" s="1" t="s">
        <v>2</v>
      </c>
      <c r="F44" s="1" t="s">
        <v>44</v>
      </c>
      <c r="G44" s="1">
        <v>666</v>
      </c>
      <c r="H44" s="2">
        <v>33315</v>
      </c>
      <c r="I44" s="2">
        <v>33319</v>
      </c>
      <c r="J44" s="3">
        <v>39548</v>
      </c>
      <c r="K44" s="3">
        <v>85254</v>
      </c>
      <c r="L44" s="2">
        <v>44987</v>
      </c>
      <c r="M44" s="1">
        <f>Table1[[#This Row],[Pull Dte]]-Table1[[#This Row],[Mfg Dte]]</f>
        <v>11672</v>
      </c>
      <c r="N44" s="7">
        <f>Table1[[#This Row],[Ac Tot Cyc Num]]/Table1[[#This Row],[Days since on Ops Dte]]</f>
        <v>3.3882796435915012</v>
      </c>
      <c r="O44" s="7">
        <f>Table1[[#This Row],[Ac Tot Tme Num]]/Table1[[#This Row],[Days since on Ops Dte]]</f>
        <v>7.3041466758053462</v>
      </c>
      <c r="P44" s="1">
        <f ca="1">INT((TODAY()-H44)/365)</f>
        <v>32</v>
      </c>
      <c r="Q44" s="1" t="s">
        <v>83</v>
      </c>
    </row>
    <row r="45" spans="1:17" x14ac:dyDescent="0.2">
      <c r="A45" s="1" t="s">
        <v>2</v>
      </c>
      <c r="B45" s="1" t="s">
        <v>42</v>
      </c>
      <c r="C45" s="1" t="s">
        <v>45</v>
      </c>
      <c r="D45" s="1" t="s">
        <v>86</v>
      </c>
      <c r="E45" s="1" t="s">
        <v>2</v>
      </c>
      <c r="F45" s="1" t="s">
        <v>44</v>
      </c>
      <c r="G45" s="1">
        <v>667</v>
      </c>
      <c r="H45" s="2">
        <v>33318</v>
      </c>
      <c r="I45" s="2">
        <v>33324</v>
      </c>
      <c r="J45" s="3">
        <v>44608</v>
      </c>
      <c r="K45" s="3">
        <v>97435</v>
      </c>
      <c r="L45" s="2">
        <v>44987</v>
      </c>
      <c r="M45" s="1">
        <f>Table1[[#This Row],[Pull Dte]]-Table1[[#This Row],[Mfg Dte]]</f>
        <v>11669</v>
      </c>
      <c r="N45" s="7">
        <f>Table1[[#This Row],[Ac Tot Cyc Num]]/Table1[[#This Row],[Days since on Ops Dte]]</f>
        <v>3.8227783014825607</v>
      </c>
      <c r="O45" s="7">
        <f>Table1[[#This Row],[Ac Tot Tme Num]]/Table1[[#This Row],[Days since on Ops Dte]]</f>
        <v>8.3499014482817717</v>
      </c>
      <c r="P45" s="1">
        <f ca="1">INT((TODAY()-H45)/365)</f>
        <v>32</v>
      </c>
      <c r="Q45" s="1" t="s">
        <v>83</v>
      </c>
    </row>
    <row r="46" spans="1:17" x14ac:dyDescent="0.2">
      <c r="A46" s="1" t="s">
        <v>2</v>
      </c>
      <c r="B46" s="1" t="s">
        <v>42</v>
      </c>
      <c r="C46" s="1" t="s">
        <v>45</v>
      </c>
      <c r="D46" s="1" t="s">
        <v>86</v>
      </c>
      <c r="E46" s="1" t="s">
        <v>2</v>
      </c>
      <c r="F46" s="1" t="s">
        <v>44</v>
      </c>
      <c r="G46" s="1">
        <v>668</v>
      </c>
      <c r="H46" s="2">
        <v>33409</v>
      </c>
      <c r="I46" s="2">
        <v>33424</v>
      </c>
      <c r="J46" s="3">
        <v>43247</v>
      </c>
      <c r="K46" s="3">
        <v>92859</v>
      </c>
      <c r="L46" s="2">
        <v>44987</v>
      </c>
      <c r="M46" s="1">
        <f>Table1[[#This Row],[Pull Dte]]-Table1[[#This Row],[Mfg Dte]]</f>
        <v>11578</v>
      </c>
      <c r="N46" s="7">
        <f>Table1[[#This Row],[Ac Tot Cyc Num]]/Table1[[#This Row],[Days since on Ops Dte]]</f>
        <v>3.7352737951286925</v>
      </c>
      <c r="O46" s="7">
        <f>Table1[[#This Row],[Ac Tot Tme Num]]/Table1[[#This Row],[Days since on Ops Dte]]</f>
        <v>8.0202971152185185</v>
      </c>
      <c r="P46" s="1">
        <f ca="1">INT((TODAY()-H46)/365)</f>
        <v>31</v>
      </c>
      <c r="Q46" s="1" t="s">
        <v>83</v>
      </c>
    </row>
    <row r="47" spans="1:17" x14ac:dyDescent="0.2">
      <c r="A47" s="1" t="s">
        <v>2</v>
      </c>
      <c r="B47" s="1" t="s">
        <v>42</v>
      </c>
      <c r="C47" s="1" t="s">
        <v>45</v>
      </c>
      <c r="D47" s="1" t="s">
        <v>86</v>
      </c>
      <c r="E47" s="1" t="s">
        <v>2</v>
      </c>
      <c r="F47" s="1" t="s">
        <v>44</v>
      </c>
      <c r="G47" s="1">
        <v>669</v>
      </c>
      <c r="H47" s="2">
        <v>33413</v>
      </c>
      <c r="I47" s="2">
        <v>33429</v>
      </c>
      <c r="J47" s="3">
        <v>43459</v>
      </c>
      <c r="K47" s="3">
        <v>95321</v>
      </c>
      <c r="L47" s="2">
        <v>44987</v>
      </c>
      <c r="M47" s="1">
        <f>Table1[[#This Row],[Pull Dte]]-Table1[[#This Row],[Mfg Dte]]</f>
        <v>11574</v>
      </c>
      <c r="N47" s="7">
        <f>Table1[[#This Row],[Ac Tot Cyc Num]]/Table1[[#This Row],[Days since on Ops Dte]]</f>
        <v>3.7548816312424398</v>
      </c>
      <c r="O47" s="7">
        <f>Table1[[#This Row],[Ac Tot Tme Num]]/Table1[[#This Row],[Days since on Ops Dte]]</f>
        <v>8.2357871090374974</v>
      </c>
      <c r="P47" s="1">
        <f ca="1">INT((TODAY()-H47)/365)</f>
        <v>31</v>
      </c>
      <c r="Q47" s="1" t="s">
        <v>83</v>
      </c>
    </row>
    <row r="48" spans="1:17" x14ac:dyDescent="0.2">
      <c r="A48" s="1" t="s">
        <v>2</v>
      </c>
      <c r="B48" s="1" t="s">
        <v>42</v>
      </c>
      <c r="C48" s="1" t="s">
        <v>45</v>
      </c>
      <c r="D48" s="1" t="s">
        <v>86</v>
      </c>
      <c r="E48" s="1" t="s">
        <v>2</v>
      </c>
      <c r="F48" s="1" t="s">
        <v>44</v>
      </c>
      <c r="G48" s="1">
        <v>670</v>
      </c>
      <c r="H48" s="2">
        <v>33592</v>
      </c>
      <c r="I48" s="2">
        <v>33613</v>
      </c>
      <c r="J48" s="3">
        <v>42427</v>
      </c>
      <c r="K48" s="3">
        <v>94296</v>
      </c>
      <c r="L48" s="2">
        <v>44987</v>
      </c>
      <c r="M48" s="1">
        <f>Table1[[#This Row],[Pull Dte]]-Table1[[#This Row],[Mfg Dte]]</f>
        <v>11395</v>
      </c>
      <c r="N48" s="7">
        <f>Table1[[#This Row],[Ac Tot Cyc Num]]/Table1[[#This Row],[Days since on Ops Dte]]</f>
        <v>3.7232996928477404</v>
      </c>
      <c r="O48" s="7">
        <f>Table1[[#This Row],[Ac Tot Tme Num]]/Table1[[#This Row],[Days since on Ops Dte]]</f>
        <v>8.2752084247476958</v>
      </c>
      <c r="P48" s="1">
        <f ca="1">INT((TODAY()-H48)/365)</f>
        <v>31</v>
      </c>
      <c r="Q48" s="1" t="s">
        <v>83</v>
      </c>
    </row>
    <row r="49" spans="1:17" x14ac:dyDescent="0.2">
      <c r="A49" s="1" t="s">
        <v>2</v>
      </c>
      <c r="B49" s="1" t="s">
        <v>42</v>
      </c>
      <c r="C49" s="1" t="s">
        <v>45</v>
      </c>
      <c r="D49" s="1" t="s">
        <v>86</v>
      </c>
      <c r="E49" s="1" t="s">
        <v>2</v>
      </c>
      <c r="F49" s="1" t="s">
        <v>44</v>
      </c>
      <c r="G49" s="1">
        <v>671</v>
      </c>
      <c r="H49" s="2">
        <v>33606</v>
      </c>
      <c r="I49" s="2">
        <v>33613</v>
      </c>
      <c r="J49" s="3">
        <v>40937</v>
      </c>
      <c r="K49" s="3">
        <v>91105</v>
      </c>
      <c r="L49" s="2">
        <v>44987</v>
      </c>
      <c r="M49" s="1">
        <f>Table1[[#This Row],[Pull Dte]]-Table1[[#This Row],[Mfg Dte]]</f>
        <v>11381</v>
      </c>
      <c r="N49" s="7">
        <f>Table1[[#This Row],[Ac Tot Cyc Num]]/Table1[[#This Row],[Days since on Ops Dte]]</f>
        <v>3.5969598453562956</v>
      </c>
      <c r="O49" s="7">
        <f>Table1[[#This Row],[Ac Tot Tme Num]]/Table1[[#This Row],[Days since on Ops Dte]]</f>
        <v>8.0050083472454094</v>
      </c>
      <c r="P49" s="1">
        <f ca="1">INT((TODAY()-H49)/365)</f>
        <v>31</v>
      </c>
      <c r="Q49" s="1" t="s">
        <v>83</v>
      </c>
    </row>
    <row r="50" spans="1:17" x14ac:dyDescent="0.2">
      <c r="A50" s="1" t="s">
        <v>2</v>
      </c>
      <c r="B50" s="1" t="s">
        <v>42</v>
      </c>
      <c r="C50" s="1" t="s">
        <v>45</v>
      </c>
      <c r="D50" s="1" t="s">
        <v>86</v>
      </c>
      <c r="E50" s="1" t="s">
        <v>2</v>
      </c>
      <c r="F50" s="1" t="s">
        <v>44</v>
      </c>
      <c r="G50" s="1">
        <v>672</v>
      </c>
      <c r="H50" s="2">
        <v>33655</v>
      </c>
      <c r="I50" s="2">
        <v>33658</v>
      </c>
      <c r="J50" s="3">
        <v>42054</v>
      </c>
      <c r="K50" s="3">
        <v>95969</v>
      </c>
      <c r="L50" s="2">
        <v>44987</v>
      </c>
      <c r="M50" s="1">
        <f>Table1[[#This Row],[Pull Dte]]-Table1[[#This Row],[Mfg Dte]]</f>
        <v>11332</v>
      </c>
      <c r="N50" s="7">
        <f>Table1[[#This Row],[Ac Tot Cyc Num]]/Table1[[#This Row],[Days since on Ops Dte]]</f>
        <v>3.7110836569008119</v>
      </c>
      <c r="O50" s="7">
        <f>Table1[[#This Row],[Ac Tot Tme Num]]/Table1[[#This Row],[Days since on Ops Dte]]</f>
        <v>8.4688492763854573</v>
      </c>
      <c r="P50" s="1">
        <f ca="1">INT((TODAY()-H50)/365)</f>
        <v>31</v>
      </c>
      <c r="Q50" s="1" t="s">
        <v>83</v>
      </c>
    </row>
    <row r="51" spans="1:17" x14ac:dyDescent="0.2">
      <c r="A51" s="1" t="s">
        <v>2</v>
      </c>
      <c r="B51" s="1" t="s">
        <v>42</v>
      </c>
      <c r="C51" s="1" t="s">
        <v>45</v>
      </c>
      <c r="D51" s="1" t="s">
        <v>86</v>
      </c>
      <c r="E51" s="1" t="s">
        <v>2</v>
      </c>
      <c r="F51" s="1" t="s">
        <v>44</v>
      </c>
      <c r="G51" s="1">
        <v>673</v>
      </c>
      <c r="H51" s="2">
        <v>33658</v>
      </c>
      <c r="I51" s="2">
        <v>33658</v>
      </c>
      <c r="J51" s="3">
        <v>41750</v>
      </c>
      <c r="K51" s="3">
        <v>90860</v>
      </c>
      <c r="L51" s="2">
        <v>44987</v>
      </c>
      <c r="M51" s="1">
        <f>Table1[[#This Row],[Pull Dte]]-Table1[[#This Row],[Mfg Dte]]</f>
        <v>11329</v>
      </c>
      <c r="N51" s="7">
        <f>Table1[[#This Row],[Ac Tot Cyc Num]]/Table1[[#This Row],[Days since on Ops Dte]]</f>
        <v>3.6852325889310618</v>
      </c>
      <c r="O51" s="7">
        <f>Table1[[#This Row],[Ac Tot Tme Num]]/Table1[[#This Row],[Days since on Ops Dte]]</f>
        <v>8.0201253420425456</v>
      </c>
      <c r="P51" s="1">
        <f ca="1">INT((TODAY()-H51)/365)</f>
        <v>31</v>
      </c>
      <c r="Q51" s="1" t="s">
        <v>83</v>
      </c>
    </row>
    <row r="52" spans="1:17" x14ac:dyDescent="0.2">
      <c r="A52" s="1" t="s">
        <v>2</v>
      </c>
      <c r="B52" s="1" t="s">
        <v>42</v>
      </c>
      <c r="C52" s="1" t="s">
        <v>45</v>
      </c>
      <c r="D52" s="1" t="s">
        <v>86</v>
      </c>
      <c r="E52" s="1" t="s">
        <v>2</v>
      </c>
      <c r="F52" s="1" t="s">
        <v>44</v>
      </c>
      <c r="G52" s="1">
        <v>674</v>
      </c>
      <c r="H52" s="2">
        <v>33688</v>
      </c>
      <c r="I52" s="2">
        <v>33688</v>
      </c>
      <c r="J52" s="3">
        <v>42276</v>
      </c>
      <c r="K52" s="3">
        <v>94667</v>
      </c>
      <c r="L52" s="2">
        <v>44987</v>
      </c>
      <c r="M52" s="1">
        <f>Table1[[#This Row],[Pull Dte]]-Table1[[#This Row],[Mfg Dte]]</f>
        <v>11299</v>
      </c>
      <c r="N52" s="7">
        <f>Table1[[#This Row],[Ac Tot Cyc Num]]/Table1[[#This Row],[Days since on Ops Dte]]</f>
        <v>3.741570050446942</v>
      </c>
      <c r="O52" s="7">
        <f>Table1[[#This Row],[Ac Tot Tme Num]]/Table1[[#This Row],[Days since on Ops Dte]]</f>
        <v>8.3783520665545623</v>
      </c>
      <c r="P52" s="1">
        <f ca="1">INT((TODAY()-H52)/365)</f>
        <v>31</v>
      </c>
      <c r="Q52" s="1" t="s">
        <v>83</v>
      </c>
    </row>
    <row r="53" spans="1:17" x14ac:dyDescent="0.2">
      <c r="A53" s="1" t="s">
        <v>2</v>
      </c>
      <c r="B53" s="1" t="s">
        <v>42</v>
      </c>
      <c r="C53" s="1" t="s">
        <v>45</v>
      </c>
      <c r="D53" s="1" t="s">
        <v>86</v>
      </c>
      <c r="E53" s="1" t="s">
        <v>2</v>
      </c>
      <c r="F53" s="1" t="s">
        <v>44</v>
      </c>
      <c r="G53" s="1">
        <v>675</v>
      </c>
      <c r="H53" s="2">
        <v>33723</v>
      </c>
      <c r="I53" s="2">
        <v>33727</v>
      </c>
      <c r="J53" s="3">
        <v>42600</v>
      </c>
      <c r="K53" s="3">
        <v>93361</v>
      </c>
      <c r="L53" s="2">
        <v>44987</v>
      </c>
      <c r="M53" s="1">
        <f>Table1[[#This Row],[Pull Dte]]-Table1[[#This Row],[Mfg Dte]]</f>
        <v>11264</v>
      </c>
      <c r="N53" s="7">
        <f>Table1[[#This Row],[Ac Tot Cyc Num]]/Table1[[#This Row],[Days since on Ops Dte]]</f>
        <v>3.7819602272727271</v>
      </c>
      <c r="O53" s="7">
        <f>Table1[[#This Row],[Ac Tot Tme Num]]/Table1[[#This Row],[Days since on Ops Dte]]</f>
        <v>8.2884410511363633</v>
      </c>
      <c r="P53" s="1">
        <f ca="1">INT((TODAY()-H53)/365)</f>
        <v>30</v>
      </c>
      <c r="Q53" s="1" t="s">
        <v>83</v>
      </c>
    </row>
    <row r="54" spans="1:17" x14ac:dyDescent="0.2">
      <c r="A54" s="1" t="s">
        <v>2</v>
      </c>
      <c r="B54" s="1" t="s">
        <v>42</v>
      </c>
      <c r="C54" s="1" t="s">
        <v>45</v>
      </c>
      <c r="D54" s="1" t="s">
        <v>86</v>
      </c>
      <c r="E54" s="1" t="s">
        <v>2</v>
      </c>
      <c r="F54" s="1" t="s">
        <v>44</v>
      </c>
      <c r="G54" s="1">
        <v>676</v>
      </c>
      <c r="H54" s="2">
        <v>33752</v>
      </c>
      <c r="I54" s="2">
        <v>33755</v>
      </c>
      <c r="J54" s="3">
        <v>42680</v>
      </c>
      <c r="K54" s="3">
        <v>92801</v>
      </c>
      <c r="L54" s="2">
        <v>44987</v>
      </c>
      <c r="M54" s="1">
        <f>Table1[[#This Row],[Pull Dte]]-Table1[[#This Row],[Mfg Dte]]</f>
        <v>11235</v>
      </c>
      <c r="N54" s="7">
        <f>Table1[[#This Row],[Ac Tot Cyc Num]]/Table1[[#This Row],[Days since on Ops Dte]]</f>
        <v>3.7988429016466401</v>
      </c>
      <c r="O54" s="7">
        <f>Table1[[#This Row],[Ac Tot Tme Num]]/Table1[[#This Row],[Days since on Ops Dte]]</f>
        <v>8.259991099243436</v>
      </c>
      <c r="P54" s="1">
        <f ca="1">INT((TODAY()-H54)/365)</f>
        <v>30</v>
      </c>
      <c r="Q54" s="1" t="s">
        <v>83</v>
      </c>
    </row>
    <row r="55" spans="1:17" x14ac:dyDescent="0.2">
      <c r="A55" s="1" t="s">
        <v>2</v>
      </c>
      <c r="B55" s="1" t="s">
        <v>42</v>
      </c>
      <c r="C55" s="1" t="s">
        <v>45</v>
      </c>
      <c r="D55" s="1" t="s">
        <v>86</v>
      </c>
      <c r="E55" s="1" t="s">
        <v>2</v>
      </c>
      <c r="F55" s="1" t="s">
        <v>44</v>
      </c>
      <c r="G55" s="1">
        <v>678</v>
      </c>
      <c r="H55" s="2">
        <v>33781</v>
      </c>
      <c r="I55" s="2">
        <v>33781</v>
      </c>
      <c r="J55" s="3">
        <v>40463</v>
      </c>
      <c r="K55" s="3">
        <v>89835</v>
      </c>
      <c r="L55" s="2">
        <v>44987</v>
      </c>
      <c r="M55" s="1">
        <f>Table1[[#This Row],[Pull Dte]]-Table1[[#This Row],[Mfg Dte]]</f>
        <v>11206</v>
      </c>
      <c r="N55" s="7">
        <f>Table1[[#This Row],[Ac Tot Cyc Num]]/Table1[[#This Row],[Days since on Ops Dte]]</f>
        <v>3.6108334820631804</v>
      </c>
      <c r="O55" s="7">
        <f>Table1[[#This Row],[Ac Tot Tme Num]]/Table1[[#This Row],[Days since on Ops Dte]]</f>
        <v>8.0166874888452622</v>
      </c>
      <c r="P55" s="1">
        <f ca="1">INT((TODAY()-H55)/365)</f>
        <v>30</v>
      </c>
      <c r="Q55" s="1" t="s">
        <v>83</v>
      </c>
    </row>
    <row r="56" spans="1:17" x14ac:dyDescent="0.2">
      <c r="A56" s="1" t="s">
        <v>2</v>
      </c>
      <c r="B56" s="1" t="s">
        <v>42</v>
      </c>
      <c r="C56" s="1" t="s">
        <v>45</v>
      </c>
      <c r="D56" s="1" t="s">
        <v>86</v>
      </c>
      <c r="E56" s="1" t="s">
        <v>2</v>
      </c>
      <c r="F56" s="1" t="s">
        <v>44</v>
      </c>
      <c r="G56" s="1">
        <v>679</v>
      </c>
      <c r="H56" s="2">
        <v>33920</v>
      </c>
      <c r="I56" s="2">
        <v>33920</v>
      </c>
      <c r="J56" s="3">
        <v>41218</v>
      </c>
      <c r="K56" s="3">
        <v>91586</v>
      </c>
      <c r="L56" s="2">
        <v>44987</v>
      </c>
      <c r="M56" s="1">
        <f>Table1[[#This Row],[Pull Dte]]-Table1[[#This Row],[Mfg Dte]]</f>
        <v>11067</v>
      </c>
      <c r="N56" s="7">
        <f>Table1[[#This Row],[Ac Tot Cyc Num]]/Table1[[#This Row],[Days since on Ops Dte]]</f>
        <v>3.7244058913888134</v>
      </c>
      <c r="O56" s="7">
        <f>Table1[[#This Row],[Ac Tot Tme Num]]/Table1[[#This Row],[Days since on Ops Dte]]</f>
        <v>8.2755941086111857</v>
      </c>
      <c r="P56" s="1">
        <f ca="1">INT((TODAY()-H56)/365)</f>
        <v>30</v>
      </c>
      <c r="Q56" s="1" t="s">
        <v>83</v>
      </c>
    </row>
    <row r="57" spans="1:17" x14ac:dyDescent="0.2">
      <c r="A57" s="1" t="s">
        <v>2</v>
      </c>
      <c r="B57" s="1" t="s">
        <v>42</v>
      </c>
      <c r="C57" s="1" t="s">
        <v>45</v>
      </c>
      <c r="D57" s="1" t="s">
        <v>86</v>
      </c>
      <c r="E57" s="1" t="s">
        <v>2</v>
      </c>
      <c r="F57" s="1" t="s">
        <v>44</v>
      </c>
      <c r="G57" s="1">
        <v>680</v>
      </c>
      <c r="H57" s="2">
        <v>33927</v>
      </c>
      <c r="I57" s="2">
        <v>33927</v>
      </c>
      <c r="J57" s="3">
        <v>38930</v>
      </c>
      <c r="K57" s="3">
        <v>86588</v>
      </c>
      <c r="L57" s="2">
        <v>44987</v>
      </c>
      <c r="M57" s="1">
        <f>Table1[[#This Row],[Pull Dte]]-Table1[[#This Row],[Mfg Dte]]</f>
        <v>11060</v>
      </c>
      <c r="N57" s="7">
        <f>Table1[[#This Row],[Ac Tot Cyc Num]]/Table1[[#This Row],[Days since on Ops Dte]]</f>
        <v>3.5198915009041589</v>
      </c>
      <c r="O57" s="7">
        <f>Table1[[#This Row],[Ac Tot Tme Num]]/Table1[[#This Row],[Days since on Ops Dte]]</f>
        <v>7.8289330922242311</v>
      </c>
      <c r="P57" s="1">
        <f ca="1">INT((TODAY()-H57)/365)</f>
        <v>30</v>
      </c>
      <c r="Q57" s="1" t="s">
        <v>83</v>
      </c>
    </row>
    <row r="58" spans="1:17" x14ac:dyDescent="0.2">
      <c r="A58" s="1" t="s">
        <v>2</v>
      </c>
      <c r="B58" s="1" t="s">
        <v>42</v>
      </c>
      <c r="C58" s="1" t="s">
        <v>45</v>
      </c>
      <c r="D58" s="1" t="s">
        <v>86</v>
      </c>
      <c r="E58" s="1" t="s">
        <v>2</v>
      </c>
      <c r="F58" s="1" t="s">
        <v>44</v>
      </c>
      <c r="G58" s="1">
        <v>681</v>
      </c>
      <c r="H58" s="2">
        <v>33991</v>
      </c>
      <c r="I58" s="2">
        <v>33994</v>
      </c>
      <c r="J58" s="3">
        <v>40193</v>
      </c>
      <c r="K58" s="3">
        <v>88260</v>
      </c>
      <c r="L58" s="2">
        <v>44987</v>
      </c>
      <c r="M58" s="1">
        <f>Table1[[#This Row],[Pull Dte]]-Table1[[#This Row],[Mfg Dte]]</f>
        <v>10996</v>
      </c>
      <c r="N58" s="7">
        <f>Table1[[#This Row],[Ac Tot Cyc Num]]/Table1[[#This Row],[Days since on Ops Dte]]</f>
        <v>3.6552382684612588</v>
      </c>
      <c r="O58" s="7">
        <f>Table1[[#This Row],[Ac Tot Tme Num]]/Table1[[#This Row],[Days since on Ops Dte]]</f>
        <v>8.0265551109494364</v>
      </c>
      <c r="P58" s="1">
        <f ca="1">INT((TODAY()-H58)/365)</f>
        <v>30</v>
      </c>
      <c r="Q58" s="1" t="s">
        <v>83</v>
      </c>
    </row>
    <row r="59" spans="1:17" x14ac:dyDescent="0.2">
      <c r="A59" s="1" t="s">
        <v>2</v>
      </c>
      <c r="B59" s="1" t="s">
        <v>42</v>
      </c>
      <c r="C59" s="1" t="s">
        <v>45</v>
      </c>
      <c r="D59" s="1" t="s">
        <v>86</v>
      </c>
      <c r="E59" s="1" t="s">
        <v>2</v>
      </c>
      <c r="F59" s="1" t="s">
        <v>44</v>
      </c>
      <c r="G59" s="1">
        <v>682</v>
      </c>
      <c r="H59" s="2">
        <v>33984</v>
      </c>
      <c r="I59" s="2">
        <v>33984</v>
      </c>
      <c r="J59" s="3">
        <v>41661</v>
      </c>
      <c r="K59" s="3">
        <v>91185</v>
      </c>
      <c r="L59" s="2">
        <v>44987</v>
      </c>
      <c r="M59" s="1">
        <f>Table1[[#This Row],[Pull Dte]]-Table1[[#This Row],[Mfg Dte]]</f>
        <v>11003</v>
      </c>
      <c r="N59" s="7">
        <f>Table1[[#This Row],[Ac Tot Cyc Num]]/Table1[[#This Row],[Days since on Ops Dte]]</f>
        <v>3.7863310006361903</v>
      </c>
      <c r="O59" s="7">
        <f>Table1[[#This Row],[Ac Tot Tme Num]]/Table1[[#This Row],[Days since on Ops Dte]]</f>
        <v>8.2872852858311372</v>
      </c>
      <c r="P59" s="1">
        <f ca="1">INT((TODAY()-H59)/365)</f>
        <v>30</v>
      </c>
      <c r="Q59" s="1" t="s">
        <v>83</v>
      </c>
    </row>
    <row r="60" spans="1:17" x14ac:dyDescent="0.2">
      <c r="A60" s="1" t="s">
        <v>2</v>
      </c>
      <c r="B60" s="1" t="s">
        <v>42</v>
      </c>
      <c r="C60" s="1" t="s">
        <v>45</v>
      </c>
      <c r="D60" s="1" t="s">
        <v>86</v>
      </c>
      <c r="E60" s="1" t="s">
        <v>2</v>
      </c>
      <c r="F60" s="1" t="s">
        <v>44</v>
      </c>
      <c r="G60" s="1">
        <v>683</v>
      </c>
      <c r="H60" s="2">
        <v>34046</v>
      </c>
      <c r="I60" s="2">
        <v>34046</v>
      </c>
      <c r="J60" s="3">
        <v>41081</v>
      </c>
      <c r="K60" s="3">
        <v>89873</v>
      </c>
      <c r="L60" s="2">
        <v>44987</v>
      </c>
      <c r="M60" s="1">
        <f>Table1[[#This Row],[Pull Dte]]-Table1[[#This Row],[Mfg Dte]]</f>
        <v>10941</v>
      </c>
      <c r="N60" s="7">
        <f>Table1[[#This Row],[Ac Tot Cyc Num]]/Table1[[#This Row],[Days since on Ops Dte]]</f>
        <v>3.7547756146604514</v>
      </c>
      <c r="O60" s="7">
        <f>Table1[[#This Row],[Ac Tot Tme Num]]/Table1[[#This Row],[Days since on Ops Dte]]</f>
        <v>8.2143314139475372</v>
      </c>
      <c r="P60" s="1">
        <f ca="1">INT((TODAY()-H60)/365)</f>
        <v>30</v>
      </c>
      <c r="Q60" s="1" t="s">
        <v>83</v>
      </c>
    </row>
    <row r="61" spans="1:17" x14ac:dyDescent="0.2">
      <c r="A61" s="1" t="s">
        <v>2</v>
      </c>
      <c r="B61" s="1" t="s">
        <v>42</v>
      </c>
      <c r="C61" s="1" t="s">
        <v>45</v>
      </c>
      <c r="D61" s="1" t="s">
        <v>86</v>
      </c>
      <c r="E61" s="1" t="s">
        <v>2</v>
      </c>
      <c r="F61" s="1" t="s">
        <v>44</v>
      </c>
      <c r="G61" s="1">
        <v>684</v>
      </c>
      <c r="H61" s="2">
        <v>34054</v>
      </c>
      <c r="I61" s="2">
        <v>34047</v>
      </c>
      <c r="J61" s="3">
        <v>39699</v>
      </c>
      <c r="K61" s="3">
        <v>94603</v>
      </c>
      <c r="L61" s="2">
        <v>44987</v>
      </c>
      <c r="M61" s="1">
        <f>Table1[[#This Row],[Pull Dte]]-Table1[[#This Row],[Mfg Dte]]</f>
        <v>10933</v>
      </c>
      <c r="N61" s="7">
        <f>Table1[[#This Row],[Ac Tot Cyc Num]]/Table1[[#This Row],[Days since on Ops Dte]]</f>
        <v>3.631116802341535</v>
      </c>
      <c r="O61" s="7">
        <f>Table1[[#This Row],[Ac Tot Tme Num]]/Table1[[#This Row],[Days since on Ops Dte]]</f>
        <v>8.6529772249153929</v>
      </c>
      <c r="P61" s="1">
        <f ca="1">INT((TODAY()-H61)/365)</f>
        <v>30</v>
      </c>
      <c r="Q61" s="1" t="s">
        <v>83</v>
      </c>
    </row>
    <row r="62" spans="1:17" x14ac:dyDescent="0.2">
      <c r="A62" s="1" t="s">
        <v>2</v>
      </c>
      <c r="B62" s="1" t="s">
        <v>42</v>
      </c>
      <c r="C62" s="1" t="s">
        <v>45</v>
      </c>
      <c r="D62" s="1" t="s">
        <v>86</v>
      </c>
      <c r="E62" s="1" t="s">
        <v>2</v>
      </c>
      <c r="F62" s="1" t="s">
        <v>44</v>
      </c>
      <c r="G62" s="1">
        <v>685</v>
      </c>
      <c r="H62" s="2">
        <v>34789</v>
      </c>
      <c r="I62" s="2">
        <v>34789</v>
      </c>
      <c r="J62" s="3">
        <v>36159</v>
      </c>
      <c r="K62" s="3">
        <v>90010</v>
      </c>
      <c r="L62" s="2">
        <v>44987</v>
      </c>
      <c r="M62" s="1">
        <f>Table1[[#This Row],[Pull Dte]]-Table1[[#This Row],[Mfg Dte]]</f>
        <v>10198</v>
      </c>
      <c r="N62" s="7">
        <f>Table1[[#This Row],[Ac Tot Cyc Num]]/Table1[[#This Row],[Days since on Ops Dte]]</f>
        <v>3.5456952343596781</v>
      </c>
      <c r="O62" s="7">
        <f>Table1[[#This Row],[Ac Tot Tme Num]]/Table1[[#This Row],[Days since on Ops Dte]]</f>
        <v>8.8262404393018237</v>
      </c>
      <c r="P62" s="1">
        <f ca="1">INT((TODAY()-H62)/365)</f>
        <v>27</v>
      </c>
      <c r="Q62" s="1" t="s">
        <v>83</v>
      </c>
    </row>
    <row r="63" spans="1:17" x14ac:dyDescent="0.2">
      <c r="A63" s="1" t="s">
        <v>2</v>
      </c>
      <c r="B63" s="1" t="s">
        <v>42</v>
      </c>
      <c r="C63" s="1" t="s">
        <v>45</v>
      </c>
      <c r="D63" s="1" t="s">
        <v>86</v>
      </c>
      <c r="E63" s="1" t="s">
        <v>2</v>
      </c>
      <c r="F63" s="1" t="s">
        <v>44</v>
      </c>
      <c r="G63" s="1">
        <v>686</v>
      </c>
      <c r="H63" s="2">
        <v>34962</v>
      </c>
      <c r="I63" s="2">
        <v>34962</v>
      </c>
      <c r="J63" s="3">
        <v>34293</v>
      </c>
      <c r="K63" s="3">
        <v>80134</v>
      </c>
      <c r="L63" s="2">
        <v>44987</v>
      </c>
      <c r="M63" s="1">
        <f>Table1[[#This Row],[Pull Dte]]-Table1[[#This Row],[Mfg Dte]]</f>
        <v>10025</v>
      </c>
      <c r="N63" s="7">
        <f>Table1[[#This Row],[Ac Tot Cyc Num]]/Table1[[#This Row],[Days since on Ops Dte]]</f>
        <v>3.4207481296758107</v>
      </c>
      <c r="O63" s="7">
        <f>Table1[[#This Row],[Ac Tot Tme Num]]/Table1[[#This Row],[Days since on Ops Dte]]</f>
        <v>7.9934164588528676</v>
      </c>
      <c r="P63" s="1">
        <f ca="1">INT((TODAY()-H63)/365)</f>
        <v>27</v>
      </c>
      <c r="Q63" s="1" t="s">
        <v>83</v>
      </c>
    </row>
    <row r="64" spans="1:17" x14ac:dyDescent="0.2">
      <c r="A64" s="1" t="s">
        <v>2</v>
      </c>
      <c r="B64" s="1" t="s">
        <v>42</v>
      </c>
      <c r="C64" s="1" t="s">
        <v>45</v>
      </c>
      <c r="D64" s="1" t="s">
        <v>86</v>
      </c>
      <c r="E64" s="1" t="s">
        <v>2</v>
      </c>
      <c r="F64" s="1" t="s">
        <v>44</v>
      </c>
      <c r="G64" s="1">
        <v>687</v>
      </c>
      <c r="H64" s="2">
        <v>35919</v>
      </c>
      <c r="I64" s="2">
        <v>35944</v>
      </c>
      <c r="J64" s="3">
        <v>32515</v>
      </c>
      <c r="K64" s="3">
        <v>75870</v>
      </c>
      <c r="L64" s="2">
        <v>44987</v>
      </c>
      <c r="M64" s="1">
        <f>Table1[[#This Row],[Pull Dte]]-Table1[[#This Row],[Mfg Dte]]</f>
        <v>9068</v>
      </c>
      <c r="N64" s="7">
        <f>Table1[[#This Row],[Ac Tot Cyc Num]]/Table1[[#This Row],[Days since on Ops Dte]]</f>
        <v>3.5856859285399207</v>
      </c>
      <c r="O64" s="7">
        <f>Table1[[#This Row],[Ac Tot Tme Num]]/Table1[[#This Row],[Days since on Ops Dte]]</f>
        <v>8.3667842964269958</v>
      </c>
      <c r="P64" s="1">
        <f ca="1">INT((TODAY()-H64)/365)</f>
        <v>24</v>
      </c>
      <c r="Q64" s="1" t="s">
        <v>83</v>
      </c>
    </row>
    <row r="65" spans="1:17" x14ac:dyDescent="0.2">
      <c r="A65" s="1" t="s">
        <v>2</v>
      </c>
      <c r="B65" s="1" t="s">
        <v>42</v>
      </c>
      <c r="C65" s="1" t="s">
        <v>45</v>
      </c>
      <c r="D65" s="1" t="s">
        <v>86</v>
      </c>
      <c r="E65" s="1" t="s">
        <v>2</v>
      </c>
      <c r="F65" s="1" t="s">
        <v>44</v>
      </c>
      <c r="G65" s="1">
        <v>688</v>
      </c>
      <c r="H65" s="2">
        <v>35935</v>
      </c>
      <c r="I65" s="2">
        <v>35950</v>
      </c>
      <c r="J65" s="3">
        <v>32454</v>
      </c>
      <c r="K65" s="3">
        <v>76271</v>
      </c>
      <c r="L65" s="2">
        <v>44987</v>
      </c>
      <c r="M65" s="1">
        <f>Table1[[#This Row],[Pull Dte]]-Table1[[#This Row],[Mfg Dte]]</f>
        <v>9052</v>
      </c>
      <c r="N65" s="7">
        <f>Table1[[#This Row],[Ac Tot Cyc Num]]/Table1[[#This Row],[Days since on Ops Dte]]</f>
        <v>3.5852850198851081</v>
      </c>
      <c r="O65" s="7">
        <f>Table1[[#This Row],[Ac Tot Tme Num]]/Table1[[#This Row],[Days since on Ops Dte]]</f>
        <v>8.4258727353071148</v>
      </c>
      <c r="P65" s="1">
        <f ca="1">INT((TODAY()-H65)/365)</f>
        <v>24</v>
      </c>
      <c r="Q65" s="1" t="s">
        <v>83</v>
      </c>
    </row>
    <row r="66" spans="1:17" x14ac:dyDescent="0.2">
      <c r="A66" s="1" t="s">
        <v>2</v>
      </c>
      <c r="B66" s="1" t="s">
        <v>42</v>
      </c>
      <c r="C66" s="1" t="s">
        <v>45</v>
      </c>
      <c r="D66" s="1" t="s">
        <v>86</v>
      </c>
      <c r="E66" s="1" t="s">
        <v>2</v>
      </c>
      <c r="F66" s="1" t="s">
        <v>44</v>
      </c>
      <c r="G66" s="1">
        <v>689</v>
      </c>
      <c r="H66" s="2">
        <v>35964</v>
      </c>
      <c r="I66" s="2">
        <v>35975</v>
      </c>
      <c r="J66" s="3">
        <v>30591</v>
      </c>
      <c r="K66" s="3">
        <v>71523</v>
      </c>
      <c r="L66" s="2">
        <v>44987</v>
      </c>
      <c r="M66" s="1">
        <f>Table1[[#This Row],[Pull Dte]]-Table1[[#This Row],[Mfg Dte]]</f>
        <v>9023</v>
      </c>
      <c r="N66" s="7">
        <f>Table1[[#This Row],[Ac Tot Cyc Num]]/Table1[[#This Row],[Days since on Ops Dte]]</f>
        <v>3.3903358084894157</v>
      </c>
      <c r="O66" s="7">
        <f>Table1[[#This Row],[Ac Tot Tme Num]]/Table1[[#This Row],[Days since on Ops Dte]]</f>
        <v>7.9267427684805494</v>
      </c>
      <c r="P66" s="1">
        <f ca="1">INT((TODAY()-H66)/365)</f>
        <v>24</v>
      </c>
      <c r="Q66" s="1" t="s">
        <v>83</v>
      </c>
    </row>
    <row r="67" spans="1:17" x14ac:dyDescent="0.2">
      <c r="A67" s="1" t="s">
        <v>2</v>
      </c>
      <c r="B67" s="1" t="s">
        <v>42</v>
      </c>
      <c r="C67" s="1" t="s">
        <v>45</v>
      </c>
      <c r="D67" s="1" t="s">
        <v>86</v>
      </c>
      <c r="E67" s="1" t="s">
        <v>2</v>
      </c>
      <c r="F67" s="1" t="s">
        <v>44</v>
      </c>
      <c r="G67" s="1">
        <v>690</v>
      </c>
      <c r="H67" s="2">
        <v>35972</v>
      </c>
      <c r="I67" s="2">
        <v>35983</v>
      </c>
      <c r="J67" s="3">
        <v>31023</v>
      </c>
      <c r="K67" s="3">
        <v>72188</v>
      </c>
      <c r="L67" s="2">
        <v>44987</v>
      </c>
      <c r="M67" s="1">
        <f>Table1[[#This Row],[Pull Dte]]-Table1[[#This Row],[Mfg Dte]]</f>
        <v>9015</v>
      </c>
      <c r="N67" s="7">
        <f>Table1[[#This Row],[Ac Tot Cyc Num]]/Table1[[#This Row],[Days since on Ops Dte]]</f>
        <v>3.4412645590682196</v>
      </c>
      <c r="O67" s="7">
        <f>Table1[[#This Row],[Ac Tot Tme Num]]/Table1[[#This Row],[Days since on Ops Dte]]</f>
        <v>8.0075429839156964</v>
      </c>
      <c r="P67" s="1">
        <f ca="1">INT((TODAY()-H67)/365)</f>
        <v>24</v>
      </c>
      <c r="Q67" s="1" t="s">
        <v>83</v>
      </c>
    </row>
    <row r="68" spans="1:17" x14ac:dyDescent="0.2">
      <c r="A68" s="1" t="s">
        <v>2</v>
      </c>
      <c r="B68" s="1" t="s">
        <v>42</v>
      </c>
      <c r="C68" s="1" t="s">
        <v>45</v>
      </c>
      <c r="D68" s="1" t="s">
        <v>86</v>
      </c>
      <c r="E68" s="1" t="s">
        <v>2</v>
      </c>
      <c r="F68" s="1" t="s">
        <v>44</v>
      </c>
      <c r="G68" s="1">
        <v>691</v>
      </c>
      <c r="H68" s="2">
        <v>35451</v>
      </c>
      <c r="I68" s="2">
        <v>35458</v>
      </c>
      <c r="J68" s="3">
        <v>32764</v>
      </c>
      <c r="K68" s="3">
        <v>77583</v>
      </c>
      <c r="L68" s="2">
        <v>44987</v>
      </c>
      <c r="M68" s="1">
        <f>Table1[[#This Row],[Pull Dte]]-Table1[[#This Row],[Mfg Dte]]</f>
        <v>9536</v>
      </c>
      <c r="N68" s="7">
        <f>Table1[[#This Row],[Ac Tot Cyc Num]]/Table1[[#This Row],[Days since on Ops Dte]]</f>
        <v>3.4358221476510069</v>
      </c>
      <c r="O68" s="7">
        <f>Table1[[#This Row],[Ac Tot Tme Num]]/Table1[[#This Row],[Days since on Ops Dte]]</f>
        <v>8.1358011744966436</v>
      </c>
      <c r="P68" s="1">
        <f ca="1">INT((TODAY()-H68)/365)</f>
        <v>26</v>
      </c>
      <c r="Q68" s="1" t="s">
        <v>83</v>
      </c>
    </row>
    <row r="69" spans="1:17" x14ac:dyDescent="0.2">
      <c r="A69" s="1" t="s">
        <v>2</v>
      </c>
      <c r="B69" s="1" t="s">
        <v>42</v>
      </c>
      <c r="C69" s="1" t="s">
        <v>45</v>
      </c>
      <c r="D69" s="1" t="s">
        <v>86</v>
      </c>
      <c r="E69" s="1" t="s">
        <v>2</v>
      </c>
      <c r="F69" s="1" t="s">
        <v>44</v>
      </c>
      <c r="G69" s="1">
        <v>692</v>
      </c>
      <c r="H69" s="2">
        <v>36041</v>
      </c>
      <c r="I69" s="2">
        <v>36052</v>
      </c>
      <c r="J69" s="3">
        <v>31074</v>
      </c>
      <c r="K69" s="3">
        <v>73420</v>
      </c>
      <c r="L69" s="2">
        <v>44987</v>
      </c>
      <c r="M69" s="1">
        <f>Table1[[#This Row],[Pull Dte]]-Table1[[#This Row],[Mfg Dte]]</f>
        <v>8946</v>
      </c>
      <c r="N69" s="7">
        <f>Table1[[#This Row],[Ac Tot Cyc Num]]/Table1[[#This Row],[Days since on Ops Dte]]</f>
        <v>3.4735077129443326</v>
      </c>
      <c r="O69" s="7">
        <f>Table1[[#This Row],[Ac Tot Tme Num]]/Table1[[#This Row],[Days since on Ops Dte]]</f>
        <v>8.2070198971607429</v>
      </c>
      <c r="P69" s="1">
        <f ca="1">INT((TODAY()-H69)/365)</f>
        <v>24</v>
      </c>
      <c r="Q69" s="1" t="s">
        <v>83</v>
      </c>
    </row>
    <row r="70" spans="1:17" x14ac:dyDescent="0.2">
      <c r="A70" s="1" t="s">
        <v>2</v>
      </c>
      <c r="B70" s="1" t="s">
        <v>42</v>
      </c>
      <c r="C70" s="1" t="s">
        <v>45</v>
      </c>
      <c r="D70" s="1" t="s">
        <v>86</v>
      </c>
      <c r="E70" s="1" t="s">
        <v>2</v>
      </c>
      <c r="F70" s="1" t="s">
        <v>44</v>
      </c>
      <c r="G70" s="1">
        <v>693</v>
      </c>
      <c r="H70" s="2">
        <v>36084</v>
      </c>
      <c r="I70" s="2">
        <v>36102</v>
      </c>
      <c r="J70" s="3">
        <v>30350</v>
      </c>
      <c r="K70" s="3">
        <v>77895</v>
      </c>
      <c r="L70" s="2">
        <v>44987</v>
      </c>
      <c r="M70" s="1">
        <f>Table1[[#This Row],[Pull Dte]]-Table1[[#This Row],[Mfg Dte]]</f>
        <v>8903</v>
      </c>
      <c r="N70" s="7">
        <f>Table1[[#This Row],[Ac Tot Cyc Num]]/Table1[[#This Row],[Days since on Ops Dte]]</f>
        <v>3.4089632708075928</v>
      </c>
      <c r="O70" s="7">
        <f>Table1[[#This Row],[Ac Tot Tme Num]]/Table1[[#This Row],[Days since on Ops Dte]]</f>
        <v>8.7492979894417608</v>
      </c>
      <c r="P70" s="1">
        <f ca="1">INT((TODAY()-H70)/365)</f>
        <v>24</v>
      </c>
      <c r="Q70" s="1" t="s">
        <v>83</v>
      </c>
    </row>
    <row r="71" spans="1:17" x14ac:dyDescent="0.2">
      <c r="A71" s="1" t="s">
        <v>2</v>
      </c>
      <c r="B71" s="1" t="s">
        <v>42</v>
      </c>
      <c r="C71" s="1" t="s">
        <v>45</v>
      </c>
      <c r="D71" s="1" t="s">
        <v>86</v>
      </c>
      <c r="E71" s="1" t="s">
        <v>2</v>
      </c>
      <c r="F71" s="1" t="s">
        <v>44</v>
      </c>
      <c r="G71" s="1">
        <v>694</v>
      </c>
      <c r="H71" s="2">
        <v>36109</v>
      </c>
      <c r="I71" s="2">
        <v>36143</v>
      </c>
      <c r="J71" s="3">
        <v>30375</v>
      </c>
      <c r="K71" s="3">
        <v>79047</v>
      </c>
      <c r="L71" s="2">
        <v>44987</v>
      </c>
      <c r="M71" s="1">
        <f>Table1[[#This Row],[Pull Dte]]-Table1[[#This Row],[Mfg Dte]]</f>
        <v>8878</v>
      </c>
      <c r="N71" s="7">
        <f>Table1[[#This Row],[Ac Tot Cyc Num]]/Table1[[#This Row],[Days since on Ops Dte]]</f>
        <v>3.4213786888938951</v>
      </c>
      <c r="O71" s="7">
        <f>Table1[[#This Row],[Ac Tot Tme Num]]/Table1[[#This Row],[Days since on Ops Dte]]</f>
        <v>8.9036945257940978</v>
      </c>
      <c r="P71" s="1">
        <f ca="1">INT((TODAY()-H71)/365)</f>
        <v>24</v>
      </c>
      <c r="Q71" s="1" t="s">
        <v>83</v>
      </c>
    </row>
    <row r="72" spans="1:17" x14ac:dyDescent="0.2">
      <c r="A72" s="1" t="s">
        <v>2</v>
      </c>
      <c r="B72" s="1" t="s">
        <v>42</v>
      </c>
      <c r="C72" s="1" t="s">
        <v>45</v>
      </c>
      <c r="D72" s="1" t="s">
        <v>86</v>
      </c>
      <c r="E72" s="1" t="s">
        <v>2</v>
      </c>
      <c r="F72" s="1" t="s">
        <v>44</v>
      </c>
      <c r="G72" s="1">
        <v>695</v>
      </c>
      <c r="H72" s="2">
        <v>36140</v>
      </c>
      <c r="I72" s="2">
        <v>36160</v>
      </c>
      <c r="J72" s="3">
        <v>30665</v>
      </c>
      <c r="K72" s="3">
        <v>78861</v>
      </c>
      <c r="L72" s="2">
        <v>44987</v>
      </c>
      <c r="M72" s="1">
        <f>Table1[[#This Row],[Pull Dte]]-Table1[[#This Row],[Mfg Dte]]</f>
        <v>8847</v>
      </c>
      <c r="N72" s="7">
        <f>Table1[[#This Row],[Ac Tot Cyc Num]]/Table1[[#This Row],[Days since on Ops Dte]]</f>
        <v>3.46614671640104</v>
      </c>
      <c r="O72" s="7">
        <f>Table1[[#This Row],[Ac Tot Tme Num]]/Table1[[#This Row],[Days since on Ops Dte]]</f>
        <v>8.9138691081722623</v>
      </c>
      <c r="P72" s="1">
        <f ca="1">INT((TODAY()-H72)/365)</f>
        <v>24</v>
      </c>
      <c r="Q72" s="1" t="s">
        <v>83</v>
      </c>
    </row>
    <row r="73" spans="1:17" x14ac:dyDescent="0.2">
      <c r="A73" s="1" t="s">
        <v>2</v>
      </c>
      <c r="B73" s="1" t="s">
        <v>42</v>
      </c>
      <c r="C73" s="1" t="s">
        <v>45</v>
      </c>
      <c r="D73" s="1" t="s">
        <v>86</v>
      </c>
      <c r="E73" s="1" t="s">
        <v>2</v>
      </c>
      <c r="F73" s="1" t="s">
        <v>44</v>
      </c>
      <c r="G73" s="1">
        <v>696</v>
      </c>
      <c r="H73" s="2">
        <v>36187</v>
      </c>
      <c r="I73" s="2">
        <v>36203</v>
      </c>
      <c r="J73" s="3">
        <v>30048</v>
      </c>
      <c r="K73" s="3">
        <v>77993</v>
      </c>
      <c r="L73" s="2">
        <v>44987</v>
      </c>
      <c r="M73" s="1">
        <f>Table1[[#This Row],[Pull Dte]]-Table1[[#This Row],[Mfg Dte]]</f>
        <v>8800</v>
      </c>
      <c r="N73" s="7">
        <f>Table1[[#This Row],[Ac Tot Cyc Num]]/Table1[[#This Row],[Days since on Ops Dte]]</f>
        <v>3.4145454545454546</v>
      </c>
      <c r="O73" s="7">
        <f>Table1[[#This Row],[Ac Tot Tme Num]]/Table1[[#This Row],[Days since on Ops Dte]]</f>
        <v>8.8628409090909095</v>
      </c>
      <c r="P73" s="1">
        <f ca="1">INT((TODAY()-H73)/365)</f>
        <v>24</v>
      </c>
      <c r="Q73" s="1" t="s">
        <v>83</v>
      </c>
    </row>
    <row r="74" spans="1:17" x14ac:dyDescent="0.2">
      <c r="A74" s="1" t="s">
        <v>2</v>
      </c>
      <c r="B74" s="1" t="s">
        <v>42</v>
      </c>
      <c r="C74" s="1" t="s">
        <v>45</v>
      </c>
      <c r="D74" s="1" t="s">
        <v>86</v>
      </c>
      <c r="E74" s="1" t="s">
        <v>2</v>
      </c>
      <c r="F74" s="1" t="s">
        <v>44</v>
      </c>
      <c r="G74" s="1">
        <v>697</v>
      </c>
      <c r="H74" s="2">
        <v>36373</v>
      </c>
      <c r="I74" s="2">
        <v>36386</v>
      </c>
      <c r="J74" s="3">
        <v>29392</v>
      </c>
      <c r="K74" s="3">
        <v>75292</v>
      </c>
      <c r="L74" s="2">
        <v>44987</v>
      </c>
      <c r="M74" s="1">
        <f>Table1[[#This Row],[Pull Dte]]-Table1[[#This Row],[Mfg Dte]]</f>
        <v>8614</v>
      </c>
      <c r="N74" s="7">
        <f>Table1[[#This Row],[Ac Tot Cyc Num]]/Table1[[#This Row],[Days since on Ops Dte]]</f>
        <v>3.4121198049686559</v>
      </c>
      <c r="O74" s="7">
        <f>Table1[[#This Row],[Ac Tot Tme Num]]/Table1[[#This Row],[Days since on Ops Dte]]</f>
        <v>8.7406547480845127</v>
      </c>
      <c r="P74" s="1">
        <f ca="1">INT((TODAY()-H74)/365)</f>
        <v>23</v>
      </c>
      <c r="Q74" s="1" t="s">
        <v>83</v>
      </c>
    </row>
    <row r="75" spans="1:17" x14ac:dyDescent="0.2">
      <c r="A75" s="1" t="s">
        <v>2</v>
      </c>
      <c r="B75" s="1" t="s">
        <v>42</v>
      </c>
      <c r="C75" s="1" t="s">
        <v>45</v>
      </c>
      <c r="D75" s="1" t="s">
        <v>86</v>
      </c>
      <c r="E75" s="1" t="s">
        <v>2</v>
      </c>
      <c r="F75" s="1" t="s">
        <v>44</v>
      </c>
      <c r="G75" s="1">
        <v>698</v>
      </c>
      <c r="H75" s="2">
        <v>36403</v>
      </c>
      <c r="I75" s="2">
        <v>36410</v>
      </c>
      <c r="J75" s="3">
        <v>29200</v>
      </c>
      <c r="K75" s="3">
        <v>74742</v>
      </c>
      <c r="L75" s="2">
        <v>44987</v>
      </c>
      <c r="M75" s="1">
        <f>Table1[[#This Row],[Pull Dte]]-Table1[[#This Row],[Mfg Dte]]</f>
        <v>8584</v>
      </c>
      <c r="N75" s="7">
        <f>Table1[[#This Row],[Ac Tot Cyc Num]]/Table1[[#This Row],[Days since on Ops Dte]]</f>
        <v>3.4016775396085741</v>
      </c>
      <c r="O75" s="7">
        <f>Table1[[#This Row],[Ac Tot Tme Num]]/Table1[[#This Row],[Days since on Ops Dte]]</f>
        <v>8.7071295433364391</v>
      </c>
      <c r="P75" s="1">
        <f ca="1">INT((TODAY()-H75)/365)</f>
        <v>23</v>
      </c>
      <c r="Q75" s="1" t="s">
        <v>83</v>
      </c>
    </row>
    <row r="76" spans="1:17" x14ac:dyDescent="0.2">
      <c r="A76" s="1" t="s">
        <v>2</v>
      </c>
      <c r="B76" s="1" t="s">
        <v>42</v>
      </c>
      <c r="C76" s="1" t="s">
        <v>45</v>
      </c>
      <c r="D76" s="1" t="s">
        <v>86</v>
      </c>
      <c r="E76" s="1" t="s">
        <v>2</v>
      </c>
      <c r="F76" s="1" t="s">
        <v>44</v>
      </c>
      <c r="G76" s="1">
        <v>699</v>
      </c>
      <c r="H76" s="2">
        <v>36415</v>
      </c>
      <c r="I76" s="2">
        <v>36420</v>
      </c>
      <c r="J76" s="3">
        <v>28748</v>
      </c>
      <c r="K76" s="3">
        <v>76036</v>
      </c>
      <c r="L76" s="2">
        <v>44987</v>
      </c>
      <c r="M76" s="1">
        <f>Table1[[#This Row],[Pull Dte]]-Table1[[#This Row],[Mfg Dte]]</f>
        <v>8572</v>
      </c>
      <c r="N76" s="7">
        <f>Table1[[#This Row],[Ac Tot Cyc Num]]/Table1[[#This Row],[Days since on Ops Dte]]</f>
        <v>3.3537097526831543</v>
      </c>
      <c r="O76" s="7">
        <f>Table1[[#This Row],[Ac Tot Tme Num]]/Table1[[#This Row],[Days since on Ops Dte]]</f>
        <v>8.8702753149790006</v>
      </c>
      <c r="P76" s="1">
        <f ca="1">INT((TODAY()-H76)/365)</f>
        <v>23</v>
      </c>
      <c r="Q76" s="1" t="s">
        <v>83</v>
      </c>
    </row>
    <row r="77" spans="1:17" x14ac:dyDescent="0.2">
      <c r="A77" s="1" t="s">
        <v>2</v>
      </c>
      <c r="B77" s="1" t="s">
        <v>28</v>
      </c>
      <c r="C77" s="1">
        <v>321</v>
      </c>
      <c r="D77" s="1">
        <v>321</v>
      </c>
      <c r="E77" s="1" t="s">
        <v>2</v>
      </c>
      <c r="F77" s="1" t="s">
        <v>30</v>
      </c>
      <c r="G77" s="1">
        <v>1001</v>
      </c>
      <c r="H77" s="2">
        <v>43874</v>
      </c>
      <c r="I77" s="2">
        <v>43882</v>
      </c>
      <c r="J77" s="3">
        <v>3929</v>
      </c>
      <c r="K77" s="3">
        <v>8544</v>
      </c>
      <c r="L77" s="2">
        <v>44987</v>
      </c>
      <c r="M77" s="1">
        <f>Table1[[#This Row],[Pull Dte]]-Table1[[#This Row],[Mfg Dte]]</f>
        <v>1113</v>
      </c>
      <c r="N77" s="7">
        <f>Table1[[#This Row],[Ac Tot Cyc Num]]/Table1[[#This Row],[Days since on Ops Dte]]</f>
        <v>3.5300988319856246</v>
      </c>
      <c r="O77" s="7">
        <f>Table1[[#This Row],[Ac Tot Tme Num]]/Table1[[#This Row],[Days since on Ops Dte]]</f>
        <v>7.6765498652291102</v>
      </c>
      <c r="P77" s="1">
        <f ca="1">INT((TODAY()-H77)/365)</f>
        <v>3</v>
      </c>
      <c r="Q77" s="1" t="s">
        <v>83</v>
      </c>
    </row>
    <row r="78" spans="1:17" x14ac:dyDescent="0.2">
      <c r="A78" s="1" t="s">
        <v>2</v>
      </c>
      <c r="B78" s="1" t="s">
        <v>28</v>
      </c>
      <c r="C78" s="1">
        <v>321</v>
      </c>
      <c r="D78" s="1">
        <v>321</v>
      </c>
      <c r="E78" s="1" t="s">
        <v>2</v>
      </c>
      <c r="F78" s="1" t="s">
        <v>30</v>
      </c>
      <c r="G78" s="1">
        <v>1002</v>
      </c>
      <c r="H78" s="2">
        <v>43902</v>
      </c>
      <c r="I78" s="2">
        <v>43914</v>
      </c>
      <c r="J78" s="3">
        <v>4016</v>
      </c>
      <c r="K78" s="3">
        <v>9040</v>
      </c>
      <c r="L78" s="2">
        <v>44987</v>
      </c>
      <c r="M78" s="1">
        <f>Table1[[#This Row],[Pull Dte]]-Table1[[#This Row],[Mfg Dte]]</f>
        <v>1085</v>
      </c>
      <c r="N78" s="7">
        <f>Table1[[#This Row],[Ac Tot Cyc Num]]/Table1[[#This Row],[Days since on Ops Dte]]</f>
        <v>3.7013824884792625</v>
      </c>
      <c r="O78" s="7">
        <f>Table1[[#This Row],[Ac Tot Tme Num]]/Table1[[#This Row],[Days since on Ops Dte]]</f>
        <v>8.3317972350230409</v>
      </c>
      <c r="P78" s="1">
        <f ca="1">INT((TODAY()-H78)/365)</f>
        <v>3</v>
      </c>
      <c r="Q78" s="1" t="s">
        <v>83</v>
      </c>
    </row>
    <row r="79" spans="1:17" x14ac:dyDescent="0.2">
      <c r="A79" s="1" t="s">
        <v>2</v>
      </c>
      <c r="B79" s="1" t="s">
        <v>28</v>
      </c>
      <c r="C79" s="1">
        <v>321</v>
      </c>
      <c r="D79" s="1">
        <v>321</v>
      </c>
      <c r="E79" s="1" t="s">
        <v>2</v>
      </c>
      <c r="F79" s="1" t="s">
        <v>30</v>
      </c>
      <c r="G79" s="1">
        <v>1003</v>
      </c>
      <c r="H79" s="2">
        <v>44070</v>
      </c>
      <c r="I79" s="2">
        <v>44084</v>
      </c>
      <c r="J79" s="3">
        <v>3549</v>
      </c>
      <c r="K79" s="3">
        <v>6990</v>
      </c>
      <c r="L79" s="2">
        <v>44987</v>
      </c>
      <c r="M79" s="1">
        <f>Table1[[#This Row],[Pull Dte]]-Table1[[#This Row],[Mfg Dte]]</f>
        <v>917</v>
      </c>
      <c r="N79" s="7">
        <f>Table1[[#This Row],[Ac Tot Cyc Num]]/Table1[[#This Row],[Days since on Ops Dte]]</f>
        <v>3.8702290076335877</v>
      </c>
      <c r="O79" s="7">
        <f>Table1[[#This Row],[Ac Tot Tme Num]]/Table1[[#This Row],[Days since on Ops Dte]]</f>
        <v>7.6226826608506002</v>
      </c>
      <c r="P79" s="1">
        <f ca="1">INT((TODAY()-H79)/365)</f>
        <v>2</v>
      </c>
      <c r="Q79" s="1" t="s">
        <v>83</v>
      </c>
    </row>
    <row r="80" spans="1:17" x14ac:dyDescent="0.2">
      <c r="A80" s="1" t="s">
        <v>2</v>
      </c>
      <c r="B80" s="1" t="s">
        <v>28</v>
      </c>
      <c r="C80" s="1">
        <v>321</v>
      </c>
      <c r="D80" s="1">
        <v>321</v>
      </c>
      <c r="E80" s="1" t="s">
        <v>2</v>
      </c>
      <c r="F80" s="1" t="s">
        <v>30</v>
      </c>
      <c r="G80" s="1">
        <v>1004</v>
      </c>
      <c r="H80" s="2">
        <v>44070</v>
      </c>
      <c r="I80" s="2">
        <v>44092</v>
      </c>
      <c r="J80" s="3">
        <v>3545</v>
      </c>
      <c r="K80" s="3">
        <v>7000</v>
      </c>
      <c r="L80" s="2">
        <v>44987</v>
      </c>
      <c r="M80" s="1">
        <f>Table1[[#This Row],[Pull Dte]]-Table1[[#This Row],[Mfg Dte]]</f>
        <v>917</v>
      </c>
      <c r="N80" s="7">
        <f>Table1[[#This Row],[Ac Tot Cyc Num]]/Table1[[#This Row],[Days since on Ops Dte]]</f>
        <v>3.8658669574700109</v>
      </c>
      <c r="O80" s="7">
        <f>Table1[[#This Row],[Ac Tot Tme Num]]/Table1[[#This Row],[Days since on Ops Dte]]</f>
        <v>7.6335877862595423</v>
      </c>
      <c r="P80" s="1">
        <f ca="1">INT((TODAY()-H80)/365)</f>
        <v>2</v>
      </c>
      <c r="Q80" s="1" t="s">
        <v>83</v>
      </c>
    </row>
    <row r="81" spans="1:17" x14ac:dyDescent="0.2">
      <c r="A81" s="1" t="s">
        <v>2</v>
      </c>
      <c r="B81" s="1" t="s">
        <v>28</v>
      </c>
      <c r="C81" s="1">
        <v>321</v>
      </c>
      <c r="D81" s="1">
        <v>321</v>
      </c>
      <c r="E81" s="1" t="s">
        <v>2</v>
      </c>
      <c r="F81" s="1" t="s">
        <v>30</v>
      </c>
      <c r="G81" s="1">
        <v>1005</v>
      </c>
      <c r="H81" s="2">
        <v>44098</v>
      </c>
      <c r="I81" s="2">
        <v>44098</v>
      </c>
      <c r="J81" s="3">
        <v>3612</v>
      </c>
      <c r="K81" s="3">
        <v>7048</v>
      </c>
      <c r="L81" s="2">
        <v>44987</v>
      </c>
      <c r="M81" s="1">
        <f>Table1[[#This Row],[Pull Dte]]-Table1[[#This Row],[Mfg Dte]]</f>
        <v>889</v>
      </c>
      <c r="N81" s="7">
        <f>Table1[[#This Row],[Ac Tot Cyc Num]]/Table1[[#This Row],[Days since on Ops Dte]]</f>
        <v>4.0629921259842519</v>
      </c>
      <c r="O81" s="7">
        <f>Table1[[#This Row],[Ac Tot Tme Num]]/Table1[[#This Row],[Days since on Ops Dte]]</f>
        <v>7.928008998875141</v>
      </c>
      <c r="P81" s="1">
        <f ca="1">INT((TODAY()-H81)/365)</f>
        <v>2</v>
      </c>
      <c r="Q81" s="1" t="s">
        <v>83</v>
      </c>
    </row>
    <row r="82" spans="1:17" x14ac:dyDescent="0.2">
      <c r="A82" s="1" t="s">
        <v>2</v>
      </c>
      <c r="B82" s="1" t="s">
        <v>28</v>
      </c>
      <c r="C82" s="1">
        <v>321</v>
      </c>
      <c r="D82" s="1">
        <v>321</v>
      </c>
      <c r="E82" s="1" t="s">
        <v>2</v>
      </c>
      <c r="F82" s="1" t="s">
        <v>30</v>
      </c>
      <c r="G82" s="1">
        <v>1006</v>
      </c>
      <c r="H82" s="2">
        <v>44111</v>
      </c>
      <c r="I82" s="2">
        <v>44112</v>
      </c>
      <c r="J82" s="3">
        <v>3540</v>
      </c>
      <c r="K82" s="3">
        <v>6876</v>
      </c>
      <c r="L82" s="2">
        <v>44987</v>
      </c>
      <c r="M82" s="1">
        <f>Table1[[#This Row],[Pull Dte]]-Table1[[#This Row],[Mfg Dte]]</f>
        <v>876</v>
      </c>
      <c r="N82" s="7">
        <f>Table1[[#This Row],[Ac Tot Cyc Num]]/Table1[[#This Row],[Days since on Ops Dte]]</f>
        <v>4.0410958904109586</v>
      </c>
      <c r="O82" s="7">
        <f>Table1[[#This Row],[Ac Tot Tme Num]]/Table1[[#This Row],[Days since on Ops Dte]]</f>
        <v>7.8493150684931505</v>
      </c>
      <c r="P82" s="1">
        <f ca="1">INT((TODAY()-H82)/365)</f>
        <v>2</v>
      </c>
      <c r="Q82" s="1" t="s">
        <v>83</v>
      </c>
    </row>
    <row r="83" spans="1:17" x14ac:dyDescent="0.2">
      <c r="A83" s="1" t="s">
        <v>2</v>
      </c>
      <c r="B83" s="1" t="s">
        <v>28</v>
      </c>
      <c r="C83" s="1">
        <v>321</v>
      </c>
      <c r="D83" s="1">
        <v>321</v>
      </c>
      <c r="E83" s="1" t="s">
        <v>2</v>
      </c>
      <c r="F83" s="1" t="s">
        <v>30</v>
      </c>
      <c r="G83" s="1">
        <v>1007</v>
      </c>
      <c r="H83" s="2">
        <v>44147</v>
      </c>
      <c r="I83" s="2">
        <v>44148</v>
      </c>
      <c r="J83" s="3">
        <v>3405</v>
      </c>
      <c r="K83" s="3">
        <v>6676</v>
      </c>
      <c r="L83" s="2">
        <v>44987</v>
      </c>
      <c r="M83" s="1">
        <f>Table1[[#This Row],[Pull Dte]]-Table1[[#This Row],[Mfg Dte]]</f>
        <v>840</v>
      </c>
      <c r="N83" s="7">
        <f>Table1[[#This Row],[Ac Tot Cyc Num]]/Table1[[#This Row],[Days since on Ops Dte]]</f>
        <v>4.0535714285714288</v>
      </c>
      <c r="O83" s="7">
        <f>Table1[[#This Row],[Ac Tot Tme Num]]/Table1[[#This Row],[Days since on Ops Dte]]</f>
        <v>7.9476190476190478</v>
      </c>
      <c r="P83" s="1">
        <f ca="1">INT((TODAY()-H83)/365)</f>
        <v>2</v>
      </c>
      <c r="Q83" s="1" t="s">
        <v>83</v>
      </c>
    </row>
    <row r="84" spans="1:17" x14ac:dyDescent="0.2">
      <c r="A84" s="1" t="s">
        <v>2</v>
      </c>
      <c r="B84" s="1" t="s">
        <v>28</v>
      </c>
      <c r="C84" s="1">
        <v>321</v>
      </c>
      <c r="D84" s="1">
        <v>321</v>
      </c>
      <c r="E84" s="1" t="s">
        <v>2</v>
      </c>
      <c r="F84" s="1" t="s">
        <v>30</v>
      </c>
      <c r="G84" s="1">
        <v>1008</v>
      </c>
      <c r="H84" s="2">
        <v>44272</v>
      </c>
      <c r="I84" s="2">
        <v>44272</v>
      </c>
      <c r="J84" s="3">
        <v>2732</v>
      </c>
      <c r="K84" s="3">
        <v>6104</v>
      </c>
      <c r="L84" s="2">
        <v>44987</v>
      </c>
      <c r="M84" s="1">
        <f>Table1[[#This Row],[Pull Dte]]-Table1[[#This Row],[Mfg Dte]]</f>
        <v>715</v>
      </c>
      <c r="N84" s="7">
        <f>Table1[[#This Row],[Ac Tot Cyc Num]]/Table1[[#This Row],[Days since on Ops Dte]]</f>
        <v>3.8209790209790211</v>
      </c>
      <c r="O84" s="7">
        <f>Table1[[#This Row],[Ac Tot Tme Num]]/Table1[[#This Row],[Days since on Ops Dte]]</f>
        <v>8.5370629370629363</v>
      </c>
      <c r="P84" s="1">
        <f ca="1">INT((TODAY()-H84)/365)</f>
        <v>2</v>
      </c>
      <c r="Q84" s="1" t="s">
        <v>83</v>
      </c>
    </row>
    <row r="85" spans="1:17" x14ac:dyDescent="0.2">
      <c r="A85" s="1" t="s">
        <v>2</v>
      </c>
      <c r="B85" s="1" t="s">
        <v>28</v>
      </c>
      <c r="C85" s="1">
        <v>321</v>
      </c>
      <c r="D85" s="1">
        <v>321</v>
      </c>
      <c r="E85" s="1" t="s">
        <v>2</v>
      </c>
      <c r="F85" s="1" t="s">
        <v>30</v>
      </c>
      <c r="G85" s="1">
        <v>1009</v>
      </c>
      <c r="H85" s="2">
        <v>44354</v>
      </c>
      <c r="I85" s="2">
        <v>44371</v>
      </c>
      <c r="J85" s="3">
        <v>2447</v>
      </c>
      <c r="K85" s="3">
        <v>5643</v>
      </c>
      <c r="L85" s="2">
        <v>44987</v>
      </c>
      <c r="M85" s="1">
        <f>Table1[[#This Row],[Pull Dte]]-Table1[[#This Row],[Mfg Dte]]</f>
        <v>633</v>
      </c>
      <c r="N85" s="7">
        <f>Table1[[#This Row],[Ac Tot Cyc Num]]/Table1[[#This Row],[Days since on Ops Dte]]</f>
        <v>3.8657187993680884</v>
      </c>
      <c r="O85" s="7">
        <f>Table1[[#This Row],[Ac Tot Tme Num]]/Table1[[#This Row],[Days since on Ops Dte]]</f>
        <v>8.9146919431279628</v>
      </c>
      <c r="P85" s="1">
        <f ca="1">INT((TODAY()-H85)/365)</f>
        <v>1</v>
      </c>
      <c r="Q85" s="1" t="s">
        <v>83</v>
      </c>
    </row>
    <row r="86" spans="1:17" x14ac:dyDescent="0.2">
      <c r="A86" s="1" t="s">
        <v>2</v>
      </c>
      <c r="B86" s="1" t="s">
        <v>28</v>
      </c>
      <c r="C86" s="1">
        <v>321</v>
      </c>
      <c r="D86" s="1">
        <v>321</v>
      </c>
      <c r="E86" s="1" t="s">
        <v>2</v>
      </c>
      <c r="F86" s="1" t="s">
        <v>30</v>
      </c>
      <c r="G86" s="1">
        <v>1010</v>
      </c>
      <c r="H86" s="2">
        <v>44209</v>
      </c>
      <c r="I86" s="2">
        <v>44210</v>
      </c>
      <c r="J86" s="3">
        <v>3198</v>
      </c>
      <c r="K86" s="3">
        <v>6400</v>
      </c>
      <c r="L86" s="2">
        <v>44987</v>
      </c>
      <c r="M86" s="1">
        <f>Table1[[#This Row],[Pull Dte]]-Table1[[#This Row],[Mfg Dte]]</f>
        <v>778</v>
      </c>
      <c r="N86" s="7">
        <f>Table1[[#This Row],[Ac Tot Cyc Num]]/Table1[[#This Row],[Days since on Ops Dte]]</f>
        <v>4.1105398457583551</v>
      </c>
      <c r="O86" s="7">
        <f>Table1[[#This Row],[Ac Tot Tme Num]]/Table1[[#This Row],[Days since on Ops Dte]]</f>
        <v>8.2262210796915163</v>
      </c>
      <c r="P86" s="1">
        <f ca="1">INT((TODAY()-H86)/365)</f>
        <v>2</v>
      </c>
      <c r="Q86" s="1" t="s">
        <v>83</v>
      </c>
    </row>
    <row r="87" spans="1:17" x14ac:dyDescent="0.2">
      <c r="A87" s="1" t="s">
        <v>2</v>
      </c>
      <c r="B87" s="1" t="s">
        <v>28</v>
      </c>
      <c r="C87" s="1">
        <v>321</v>
      </c>
      <c r="D87" s="1">
        <v>321</v>
      </c>
      <c r="E87" s="1" t="s">
        <v>2</v>
      </c>
      <c r="F87" s="1" t="s">
        <v>30</v>
      </c>
      <c r="G87" s="1">
        <v>1011</v>
      </c>
      <c r="H87" s="2">
        <v>44211</v>
      </c>
      <c r="I87" s="2">
        <v>44215</v>
      </c>
      <c r="J87" s="3">
        <v>3152</v>
      </c>
      <c r="K87" s="3">
        <v>6394</v>
      </c>
      <c r="L87" s="2">
        <v>44987</v>
      </c>
      <c r="M87" s="1">
        <f>Table1[[#This Row],[Pull Dte]]-Table1[[#This Row],[Mfg Dte]]</f>
        <v>776</v>
      </c>
      <c r="N87" s="7">
        <f>Table1[[#This Row],[Ac Tot Cyc Num]]/Table1[[#This Row],[Days since on Ops Dte]]</f>
        <v>4.0618556701030926</v>
      </c>
      <c r="O87" s="7">
        <f>Table1[[#This Row],[Ac Tot Tme Num]]/Table1[[#This Row],[Days since on Ops Dte]]</f>
        <v>8.2396907216494846</v>
      </c>
      <c r="P87" s="1">
        <f ca="1">INT((TODAY()-H87)/365)</f>
        <v>2</v>
      </c>
      <c r="Q87" s="1" t="s">
        <v>83</v>
      </c>
    </row>
    <row r="88" spans="1:17" x14ac:dyDescent="0.2">
      <c r="A88" s="1" t="s">
        <v>2</v>
      </c>
      <c r="B88" s="1" t="s">
        <v>28</v>
      </c>
      <c r="C88" s="1">
        <v>321</v>
      </c>
      <c r="D88" s="1">
        <v>321</v>
      </c>
      <c r="E88" s="1" t="s">
        <v>2</v>
      </c>
      <c r="F88" s="1" t="s">
        <v>30</v>
      </c>
      <c r="G88" s="1">
        <v>1012</v>
      </c>
      <c r="H88" s="2">
        <v>44249</v>
      </c>
      <c r="I88" s="2">
        <v>44249</v>
      </c>
      <c r="J88" s="3">
        <v>2816</v>
      </c>
      <c r="K88" s="3">
        <v>6237</v>
      </c>
      <c r="L88" s="2">
        <v>44987</v>
      </c>
      <c r="M88" s="1">
        <f>Table1[[#This Row],[Pull Dte]]-Table1[[#This Row],[Mfg Dte]]</f>
        <v>738</v>
      </c>
      <c r="N88" s="7">
        <f>Table1[[#This Row],[Ac Tot Cyc Num]]/Table1[[#This Row],[Days since on Ops Dte]]</f>
        <v>3.8157181571815717</v>
      </c>
      <c r="O88" s="7">
        <f>Table1[[#This Row],[Ac Tot Tme Num]]/Table1[[#This Row],[Days since on Ops Dte]]</f>
        <v>8.4512195121951219</v>
      </c>
      <c r="P88" s="1">
        <f ca="1">INT((TODAY()-H88)/365)</f>
        <v>2</v>
      </c>
      <c r="Q88" s="1" t="s">
        <v>83</v>
      </c>
    </row>
    <row r="89" spans="1:17" x14ac:dyDescent="0.2">
      <c r="A89" s="1" t="s">
        <v>2</v>
      </c>
      <c r="B89" s="1" t="s">
        <v>28</v>
      </c>
      <c r="C89" s="1">
        <v>321</v>
      </c>
      <c r="D89" s="1">
        <v>321</v>
      </c>
      <c r="E89" s="1" t="s">
        <v>2</v>
      </c>
      <c r="F89" s="1" t="s">
        <v>30</v>
      </c>
      <c r="G89" s="1">
        <v>1013</v>
      </c>
      <c r="H89" s="2">
        <v>44286</v>
      </c>
      <c r="I89" s="2">
        <v>44286</v>
      </c>
      <c r="J89" s="3">
        <v>2726</v>
      </c>
      <c r="K89" s="3">
        <v>5825</v>
      </c>
      <c r="L89" s="2">
        <v>44987</v>
      </c>
      <c r="M89" s="1">
        <f>Table1[[#This Row],[Pull Dte]]-Table1[[#This Row],[Mfg Dte]]</f>
        <v>701</v>
      </c>
      <c r="N89" s="7">
        <f>Table1[[#This Row],[Ac Tot Cyc Num]]/Table1[[#This Row],[Days since on Ops Dte]]</f>
        <v>3.8887303851640516</v>
      </c>
      <c r="O89" s="7">
        <f>Table1[[#This Row],[Ac Tot Tme Num]]/Table1[[#This Row],[Days since on Ops Dte]]</f>
        <v>8.3095577746077041</v>
      </c>
      <c r="P89" s="1">
        <f ca="1">INT((TODAY()-H89)/365)</f>
        <v>1</v>
      </c>
      <c r="Q89" s="1" t="s">
        <v>83</v>
      </c>
    </row>
    <row r="90" spans="1:17" x14ac:dyDescent="0.2">
      <c r="A90" s="1" t="s">
        <v>2</v>
      </c>
      <c r="B90" s="1" t="s">
        <v>28</v>
      </c>
      <c r="C90" s="1">
        <v>321</v>
      </c>
      <c r="D90" s="1">
        <v>321</v>
      </c>
      <c r="E90" s="1" t="s">
        <v>2</v>
      </c>
      <c r="F90" s="1" t="s">
        <v>30</v>
      </c>
      <c r="G90" s="1">
        <v>1014</v>
      </c>
      <c r="H90" s="2">
        <v>44222</v>
      </c>
      <c r="I90" s="2">
        <v>44224</v>
      </c>
      <c r="J90" s="3">
        <v>3038</v>
      </c>
      <c r="K90" s="3">
        <v>6240</v>
      </c>
      <c r="L90" s="2">
        <v>44987</v>
      </c>
      <c r="M90" s="1">
        <f>Table1[[#This Row],[Pull Dte]]-Table1[[#This Row],[Mfg Dte]]</f>
        <v>765</v>
      </c>
      <c r="N90" s="7">
        <f>Table1[[#This Row],[Ac Tot Cyc Num]]/Table1[[#This Row],[Days since on Ops Dte]]</f>
        <v>3.9712418300653596</v>
      </c>
      <c r="O90" s="7">
        <f>Table1[[#This Row],[Ac Tot Tme Num]]/Table1[[#This Row],[Days since on Ops Dte]]</f>
        <v>8.1568627450980387</v>
      </c>
      <c r="P90" s="1">
        <f ca="1">INT((TODAY()-H90)/365)</f>
        <v>2</v>
      </c>
      <c r="Q90" s="1" t="s">
        <v>83</v>
      </c>
    </row>
    <row r="91" spans="1:17" x14ac:dyDescent="0.2">
      <c r="A91" s="1" t="s">
        <v>2</v>
      </c>
      <c r="B91" s="1" t="s">
        <v>28</v>
      </c>
      <c r="C91" s="1">
        <v>321</v>
      </c>
      <c r="D91" s="1">
        <v>321</v>
      </c>
      <c r="E91" s="1" t="s">
        <v>2</v>
      </c>
      <c r="F91" s="1" t="s">
        <v>30</v>
      </c>
      <c r="G91" s="1">
        <v>1015</v>
      </c>
      <c r="H91" s="2">
        <v>44237</v>
      </c>
      <c r="I91" s="2">
        <v>44239</v>
      </c>
      <c r="J91" s="3">
        <v>2995</v>
      </c>
      <c r="K91" s="3">
        <v>6246</v>
      </c>
      <c r="L91" s="2">
        <v>44987</v>
      </c>
      <c r="M91" s="1">
        <f>Table1[[#This Row],[Pull Dte]]-Table1[[#This Row],[Mfg Dte]]</f>
        <v>750</v>
      </c>
      <c r="N91" s="7">
        <f>Table1[[#This Row],[Ac Tot Cyc Num]]/Table1[[#This Row],[Days since on Ops Dte]]</f>
        <v>3.9933333333333332</v>
      </c>
      <c r="O91" s="7">
        <f>Table1[[#This Row],[Ac Tot Tme Num]]/Table1[[#This Row],[Days since on Ops Dte]]</f>
        <v>8.3279999999999994</v>
      </c>
      <c r="P91" s="1">
        <f ca="1">INT((TODAY()-H91)/365)</f>
        <v>2</v>
      </c>
      <c r="Q91" s="1" t="s">
        <v>83</v>
      </c>
    </row>
    <row r="92" spans="1:17" x14ac:dyDescent="0.2">
      <c r="A92" s="1" t="s">
        <v>2</v>
      </c>
      <c r="B92" s="1" t="s">
        <v>28</v>
      </c>
      <c r="C92" s="1">
        <v>321</v>
      </c>
      <c r="D92" s="1">
        <v>321</v>
      </c>
      <c r="E92" s="1" t="s">
        <v>2</v>
      </c>
      <c r="F92" s="1" t="s">
        <v>30</v>
      </c>
      <c r="G92" s="1">
        <v>1016</v>
      </c>
      <c r="H92" s="2">
        <v>44307</v>
      </c>
      <c r="I92" s="2">
        <v>44323</v>
      </c>
      <c r="J92" s="3">
        <v>2659</v>
      </c>
      <c r="K92" s="3">
        <v>5865</v>
      </c>
      <c r="L92" s="2">
        <v>44987</v>
      </c>
      <c r="M92" s="1">
        <f>Table1[[#This Row],[Pull Dte]]-Table1[[#This Row],[Mfg Dte]]</f>
        <v>680</v>
      </c>
      <c r="N92" s="7">
        <f>Table1[[#This Row],[Ac Tot Cyc Num]]/Table1[[#This Row],[Days since on Ops Dte]]</f>
        <v>3.9102941176470587</v>
      </c>
      <c r="O92" s="7">
        <f>Table1[[#This Row],[Ac Tot Tme Num]]/Table1[[#This Row],[Days since on Ops Dte]]</f>
        <v>8.625</v>
      </c>
      <c r="P92" s="1">
        <f ca="1">INT((TODAY()-H92)/365)</f>
        <v>1</v>
      </c>
      <c r="Q92" s="1" t="s">
        <v>83</v>
      </c>
    </row>
    <row r="93" spans="1:17" x14ac:dyDescent="0.2">
      <c r="A93" s="1" t="s">
        <v>2</v>
      </c>
      <c r="B93" s="1" t="s">
        <v>28</v>
      </c>
      <c r="C93" s="1">
        <v>321</v>
      </c>
      <c r="D93" s="1">
        <v>321</v>
      </c>
      <c r="E93" s="1" t="s">
        <v>2</v>
      </c>
      <c r="F93" s="1" t="s">
        <v>30</v>
      </c>
      <c r="G93" s="1">
        <v>1017</v>
      </c>
      <c r="H93" s="2">
        <v>44216</v>
      </c>
      <c r="I93" s="2">
        <v>44217</v>
      </c>
      <c r="J93" s="3">
        <v>3063</v>
      </c>
      <c r="K93" s="3">
        <v>6298</v>
      </c>
      <c r="L93" s="2">
        <v>44987</v>
      </c>
      <c r="M93" s="1">
        <f>Table1[[#This Row],[Pull Dte]]-Table1[[#This Row],[Mfg Dte]]</f>
        <v>771</v>
      </c>
      <c r="N93" s="7">
        <f>Table1[[#This Row],[Ac Tot Cyc Num]]/Table1[[#This Row],[Days since on Ops Dte]]</f>
        <v>3.972762645914397</v>
      </c>
      <c r="O93" s="7">
        <f>Table1[[#This Row],[Ac Tot Tme Num]]/Table1[[#This Row],[Days since on Ops Dte]]</f>
        <v>8.1686121919584949</v>
      </c>
      <c r="P93" s="1">
        <f ca="1">INT((TODAY()-H93)/365)</f>
        <v>2</v>
      </c>
      <c r="Q93" s="1" t="s">
        <v>83</v>
      </c>
    </row>
    <row r="94" spans="1:17" x14ac:dyDescent="0.2">
      <c r="A94" s="1" t="s">
        <v>2</v>
      </c>
      <c r="B94" s="1" t="s">
        <v>28</v>
      </c>
      <c r="C94" s="1">
        <v>321</v>
      </c>
      <c r="D94" s="1">
        <v>321</v>
      </c>
      <c r="E94" s="1" t="s">
        <v>2</v>
      </c>
      <c r="F94" s="1" t="s">
        <v>30</v>
      </c>
      <c r="G94" s="1">
        <v>1018</v>
      </c>
      <c r="H94" s="2">
        <v>44322</v>
      </c>
      <c r="I94" s="2">
        <v>44335</v>
      </c>
      <c r="J94" s="3">
        <v>2568</v>
      </c>
      <c r="K94" s="3">
        <v>5700</v>
      </c>
      <c r="L94" s="2">
        <v>44987</v>
      </c>
      <c r="M94" s="1">
        <f>Table1[[#This Row],[Pull Dte]]-Table1[[#This Row],[Mfg Dte]]</f>
        <v>665</v>
      </c>
      <c r="N94" s="7">
        <f>Table1[[#This Row],[Ac Tot Cyc Num]]/Table1[[#This Row],[Days since on Ops Dte]]</f>
        <v>3.861654135338346</v>
      </c>
      <c r="O94" s="7">
        <f>Table1[[#This Row],[Ac Tot Tme Num]]/Table1[[#This Row],[Days since on Ops Dte]]</f>
        <v>8.5714285714285712</v>
      </c>
      <c r="P94" s="1">
        <f ca="1">INT((TODAY()-H94)/365)</f>
        <v>1</v>
      </c>
      <c r="Q94" s="1" t="s">
        <v>83</v>
      </c>
    </row>
    <row r="95" spans="1:17" x14ac:dyDescent="0.2">
      <c r="A95" s="1" t="s">
        <v>2</v>
      </c>
      <c r="B95" s="1" t="s">
        <v>28</v>
      </c>
      <c r="C95" s="1">
        <v>321</v>
      </c>
      <c r="D95" s="1">
        <v>321</v>
      </c>
      <c r="E95" s="1" t="s">
        <v>2</v>
      </c>
      <c r="F95" s="1" t="s">
        <v>30</v>
      </c>
      <c r="G95" s="1">
        <v>1019</v>
      </c>
      <c r="H95" s="2">
        <v>44293</v>
      </c>
      <c r="I95" s="2">
        <v>44293</v>
      </c>
      <c r="J95" s="3">
        <v>2681</v>
      </c>
      <c r="K95" s="3">
        <v>5895</v>
      </c>
      <c r="L95" s="2">
        <v>44987</v>
      </c>
      <c r="M95" s="1">
        <f>Table1[[#This Row],[Pull Dte]]-Table1[[#This Row],[Mfg Dte]]</f>
        <v>694</v>
      </c>
      <c r="N95" s="7">
        <f>Table1[[#This Row],[Ac Tot Cyc Num]]/Table1[[#This Row],[Days since on Ops Dte]]</f>
        <v>3.8631123919308359</v>
      </c>
      <c r="O95" s="7">
        <f>Table1[[#This Row],[Ac Tot Tme Num]]/Table1[[#This Row],[Days since on Ops Dte]]</f>
        <v>8.4942363112391934</v>
      </c>
      <c r="P95" s="1">
        <f ca="1">INT((TODAY()-H95)/365)</f>
        <v>1</v>
      </c>
      <c r="Q95" s="1" t="s">
        <v>83</v>
      </c>
    </row>
    <row r="96" spans="1:17" x14ac:dyDescent="0.2">
      <c r="A96" s="1" t="s">
        <v>2</v>
      </c>
      <c r="B96" s="1" t="s">
        <v>28</v>
      </c>
      <c r="C96" s="1">
        <v>321</v>
      </c>
      <c r="D96" s="1">
        <v>321</v>
      </c>
      <c r="E96" s="1" t="s">
        <v>2</v>
      </c>
      <c r="F96" s="1" t="s">
        <v>30</v>
      </c>
      <c r="G96" s="1">
        <v>1020</v>
      </c>
      <c r="H96" s="2">
        <v>44319</v>
      </c>
      <c r="I96" s="2">
        <v>44335</v>
      </c>
      <c r="J96" s="3">
        <v>2623</v>
      </c>
      <c r="K96" s="3">
        <v>5741</v>
      </c>
      <c r="L96" s="2">
        <v>44987</v>
      </c>
      <c r="M96" s="1">
        <f>Table1[[#This Row],[Pull Dte]]-Table1[[#This Row],[Mfg Dte]]</f>
        <v>668</v>
      </c>
      <c r="N96" s="7">
        <f>Table1[[#This Row],[Ac Tot Cyc Num]]/Table1[[#This Row],[Days since on Ops Dte]]</f>
        <v>3.9266467065868262</v>
      </c>
      <c r="O96" s="7">
        <f>Table1[[#This Row],[Ac Tot Tme Num]]/Table1[[#This Row],[Days since on Ops Dte]]</f>
        <v>8.5943113772455089</v>
      </c>
      <c r="P96" s="1">
        <f ca="1">INT((TODAY()-H96)/365)</f>
        <v>1</v>
      </c>
      <c r="Q96" s="1" t="s">
        <v>83</v>
      </c>
    </row>
    <row r="97" spans="1:17" x14ac:dyDescent="0.2">
      <c r="A97" s="1" t="s">
        <v>2</v>
      </c>
      <c r="B97" s="1" t="s">
        <v>28</v>
      </c>
      <c r="C97" s="1">
        <v>321</v>
      </c>
      <c r="D97" s="1">
        <v>321</v>
      </c>
      <c r="E97" s="1" t="s">
        <v>2</v>
      </c>
      <c r="F97" s="1" t="s">
        <v>30</v>
      </c>
      <c r="G97" s="1">
        <v>1021</v>
      </c>
      <c r="H97" s="2">
        <v>44342</v>
      </c>
      <c r="I97" s="2">
        <v>44356</v>
      </c>
      <c r="J97" s="3">
        <v>2506</v>
      </c>
      <c r="K97" s="3">
        <v>5519</v>
      </c>
      <c r="L97" s="2">
        <v>44987</v>
      </c>
      <c r="M97" s="1">
        <f>Table1[[#This Row],[Pull Dte]]-Table1[[#This Row],[Mfg Dte]]</f>
        <v>645</v>
      </c>
      <c r="N97" s="7">
        <f>Table1[[#This Row],[Ac Tot Cyc Num]]/Table1[[#This Row],[Days since on Ops Dte]]</f>
        <v>3.8852713178294573</v>
      </c>
      <c r="O97" s="7">
        <f>Table1[[#This Row],[Ac Tot Tme Num]]/Table1[[#This Row],[Days since on Ops Dte]]</f>
        <v>8.5565891472868216</v>
      </c>
      <c r="P97" s="1">
        <f ca="1">INT((TODAY()-H97)/365)</f>
        <v>1</v>
      </c>
      <c r="Q97" s="1" t="s">
        <v>83</v>
      </c>
    </row>
    <row r="98" spans="1:17" x14ac:dyDescent="0.2">
      <c r="A98" s="1" t="s">
        <v>2</v>
      </c>
      <c r="B98" s="1" t="s">
        <v>28</v>
      </c>
      <c r="C98" s="1">
        <v>321</v>
      </c>
      <c r="D98" s="1">
        <v>321</v>
      </c>
      <c r="E98" s="1" t="s">
        <v>2</v>
      </c>
      <c r="F98" s="1" t="s">
        <v>30</v>
      </c>
      <c r="G98" s="1">
        <v>1022</v>
      </c>
      <c r="H98" s="2">
        <v>44292</v>
      </c>
      <c r="I98" s="2">
        <v>44292</v>
      </c>
      <c r="J98" s="3">
        <v>2758</v>
      </c>
      <c r="K98" s="3">
        <v>6004</v>
      </c>
      <c r="L98" s="2">
        <v>44987</v>
      </c>
      <c r="M98" s="1">
        <f>Table1[[#This Row],[Pull Dte]]-Table1[[#This Row],[Mfg Dte]]</f>
        <v>695</v>
      </c>
      <c r="N98" s="7">
        <f>Table1[[#This Row],[Ac Tot Cyc Num]]/Table1[[#This Row],[Days since on Ops Dte]]</f>
        <v>3.9683453237410071</v>
      </c>
      <c r="O98" s="7">
        <f>Table1[[#This Row],[Ac Tot Tme Num]]/Table1[[#This Row],[Days since on Ops Dte]]</f>
        <v>8.6388489208633086</v>
      </c>
      <c r="P98" s="1">
        <f ca="1">INT((TODAY()-H98)/365)</f>
        <v>1</v>
      </c>
      <c r="Q98" s="1" t="s">
        <v>83</v>
      </c>
    </row>
    <row r="99" spans="1:17" x14ac:dyDescent="0.2">
      <c r="A99" s="1" t="s">
        <v>2</v>
      </c>
      <c r="B99" s="1" t="s">
        <v>28</v>
      </c>
      <c r="C99" s="1">
        <v>321</v>
      </c>
      <c r="D99" s="1">
        <v>321</v>
      </c>
      <c r="E99" s="1" t="s">
        <v>2</v>
      </c>
      <c r="F99" s="1" t="s">
        <v>30</v>
      </c>
      <c r="G99" s="1">
        <v>1023</v>
      </c>
      <c r="H99" s="2">
        <v>44383</v>
      </c>
      <c r="I99" s="2">
        <v>44399</v>
      </c>
      <c r="J99" s="3">
        <v>2412</v>
      </c>
      <c r="K99" s="3">
        <v>5382</v>
      </c>
      <c r="L99" s="2">
        <v>44987</v>
      </c>
      <c r="M99" s="1">
        <f>Table1[[#This Row],[Pull Dte]]-Table1[[#This Row],[Mfg Dte]]</f>
        <v>604</v>
      </c>
      <c r="N99" s="7">
        <f>Table1[[#This Row],[Ac Tot Cyc Num]]/Table1[[#This Row],[Days since on Ops Dte]]</f>
        <v>3.9933774834437088</v>
      </c>
      <c r="O99" s="7">
        <f>Table1[[#This Row],[Ac Tot Tme Num]]/Table1[[#This Row],[Days since on Ops Dte]]</f>
        <v>8.910596026490067</v>
      </c>
      <c r="P99" s="1">
        <f ca="1">INT((TODAY()-H99)/365)</f>
        <v>1</v>
      </c>
      <c r="Q99" s="1" t="s">
        <v>83</v>
      </c>
    </row>
    <row r="100" spans="1:17" x14ac:dyDescent="0.2">
      <c r="A100" s="1" t="s">
        <v>2</v>
      </c>
      <c r="B100" s="1" t="s">
        <v>28</v>
      </c>
      <c r="C100" s="1">
        <v>321</v>
      </c>
      <c r="D100" s="1">
        <v>321</v>
      </c>
      <c r="E100" s="1" t="s">
        <v>2</v>
      </c>
      <c r="F100" s="1" t="s">
        <v>30</v>
      </c>
      <c r="G100" s="1">
        <v>1024</v>
      </c>
      <c r="H100" s="2">
        <v>44468</v>
      </c>
      <c r="I100" s="2">
        <v>44482</v>
      </c>
      <c r="J100" s="3">
        <v>2055</v>
      </c>
      <c r="K100" s="3">
        <v>4707</v>
      </c>
      <c r="L100" s="2">
        <v>44987</v>
      </c>
      <c r="M100" s="1">
        <f>Table1[[#This Row],[Pull Dte]]-Table1[[#This Row],[Mfg Dte]]</f>
        <v>519</v>
      </c>
      <c r="N100" s="7">
        <f>Table1[[#This Row],[Ac Tot Cyc Num]]/Table1[[#This Row],[Days since on Ops Dte]]</f>
        <v>3.9595375722543351</v>
      </c>
      <c r="O100" s="7">
        <f>Table1[[#This Row],[Ac Tot Tme Num]]/Table1[[#This Row],[Days since on Ops Dte]]</f>
        <v>9.0693641618497107</v>
      </c>
      <c r="P100" s="1">
        <f ca="1">INT((TODAY()-H100)/365)</f>
        <v>1</v>
      </c>
      <c r="Q100" s="1" t="s">
        <v>83</v>
      </c>
    </row>
    <row r="101" spans="1:17" x14ac:dyDescent="0.2">
      <c r="A101" s="1" t="s">
        <v>2</v>
      </c>
      <c r="B101" s="1" t="s">
        <v>28</v>
      </c>
      <c r="C101" s="1">
        <v>321</v>
      </c>
      <c r="D101" s="1">
        <v>321</v>
      </c>
      <c r="E101" s="1" t="s">
        <v>2</v>
      </c>
      <c r="F101" s="1" t="s">
        <v>30</v>
      </c>
      <c r="G101" s="1">
        <v>1025</v>
      </c>
      <c r="H101" s="2">
        <v>44482</v>
      </c>
      <c r="I101" s="2">
        <v>44496</v>
      </c>
      <c r="J101" s="3">
        <v>2009</v>
      </c>
      <c r="K101" s="3">
        <v>4575</v>
      </c>
      <c r="L101" s="2">
        <v>44987</v>
      </c>
      <c r="M101" s="1">
        <f>Table1[[#This Row],[Pull Dte]]-Table1[[#This Row],[Mfg Dte]]</f>
        <v>505</v>
      </c>
      <c r="N101" s="7">
        <f>Table1[[#This Row],[Ac Tot Cyc Num]]/Table1[[#This Row],[Days since on Ops Dte]]</f>
        <v>3.9782178217821782</v>
      </c>
      <c r="O101" s="7">
        <f>Table1[[#This Row],[Ac Tot Tme Num]]/Table1[[#This Row],[Days since on Ops Dte]]</f>
        <v>9.0594059405940595</v>
      </c>
      <c r="P101" s="1">
        <f ca="1">INT((TODAY()-H101)/365)</f>
        <v>1</v>
      </c>
      <c r="Q101" s="1" t="s">
        <v>83</v>
      </c>
    </row>
    <row r="102" spans="1:17" x14ac:dyDescent="0.2">
      <c r="A102" s="1" t="s">
        <v>2</v>
      </c>
      <c r="B102" s="1" t="s">
        <v>28</v>
      </c>
      <c r="C102" s="1">
        <v>321</v>
      </c>
      <c r="D102" s="1">
        <v>321</v>
      </c>
      <c r="E102" s="1" t="s">
        <v>2</v>
      </c>
      <c r="F102" s="1" t="s">
        <v>30</v>
      </c>
      <c r="G102" s="1">
        <v>1026</v>
      </c>
      <c r="H102" s="2">
        <v>44497</v>
      </c>
      <c r="I102" s="2">
        <v>44511</v>
      </c>
      <c r="J102" s="3">
        <v>1939</v>
      </c>
      <c r="K102" s="3">
        <v>4534</v>
      </c>
      <c r="L102" s="2">
        <v>44987</v>
      </c>
      <c r="M102" s="1">
        <f>Table1[[#This Row],[Pull Dte]]-Table1[[#This Row],[Mfg Dte]]</f>
        <v>490</v>
      </c>
      <c r="N102" s="7">
        <f>Table1[[#This Row],[Ac Tot Cyc Num]]/Table1[[#This Row],[Days since on Ops Dte]]</f>
        <v>3.9571428571428573</v>
      </c>
      <c r="O102" s="7">
        <f>Table1[[#This Row],[Ac Tot Tme Num]]/Table1[[#This Row],[Days since on Ops Dte]]</f>
        <v>9.2530612244897963</v>
      </c>
      <c r="P102" s="1">
        <f ca="1">INT((TODAY()-H102)/365)</f>
        <v>1</v>
      </c>
      <c r="Q102" s="1" t="s">
        <v>83</v>
      </c>
    </row>
    <row r="103" spans="1:17" x14ac:dyDescent="0.2">
      <c r="A103" s="1" t="s">
        <v>2</v>
      </c>
      <c r="B103" s="1" t="s">
        <v>28</v>
      </c>
      <c r="C103" s="1">
        <v>321</v>
      </c>
      <c r="D103" s="1">
        <v>321</v>
      </c>
      <c r="E103" s="1" t="s">
        <v>2</v>
      </c>
      <c r="F103" s="1" t="s">
        <v>30</v>
      </c>
      <c r="G103" s="1">
        <v>1027</v>
      </c>
      <c r="H103" s="2">
        <v>44433</v>
      </c>
      <c r="I103" s="2">
        <v>44448</v>
      </c>
      <c r="J103" s="3">
        <v>2218</v>
      </c>
      <c r="K103" s="3">
        <v>4938</v>
      </c>
      <c r="L103" s="2">
        <v>44987</v>
      </c>
      <c r="M103" s="1">
        <f>Table1[[#This Row],[Pull Dte]]-Table1[[#This Row],[Mfg Dte]]</f>
        <v>554</v>
      </c>
      <c r="N103" s="7">
        <f>Table1[[#This Row],[Ac Tot Cyc Num]]/Table1[[#This Row],[Days since on Ops Dte]]</f>
        <v>4.0036101083032491</v>
      </c>
      <c r="O103" s="7">
        <f>Table1[[#This Row],[Ac Tot Tme Num]]/Table1[[#This Row],[Days since on Ops Dte]]</f>
        <v>8.9133574007220222</v>
      </c>
      <c r="P103" s="1">
        <f ca="1">INT((TODAY()-H103)/365)</f>
        <v>1</v>
      </c>
      <c r="Q103" s="1" t="s">
        <v>83</v>
      </c>
    </row>
    <row r="104" spans="1:17" x14ac:dyDescent="0.2">
      <c r="A104" s="1" t="s">
        <v>2</v>
      </c>
      <c r="B104" s="1" t="s">
        <v>28</v>
      </c>
      <c r="C104" s="1">
        <v>321</v>
      </c>
      <c r="D104" s="1">
        <v>321</v>
      </c>
      <c r="E104" s="1" t="s">
        <v>2</v>
      </c>
      <c r="F104" s="1" t="s">
        <v>30</v>
      </c>
      <c r="G104" s="1">
        <v>1028</v>
      </c>
      <c r="H104" s="2">
        <v>44503</v>
      </c>
      <c r="I104" s="2">
        <v>44519</v>
      </c>
      <c r="J104" s="3">
        <v>1658</v>
      </c>
      <c r="K104" s="3">
        <v>3929</v>
      </c>
      <c r="L104" s="2">
        <v>44987</v>
      </c>
      <c r="M104" s="1">
        <f>Table1[[#This Row],[Pull Dte]]-Table1[[#This Row],[Mfg Dte]]</f>
        <v>484</v>
      </c>
      <c r="N104" s="7">
        <f>Table1[[#This Row],[Ac Tot Cyc Num]]/Table1[[#This Row],[Days since on Ops Dte]]</f>
        <v>3.4256198347107438</v>
      </c>
      <c r="O104" s="7">
        <f>Table1[[#This Row],[Ac Tot Tme Num]]/Table1[[#This Row],[Days since on Ops Dte]]</f>
        <v>8.1177685950413228</v>
      </c>
      <c r="P104" s="1">
        <f ca="1">INT((TODAY()-H104)/365)</f>
        <v>1</v>
      </c>
      <c r="Q104" s="1" t="s">
        <v>83</v>
      </c>
    </row>
    <row r="105" spans="1:17" x14ac:dyDescent="0.2">
      <c r="A105" s="1" t="s">
        <v>2</v>
      </c>
      <c r="B105" s="1" t="s">
        <v>28</v>
      </c>
      <c r="C105" s="1">
        <v>321</v>
      </c>
      <c r="D105" s="1">
        <v>321</v>
      </c>
      <c r="E105" s="1" t="s">
        <v>2</v>
      </c>
      <c r="F105" s="1" t="s">
        <v>30</v>
      </c>
      <c r="G105" s="1">
        <v>1029</v>
      </c>
      <c r="H105" s="2">
        <v>44545</v>
      </c>
      <c r="I105" s="2">
        <v>44560</v>
      </c>
      <c r="J105" s="3">
        <v>1729</v>
      </c>
      <c r="K105" s="3">
        <v>4008</v>
      </c>
      <c r="L105" s="2">
        <v>44987</v>
      </c>
      <c r="M105" s="1">
        <f>Table1[[#This Row],[Pull Dte]]-Table1[[#This Row],[Mfg Dte]]</f>
        <v>442</v>
      </c>
      <c r="N105" s="7">
        <f>Table1[[#This Row],[Ac Tot Cyc Num]]/Table1[[#This Row],[Days since on Ops Dte]]</f>
        <v>3.9117647058823528</v>
      </c>
      <c r="O105" s="7">
        <f>Table1[[#This Row],[Ac Tot Tme Num]]/Table1[[#This Row],[Days since on Ops Dte]]</f>
        <v>9.0678733031674206</v>
      </c>
      <c r="P105" s="1">
        <f ca="1">INT((TODAY()-H105)/365)</f>
        <v>1</v>
      </c>
      <c r="Q105" s="1" t="s">
        <v>83</v>
      </c>
    </row>
    <row r="106" spans="1:17" x14ac:dyDescent="0.2">
      <c r="A106" s="1" t="s">
        <v>50</v>
      </c>
      <c r="B106" s="1" t="s">
        <v>62</v>
      </c>
      <c r="C106" s="1" t="s">
        <v>64</v>
      </c>
      <c r="D106" s="1" t="s">
        <v>85</v>
      </c>
      <c r="E106" s="1" t="s">
        <v>34</v>
      </c>
      <c r="F106" s="1" t="s">
        <v>66</v>
      </c>
      <c r="G106" s="1">
        <v>1200</v>
      </c>
      <c r="H106" s="2">
        <v>35895</v>
      </c>
      <c r="I106" s="2">
        <v>35908</v>
      </c>
      <c r="J106" s="3">
        <v>15647</v>
      </c>
      <c r="K106" s="3">
        <v>108692</v>
      </c>
      <c r="L106" s="2">
        <v>44987</v>
      </c>
      <c r="M106" s="1">
        <f>Table1[[#This Row],[Pull Dte]]-Table1[[#This Row],[Mfg Dte]]</f>
        <v>9092</v>
      </c>
      <c r="N106" s="7">
        <f>Table1[[#This Row],[Ac Tot Cyc Num]]/Table1[[#This Row],[Days since on Ops Dte]]</f>
        <v>1.7209634843818742</v>
      </c>
      <c r="O106" s="7">
        <f>Table1[[#This Row],[Ac Tot Tme Num]]/Table1[[#This Row],[Days since on Ops Dte]]</f>
        <v>11.95468543774747</v>
      </c>
      <c r="P106" s="1">
        <f ca="1">INT((TODAY()-H106)/365)</f>
        <v>24</v>
      </c>
      <c r="Q106" s="1" t="s">
        <v>83</v>
      </c>
    </row>
    <row r="107" spans="1:17" x14ac:dyDescent="0.2">
      <c r="A107" s="1" t="s">
        <v>50</v>
      </c>
      <c r="B107" s="1" t="s">
        <v>62</v>
      </c>
      <c r="C107" s="1" t="s">
        <v>64</v>
      </c>
      <c r="D107" s="1" t="s">
        <v>85</v>
      </c>
      <c r="E107" s="1" t="s">
        <v>34</v>
      </c>
      <c r="F107" s="1" t="s">
        <v>66</v>
      </c>
      <c r="G107" s="1">
        <v>1201</v>
      </c>
      <c r="H107" s="2">
        <v>35902</v>
      </c>
      <c r="I107" s="2">
        <v>35916</v>
      </c>
      <c r="J107" s="3">
        <v>15236</v>
      </c>
      <c r="K107" s="3">
        <v>105997</v>
      </c>
      <c r="L107" s="2">
        <v>44987</v>
      </c>
      <c r="M107" s="1">
        <f>Table1[[#This Row],[Pull Dte]]-Table1[[#This Row],[Mfg Dte]]</f>
        <v>9085</v>
      </c>
      <c r="N107" s="7">
        <f>Table1[[#This Row],[Ac Tot Cyc Num]]/Table1[[#This Row],[Days since on Ops Dte]]</f>
        <v>1.6770500825536598</v>
      </c>
      <c r="O107" s="7">
        <f>Table1[[#This Row],[Ac Tot Tme Num]]/Table1[[#This Row],[Days since on Ops Dte]]</f>
        <v>11.667253714914695</v>
      </c>
      <c r="P107" s="1">
        <f ca="1">INT((TODAY()-H107)/365)</f>
        <v>24</v>
      </c>
      <c r="Q107" s="1" t="s">
        <v>83</v>
      </c>
    </row>
    <row r="108" spans="1:17" x14ac:dyDescent="0.2">
      <c r="A108" s="1" t="s">
        <v>50</v>
      </c>
      <c r="B108" s="1" t="s">
        <v>62</v>
      </c>
      <c r="C108" s="1" t="s">
        <v>68</v>
      </c>
      <c r="D108" s="1" t="s">
        <v>85</v>
      </c>
      <c r="E108" s="1" t="s">
        <v>34</v>
      </c>
      <c r="F108" s="1" t="s">
        <v>65</v>
      </c>
      <c r="G108" s="1">
        <v>1521</v>
      </c>
      <c r="H108" s="2">
        <v>34779</v>
      </c>
      <c r="I108" s="2">
        <v>36143</v>
      </c>
      <c r="J108" s="3">
        <v>16476</v>
      </c>
      <c r="K108" s="3">
        <v>106142</v>
      </c>
      <c r="L108" s="2">
        <v>44987</v>
      </c>
      <c r="M108" s="1">
        <f>Table1[[#This Row],[Pull Dte]]-Table1[[#This Row],[Mfg Dte]]</f>
        <v>10208</v>
      </c>
      <c r="N108" s="7">
        <f>Table1[[#This Row],[Ac Tot Cyc Num]]/Table1[[#This Row],[Days since on Ops Dte]]</f>
        <v>1.6140282131661443</v>
      </c>
      <c r="O108" s="7">
        <f>Table1[[#This Row],[Ac Tot Tme Num]]/Table1[[#This Row],[Days since on Ops Dte]]</f>
        <v>10.397923197492164</v>
      </c>
      <c r="P108" s="1">
        <f ca="1">INT((TODAY()-H108)/365)</f>
        <v>28</v>
      </c>
      <c r="Q108" s="1" t="s">
        <v>83</v>
      </c>
    </row>
    <row r="109" spans="1:17" x14ac:dyDescent="0.2">
      <c r="A109" s="1" t="s">
        <v>50</v>
      </c>
      <c r="B109" s="1" t="s">
        <v>62</v>
      </c>
      <c r="C109" s="1" t="s">
        <v>68</v>
      </c>
      <c r="D109" s="1" t="s">
        <v>85</v>
      </c>
      <c r="E109" s="1" t="s">
        <v>34</v>
      </c>
      <c r="F109" s="1" t="s">
        <v>65</v>
      </c>
      <c r="G109" s="1">
        <v>1601</v>
      </c>
      <c r="H109" s="2">
        <v>35964</v>
      </c>
      <c r="I109" s="2">
        <v>35978</v>
      </c>
      <c r="J109" s="3">
        <v>14968</v>
      </c>
      <c r="K109" s="3">
        <v>104274</v>
      </c>
      <c r="L109" s="2">
        <v>44987</v>
      </c>
      <c r="M109" s="1">
        <f>Table1[[#This Row],[Pull Dte]]-Table1[[#This Row],[Mfg Dte]]</f>
        <v>9023</v>
      </c>
      <c r="N109" s="7">
        <f>Table1[[#This Row],[Ac Tot Cyc Num]]/Table1[[#This Row],[Days since on Ops Dte]]</f>
        <v>1.6588717721378698</v>
      </c>
      <c r="O109" s="7">
        <f>Table1[[#This Row],[Ac Tot Tme Num]]/Table1[[#This Row],[Days since on Ops Dte]]</f>
        <v>11.556466807048654</v>
      </c>
      <c r="P109" s="1">
        <f ca="1">INT((TODAY()-H109)/365)</f>
        <v>24</v>
      </c>
      <c r="Q109" s="1" t="s">
        <v>83</v>
      </c>
    </row>
    <row r="110" spans="1:17" x14ac:dyDescent="0.2">
      <c r="A110" s="1" t="s">
        <v>50</v>
      </c>
      <c r="B110" s="1" t="s">
        <v>62</v>
      </c>
      <c r="C110" s="1" t="s">
        <v>64</v>
      </c>
      <c r="D110" s="1" t="s">
        <v>85</v>
      </c>
      <c r="E110" s="1" t="s">
        <v>34</v>
      </c>
      <c r="F110" s="1" t="s">
        <v>65</v>
      </c>
      <c r="G110" s="1">
        <v>1602</v>
      </c>
      <c r="H110" s="2">
        <v>36182</v>
      </c>
      <c r="I110" s="2">
        <v>36211</v>
      </c>
      <c r="J110" s="3">
        <v>14686</v>
      </c>
      <c r="K110" s="3">
        <v>104288</v>
      </c>
      <c r="L110" s="2">
        <v>44987</v>
      </c>
      <c r="M110" s="1">
        <f>Table1[[#This Row],[Pull Dte]]-Table1[[#This Row],[Mfg Dte]]</f>
        <v>8805</v>
      </c>
      <c r="N110" s="7">
        <f>Table1[[#This Row],[Ac Tot Cyc Num]]/Table1[[#This Row],[Days since on Ops Dte]]</f>
        <v>1.6679159568427031</v>
      </c>
      <c r="O110" s="7">
        <f>Table1[[#This Row],[Ac Tot Tme Num]]/Table1[[#This Row],[Days since on Ops Dte]]</f>
        <v>11.844179443498012</v>
      </c>
      <c r="P110" s="1">
        <f ca="1">INT((TODAY()-H110)/365)</f>
        <v>24</v>
      </c>
      <c r="Q110" s="1" t="s">
        <v>83</v>
      </c>
    </row>
    <row r="111" spans="1:17" x14ac:dyDescent="0.2">
      <c r="A111" s="1" t="s">
        <v>50</v>
      </c>
      <c r="B111" s="1" t="s">
        <v>62</v>
      </c>
      <c r="C111" s="1" t="s">
        <v>64</v>
      </c>
      <c r="D111" s="1" t="s">
        <v>85</v>
      </c>
      <c r="E111" s="1" t="s">
        <v>34</v>
      </c>
      <c r="F111" s="1" t="s">
        <v>65</v>
      </c>
      <c r="G111" s="1">
        <v>1603</v>
      </c>
      <c r="H111" s="2">
        <v>36196</v>
      </c>
      <c r="I111" s="2">
        <v>36228</v>
      </c>
      <c r="J111" s="3">
        <v>14972</v>
      </c>
      <c r="K111" s="3">
        <v>105009</v>
      </c>
      <c r="L111" s="2">
        <v>44987</v>
      </c>
      <c r="M111" s="1">
        <f>Table1[[#This Row],[Pull Dte]]-Table1[[#This Row],[Mfg Dte]]</f>
        <v>8791</v>
      </c>
      <c r="N111" s="7">
        <f>Table1[[#This Row],[Ac Tot Cyc Num]]/Table1[[#This Row],[Days since on Ops Dte]]</f>
        <v>1.7031054487544079</v>
      </c>
      <c r="O111" s="7">
        <f>Table1[[#This Row],[Ac Tot Tme Num]]/Table1[[#This Row],[Days since on Ops Dte]]</f>
        <v>11.945057445114321</v>
      </c>
      <c r="P111" s="1">
        <f ca="1">INT((TODAY()-H111)/365)</f>
        <v>24</v>
      </c>
      <c r="Q111" s="1" t="s">
        <v>83</v>
      </c>
    </row>
    <row r="112" spans="1:17" x14ac:dyDescent="0.2">
      <c r="A112" s="1" t="s">
        <v>50</v>
      </c>
      <c r="B112" s="1" t="s">
        <v>62</v>
      </c>
      <c r="C112" s="1" t="s">
        <v>64</v>
      </c>
      <c r="D112" s="1" t="s">
        <v>85</v>
      </c>
      <c r="E112" s="1" t="s">
        <v>34</v>
      </c>
      <c r="F112" s="1" t="s">
        <v>65</v>
      </c>
      <c r="G112" s="1">
        <v>1604</v>
      </c>
      <c r="H112" s="2">
        <v>36278</v>
      </c>
      <c r="I112" s="2">
        <v>36298</v>
      </c>
      <c r="J112" s="3">
        <v>14689</v>
      </c>
      <c r="K112" s="3">
        <v>103113</v>
      </c>
      <c r="L112" s="2">
        <v>44987</v>
      </c>
      <c r="M112" s="1">
        <f>Table1[[#This Row],[Pull Dte]]-Table1[[#This Row],[Mfg Dte]]</f>
        <v>8709</v>
      </c>
      <c r="N112" s="7">
        <f>Table1[[#This Row],[Ac Tot Cyc Num]]/Table1[[#This Row],[Days since on Ops Dte]]</f>
        <v>1.6866459983924675</v>
      </c>
      <c r="O112" s="7">
        <f>Table1[[#This Row],[Ac Tot Tme Num]]/Table1[[#This Row],[Days since on Ops Dte]]</f>
        <v>11.83982087495694</v>
      </c>
      <c r="P112" s="1">
        <f ca="1">INT((TODAY()-H112)/365)</f>
        <v>23</v>
      </c>
      <c r="Q112" s="1" t="s">
        <v>83</v>
      </c>
    </row>
    <row r="113" spans="1:17" x14ac:dyDescent="0.2">
      <c r="A113" s="1" t="s">
        <v>50</v>
      </c>
      <c r="B113" s="1" t="s">
        <v>62</v>
      </c>
      <c r="C113" s="1" t="s">
        <v>64</v>
      </c>
      <c r="D113" s="1" t="s">
        <v>85</v>
      </c>
      <c r="E113" s="1" t="s">
        <v>34</v>
      </c>
      <c r="F113" s="1" t="s">
        <v>65</v>
      </c>
      <c r="G113" s="1">
        <v>1605</v>
      </c>
      <c r="H113" s="2">
        <v>36307</v>
      </c>
      <c r="I113" s="2">
        <v>36322</v>
      </c>
      <c r="J113" s="3">
        <v>14196</v>
      </c>
      <c r="K113" s="3">
        <v>101283</v>
      </c>
      <c r="L113" s="2">
        <v>44987</v>
      </c>
      <c r="M113" s="1">
        <f>Table1[[#This Row],[Pull Dte]]-Table1[[#This Row],[Mfg Dte]]</f>
        <v>8680</v>
      </c>
      <c r="N113" s="7">
        <f>Table1[[#This Row],[Ac Tot Cyc Num]]/Table1[[#This Row],[Days since on Ops Dte]]</f>
        <v>1.6354838709677419</v>
      </c>
      <c r="O113" s="7">
        <f>Table1[[#This Row],[Ac Tot Tme Num]]/Table1[[#This Row],[Days since on Ops Dte]]</f>
        <v>11.668548387096774</v>
      </c>
      <c r="P113" s="1">
        <f ca="1">INT((TODAY()-H113)/365)</f>
        <v>23</v>
      </c>
      <c r="Q113" s="1" t="s">
        <v>83</v>
      </c>
    </row>
    <row r="114" spans="1:17" x14ac:dyDescent="0.2">
      <c r="A114" s="1" t="s">
        <v>50</v>
      </c>
      <c r="B114" s="1" t="s">
        <v>62</v>
      </c>
      <c r="C114" s="1" t="s">
        <v>64</v>
      </c>
      <c r="D114" s="1" t="s">
        <v>85</v>
      </c>
      <c r="E114" s="1" t="s">
        <v>34</v>
      </c>
      <c r="F114" s="1" t="s">
        <v>65</v>
      </c>
      <c r="G114" s="1">
        <v>1606</v>
      </c>
      <c r="H114" s="2">
        <v>36321</v>
      </c>
      <c r="I114" s="2">
        <v>36336</v>
      </c>
      <c r="J114" s="3">
        <v>14187</v>
      </c>
      <c r="K114" s="3">
        <v>100479</v>
      </c>
      <c r="L114" s="2">
        <v>44987</v>
      </c>
      <c r="M114" s="1">
        <f>Table1[[#This Row],[Pull Dte]]-Table1[[#This Row],[Mfg Dte]]</f>
        <v>8666</v>
      </c>
      <c r="N114" s="7">
        <f>Table1[[#This Row],[Ac Tot Cyc Num]]/Table1[[#This Row],[Days since on Ops Dte]]</f>
        <v>1.6370874682667897</v>
      </c>
      <c r="O114" s="7">
        <f>Table1[[#This Row],[Ac Tot Tme Num]]/Table1[[#This Row],[Days since on Ops Dte]]</f>
        <v>11.594622663281791</v>
      </c>
      <c r="P114" s="1">
        <f ca="1">INT((TODAY()-H114)/365)</f>
        <v>23</v>
      </c>
      <c r="Q114" s="1" t="s">
        <v>83</v>
      </c>
    </row>
    <row r="115" spans="1:17" x14ac:dyDescent="0.2">
      <c r="A115" s="1" t="s">
        <v>50</v>
      </c>
      <c r="B115" s="1" t="s">
        <v>62</v>
      </c>
      <c r="C115" s="1" t="s">
        <v>68</v>
      </c>
      <c r="D115" s="1" t="s">
        <v>85</v>
      </c>
      <c r="E115" s="1" t="s">
        <v>34</v>
      </c>
      <c r="F115" s="1" t="s">
        <v>65</v>
      </c>
      <c r="G115" s="1">
        <v>1701</v>
      </c>
      <c r="H115" s="2">
        <v>36049</v>
      </c>
      <c r="I115" s="2">
        <v>36056</v>
      </c>
      <c r="J115" s="3">
        <v>20246</v>
      </c>
      <c r="K115" s="3">
        <v>93408</v>
      </c>
      <c r="L115" s="2">
        <v>44987</v>
      </c>
      <c r="M115" s="1">
        <f>Table1[[#This Row],[Pull Dte]]-Table1[[#This Row],[Mfg Dte]]</f>
        <v>8938</v>
      </c>
      <c r="N115" s="7">
        <f>Table1[[#This Row],[Ac Tot Cyc Num]]/Table1[[#This Row],[Days since on Ops Dte]]</f>
        <v>2.265159991049452</v>
      </c>
      <c r="O115" s="7">
        <f>Table1[[#This Row],[Ac Tot Tme Num]]/Table1[[#This Row],[Days since on Ops Dte]]</f>
        <v>10.450660102931305</v>
      </c>
      <c r="P115" s="1">
        <f ca="1">INT((TODAY()-H115)/365)</f>
        <v>24</v>
      </c>
      <c r="Q115" s="1" t="s">
        <v>83</v>
      </c>
    </row>
    <row r="116" spans="1:17" x14ac:dyDescent="0.2">
      <c r="A116" s="1" t="s">
        <v>50</v>
      </c>
      <c r="B116" s="1" t="s">
        <v>62</v>
      </c>
      <c r="C116" s="1" t="s">
        <v>64</v>
      </c>
      <c r="D116" s="1" t="s">
        <v>85</v>
      </c>
      <c r="E116" s="1" t="s">
        <v>34</v>
      </c>
      <c r="F116" s="1" t="s">
        <v>65</v>
      </c>
      <c r="G116" s="1">
        <v>1702</v>
      </c>
      <c r="H116" s="2">
        <v>36062</v>
      </c>
      <c r="I116" s="2">
        <v>36076</v>
      </c>
      <c r="J116" s="3">
        <v>20594</v>
      </c>
      <c r="K116" s="3">
        <v>95438</v>
      </c>
      <c r="L116" s="2">
        <v>44987</v>
      </c>
      <c r="M116" s="1">
        <f>Table1[[#This Row],[Pull Dte]]-Table1[[#This Row],[Mfg Dte]]</f>
        <v>8925</v>
      </c>
      <c r="N116" s="7">
        <f>Table1[[#This Row],[Ac Tot Cyc Num]]/Table1[[#This Row],[Days since on Ops Dte]]</f>
        <v>2.307450980392157</v>
      </c>
      <c r="O116" s="7">
        <f>Table1[[#This Row],[Ac Tot Tme Num]]/Table1[[#This Row],[Days since on Ops Dte]]</f>
        <v>10.693333333333333</v>
      </c>
      <c r="P116" s="1">
        <f ca="1">INT((TODAY()-H116)/365)</f>
        <v>24</v>
      </c>
      <c r="Q116" s="1" t="s">
        <v>83</v>
      </c>
    </row>
    <row r="117" spans="1:17" x14ac:dyDescent="0.2">
      <c r="A117" s="1" t="s">
        <v>50</v>
      </c>
      <c r="B117" s="1" t="s">
        <v>62</v>
      </c>
      <c r="C117" s="1" t="s">
        <v>64</v>
      </c>
      <c r="D117" s="1" t="s">
        <v>85</v>
      </c>
      <c r="E117" s="1" t="s">
        <v>34</v>
      </c>
      <c r="F117" s="1" t="s">
        <v>65</v>
      </c>
      <c r="G117" s="1">
        <v>1703</v>
      </c>
      <c r="H117" s="2">
        <v>36099</v>
      </c>
      <c r="I117" s="2">
        <v>36119</v>
      </c>
      <c r="J117" s="3">
        <v>20405</v>
      </c>
      <c r="K117" s="3">
        <v>93104</v>
      </c>
      <c r="L117" s="2">
        <v>44987</v>
      </c>
      <c r="M117" s="1">
        <f>Table1[[#This Row],[Pull Dte]]-Table1[[#This Row],[Mfg Dte]]</f>
        <v>8888</v>
      </c>
      <c r="N117" s="7">
        <f>Table1[[#This Row],[Ac Tot Cyc Num]]/Table1[[#This Row],[Days since on Ops Dte]]</f>
        <v>2.2957920792079207</v>
      </c>
      <c r="O117" s="7">
        <f>Table1[[#This Row],[Ac Tot Tme Num]]/Table1[[#This Row],[Days since on Ops Dte]]</f>
        <v>10.475247524752476</v>
      </c>
      <c r="P117" s="1">
        <f ca="1">INT((TODAY()-H117)/365)</f>
        <v>24</v>
      </c>
      <c r="Q117" s="1" t="s">
        <v>83</v>
      </c>
    </row>
    <row r="118" spans="1:17" x14ac:dyDescent="0.2">
      <c r="A118" s="1" t="s">
        <v>50</v>
      </c>
      <c r="B118" s="1" t="s">
        <v>62</v>
      </c>
      <c r="C118" s="1" t="s">
        <v>64</v>
      </c>
      <c r="D118" s="1" t="s">
        <v>85</v>
      </c>
      <c r="E118" s="1" t="s">
        <v>34</v>
      </c>
      <c r="F118" s="1" t="s">
        <v>65</v>
      </c>
      <c r="G118" s="1">
        <v>1704</v>
      </c>
      <c r="H118" s="2">
        <v>36103</v>
      </c>
      <c r="I118" s="2">
        <v>36130</v>
      </c>
      <c r="J118" s="3">
        <v>20301</v>
      </c>
      <c r="K118" s="3">
        <v>93792</v>
      </c>
      <c r="L118" s="2">
        <v>44987</v>
      </c>
      <c r="M118" s="1">
        <f>Table1[[#This Row],[Pull Dte]]-Table1[[#This Row],[Mfg Dte]]</f>
        <v>8884</v>
      </c>
      <c r="N118" s="7">
        <f>Table1[[#This Row],[Ac Tot Cyc Num]]/Table1[[#This Row],[Days since on Ops Dte]]</f>
        <v>2.2851193156235929</v>
      </c>
      <c r="O118" s="7">
        <f>Table1[[#This Row],[Ac Tot Tme Num]]/Table1[[#This Row],[Days since on Ops Dte]]</f>
        <v>10.557406573615488</v>
      </c>
      <c r="P118" s="1">
        <f ca="1">INT((TODAY()-H118)/365)</f>
        <v>24</v>
      </c>
      <c r="Q118" s="1" t="s">
        <v>83</v>
      </c>
    </row>
    <row r="119" spans="1:17" x14ac:dyDescent="0.2">
      <c r="A119" s="1" t="s">
        <v>50</v>
      </c>
      <c r="B119" s="1" t="s">
        <v>62</v>
      </c>
      <c r="C119" s="1" t="s">
        <v>64</v>
      </c>
      <c r="D119" s="1" t="s">
        <v>85</v>
      </c>
      <c r="E119" s="1" t="s">
        <v>34</v>
      </c>
      <c r="F119" s="1" t="s">
        <v>65</v>
      </c>
      <c r="G119" s="1">
        <v>1705</v>
      </c>
      <c r="H119" s="2">
        <v>36223</v>
      </c>
      <c r="I119" s="2">
        <v>36234</v>
      </c>
      <c r="J119" s="3">
        <v>20071</v>
      </c>
      <c r="K119" s="3">
        <v>93555</v>
      </c>
      <c r="L119" s="2">
        <v>44987</v>
      </c>
      <c r="M119" s="1">
        <f>Table1[[#This Row],[Pull Dte]]-Table1[[#This Row],[Mfg Dte]]</f>
        <v>8764</v>
      </c>
      <c r="N119" s="7">
        <f>Table1[[#This Row],[Ac Tot Cyc Num]]/Table1[[#This Row],[Days since on Ops Dte]]</f>
        <v>2.2901643085349157</v>
      </c>
      <c r="O119" s="7">
        <f>Table1[[#This Row],[Ac Tot Tme Num]]/Table1[[#This Row],[Days since on Ops Dte]]</f>
        <v>10.674920127795527</v>
      </c>
      <c r="P119" s="1">
        <f ca="1">INT((TODAY()-H119)/365)</f>
        <v>24</v>
      </c>
      <c r="Q119" s="1" t="s">
        <v>83</v>
      </c>
    </row>
    <row r="120" spans="1:17" x14ac:dyDescent="0.2">
      <c r="A120" s="1" t="s">
        <v>50</v>
      </c>
      <c r="B120" s="1" t="s">
        <v>62</v>
      </c>
      <c r="C120" s="1" t="s">
        <v>64</v>
      </c>
      <c r="D120" s="1" t="s">
        <v>85</v>
      </c>
      <c r="E120" s="1" t="s">
        <v>34</v>
      </c>
      <c r="F120" s="1" t="s">
        <v>65</v>
      </c>
      <c r="G120" s="1">
        <v>1706</v>
      </c>
      <c r="H120" s="2">
        <v>36271</v>
      </c>
      <c r="I120" s="2">
        <v>36280</v>
      </c>
      <c r="J120" s="3">
        <v>19130</v>
      </c>
      <c r="K120" s="3">
        <v>90005</v>
      </c>
      <c r="L120" s="2">
        <v>44987</v>
      </c>
      <c r="M120" s="1">
        <f>Table1[[#This Row],[Pull Dte]]-Table1[[#This Row],[Mfg Dte]]</f>
        <v>8716</v>
      </c>
      <c r="N120" s="7">
        <f>Table1[[#This Row],[Ac Tot Cyc Num]]/Table1[[#This Row],[Days since on Ops Dte]]</f>
        <v>2.1948141349242771</v>
      </c>
      <c r="O120" s="7">
        <f>Table1[[#This Row],[Ac Tot Tme Num]]/Table1[[#This Row],[Days since on Ops Dte]]</f>
        <v>10.326411197797155</v>
      </c>
      <c r="P120" s="1">
        <f ca="1">INT((TODAY()-H120)/365)</f>
        <v>23</v>
      </c>
      <c r="Q120" s="1" t="s">
        <v>83</v>
      </c>
    </row>
    <row r="121" spans="1:17" x14ac:dyDescent="0.2">
      <c r="A121" s="1" t="s">
        <v>50</v>
      </c>
      <c r="B121" s="1" t="s">
        <v>62</v>
      </c>
      <c r="C121" s="1" t="s">
        <v>64</v>
      </c>
      <c r="D121" s="1" t="s">
        <v>85</v>
      </c>
      <c r="E121" s="1" t="s">
        <v>34</v>
      </c>
      <c r="F121" s="1" t="s">
        <v>65</v>
      </c>
      <c r="G121" s="1">
        <v>1707</v>
      </c>
      <c r="H121" s="2">
        <v>36285</v>
      </c>
      <c r="I121" s="2">
        <v>36297</v>
      </c>
      <c r="J121" s="3">
        <v>19720</v>
      </c>
      <c r="K121" s="3">
        <v>92334</v>
      </c>
      <c r="L121" s="2">
        <v>44987</v>
      </c>
      <c r="M121" s="1">
        <f>Table1[[#This Row],[Pull Dte]]-Table1[[#This Row],[Mfg Dte]]</f>
        <v>8702</v>
      </c>
      <c r="N121" s="7">
        <f>Table1[[#This Row],[Ac Tot Cyc Num]]/Table1[[#This Row],[Days since on Ops Dte]]</f>
        <v>2.2661457136290508</v>
      </c>
      <c r="O121" s="7">
        <f>Table1[[#This Row],[Ac Tot Tme Num]]/Table1[[#This Row],[Days since on Ops Dte]]</f>
        <v>10.610664215122961</v>
      </c>
      <c r="P121" s="1">
        <f ca="1">INT((TODAY()-H121)/365)</f>
        <v>23</v>
      </c>
      <c r="Q121" s="1" t="s">
        <v>83</v>
      </c>
    </row>
    <row r="122" spans="1:17" x14ac:dyDescent="0.2">
      <c r="A122" s="1" t="s">
        <v>50</v>
      </c>
      <c r="B122" s="1" t="s">
        <v>62</v>
      </c>
      <c r="C122" s="1" t="s">
        <v>64</v>
      </c>
      <c r="D122" s="1" t="s">
        <v>85</v>
      </c>
      <c r="E122" s="1" t="s">
        <v>34</v>
      </c>
      <c r="F122" s="1" t="s">
        <v>65</v>
      </c>
      <c r="G122" s="1">
        <v>1708</v>
      </c>
      <c r="H122" s="2">
        <v>36668</v>
      </c>
      <c r="I122" s="2">
        <v>36685</v>
      </c>
      <c r="J122" s="3">
        <v>17293</v>
      </c>
      <c r="K122" s="3">
        <v>86395</v>
      </c>
      <c r="L122" s="2">
        <v>44987</v>
      </c>
      <c r="M122" s="1">
        <f>Table1[[#This Row],[Pull Dte]]-Table1[[#This Row],[Mfg Dte]]</f>
        <v>8319</v>
      </c>
      <c r="N122" s="7">
        <f>Table1[[#This Row],[Ac Tot Cyc Num]]/Table1[[#This Row],[Days since on Ops Dte]]</f>
        <v>2.0787354249308811</v>
      </c>
      <c r="O122" s="7">
        <f>Table1[[#This Row],[Ac Tot Tme Num]]/Table1[[#This Row],[Days since on Ops Dte]]</f>
        <v>10.385262651761028</v>
      </c>
      <c r="P122" s="1">
        <f ca="1">INT((TODAY()-H122)/365)</f>
        <v>22</v>
      </c>
      <c r="Q122" s="1" t="s">
        <v>83</v>
      </c>
    </row>
    <row r="123" spans="1:17" x14ac:dyDescent="0.2">
      <c r="A123" s="1" t="s">
        <v>50</v>
      </c>
      <c r="B123" s="1" t="s">
        <v>62</v>
      </c>
      <c r="C123" s="1">
        <v>764</v>
      </c>
      <c r="D123" s="1">
        <v>764</v>
      </c>
      <c r="E123" s="1" t="s">
        <v>34</v>
      </c>
      <c r="F123" s="1" t="s">
        <v>63</v>
      </c>
      <c r="G123" s="1">
        <v>1801</v>
      </c>
      <c r="H123" s="2">
        <v>36438</v>
      </c>
      <c r="I123" s="2">
        <v>36878</v>
      </c>
      <c r="J123" s="3">
        <v>16829</v>
      </c>
      <c r="K123" s="3">
        <v>87486</v>
      </c>
      <c r="L123" s="2">
        <v>44987</v>
      </c>
      <c r="M123" s="1">
        <f>Table1[[#This Row],[Pull Dte]]-Table1[[#This Row],[Mfg Dte]]</f>
        <v>8549</v>
      </c>
      <c r="N123" s="7">
        <f>Table1[[#This Row],[Ac Tot Cyc Num]]/Table1[[#This Row],[Days since on Ops Dte]]</f>
        <v>1.9685343315007604</v>
      </c>
      <c r="O123" s="7">
        <f>Table1[[#This Row],[Ac Tot Tme Num]]/Table1[[#This Row],[Days since on Ops Dte]]</f>
        <v>10.233477599719265</v>
      </c>
      <c r="P123" s="1">
        <f ca="1">INT((TODAY()-H123)/365)</f>
        <v>23</v>
      </c>
      <c r="Q123" s="1" t="s">
        <v>83</v>
      </c>
    </row>
    <row r="124" spans="1:17" x14ac:dyDescent="0.2">
      <c r="A124" s="1" t="s">
        <v>50</v>
      </c>
      <c r="B124" s="1" t="s">
        <v>62</v>
      </c>
      <c r="C124" s="1">
        <v>764</v>
      </c>
      <c r="D124" s="1">
        <v>764</v>
      </c>
      <c r="E124" s="1" t="s">
        <v>34</v>
      </c>
      <c r="F124" s="1" t="s">
        <v>63</v>
      </c>
      <c r="G124" s="1">
        <v>1802</v>
      </c>
      <c r="H124" s="2">
        <v>36486</v>
      </c>
      <c r="I124" s="2">
        <v>36865</v>
      </c>
      <c r="J124" s="3">
        <v>15882</v>
      </c>
      <c r="K124" s="3">
        <v>86677</v>
      </c>
      <c r="L124" s="2">
        <v>44987</v>
      </c>
      <c r="M124" s="1">
        <f>Table1[[#This Row],[Pull Dte]]-Table1[[#This Row],[Mfg Dte]]</f>
        <v>8501</v>
      </c>
      <c r="N124" s="7">
        <f>Table1[[#This Row],[Ac Tot Cyc Num]]/Table1[[#This Row],[Days since on Ops Dte]]</f>
        <v>1.8682507940242326</v>
      </c>
      <c r="O124" s="7">
        <f>Table1[[#This Row],[Ac Tot Tme Num]]/Table1[[#This Row],[Days since on Ops Dte]]</f>
        <v>10.196094577108575</v>
      </c>
      <c r="P124" s="1">
        <f ca="1">INT((TODAY()-H124)/365)</f>
        <v>23</v>
      </c>
      <c r="Q124" s="1" t="s">
        <v>83</v>
      </c>
    </row>
    <row r="125" spans="1:17" x14ac:dyDescent="0.2">
      <c r="A125" s="1" t="s">
        <v>50</v>
      </c>
      <c r="B125" s="1" t="s">
        <v>62</v>
      </c>
      <c r="C125" s="1">
        <v>764</v>
      </c>
      <c r="D125" s="1">
        <v>764</v>
      </c>
      <c r="E125" s="1" t="s">
        <v>34</v>
      </c>
      <c r="F125" s="1" t="s">
        <v>63</v>
      </c>
      <c r="G125" s="1">
        <v>1803</v>
      </c>
      <c r="H125" s="2">
        <v>36523</v>
      </c>
      <c r="I125" s="2">
        <v>36948</v>
      </c>
      <c r="J125" s="3">
        <v>16136</v>
      </c>
      <c r="K125" s="3">
        <v>88110</v>
      </c>
      <c r="L125" s="2">
        <v>44987</v>
      </c>
      <c r="M125" s="1">
        <f>Table1[[#This Row],[Pull Dte]]-Table1[[#This Row],[Mfg Dte]]</f>
        <v>8464</v>
      </c>
      <c r="N125" s="7">
        <f>Table1[[#This Row],[Ac Tot Cyc Num]]/Table1[[#This Row],[Days since on Ops Dte]]</f>
        <v>1.9064272211720228</v>
      </c>
      <c r="O125" s="7">
        <f>Table1[[#This Row],[Ac Tot Tme Num]]/Table1[[#This Row],[Days since on Ops Dte]]</f>
        <v>10.409971644612476</v>
      </c>
      <c r="P125" s="1">
        <f ca="1">INT((TODAY()-H125)/365)</f>
        <v>23</v>
      </c>
      <c r="Q125" s="1" t="s">
        <v>83</v>
      </c>
    </row>
    <row r="126" spans="1:17" x14ac:dyDescent="0.2">
      <c r="A126" s="1" t="s">
        <v>50</v>
      </c>
      <c r="B126" s="1" t="s">
        <v>62</v>
      </c>
      <c r="C126" s="1">
        <v>764</v>
      </c>
      <c r="D126" s="1">
        <v>764</v>
      </c>
      <c r="E126" s="1" t="s">
        <v>34</v>
      </c>
      <c r="F126" s="1" t="s">
        <v>63</v>
      </c>
      <c r="G126" s="1">
        <v>1804</v>
      </c>
      <c r="H126" s="2">
        <v>36748</v>
      </c>
      <c r="I126" s="2">
        <v>36760</v>
      </c>
      <c r="J126" s="3">
        <v>16522</v>
      </c>
      <c r="K126" s="3">
        <v>84639</v>
      </c>
      <c r="L126" s="2">
        <v>44987</v>
      </c>
      <c r="M126" s="1">
        <f>Table1[[#This Row],[Pull Dte]]-Table1[[#This Row],[Mfg Dte]]</f>
        <v>8239</v>
      </c>
      <c r="N126" s="7">
        <f>Table1[[#This Row],[Ac Tot Cyc Num]]/Table1[[#This Row],[Days since on Ops Dte]]</f>
        <v>2.0053404539385848</v>
      </c>
      <c r="O126" s="7">
        <f>Table1[[#This Row],[Ac Tot Tme Num]]/Table1[[#This Row],[Days since on Ops Dte]]</f>
        <v>10.272970020633572</v>
      </c>
      <c r="P126" s="1">
        <f ca="1">INT((TODAY()-H126)/365)</f>
        <v>22</v>
      </c>
      <c r="Q126" s="1" t="s">
        <v>83</v>
      </c>
    </row>
    <row r="127" spans="1:17" x14ac:dyDescent="0.2">
      <c r="A127" s="1" t="s">
        <v>50</v>
      </c>
      <c r="B127" s="1" t="s">
        <v>62</v>
      </c>
      <c r="C127" s="1">
        <v>764</v>
      </c>
      <c r="D127" s="1">
        <v>764</v>
      </c>
      <c r="E127" s="1" t="s">
        <v>34</v>
      </c>
      <c r="F127" s="1" t="s">
        <v>63</v>
      </c>
      <c r="G127" s="1">
        <v>1805</v>
      </c>
      <c r="H127" s="2">
        <v>36760</v>
      </c>
      <c r="I127" s="2">
        <v>36774</v>
      </c>
      <c r="J127" s="3">
        <v>16972</v>
      </c>
      <c r="K127" s="3">
        <v>86926</v>
      </c>
      <c r="L127" s="2">
        <v>44987</v>
      </c>
      <c r="M127" s="1">
        <f>Table1[[#This Row],[Pull Dte]]-Table1[[#This Row],[Mfg Dte]]</f>
        <v>8227</v>
      </c>
      <c r="N127" s="7">
        <f>Table1[[#This Row],[Ac Tot Cyc Num]]/Table1[[#This Row],[Days since on Ops Dte]]</f>
        <v>2.0629634131518171</v>
      </c>
      <c r="O127" s="7">
        <f>Table1[[#This Row],[Ac Tot Tme Num]]/Table1[[#This Row],[Days since on Ops Dte]]</f>
        <v>10.565941412422511</v>
      </c>
      <c r="P127" s="1">
        <f ca="1">INT((TODAY()-H127)/365)</f>
        <v>22</v>
      </c>
      <c r="Q127" s="1" t="s">
        <v>83</v>
      </c>
    </row>
    <row r="128" spans="1:17" x14ac:dyDescent="0.2">
      <c r="A128" s="1" t="s">
        <v>50</v>
      </c>
      <c r="B128" s="1" t="s">
        <v>62</v>
      </c>
      <c r="C128" s="1">
        <v>764</v>
      </c>
      <c r="D128" s="1">
        <v>764</v>
      </c>
      <c r="E128" s="1" t="s">
        <v>34</v>
      </c>
      <c r="F128" s="1" t="s">
        <v>63</v>
      </c>
      <c r="G128" s="1">
        <v>1806</v>
      </c>
      <c r="H128" s="2">
        <v>36782</v>
      </c>
      <c r="I128" s="2">
        <v>36796</v>
      </c>
      <c r="J128" s="3">
        <v>16573</v>
      </c>
      <c r="K128" s="3">
        <v>84792</v>
      </c>
      <c r="L128" s="2">
        <v>44987</v>
      </c>
      <c r="M128" s="1">
        <f>Table1[[#This Row],[Pull Dte]]-Table1[[#This Row],[Mfg Dte]]</f>
        <v>8205</v>
      </c>
      <c r="N128" s="7">
        <f>Table1[[#This Row],[Ac Tot Cyc Num]]/Table1[[#This Row],[Days since on Ops Dte]]</f>
        <v>2.0198659354052406</v>
      </c>
      <c r="O128" s="7">
        <f>Table1[[#This Row],[Ac Tot Tme Num]]/Table1[[#This Row],[Days since on Ops Dte]]</f>
        <v>10.334186471663619</v>
      </c>
      <c r="P128" s="1">
        <f ca="1">INT((TODAY()-H128)/365)</f>
        <v>22</v>
      </c>
      <c r="Q128" s="1" t="s">
        <v>83</v>
      </c>
    </row>
    <row r="129" spans="1:17" x14ac:dyDescent="0.2">
      <c r="A129" s="1" t="s">
        <v>50</v>
      </c>
      <c r="B129" s="1" t="s">
        <v>62</v>
      </c>
      <c r="C129" s="1">
        <v>764</v>
      </c>
      <c r="D129" s="1">
        <v>764</v>
      </c>
      <c r="E129" s="1" t="s">
        <v>34</v>
      </c>
      <c r="F129" s="1" t="s">
        <v>63</v>
      </c>
      <c r="G129" s="1">
        <v>1807</v>
      </c>
      <c r="H129" s="2">
        <v>36788</v>
      </c>
      <c r="I129" s="2">
        <v>36797</v>
      </c>
      <c r="J129" s="3">
        <v>16864</v>
      </c>
      <c r="K129" s="3">
        <v>85733</v>
      </c>
      <c r="L129" s="2">
        <v>44987</v>
      </c>
      <c r="M129" s="1">
        <f>Table1[[#This Row],[Pull Dte]]-Table1[[#This Row],[Mfg Dte]]</f>
        <v>8199</v>
      </c>
      <c r="N129" s="7">
        <f>Table1[[#This Row],[Ac Tot Cyc Num]]/Table1[[#This Row],[Days since on Ops Dte]]</f>
        <v>2.0568361995365287</v>
      </c>
      <c r="O129" s="7">
        <f>Table1[[#This Row],[Ac Tot Tme Num]]/Table1[[#This Row],[Days since on Ops Dte]]</f>
        <v>10.456519087693621</v>
      </c>
      <c r="P129" s="1">
        <f ca="1">INT((TODAY()-H129)/365)</f>
        <v>22</v>
      </c>
      <c r="Q129" s="1" t="s">
        <v>83</v>
      </c>
    </row>
    <row r="130" spans="1:17" x14ac:dyDescent="0.2">
      <c r="A130" s="1" t="s">
        <v>50</v>
      </c>
      <c r="B130" s="1" t="s">
        <v>62</v>
      </c>
      <c r="C130" s="1">
        <v>764</v>
      </c>
      <c r="D130" s="1">
        <v>764</v>
      </c>
      <c r="E130" s="1" t="s">
        <v>34</v>
      </c>
      <c r="F130" s="1" t="s">
        <v>63</v>
      </c>
      <c r="G130" s="1">
        <v>1808</v>
      </c>
      <c r="H130" s="2">
        <v>36794</v>
      </c>
      <c r="I130" s="2">
        <v>36803</v>
      </c>
      <c r="J130" s="3">
        <v>16539</v>
      </c>
      <c r="K130" s="3">
        <v>85493</v>
      </c>
      <c r="L130" s="2">
        <v>44987</v>
      </c>
      <c r="M130" s="1">
        <f>Table1[[#This Row],[Pull Dte]]-Table1[[#This Row],[Mfg Dte]]</f>
        <v>8193</v>
      </c>
      <c r="N130" s="7">
        <f>Table1[[#This Row],[Ac Tot Cyc Num]]/Table1[[#This Row],[Days since on Ops Dte]]</f>
        <v>2.018674478213109</v>
      </c>
      <c r="O130" s="7">
        <f>Table1[[#This Row],[Ac Tot Tme Num]]/Table1[[#This Row],[Days since on Ops Dte]]</f>
        <v>10.434883437080435</v>
      </c>
      <c r="P130" s="1">
        <f ca="1">INT((TODAY()-H130)/365)</f>
        <v>22</v>
      </c>
      <c r="Q130" s="1" t="s">
        <v>83</v>
      </c>
    </row>
    <row r="131" spans="1:17" x14ac:dyDescent="0.2">
      <c r="A131" s="1" t="s">
        <v>50</v>
      </c>
      <c r="B131" s="1" t="s">
        <v>62</v>
      </c>
      <c r="C131" s="1">
        <v>764</v>
      </c>
      <c r="D131" s="1">
        <v>764</v>
      </c>
      <c r="E131" s="1" t="s">
        <v>34</v>
      </c>
      <c r="F131" s="1" t="s">
        <v>63</v>
      </c>
      <c r="G131" s="1">
        <v>1809</v>
      </c>
      <c r="H131" s="2">
        <v>36812</v>
      </c>
      <c r="I131" s="2">
        <v>36822</v>
      </c>
      <c r="J131" s="3">
        <v>16804</v>
      </c>
      <c r="K131" s="3">
        <v>86522</v>
      </c>
      <c r="L131" s="2">
        <v>44987</v>
      </c>
      <c r="M131" s="1">
        <f>Table1[[#This Row],[Pull Dte]]-Table1[[#This Row],[Mfg Dte]]</f>
        <v>8175</v>
      </c>
      <c r="N131" s="7">
        <f>Table1[[#This Row],[Ac Tot Cyc Num]]/Table1[[#This Row],[Days since on Ops Dte]]</f>
        <v>2.0555351681957186</v>
      </c>
      <c r="O131" s="7">
        <f>Table1[[#This Row],[Ac Tot Tme Num]]/Table1[[#This Row],[Days since on Ops Dte]]</f>
        <v>10.583730886850153</v>
      </c>
      <c r="P131" s="1">
        <f ca="1">INT((TODAY()-H131)/365)</f>
        <v>22</v>
      </c>
      <c r="Q131" s="1" t="s">
        <v>83</v>
      </c>
    </row>
    <row r="132" spans="1:17" x14ac:dyDescent="0.2">
      <c r="A132" s="1" t="s">
        <v>50</v>
      </c>
      <c r="B132" s="1" t="s">
        <v>62</v>
      </c>
      <c r="C132" s="1">
        <v>764</v>
      </c>
      <c r="D132" s="1">
        <v>764</v>
      </c>
      <c r="E132" s="1" t="s">
        <v>34</v>
      </c>
      <c r="F132" s="1" t="s">
        <v>63</v>
      </c>
      <c r="G132" s="1">
        <v>1810</v>
      </c>
      <c r="H132" s="2">
        <v>36835</v>
      </c>
      <c r="I132" s="2">
        <v>36839</v>
      </c>
      <c r="J132" s="3">
        <v>16867</v>
      </c>
      <c r="K132" s="3">
        <v>86685</v>
      </c>
      <c r="L132" s="2">
        <v>44987</v>
      </c>
      <c r="M132" s="1">
        <f>Table1[[#This Row],[Pull Dte]]-Table1[[#This Row],[Mfg Dte]]</f>
        <v>8152</v>
      </c>
      <c r="N132" s="7">
        <f>Table1[[#This Row],[Ac Tot Cyc Num]]/Table1[[#This Row],[Days since on Ops Dte]]</f>
        <v>2.0690628066732089</v>
      </c>
      <c r="O132" s="7">
        <f>Table1[[#This Row],[Ac Tot Tme Num]]/Table1[[#This Row],[Days since on Ops Dte]]</f>
        <v>10.633586849852797</v>
      </c>
      <c r="P132" s="1">
        <f ca="1">INT((TODAY()-H132)/365)</f>
        <v>22</v>
      </c>
      <c r="Q132" s="1" t="s">
        <v>83</v>
      </c>
    </row>
    <row r="133" spans="1:17" x14ac:dyDescent="0.2">
      <c r="A133" s="1" t="s">
        <v>50</v>
      </c>
      <c r="B133" s="1" t="s">
        <v>62</v>
      </c>
      <c r="C133" s="1">
        <v>764</v>
      </c>
      <c r="D133" s="1">
        <v>764</v>
      </c>
      <c r="E133" s="1" t="s">
        <v>34</v>
      </c>
      <c r="F133" s="1" t="s">
        <v>63</v>
      </c>
      <c r="G133" s="1">
        <v>1811</v>
      </c>
      <c r="H133" s="2">
        <v>36833</v>
      </c>
      <c r="I133" s="2">
        <v>36839</v>
      </c>
      <c r="J133" s="3">
        <v>16521</v>
      </c>
      <c r="K133" s="3">
        <v>87334</v>
      </c>
      <c r="L133" s="2">
        <v>44987</v>
      </c>
      <c r="M133" s="1">
        <f>Table1[[#This Row],[Pull Dte]]-Table1[[#This Row],[Mfg Dte]]</f>
        <v>8154</v>
      </c>
      <c r="N133" s="7">
        <f>Table1[[#This Row],[Ac Tot Cyc Num]]/Table1[[#This Row],[Days since on Ops Dte]]</f>
        <v>2.0261221486387049</v>
      </c>
      <c r="O133" s="7">
        <f>Table1[[#This Row],[Ac Tot Tme Num]]/Table1[[#This Row],[Days since on Ops Dte]]</f>
        <v>10.710571498650969</v>
      </c>
      <c r="P133" s="1">
        <f ca="1">INT((TODAY()-H133)/365)</f>
        <v>22</v>
      </c>
      <c r="Q133" s="1" t="s">
        <v>83</v>
      </c>
    </row>
    <row r="134" spans="1:17" x14ac:dyDescent="0.2">
      <c r="A134" s="1" t="s">
        <v>50</v>
      </c>
      <c r="B134" s="1" t="s">
        <v>62</v>
      </c>
      <c r="C134" s="1">
        <v>764</v>
      </c>
      <c r="D134" s="1">
        <v>764</v>
      </c>
      <c r="E134" s="1" t="s">
        <v>34</v>
      </c>
      <c r="F134" s="1" t="s">
        <v>63</v>
      </c>
      <c r="G134" s="1">
        <v>1812</v>
      </c>
      <c r="H134" s="2">
        <v>36872</v>
      </c>
      <c r="I134" s="2">
        <v>36878</v>
      </c>
      <c r="J134" s="3">
        <v>16314</v>
      </c>
      <c r="K134" s="3">
        <v>88492</v>
      </c>
      <c r="L134" s="2">
        <v>44987</v>
      </c>
      <c r="M134" s="1">
        <f>Table1[[#This Row],[Pull Dte]]-Table1[[#This Row],[Mfg Dte]]</f>
        <v>8115</v>
      </c>
      <c r="N134" s="7">
        <f>Table1[[#This Row],[Ac Tot Cyc Num]]/Table1[[#This Row],[Days since on Ops Dte]]</f>
        <v>2.010351201478743</v>
      </c>
      <c r="O134" s="7">
        <f>Table1[[#This Row],[Ac Tot Tme Num]]/Table1[[#This Row],[Days since on Ops Dte]]</f>
        <v>10.904744300677757</v>
      </c>
      <c r="P134" s="1">
        <f ca="1">INT((TODAY()-H134)/365)</f>
        <v>22</v>
      </c>
      <c r="Q134" s="1" t="s">
        <v>83</v>
      </c>
    </row>
    <row r="135" spans="1:17" x14ac:dyDescent="0.2">
      <c r="A135" s="1" t="s">
        <v>50</v>
      </c>
      <c r="B135" s="1" t="s">
        <v>62</v>
      </c>
      <c r="C135" s="1">
        <v>764</v>
      </c>
      <c r="D135" s="1">
        <v>764</v>
      </c>
      <c r="E135" s="1" t="s">
        <v>34</v>
      </c>
      <c r="F135" s="1" t="s">
        <v>63</v>
      </c>
      <c r="G135" s="1">
        <v>1813</v>
      </c>
      <c r="H135" s="2">
        <v>36879</v>
      </c>
      <c r="I135" s="2">
        <v>36886</v>
      </c>
      <c r="J135" s="3">
        <v>16019</v>
      </c>
      <c r="K135" s="3">
        <v>87046</v>
      </c>
      <c r="L135" s="2">
        <v>44987</v>
      </c>
      <c r="M135" s="1">
        <f>Table1[[#This Row],[Pull Dte]]-Table1[[#This Row],[Mfg Dte]]</f>
        <v>8108</v>
      </c>
      <c r="N135" s="7">
        <f>Table1[[#This Row],[Ac Tot Cyc Num]]/Table1[[#This Row],[Days since on Ops Dte]]</f>
        <v>1.9757030093734582</v>
      </c>
      <c r="O135" s="7">
        <f>Table1[[#This Row],[Ac Tot Tme Num]]/Table1[[#This Row],[Days since on Ops Dte]]</f>
        <v>10.735816477553033</v>
      </c>
      <c r="P135" s="1">
        <f ca="1">INT((TODAY()-H135)/365)</f>
        <v>22</v>
      </c>
      <c r="Q135" s="1" t="s">
        <v>83</v>
      </c>
    </row>
    <row r="136" spans="1:17" x14ac:dyDescent="0.2">
      <c r="A136" s="1" t="s">
        <v>50</v>
      </c>
      <c r="B136" s="1" t="s">
        <v>62</v>
      </c>
      <c r="C136" s="1">
        <v>764</v>
      </c>
      <c r="D136" s="1">
        <v>764</v>
      </c>
      <c r="E136" s="1" t="s">
        <v>34</v>
      </c>
      <c r="F136" s="1" t="s">
        <v>63</v>
      </c>
      <c r="G136" s="1">
        <v>1814</v>
      </c>
      <c r="H136" s="2">
        <v>36901</v>
      </c>
      <c r="I136" s="2">
        <v>36907</v>
      </c>
      <c r="J136" s="3">
        <v>15830</v>
      </c>
      <c r="K136" s="3">
        <v>88261</v>
      </c>
      <c r="L136" s="2">
        <v>44987</v>
      </c>
      <c r="M136" s="1">
        <f>Table1[[#This Row],[Pull Dte]]-Table1[[#This Row],[Mfg Dte]]</f>
        <v>8086</v>
      </c>
      <c r="N136" s="7">
        <f>Table1[[#This Row],[Ac Tot Cyc Num]]/Table1[[#This Row],[Days since on Ops Dte]]</f>
        <v>1.9577046747464755</v>
      </c>
      <c r="O136" s="7">
        <f>Table1[[#This Row],[Ac Tot Tme Num]]/Table1[[#This Row],[Days since on Ops Dte]]</f>
        <v>10.915285678951275</v>
      </c>
      <c r="P136" s="1">
        <f ca="1">INT((TODAY()-H136)/365)</f>
        <v>22</v>
      </c>
      <c r="Q136" s="1" t="s">
        <v>83</v>
      </c>
    </row>
    <row r="137" spans="1:17" x14ac:dyDescent="0.2">
      <c r="A137" s="1" t="s">
        <v>50</v>
      </c>
      <c r="B137" s="1" t="s">
        <v>62</v>
      </c>
      <c r="C137" s="1">
        <v>764</v>
      </c>
      <c r="D137" s="1">
        <v>764</v>
      </c>
      <c r="E137" s="1" t="s">
        <v>34</v>
      </c>
      <c r="F137" s="1" t="s">
        <v>63</v>
      </c>
      <c r="G137" s="1">
        <v>1815</v>
      </c>
      <c r="H137" s="2">
        <v>36917</v>
      </c>
      <c r="I137" s="2">
        <v>36921</v>
      </c>
      <c r="J137" s="3">
        <v>15570</v>
      </c>
      <c r="K137" s="3">
        <v>86356</v>
      </c>
      <c r="L137" s="2">
        <v>44987</v>
      </c>
      <c r="M137" s="1">
        <f>Table1[[#This Row],[Pull Dte]]-Table1[[#This Row],[Mfg Dte]]</f>
        <v>8070</v>
      </c>
      <c r="N137" s="7">
        <f>Table1[[#This Row],[Ac Tot Cyc Num]]/Table1[[#This Row],[Days since on Ops Dte]]</f>
        <v>1.9293680297397771</v>
      </c>
      <c r="O137" s="7">
        <f>Table1[[#This Row],[Ac Tot Tme Num]]/Table1[[#This Row],[Days since on Ops Dte]]</f>
        <v>10.70086741016109</v>
      </c>
      <c r="P137" s="1">
        <f ca="1">INT((TODAY()-H137)/365)</f>
        <v>22</v>
      </c>
      <c r="Q137" s="1" t="s">
        <v>83</v>
      </c>
    </row>
    <row r="138" spans="1:17" x14ac:dyDescent="0.2">
      <c r="A138" s="1" t="s">
        <v>50</v>
      </c>
      <c r="B138" s="1" t="s">
        <v>62</v>
      </c>
      <c r="C138" s="1">
        <v>764</v>
      </c>
      <c r="D138" s="1">
        <v>764</v>
      </c>
      <c r="E138" s="1" t="s">
        <v>34</v>
      </c>
      <c r="F138" s="1" t="s">
        <v>63</v>
      </c>
      <c r="G138" s="1">
        <v>1816</v>
      </c>
      <c r="H138" s="2">
        <v>36971</v>
      </c>
      <c r="I138" s="2">
        <v>37040</v>
      </c>
      <c r="J138" s="3">
        <v>15500</v>
      </c>
      <c r="K138" s="3">
        <v>87708</v>
      </c>
      <c r="L138" s="2">
        <v>44987</v>
      </c>
      <c r="M138" s="1">
        <f>Table1[[#This Row],[Pull Dte]]-Table1[[#This Row],[Mfg Dte]]</f>
        <v>8016</v>
      </c>
      <c r="N138" s="7">
        <f>Table1[[#This Row],[Ac Tot Cyc Num]]/Table1[[#This Row],[Days since on Ops Dte]]</f>
        <v>1.9336327345309381</v>
      </c>
      <c r="O138" s="7">
        <f>Table1[[#This Row],[Ac Tot Tme Num]]/Table1[[#This Row],[Days since on Ops Dte]]</f>
        <v>10.941616766467066</v>
      </c>
      <c r="P138" s="1">
        <f ca="1">INT((TODAY()-H138)/365)</f>
        <v>22</v>
      </c>
      <c r="Q138" s="1" t="s">
        <v>83</v>
      </c>
    </row>
    <row r="139" spans="1:17" x14ac:dyDescent="0.2">
      <c r="A139" s="1" t="s">
        <v>50</v>
      </c>
      <c r="B139" s="1" t="s">
        <v>62</v>
      </c>
      <c r="C139" s="1">
        <v>764</v>
      </c>
      <c r="D139" s="1">
        <v>764</v>
      </c>
      <c r="E139" s="1" t="s">
        <v>34</v>
      </c>
      <c r="F139" s="1" t="s">
        <v>63</v>
      </c>
      <c r="G139" s="1">
        <v>1817</v>
      </c>
      <c r="H139" s="2">
        <v>37204</v>
      </c>
      <c r="I139" s="2">
        <v>37278</v>
      </c>
      <c r="J139" s="3">
        <v>13236</v>
      </c>
      <c r="K139" s="3">
        <v>77794</v>
      </c>
      <c r="L139" s="2">
        <v>44987</v>
      </c>
      <c r="M139" s="1">
        <f>Table1[[#This Row],[Pull Dte]]-Table1[[#This Row],[Mfg Dte]]</f>
        <v>7783</v>
      </c>
      <c r="N139" s="7">
        <f>Table1[[#This Row],[Ac Tot Cyc Num]]/Table1[[#This Row],[Days since on Ops Dte]]</f>
        <v>1.7006295772838238</v>
      </c>
      <c r="O139" s="7">
        <f>Table1[[#This Row],[Ac Tot Tme Num]]/Table1[[#This Row],[Days since on Ops Dte]]</f>
        <v>9.9953745342412947</v>
      </c>
      <c r="P139" s="1">
        <f ca="1">INT((TODAY()-H139)/365)</f>
        <v>21</v>
      </c>
      <c r="Q139" s="1" t="s">
        <v>83</v>
      </c>
    </row>
    <row r="140" spans="1:17" x14ac:dyDescent="0.2">
      <c r="A140" s="1" t="s">
        <v>50</v>
      </c>
      <c r="B140" s="1" t="s">
        <v>62</v>
      </c>
      <c r="C140" s="1">
        <v>764</v>
      </c>
      <c r="D140" s="1">
        <v>764</v>
      </c>
      <c r="E140" s="1" t="s">
        <v>34</v>
      </c>
      <c r="F140" s="1" t="s">
        <v>63</v>
      </c>
      <c r="G140" s="1">
        <v>1818</v>
      </c>
      <c r="H140" s="2">
        <v>37224</v>
      </c>
      <c r="I140" s="2">
        <v>37278</v>
      </c>
      <c r="J140" s="3">
        <v>13533</v>
      </c>
      <c r="K140" s="3">
        <v>79329</v>
      </c>
      <c r="L140" s="2">
        <v>44987</v>
      </c>
      <c r="M140" s="1">
        <f>Table1[[#This Row],[Pull Dte]]-Table1[[#This Row],[Mfg Dte]]</f>
        <v>7763</v>
      </c>
      <c r="N140" s="7">
        <f>Table1[[#This Row],[Ac Tot Cyc Num]]/Table1[[#This Row],[Days since on Ops Dte]]</f>
        <v>1.7432693546309417</v>
      </c>
      <c r="O140" s="7">
        <f>Table1[[#This Row],[Ac Tot Tme Num]]/Table1[[#This Row],[Days since on Ops Dte]]</f>
        <v>10.218858688651295</v>
      </c>
      <c r="P140" s="1">
        <f ca="1">INT((TODAY()-H140)/365)</f>
        <v>21</v>
      </c>
      <c r="Q140" s="1" t="s">
        <v>83</v>
      </c>
    </row>
    <row r="141" spans="1:17" x14ac:dyDescent="0.2">
      <c r="A141" s="1" t="s">
        <v>50</v>
      </c>
      <c r="B141" s="1" t="s">
        <v>62</v>
      </c>
      <c r="C141" s="1">
        <v>764</v>
      </c>
      <c r="D141" s="1">
        <v>764</v>
      </c>
      <c r="E141" s="1" t="s">
        <v>34</v>
      </c>
      <c r="F141" s="1" t="s">
        <v>63</v>
      </c>
      <c r="G141" s="1">
        <v>1819</v>
      </c>
      <c r="H141" s="2">
        <v>37288</v>
      </c>
      <c r="I141" s="2">
        <v>37294</v>
      </c>
      <c r="J141" s="3">
        <v>14540</v>
      </c>
      <c r="K141" s="3">
        <v>85108</v>
      </c>
      <c r="L141" s="2">
        <v>44987</v>
      </c>
      <c r="M141" s="1">
        <f>Table1[[#This Row],[Pull Dte]]-Table1[[#This Row],[Mfg Dte]]</f>
        <v>7699</v>
      </c>
      <c r="N141" s="7">
        <f>Table1[[#This Row],[Ac Tot Cyc Num]]/Table1[[#This Row],[Days since on Ops Dte]]</f>
        <v>1.8885569554487596</v>
      </c>
      <c r="O141" s="7">
        <f>Table1[[#This Row],[Ac Tot Tme Num]]/Table1[[#This Row],[Days since on Ops Dte]]</f>
        <v>11.054422652292505</v>
      </c>
      <c r="P141" s="1">
        <f ca="1">INT((TODAY()-H141)/365)</f>
        <v>21</v>
      </c>
      <c r="Q141" s="1" t="s">
        <v>83</v>
      </c>
    </row>
    <row r="142" spans="1:17" x14ac:dyDescent="0.2">
      <c r="A142" s="1" t="s">
        <v>50</v>
      </c>
      <c r="B142" s="1" t="s">
        <v>62</v>
      </c>
      <c r="C142" s="1">
        <v>764</v>
      </c>
      <c r="D142" s="1">
        <v>764</v>
      </c>
      <c r="E142" s="1" t="s">
        <v>34</v>
      </c>
      <c r="F142" s="1" t="s">
        <v>63</v>
      </c>
      <c r="G142" s="1">
        <v>1820</v>
      </c>
      <c r="H142" s="2">
        <v>37326</v>
      </c>
      <c r="I142" s="2">
        <v>37334</v>
      </c>
      <c r="J142" s="3">
        <v>14393</v>
      </c>
      <c r="K142" s="3">
        <v>84535</v>
      </c>
      <c r="L142" s="2">
        <v>44987</v>
      </c>
      <c r="M142" s="1">
        <f>Table1[[#This Row],[Pull Dte]]-Table1[[#This Row],[Mfg Dte]]</f>
        <v>7661</v>
      </c>
      <c r="N142" s="7">
        <f>Table1[[#This Row],[Ac Tot Cyc Num]]/Table1[[#This Row],[Days since on Ops Dte]]</f>
        <v>1.8787364573815428</v>
      </c>
      <c r="O142" s="7">
        <f>Table1[[#This Row],[Ac Tot Tme Num]]/Table1[[#This Row],[Days since on Ops Dte]]</f>
        <v>11.034460253230648</v>
      </c>
      <c r="P142" s="1">
        <f ca="1">INT((TODAY()-H142)/365)</f>
        <v>21</v>
      </c>
      <c r="Q142" s="1" t="s">
        <v>83</v>
      </c>
    </row>
    <row r="143" spans="1:17" x14ac:dyDescent="0.2">
      <c r="A143" s="1" t="s">
        <v>50</v>
      </c>
      <c r="B143" s="1" t="s">
        <v>62</v>
      </c>
      <c r="C143" s="1">
        <v>764</v>
      </c>
      <c r="D143" s="1">
        <v>764</v>
      </c>
      <c r="E143" s="1" t="s">
        <v>34</v>
      </c>
      <c r="F143" s="1" t="s">
        <v>63</v>
      </c>
      <c r="G143" s="1">
        <v>1821</v>
      </c>
      <c r="H143" s="2">
        <v>37360</v>
      </c>
      <c r="I143" s="2">
        <v>37364</v>
      </c>
      <c r="J143" s="3">
        <v>14254</v>
      </c>
      <c r="K143" s="3">
        <v>83886</v>
      </c>
      <c r="L143" s="2">
        <v>44987</v>
      </c>
      <c r="M143" s="1">
        <f>Table1[[#This Row],[Pull Dte]]-Table1[[#This Row],[Mfg Dte]]</f>
        <v>7627</v>
      </c>
      <c r="N143" s="7">
        <f>Table1[[#This Row],[Ac Tot Cyc Num]]/Table1[[#This Row],[Days since on Ops Dte]]</f>
        <v>1.8688868493509898</v>
      </c>
      <c r="O143" s="7">
        <f>Table1[[#This Row],[Ac Tot Tme Num]]/Table1[[#This Row],[Days since on Ops Dte]]</f>
        <v>10.99855775534286</v>
      </c>
      <c r="P143" s="1">
        <f ca="1">INT((TODAY()-H143)/365)</f>
        <v>20</v>
      </c>
      <c r="Q143" s="1" t="s">
        <v>83</v>
      </c>
    </row>
    <row r="144" spans="1:17" x14ac:dyDescent="0.2">
      <c r="A144" s="1" t="s">
        <v>2</v>
      </c>
      <c r="B144" s="1" t="s">
        <v>28</v>
      </c>
      <c r="C144" s="1">
        <v>321</v>
      </c>
      <c r="D144" s="1">
        <v>321</v>
      </c>
      <c r="E144" s="1" t="s">
        <v>2</v>
      </c>
      <c r="F144" s="1" t="s">
        <v>29</v>
      </c>
      <c r="G144" s="1">
        <v>3001</v>
      </c>
      <c r="H144" s="2">
        <v>42445</v>
      </c>
      <c r="I144" s="2">
        <v>42494</v>
      </c>
      <c r="J144" s="3">
        <v>9778</v>
      </c>
      <c r="K144" s="3">
        <v>19265</v>
      </c>
      <c r="L144" s="2">
        <v>44987</v>
      </c>
      <c r="M144" s="1">
        <f>Table1[[#This Row],[Pull Dte]]-Table1[[#This Row],[Mfg Dte]]</f>
        <v>2542</v>
      </c>
      <c r="N144" s="7">
        <f>Table1[[#This Row],[Ac Tot Cyc Num]]/Table1[[#This Row],[Days since on Ops Dte]]</f>
        <v>3.8465774980330449</v>
      </c>
      <c r="O144" s="7">
        <f>Table1[[#This Row],[Ac Tot Tme Num]]/Table1[[#This Row],[Days since on Ops Dte]]</f>
        <v>7.5786782061369005</v>
      </c>
      <c r="P144" s="1">
        <f ca="1">INT((TODAY()-H144)/365)</f>
        <v>7</v>
      </c>
      <c r="Q144" s="1" t="s">
        <v>83</v>
      </c>
    </row>
    <row r="145" spans="1:17" x14ac:dyDescent="0.2">
      <c r="A145" s="1" t="s">
        <v>2</v>
      </c>
      <c r="B145" s="1" t="s">
        <v>28</v>
      </c>
      <c r="C145" s="1">
        <v>321</v>
      </c>
      <c r="D145" s="1">
        <v>321</v>
      </c>
      <c r="E145" s="1" t="s">
        <v>2</v>
      </c>
      <c r="F145" s="1" t="s">
        <v>29</v>
      </c>
      <c r="G145" s="1">
        <v>3002</v>
      </c>
      <c r="H145" s="2">
        <v>42472</v>
      </c>
      <c r="I145" s="2">
        <v>42492</v>
      </c>
      <c r="J145" s="3">
        <v>9953</v>
      </c>
      <c r="K145" s="3">
        <v>19511</v>
      </c>
      <c r="L145" s="2">
        <v>44987</v>
      </c>
      <c r="M145" s="1">
        <f>Table1[[#This Row],[Pull Dte]]-Table1[[#This Row],[Mfg Dte]]</f>
        <v>2515</v>
      </c>
      <c r="N145" s="7">
        <f>Table1[[#This Row],[Ac Tot Cyc Num]]/Table1[[#This Row],[Days since on Ops Dte]]</f>
        <v>3.957455268389662</v>
      </c>
      <c r="O145" s="7">
        <f>Table1[[#This Row],[Ac Tot Tme Num]]/Table1[[#This Row],[Days since on Ops Dte]]</f>
        <v>7.7578528827037774</v>
      </c>
      <c r="P145" s="1">
        <f ca="1">INT((TODAY()-H145)/365)</f>
        <v>6</v>
      </c>
      <c r="Q145" s="1" t="s">
        <v>83</v>
      </c>
    </row>
    <row r="146" spans="1:17" x14ac:dyDescent="0.2">
      <c r="A146" s="1" t="s">
        <v>2</v>
      </c>
      <c r="B146" s="1" t="s">
        <v>28</v>
      </c>
      <c r="C146" s="1">
        <v>321</v>
      </c>
      <c r="D146" s="1">
        <v>321</v>
      </c>
      <c r="E146" s="1" t="s">
        <v>2</v>
      </c>
      <c r="F146" s="1" t="s">
        <v>29</v>
      </c>
      <c r="G146" s="1">
        <v>3003</v>
      </c>
      <c r="H146" s="2">
        <v>42489</v>
      </c>
      <c r="I146" s="2">
        <v>42503</v>
      </c>
      <c r="J146" s="3">
        <v>9824</v>
      </c>
      <c r="K146" s="3">
        <v>19431</v>
      </c>
      <c r="L146" s="2">
        <v>44987</v>
      </c>
      <c r="M146" s="1">
        <f>Table1[[#This Row],[Pull Dte]]-Table1[[#This Row],[Mfg Dte]]</f>
        <v>2498</v>
      </c>
      <c r="N146" s="7">
        <f>Table1[[#This Row],[Ac Tot Cyc Num]]/Table1[[#This Row],[Days since on Ops Dte]]</f>
        <v>3.9327461969575661</v>
      </c>
      <c r="O146" s="7">
        <f>Table1[[#This Row],[Ac Tot Tme Num]]/Table1[[#This Row],[Days since on Ops Dte]]</f>
        <v>7.7786228983186545</v>
      </c>
      <c r="P146" s="1">
        <f ca="1">INT((TODAY()-H146)/365)</f>
        <v>6</v>
      </c>
      <c r="Q146" s="1" t="s">
        <v>83</v>
      </c>
    </row>
    <row r="147" spans="1:17" x14ac:dyDescent="0.2">
      <c r="A147" s="1" t="s">
        <v>2</v>
      </c>
      <c r="B147" s="1" t="s">
        <v>28</v>
      </c>
      <c r="C147" s="1">
        <v>321</v>
      </c>
      <c r="D147" s="1">
        <v>321</v>
      </c>
      <c r="E147" s="1" t="s">
        <v>2</v>
      </c>
      <c r="F147" s="1" t="s">
        <v>29</v>
      </c>
      <c r="G147" s="1">
        <v>3004</v>
      </c>
      <c r="H147" s="2">
        <v>42551</v>
      </c>
      <c r="I147" s="2">
        <v>42561</v>
      </c>
      <c r="J147" s="3">
        <v>9502</v>
      </c>
      <c r="K147" s="3">
        <v>19251</v>
      </c>
      <c r="L147" s="2">
        <v>44987</v>
      </c>
      <c r="M147" s="1">
        <f>Table1[[#This Row],[Pull Dte]]-Table1[[#This Row],[Mfg Dte]]</f>
        <v>2436</v>
      </c>
      <c r="N147" s="7">
        <f>Table1[[#This Row],[Ac Tot Cyc Num]]/Table1[[#This Row],[Days since on Ops Dte]]</f>
        <v>3.9006568144499179</v>
      </c>
      <c r="O147" s="7">
        <f>Table1[[#This Row],[Ac Tot Tme Num]]/Table1[[#This Row],[Days since on Ops Dte]]</f>
        <v>7.902709359605911</v>
      </c>
      <c r="P147" s="1">
        <f ca="1">INT((TODAY()-H147)/365)</f>
        <v>6</v>
      </c>
      <c r="Q147" s="1" t="s">
        <v>83</v>
      </c>
    </row>
    <row r="148" spans="1:17" x14ac:dyDescent="0.2">
      <c r="A148" s="1" t="s">
        <v>2</v>
      </c>
      <c r="B148" s="1" t="s">
        <v>28</v>
      </c>
      <c r="C148" s="1">
        <v>321</v>
      </c>
      <c r="D148" s="1">
        <v>321</v>
      </c>
      <c r="E148" s="1" t="s">
        <v>2</v>
      </c>
      <c r="F148" s="1" t="s">
        <v>29</v>
      </c>
      <c r="G148" s="1">
        <v>3005</v>
      </c>
      <c r="H148" s="2">
        <v>42530</v>
      </c>
      <c r="I148" s="2">
        <v>42541</v>
      </c>
      <c r="J148" s="3">
        <v>9282</v>
      </c>
      <c r="K148" s="3">
        <v>18572</v>
      </c>
      <c r="L148" s="2">
        <v>44987</v>
      </c>
      <c r="M148" s="1">
        <f>Table1[[#This Row],[Pull Dte]]-Table1[[#This Row],[Mfg Dte]]</f>
        <v>2457</v>
      </c>
      <c r="N148" s="7">
        <f>Table1[[#This Row],[Ac Tot Cyc Num]]/Table1[[#This Row],[Days since on Ops Dte]]</f>
        <v>3.7777777777777777</v>
      </c>
      <c r="O148" s="7">
        <f>Table1[[#This Row],[Ac Tot Tme Num]]/Table1[[#This Row],[Days since on Ops Dte]]</f>
        <v>7.5588115588115592</v>
      </c>
      <c r="P148" s="1">
        <f ca="1">INT((TODAY()-H148)/365)</f>
        <v>6</v>
      </c>
      <c r="Q148" s="1" t="s">
        <v>83</v>
      </c>
    </row>
    <row r="149" spans="1:17" x14ac:dyDescent="0.2">
      <c r="A149" s="1" t="s">
        <v>2</v>
      </c>
      <c r="B149" s="1" t="s">
        <v>28</v>
      </c>
      <c r="C149" s="1">
        <v>321</v>
      </c>
      <c r="D149" s="1">
        <v>321</v>
      </c>
      <c r="E149" s="1" t="s">
        <v>2</v>
      </c>
      <c r="F149" s="1" t="s">
        <v>30</v>
      </c>
      <c r="G149" s="1">
        <v>3006</v>
      </c>
      <c r="H149" s="2">
        <v>42565</v>
      </c>
      <c r="I149" s="2">
        <v>42573</v>
      </c>
      <c r="J149" s="3">
        <v>9045</v>
      </c>
      <c r="K149" s="3">
        <v>18096</v>
      </c>
      <c r="L149" s="2">
        <v>44987</v>
      </c>
      <c r="M149" s="1">
        <f>Table1[[#This Row],[Pull Dte]]-Table1[[#This Row],[Mfg Dte]]</f>
        <v>2422</v>
      </c>
      <c r="N149" s="7">
        <f>Table1[[#This Row],[Ac Tot Cyc Num]]/Table1[[#This Row],[Days since on Ops Dte]]</f>
        <v>3.7345169281585466</v>
      </c>
      <c r="O149" s="7">
        <f>Table1[[#This Row],[Ac Tot Tme Num]]/Table1[[#This Row],[Days since on Ops Dte]]</f>
        <v>7.471511147811726</v>
      </c>
      <c r="P149" s="1">
        <f ca="1">INT((TODAY()-H149)/365)</f>
        <v>6</v>
      </c>
      <c r="Q149" s="1" t="s">
        <v>83</v>
      </c>
    </row>
    <row r="150" spans="1:17" x14ac:dyDescent="0.2">
      <c r="A150" s="1" t="s">
        <v>2</v>
      </c>
      <c r="B150" s="1" t="s">
        <v>28</v>
      </c>
      <c r="C150" s="1">
        <v>321</v>
      </c>
      <c r="D150" s="1">
        <v>321</v>
      </c>
      <c r="E150" s="1" t="s">
        <v>2</v>
      </c>
      <c r="F150" s="1" t="s">
        <v>29</v>
      </c>
      <c r="G150" s="1">
        <v>3007</v>
      </c>
      <c r="H150" s="2">
        <v>42579</v>
      </c>
      <c r="I150" s="2">
        <v>42589</v>
      </c>
      <c r="J150" s="3">
        <v>8221</v>
      </c>
      <c r="K150" s="3">
        <v>16508</v>
      </c>
      <c r="L150" s="2">
        <v>44987</v>
      </c>
      <c r="M150" s="1">
        <f>Table1[[#This Row],[Pull Dte]]-Table1[[#This Row],[Mfg Dte]]</f>
        <v>2408</v>
      </c>
      <c r="N150" s="7">
        <f>Table1[[#This Row],[Ac Tot Cyc Num]]/Table1[[#This Row],[Days since on Ops Dte]]</f>
        <v>3.4140365448504983</v>
      </c>
      <c r="O150" s="7">
        <f>Table1[[#This Row],[Ac Tot Tme Num]]/Table1[[#This Row],[Days since on Ops Dte]]</f>
        <v>6.8554817275747508</v>
      </c>
      <c r="P150" s="1">
        <f ca="1">INT((TODAY()-H150)/365)</f>
        <v>6</v>
      </c>
      <c r="Q150" s="1" t="s">
        <v>83</v>
      </c>
    </row>
    <row r="151" spans="1:17" x14ac:dyDescent="0.2">
      <c r="A151" s="1" t="s">
        <v>2</v>
      </c>
      <c r="B151" s="1" t="s">
        <v>28</v>
      </c>
      <c r="C151" s="1">
        <v>321</v>
      </c>
      <c r="D151" s="1">
        <v>321</v>
      </c>
      <c r="E151" s="1" t="s">
        <v>2</v>
      </c>
      <c r="F151" s="1" t="s">
        <v>29</v>
      </c>
      <c r="G151" s="1">
        <v>3008</v>
      </c>
      <c r="H151" s="2">
        <v>42594</v>
      </c>
      <c r="I151" s="2">
        <v>44782</v>
      </c>
      <c r="J151" s="3">
        <v>8061</v>
      </c>
      <c r="K151" s="3">
        <v>16178</v>
      </c>
      <c r="L151" s="2">
        <v>44987</v>
      </c>
      <c r="M151" s="1">
        <f>Table1[[#This Row],[Pull Dte]]-Table1[[#This Row],[Mfg Dte]]</f>
        <v>2393</v>
      </c>
      <c r="N151" s="7">
        <f>Table1[[#This Row],[Ac Tot Cyc Num]]/Table1[[#This Row],[Days since on Ops Dte]]</f>
        <v>3.3685750104471377</v>
      </c>
      <c r="O151" s="7">
        <f>Table1[[#This Row],[Ac Tot Tme Num]]/Table1[[#This Row],[Days since on Ops Dte]]</f>
        <v>6.7605516088591724</v>
      </c>
      <c r="P151" s="1">
        <f ca="1">INT((TODAY()-H151)/365)</f>
        <v>6</v>
      </c>
      <c r="Q151" s="1" t="s">
        <v>83</v>
      </c>
    </row>
    <row r="152" spans="1:17" x14ac:dyDescent="0.2">
      <c r="A152" s="1" t="s">
        <v>2</v>
      </c>
      <c r="B152" s="1" t="s">
        <v>28</v>
      </c>
      <c r="C152" s="1">
        <v>321</v>
      </c>
      <c r="D152" s="1">
        <v>321</v>
      </c>
      <c r="E152" s="1" t="s">
        <v>2</v>
      </c>
      <c r="F152" s="1" t="s">
        <v>29</v>
      </c>
      <c r="G152" s="1">
        <v>3009</v>
      </c>
      <c r="H152" s="2">
        <v>42600</v>
      </c>
      <c r="I152" s="2">
        <v>42606</v>
      </c>
      <c r="J152" s="3">
        <v>7883</v>
      </c>
      <c r="K152" s="3">
        <v>15747</v>
      </c>
      <c r="L152" s="2">
        <v>44987</v>
      </c>
      <c r="M152" s="1">
        <f>Table1[[#This Row],[Pull Dte]]-Table1[[#This Row],[Mfg Dte]]</f>
        <v>2387</v>
      </c>
      <c r="N152" s="7">
        <f>Table1[[#This Row],[Ac Tot Cyc Num]]/Table1[[#This Row],[Days since on Ops Dte]]</f>
        <v>3.3024717218265605</v>
      </c>
      <c r="O152" s="7">
        <f>Table1[[#This Row],[Ac Tot Tme Num]]/Table1[[#This Row],[Days since on Ops Dte]]</f>
        <v>6.5969836614997908</v>
      </c>
      <c r="P152" s="1">
        <f ca="1">INT((TODAY()-H152)/365)</f>
        <v>6</v>
      </c>
      <c r="Q152" s="1" t="s">
        <v>83</v>
      </c>
    </row>
    <row r="153" spans="1:17" x14ac:dyDescent="0.2">
      <c r="A153" s="1" t="s">
        <v>2</v>
      </c>
      <c r="B153" s="1" t="s">
        <v>28</v>
      </c>
      <c r="C153" s="1">
        <v>321</v>
      </c>
      <c r="D153" s="1">
        <v>321</v>
      </c>
      <c r="E153" s="1" t="s">
        <v>2</v>
      </c>
      <c r="F153" s="1" t="s">
        <v>29</v>
      </c>
      <c r="G153" s="1">
        <v>3010</v>
      </c>
      <c r="H153" s="2">
        <v>42622</v>
      </c>
      <c r="I153" s="2">
        <v>42632</v>
      </c>
      <c r="J153" s="3">
        <v>7988</v>
      </c>
      <c r="K153" s="3">
        <v>16330</v>
      </c>
      <c r="L153" s="2">
        <v>44987</v>
      </c>
      <c r="M153" s="1">
        <f>Table1[[#This Row],[Pull Dte]]-Table1[[#This Row],[Mfg Dte]]</f>
        <v>2365</v>
      </c>
      <c r="N153" s="7">
        <f>Table1[[#This Row],[Ac Tot Cyc Num]]/Table1[[#This Row],[Days since on Ops Dte]]</f>
        <v>3.3775898520084566</v>
      </c>
      <c r="O153" s="7">
        <f>Table1[[#This Row],[Ac Tot Tme Num]]/Table1[[#This Row],[Days since on Ops Dte]]</f>
        <v>6.9048625792811835</v>
      </c>
      <c r="P153" s="1">
        <f ca="1">INT((TODAY()-H153)/365)</f>
        <v>6</v>
      </c>
      <c r="Q153" s="1" t="s">
        <v>83</v>
      </c>
    </row>
    <row r="154" spans="1:17" x14ac:dyDescent="0.2">
      <c r="A154" s="1" t="s">
        <v>2</v>
      </c>
      <c r="B154" s="1" t="s">
        <v>28</v>
      </c>
      <c r="C154" s="1">
        <v>321</v>
      </c>
      <c r="D154" s="1">
        <v>321</v>
      </c>
      <c r="E154" s="1" t="s">
        <v>2</v>
      </c>
      <c r="F154" s="1" t="s">
        <v>29</v>
      </c>
      <c r="G154" s="1">
        <v>3011</v>
      </c>
      <c r="H154" s="2">
        <v>42634</v>
      </c>
      <c r="I154" s="2">
        <v>42642</v>
      </c>
      <c r="J154" s="3">
        <v>8178</v>
      </c>
      <c r="K154" s="3">
        <v>16743</v>
      </c>
      <c r="L154" s="2">
        <v>44987</v>
      </c>
      <c r="M154" s="1">
        <f>Table1[[#This Row],[Pull Dte]]-Table1[[#This Row],[Mfg Dte]]</f>
        <v>2353</v>
      </c>
      <c r="N154" s="7">
        <f>Table1[[#This Row],[Ac Tot Cyc Num]]/Table1[[#This Row],[Days since on Ops Dte]]</f>
        <v>3.4755631109222271</v>
      </c>
      <c r="O154" s="7">
        <f>Table1[[#This Row],[Ac Tot Tme Num]]/Table1[[#This Row],[Days since on Ops Dte]]</f>
        <v>7.1155971100722484</v>
      </c>
      <c r="P154" s="1">
        <f ca="1">INT((TODAY()-H154)/365)</f>
        <v>6</v>
      </c>
      <c r="Q154" s="1" t="s">
        <v>83</v>
      </c>
    </row>
    <row r="155" spans="1:17" x14ac:dyDescent="0.2">
      <c r="A155" s="1" t="s">
        <v>2</v>
      </c>
      <c r="B155" s="1" t="s">
        <v>28</v>
      </c>
      <c r="C155" s="1">
        <v>321</v>
      </c>
      <c r="D155" s="1">
        <v>321</v>
      </c>
      <c r="E155" s="1" t="s">
        <v>2</v>
      </c>
      <c r="F155" s="1" t="s">
        <v>30</v>
      </c>
      <c r="G155" s="1">
        <v>3012</v>
      </c>
      <c r="H155" s="2">
        <v>42675</v>
      </c>
      <c r="I155" s="2">
        <v>42688</v>
      </c>
      <c r="J155" s="3">
        <v>7966</v>
      </c>
      <c r="K155" s="3">
        <v>16608</v>
      </c>
      <c r="L155" s="2">
        <v>44987</v>
      </c>
      <c r="M155" s="1">
        <f>Table1[[#This Row],[Pull Dte]]-Table1[[#This Row],[Mfg Dte]]</f>
        <v>2312</v>
      </c>
      <c r="N155" s="7">
        <f>Table1[[#This Row],[Ac Tot Cyc Num]]/Table1[[#This Row],[Days since on Ops Dte]]</f>
        <v>3.4455017301038064</v>
      </c>
      <c r="O155" s="7">
        <f>Table1[[#This Row],[Ac Tot Tme Num]]/Table1[[#This Row],[Days since on Ops Dte]]</f>
        <v>7.1833910034602075</v>
      </c>
      <c r="P155" s="1">
        <f ca="1">INT((TODAY()-H155)/365)</f>
        <v>6</v>
      </c>
      <c r="Q155" s="1" t="s">
        <v>83</v>
      </c>
    </row>
    <row r="156" spans="1:17" x14ac:dyDescent="0.2">
      <c r="A156" s="1" t="s">
        <v>2</v>
      </c>
      <c r="B156" s="1" t="s">
        <v>28</v>
      </c>
      <c r="C156" s="1">
        <v>321</v>
      </c>
      <c r="D156" s="1">
        <v>321</v>
      </c>
      <c r="E156" s="1" t="s">
        <v>2</v>
      </c>
      <c r="F156" s="1" t="s">
        <v>30</v>
      </c>
      <c r="G156" s="1">
        <v>3013</v>
      </c>
      <c r="H156" s="2">
        <v>42684</v>
      </c>
      <c r="I156" s="2">
        <v>42697</v>
      </c>
      <c r="J156" s="3">
        <v>8532</v>
      </c>
      <c r="K156" s="3">
        <v>17761</v>
      </c>
      <c r="L156" s="2">
        <v>44987</v>
      </c>
      <c r="M156" s="1">
        <f>Table1[[#This Row],[Pull Dte]]-Table1[[#This Row],[Mfg Dte]]</f>
        <v>2303</v>
      </c>
      <c r="N156" s="7">
        <f>Table1[[#This Row],[Ac Tot Cyc Num]]/Table1[[#This Row],[Days since on Ops Dte]]</f>
        <v>3.7047329570125922</v>
      </c>
      <c r="O156" s="7">
        <f>Table1[[#This Row],[Ac Tot Tme Num]]/Table1[[#This Row],[Days since on Ops Dte]]</f>
        <v>7.7121146330872774</v>
      </c>
      <c r="P156" s="1">
        <f ca="1">INT((TODAY()-H156)/365)</f>
        <v>6</v>
      </c>
      <c r="Q156" s="1" t="s">
        <v>83</v>
      </c>
    </row>
    <row r="157" spans="1:17" x14ac:dyDescent="0.2">
      <c r="A157" s="1" t="s">
        <v>2</v>
      </c>
      <c r="B157" s="1" t="s">
        <v>28</v>
      </c>
      <c r="C157" s="1">
        <v>321</v>
      </c>
      <c r="D157" s="1">
        <v>321</v>
      </c>
      <c r="E157" s="1" t="s">
        <v>2</v>
      </c>
      <c r="F157" s="1" t="s">
        <v>30</v>
      </c>
      <c r="G157" s="1">
        <v>3014</v>
      </c>
      <c r="H157" s="2">
        <v>42705</v>
      </c>
      <c r="I157" s="2">
        <v>42713</v>
      </c>
      <c r="J157" s="3">
        <v>8477</v>
      </c>
      <c r="K157" s="3">
        <v>17750</v>
      </c>
      <c r="L157" s="2">
        <v>44987</v>
      </c>
      <c r="M157" s="1">
        <f>Table1[[#This Row],[Pull Dte]]-Table1[[#This Row],[Mfg Dte]]</f>
        <v>2282</v>
      </c>
      <c r="N157" s="7">
        <f>Table1[[#This Row],[Ac Tot Cyc Num]]/Table1[[#This Row],[Days since on Ops Dte]]</f>
        <v>3.7147239263803682</v>
      </c>
      <c r="O157" s="7">
        <f>Table1[[#This Row],[Ac Tot Tme Num]]/Table1[[#This Row],[Days since on Ops Dte]]</f>
        <v>7.7782646801051705</v>
      </c>
      <c r="P157" s="1">
        <f ca="1">INT((TODAY()-H157)/365)</f>
        <v>6</v>
      </c>
      <c r="Q157" s="1" t="s">
        <v>83</v>
      </c>
    </row>
    <row r="158" spans="1:17" x14ac:dyDescent="0.2">
      <c r="A158" s="1" t="s">
        <v>2</v>
      </c>
      <c r="B158" s="1" t="s">
        <v>28</v>
      </c>
      <c r="C158" s="1">
        <v>321</v>
      </c>
      <c r="D158" s="1">
        <v>321</v>
      </c>
      <c r="E158" s="1" t="s">
        <v>2</v>
      </c>
      <c r="F158" s="1" t="s">
        <v>30</v>
      </c>
      <c r="G158" s="1">
        <v>3015</v>
      </c>
      <c r="H158" s="2">
        <v>42710</v>
      </c>
      <c r="I158" s="2">
        <v>42720</v>
      </c>
      <c r="J158" s="3">
        <v>8426</v>
      </c>
      <c r="K158" s="3">
        <v>17609</v>
      </c>
      <c r="L158" s="2">
        <v>44987</v>
      </c>
      <c r="M158" s="1">
        <f>Table1[[#This Row],[Pull Dte]]-Table1[[#This Row],[Mfg Dte]]</f>
        <v>2277</v>
      </c>
      <c r="N158" s="7">
        <f>Table1[[#This Row],[Ac Tot Cyc Num]]/Table1[[#This Row],[Days since on Ops Dte]]</f>
        <v>3.7004830917874396</v>
      </c>
      <c r="O158" s="7">
        <f>Table1[[#This Row],[Ac Tot Tme Num]]/Table1[[#This Row],[Days since on Ops Dte]]</f>
        <v>7.733421168203777</v>
      </c>
      <c r="P158" s="1">
        <f ca="1">INT((TODAY()-H158)/365)</f>
        <v>6</v>
      </c>
      <c r="Q158" s="1" t="s">
        <v>83</v>
      </c>
    </row>
    <row r="159" spans="1:17" x14ac:dyDescent="0.2">
      <c r="A159" s="1" t="s">
        <v>2</v>
      </c>
      <c r="B159" s="1" t="s">
        <v>28</v>
      </c>
      <c r="C159" s="1">
        <v>321</v>
      </c>
      <c r="D159" s="1">
        <v>321</v>
      </c>
      <c r="E159" s="1" t="s">
        <v>2</v>
      </c>
      <c r="F159" s="1" t="s">
        <v>30</v>
      </c>
      <c r="G159" s="1">
        <v>3016</v>
      </c>
      <c r="H159" s="2">
        <v>42755</v>
      </c>
      <c r="I159" s="2">
        <v>42765</v>
      </c>
      <c r="J159" s="3">
        <v>8265</v>
      </c>
      <c r="K159" s="3">
        <v>17644</v>
      </c>
      <c r="L159" s="2">
        <v>44987</v>
      </c>
      <c r="M159" s="1">
        <f>Table1[[#This Row],[Pull Dte]]-Table1[[#This Row],[Mfg Dte]]</f>
        <v>2232</v>
      </c>
      <c r="N159" s="7">
        <f>Table1[[#This Row],[Ac Tot Cyc Num]]/Table1[[#This Row],[Days since on Ops Dte]]</f>
        <v>3.702956989247312</v>
      </c>
      <c r="O159" s="7">
        <f>Table1[[#This Row],[Ac Tot Tme Num]]/Table1[[#This Row],[Days since on Ops Dte]]</f>
        <v>7.9050179211469533</v>
      </c>
      <c r="P159" s="1">
        <f ca="1">INT((TODAY()-H159)/365)</f>
        <v>6</v>
      </c>
      <c r="Q159" s="1" t="s">
        <v>83</v>
      </c>
    </row>
    <row r="160" spans="1:17" x14ac:dyDescent="0.2">
      <c r="A160" s="1" t="s">
        <v>2</v>
      </c>
      <c r="B160" s="1" t="s">
        <v>28</v>
      </c>
      <c r="C160" s="1">
        <v>321</v>
      </c>
      <c r="D160" s="1">
        <v>321</v>
      </c>
      <c r="E160" s="1" t="s">
        <v>2</v>
      </c>
      <c r="F160" s="1" t="s">
        <v>30</v>
      </c>
      <c r="G160" s="1">
        <v>3017</v>
      </c>
      <c r="H160" s="2">
        <v>42776</v>
      </c>
      <c r="I160" s="2">
        <v>42783</v>
      </c>
      <c r="J160" s="3">
        <v>8233</v>
      </c>
      <c r="K160" s="3">
        <v>17407</v>
      </c>
      <c r="L160" s="2">
        <v>44987</v>
      </c>
      <c r="M160" s="1">
        <f>Table1[[#This Row],[Pull Dte]]-Table1[[#This Row],[Mfg Dte]]</f>
        <v>2211</v>
      </c>
      <c r="N160" s="7">
        <f>Table1[[#This Row],[Ac Tot Cyc Num]]/Table1[[#This Row],[Days since on Ops Dte]]</f>
        <v>3.7236544549977384</v>
      </c>
      <c r="O160" s="7">
        <f>Table1[[#This Row],[Ac Tot Tme Num]]/Table1[[#This Row],[Days since on Ops Dte]]</f>
        <v>7.8729081863410224</v>
      </c>
      <c r="P160" s="1">
        <f ca="1">INT((TODAY()-H160)/365)</f>
        <v>6</v>
      </c>
      <c r="Q160" s="1" t="s">
        <v>83</v>
      </c>
    </row>
    <row r="161" spans="1:17" x14ac:dyDescent="0.2">
      <c r="A161" s="1" t="s">
        <v>2</v>
      </c>
      <c r="B161" s="1" t="s">
        <v>28</v>
      </c>
      <c r="C161" s="1">
        <v>321</v>
      </c>
      <c r="D161" s="1">
        <v>321</v>
      </c>
      <c r="E161" s="1" t="s">
        <v>2</v>
      </c>
      <c r="F161" s="1" t="s">
        <v>30</v>
      </c>
      <c r="G161" s="1">
        <v>3018</v>
      </c>
      <c r="H161" s="2">
        <v>42814</v>
      </c>
      <c r="I161" s="2">
        <v>42824</v>
      </c>
      <c r="J161" s="3">
        <v>8227</v>
      </c>
      <c r="K161" s="3">
        <v>17669</v>
      </c>
      <c r="L161" s="2">
        <v>44987</v>
      </c>
      <c r="M161" s="1">
        <f>Table1[[#This Row],[Pull Dte]]-Table1[[#This Row],[Mfg Dte]]</f>
        <v>2173</v>
      </c>
      <c r="N161" s="7">
        <f>Table1[[#This Row],[Ac Tot Cyc Num]]/Table1[[#This Row],[Days since on Ops Dte]]</f>
        <v>3.786010124252186</v>
      </c>
      <c r="O161" s="7">
        <f>Table1[[#This Row],[Ac Tot Tme Num]]/Table1[[#This Row],[Days since on Ops Dte]]</f>
        <v>8.1311550851357577</v>
      </c>
      <c r="P161" s="1">
        <f ca="1">INT((TODAY()-H161)/365)</f>
        <v>6</v>
      </c>
      <c r="Q161" s="1" t="s">
        <v>83</v>
      </c>
    </row>
    <row r="162" spans="1:17" x14ac:dyDescent="0.2">
      <c r="A162" s="1" t="s">
        <v>2</v>
      </c>
      <c r="B162" s="1" t="s">
        <v>28</v>
      </c>
      <c r="C162" s="1">
        <v>321</v>
      </c>
      <c r="D162" s="1">
        <v>321</v>
      </c>
      <c r="E162" s="1" t="s">
        <v>2</v>
      </c>
      <c r="F162" s="1" t="s">
        <v>30</v>
      </c>
      <c r="G162" s="1">
        <v>3019</v>
      </c>
      <c r="H162" s="2">
        <v>42838</v>
      </c>
      <c r="I162" s="2">
        <v>42846</v>
      </c>
      <c r="J162" s="3">
        <v>8151</v>
      </c>
      <c r="K162" s="3">
        <v>17637</v>
      </c>
      <c r="L162" s="2">
        <v>44987</v>
      </c>
      <c r="M162" s="1">
        <f>Table1[[#This Row],[Pull Dte]]-Table1[[#This Row],[Mfg Dte]]</f>
        <v>2149</v>
      </c>
      <c r="N162" s="7">
        <f>Table1[[#This Row],[Ac Tot Cyc Num]]/Table1[[#This Row],[Days since on Ops Dte]]</f>
        <v>3.7929269427640762</v>
      </c>
      <c r="O162" s="7">
        <f>Table1[[#This Row],[Ac Tot Tme Num]]/Table1[[#This Row],[Days since on Ops Dte]]</f>
        <v>8.2070730572359238</v>
      </c>
      <c r="P162" s="1">
        <f ca="1">INT((TODAY()-H162)/365)</f>
        <v>5</v>
      </c>
      <c r="Q162" s="1" t="s">
        <v>83</v>
      </c>
    </row>
    <row r="163" spans="1:17" x14ac:dyDescent="0.2">
      <c r="A163" s="1" t="s">
        <v>2</v>
      </c>
      <c r="B163" s="1" t="s">
        <v>28</v>
      </c>
      <c r="C163" s="1">
        <v>321</v>
      </c>
      <c r="D163" s="1">
        <v>321</v>
      </c>
      <c r="E163" s="1" t="s">
        <v>2</v>
      </c>
      <c r="F163" s="1" t="s">
        <v>30</v>
      </c>
      <c r="G163" s="1">
        <v>3020</v>
      </c>
      <c r="H163" s="2">
        <v>42873</v>
      </c>
      <c r="I163" s="2">
        <v>42880</v>
      </c>
      <c r="J163" s="3">
        <v>8159</v>
      </c>
      <c r="K163" s="3">
        <v>17617</v>
      </c>
      <c r="L163" s="2">
        <v>44987</v>
      </c>
      <c r="M163" s="1">
        <f>Table1[[#This Row],[Pull Dte]]-Table1[[#This Row],[Mfg Dte]]</f>
        <v>2114</v>
      </c>
      <c r="N163" s="7">
        <f>Table1[[#This Row],[Ac Tot Cyc Num]]/Table1[[#This Row],[Days since on Ops Dte]]</f>
        <v>3.8595080416272469</v>
      </c>
      <c r="O163" s="7">
        <f>Table1[[#This Row],[Ac Tot Tme Num]]/Table1[[#This Row],[Days since on Ops Dte]]</f>
        <v>8.3334910122989587</v>
      </c>
      <c r="P163" s="1">
        <f ca="1">INT((TODAY()-H163)/365)</f>
        <v>5</v>
      </c>
      <c r="Q163" s="1" t="s">
        <v>83</v>
      </c>
    </row>
    <row r="164" spans="1:17" x14ac:dyDescent="0.2">
      <c r="A164" s="1" t="s">
        <v>2</v>
      </c>
      <c r="B164" s="1" t="s">
        <v>28</v>
      </c>
      <c r="C164" s="1">
        <v>321</v>
      </c>
      <c r="D164" s="1">
        <v>321</v>
      </c>
      <c r="E164" s="1" t="s">
        <v>2</v>
      </c>
      <c r="F164" s="1" t="s">
        <v>30</v>
      </c>
      <c r="G164" s="1">
        <v>3021</v>
      </c>
      <c r="H164" s="2">
        <v>42898</v>
      </c>
      <c r="I164" s="2">
        <v>42913</v>
      </c>
      <c r="J164" s="3">
        <v>7940</v>
      </c>
      <c r="K164" s="3">
        <v>17238</v>
      </c>
      <c r="L164" s="2">
        <v>44987</v>
      </c>
      <c r="M164" s="1">
        <f>Table1[[#This Row],[Pull Dte]]-Table1[[#This Row],[Mfg Dte]]</f>
        <v>2089</v>
      </c>
      <c r="N164" s="7">
        <f>Table1[[#This Row],[Ac Tot Cyc Num]]/Table1[[#This Row],[Days since on Ops Dte]]</f>
        <v>3.8008616562948778</v>
      </c>
      <c r="O164" s="7">
        <f>Table1[[#This Row],[Ac Tot Tme Num]]/Table1[[#This Row],[Days since on Ops Dte]]</f>
        <v>8.2517951172809951</v>
      </c>
      <c r="P164" s="1">
        <f ca="1">INT((TODAY()-H164)/365)</f>
        <v>5</v>
      </c>
      <c r="Q164" s="1" t="s">
        <v>83</v>
      </c>
    </row>
    <row r="165" spans="1:17" x14ac:dyDescent="0.2">
      <c r="A165" s="1" t="s">
        <v>2</v>
      </c>
      <c r="B165" s="1" t="s">
        <v>28</v>
      </c>
      <c r="C165" s="1">
        <v>321</v>
      </c>
      <c r="D165" s="1">
        <v>321</v>
      </c>
      <c r="E165" s="1" t="s">
        <v>2</v>
      </c>
      <c r="F165" s="1" t="s">
        <v>30</v>
      </c>
      <c r="G165" s="1">
        <v>3022</v>
      </c>
      <c r="H165" s="2">
        <v>42906</v>
      </c>
      <c r="I165" s="2">
        <v>42916</v>
      </c>
      <c r="J165" s="3">
        <v>7664</v>
      </c>
      <c r="K165" s="3">
        <v>16834</v>
      </c>
      <c r="L165" s="2">
        <v>44987</v>
      </c>
      <c r="M165" s="1">
        <f>Table1[[#This Row],[Pull Dte]]-Table1[[#This Row],[Mfg Dte]]</f>
        <v>2081</v>
      </c>
      <c r="N165" s="7">
        <f>Table1[[#This Row],[Ac Tot Cyc Num]]/Table1[[#This Row],[Days since on Ops Dte]]</f>
        <v>3.6828447861604996</v>
      </c>
      <c r="O165" s="7">
        <f>Table1[[#This Row],[Ac Tot Tme Num]]/Table1[[#This Row],[Days since on Ops Dte]]</f>
        <v>8.0893801057184049</v>
      </c>
      <c r="P165" s="1">
        <f ca="1">INT((TODAY()-H165)/365)</f>
        <v>5</v>
      </c>
      <c r="Q165" s="1" t="s">
        <v>83</v>
      </c>
    </row>
    <row r="166" spans="1:17" x14ac:dyDescent="0.2">
      <c r="A166" s="1" t="s">
        <v>2</v>
      </c>
      <c r="B166" s="1" t="s">
        <v>28</v>
      </c>
      <c r="C166" s="1">
        <v>321</v>
      </c>
      <c r="D166" s="1">
        <v>321</v>
      </c>
      <c r="E166" s="1" t="s">
        <v>2</v>
      </c>
      <c r="F166" s="1" t="s">
        <v>30</v>
      </c>
      <c r="G166" s="1">
        <v>3023</v>
      </c>
      <c r="H166" s="2">
        <v>42937</v>
      </c>
      <c r="I166" s="2">
        <v>42944</v>
      </c>
      <c r="J166" s="3">
        <v>7752</v>
      </c>
      <c r="K166" s="3">
        <v>16908</v>
      </c>
      <c r="L166" s="2">
        <v>44987</v>
      </c>
      <c r="M166" s="1">
        <f>Table1[[#This Row],[Pull Dte]]-Table1[[#This Row],[Mfg Dte]]</f>
        <v>2050</v>
      </c>
      <c r="N166" s="7">
        <f>Table1[[#This Row],[Ac Tot Cyc Num]]/Table1[[#This Row],[Days since on Ops Dte]]</f>
        <v>3.7814634146341461</v>
      </c>
      <c r="O166" s="7">
        <f>Table1[[#This Row],[Ac Tot Tme Num]]/Table1[[#This Row],[Days since on Ops Dte]]</f>
        <v>8.2478048780487807</v>
      </c>
      <c r="P166" s="1">
        <f ca="1">INT((TODAY()-H166)/365)</f>
        <v>5</v>
      </c>
      <c r="Q166" s="1" t="s">
        <v>83</v>
      </c>
    </row>
    <row r="167" spans="1:17" x14ac:dyDescent="0.2">
      <c r="A167" s="1" t="s">
        <v>2</v>
      </c>
      <c r="B167" s="1" t="s">
        <v>28</v>
      </c>
      <c r="C167" s="1">
        <v>321</v>
      </c>
      <c r="D167" s="1">
        <v>321</v>
      </c>
      <c r="E167" s="1" t="s">
        <v>2</v>
      </c>
      <c r="F167" s="1" t="s">
        <v>30</v>
      </c>
      <c r="G167" s="1">
        <v>3024</v>
      </c>
      <c r="H167" s="2">
        <v>42933</v>
      </c>
      <c r="I167" s="2">
        <v>42942</v>
      </c>
      <c r="J167" s="3">
        <v>7680</v>
      </c>
      <c r="K167" s="3">
        <v>17032</v>
      </c>
      <c r="L167" s="2">
        <v>44987</v>
      </c>
      <c r="M167" s="1">
        <f>Table1[[#This Row],[Pull Dte]]-Table1[[#This Row],[Mfg Dte]]</f>
        <v>2054</v>
      </c>
      <c r="N167" s="7">
        <f>Table1[[#This Row],[Ac Tot Cyc Num]]/Table1[[#This Row],[Days since on Ops Dte]]</f>
        <v>3.7390457643622201</v>
      </c>
      <c r="O167" s="7">
        <f>Table1[[#This Row],[Ac Tot Tme Num]]/Table1[[#This Row],[Days since on Ops Dte]]</f>
        <v>8.2921129503407993</v>
      </c>
      <c r="P167" s="1">
        <f ca="1">INT((TODAY()-H167)/365)</f>
        <v>5</v>
      </c>
      <c r="Q167" s="1" t="s">
        <v>83</v>
      </c>
    </row>
    <row r="168" spans="1:17" x14ac:dyDescent="0.2">
      <c r="A168" s="1" t="s">
        <v>2</v>
      </c>
      <c r="B168" s="1" t="s">
        <v>28</v>
      </c>
      <c r="C168" s="1">
        <v>321</v>
      </c>
      <c r="D168" s="1">
        <v>321</v>
      </c>
      <c r="E168" s="1" t="s">
        <v>2</v>
      </c>
      <c r="F168" s="1" t="s">
        <v>30</v>
      </c>
      <c r="G168" s="1">
        <v>3025</v>
      </c>
      <c r="H168" s="2">
        <v>42958</v>
      </c>
      <c r="I168" s="2">
        <v>42970</v>
      </c>
      <c r="J168" s="3">
        <v>7619</v>
      </c>
      <c r="K168" s="3">
        <v>16791</v>
      </c>
      <c r="L168" s="2">
        <v>44987</v>
      </c>
      <c r="M168" s="1">
        <f>Table1[[#This Row],[Pull Dte]]-Table1[[#This Row],[Mfg Dte]]</f>
        <v>2029</v>
      </c>
      <c r="N168" s="7">
        <f>Table1[[#This Row],[Ac Tot Cyc Num]]/Table1[[#This Row],[Days since on Ops Dte]]</f>
        <v>3.7550517496303599</v>
      </c>
      <c r="O168" s="7">
        <f>Table1[[#This Row],[Ac Tot Tme Num]]/Table1[[#This Row],[Days since on Ops Dte]]</f>
        <v>8.2755051749630368</v>
      </c>
      <c r="P168" s="1">
        <f ca="1">INT((TODAY()-H168)/365)</f>
        <v>5</v>
      </c>
      <c r="Q168" s="1" t="s">
        <v>83</v>
      </c>
    </row>
    <row r="169" spans="1:17" x14ac:dyDescent="0.2">
      <c r="A169" s="1" t="s">
        <v>2</v>
      </c>
      <c r="B169" s="1" t="s">
        <v>28</v>
      </c>
      <c r="C169" s="1">
        <v>321</v>
      </c>
      <c r="D169" s="1">
        <v>321</v>
      </c>
      <c r="E169" s="1" t="s">
        <v>2</v>
      </c>
      <c r="F169" s="1" t="s">
        <v>30</v>
      </c>
      <c r="G169" s="1">
        <v>3026</v>
      </c>
      <c r="H169" s="2">
        <v>43000</v>
      </c>
      <c r="I169" s="2">
        <v>43011</v>
      </c>
      <c r="J169" s="3">
        <v>7648</v>
      </c>
      <c r="K169" s="3">
        <v>17015</v>
      </c>
      <c r="L169" s="2">
        <v>44987</v>
      </c>
      <c r="M169" s="1">
        <f>Table1[[#This Row],[Pull Dte]]-Table1[[#This Row],[Mfg Dte]]</f>
        <v>1987</v>
      </c>
      <c r="N169" s="7">
        <f>Table1[[#This Row],[Ac Tot Cyc Num]]/Table1[[#This Row],[Days since on Ops Dte]]</f>
        <v>3.849018621036739</v>
      </c>
      <c r="O169" s="7">
        <f>Table1[[#This Row],[Ac Tot Tme Num]]/Table1[[#This Row],[Days since on Ops Dte]]</f>
        <v>8.5631605435329643</v>
      </c>
      <c r="P169" s="1">
        <f ca="1">INT((TODAY()-H169)/365)</f>
        <v>5</v>
      </c>
      <c r="Q169" s="1" t="s">
        <v>83</v>
      </c>
    </row>
    <row r="170" spans="1:17" x14ac:dyDescent="0.2">
      <c r="A170" s="1" t="s">
        <v>2</v>
      </c>
      <c r="B170" s="1" t="s">
        <v>28</v>
      </c>
      <c r="C170" s="1">
        <v>321</v>
      </c>
      <c r="D170" s="1">
        <v>321</v>
      </c>
      <c r="E170" s="1" t="s">
        <v>2</v>
      </c>
      <c r="F170" s="1" t="s">
        <v>30</v>
      </c>
      <c r="G170" s="1">
        <v>3027</v>
      </c>
      <c r="H170" s="2">
        <v>43010</v>
      </c>
      <c r="I170" s="2">
        <v>43021</v>
      </c>
      <c r="J170" s="3">
        <v>7541</v>
      </c>
      <c r="K170" s="3">
        <v>16844</v>
      </c>
      <c r="L170" s="2">
        <v>44987</v>
      </c>
      <c r="M170" s="1">
        <f>Table1[[#This Row],[Pull Dte]]-Table1[[#This Row],[Mfg Dte]]</f>
        <v>1977</v>
      </c>
      <c r="N170" s="7">
        <f>Table1[[#This Row],[Ac Tot Cyc Num]]/Table1[[#This Row],[Days since on Ops Dte]]</f>
        <v>3.8143651997976731</v>
      </c>
      <c r="O170" s="7">
        <f>Table1[[#This Row],[Ac Tot Tme Num]]/Table1[[#This Row],[Days since on Ops Dte]]</f>
        <v>8.5199797673242283</v>
      </c>
      <c r="P170" s="1">
        <f ca="1">INT((TODAY()-H170)/365)</f>
        <v>5</v>
      </c>
      <c r="Q170" s="1" t="s">
        <v>83</v>
      </c>
    </row>
    <row r="171" spans="1:17" x14ac:dyDescent="0.2">
      <c r="A171" s="1" t="s">
        <v>2</v>
      </c>
      <c r="B171" s="1" t="s">
        <v>28</v>
      </c>
      <c r="C171" s="1">
        <v>321</v>
      </c>
      <c r="D171" s="1">
        <v>321</v>
      </c>
      <c r="E171" s="1" t="s">
        <v>2</v>
      </c>
      <c r="F171" s="1" t="s">
        <v>30</v>
      </c>
      <c r="G171" s="1">
        <v>3028</v>
      </c>
      <c r="H171" s="2">
        <v>43040</v>
      </c>
      <c r="I171" s="2">
        <v>43053</v>
      </c>
      <c r="J171" s="3">
        <v>7238</v>
      </c>
      <c r="K171" s="3">
        <v>16466</v>
      </c>
      <c r="L171" s="2">
        <v>44987</v>
      </c>
      <c r="M171" s="1">
        <f>Table1[[#This Row],[Pull Dte]]-Table1[[#This Row],[Mfg Dte]]</f>
        <v>1947</v>
      </c>
      <c r="N171" s="7">
        <f>Table1[[#This Row],[Ac Tot Cyc Num]]/Table1[[#This Row],[Days since on Ops Dte]]</f>
        <v>3.7175141242937855</v>
      </c>
      <c r="O171" s="7">
        <f>Table1[[#This Row],[Ac Tot Tme Num]]/Table1[[#This Row],[Days since on Ops Dte]]</f>
        <v>8.4571135079609654</v>
      </c>
      <c r="P171" s="1">
        <f ca="1">INT((TODAY()-H171)/365)</f>
        <v>5</v>
      </c>
      <c r="Q171" s="1" t="s">
        <v>83</v>
      </c>
    </row>
    <row r="172" spans="1:17" x14ac:dyDescent="0.2">
      <c r="A172" s="1" t="s">
        <v>2</v>
      </c>
      <c r="B172" s="1" t="s">
        <v>28</v>
      </c>
      <c r="C172" s="1">
        <v>321</v>
      </c>
      <c r="D172" s="1">
        <v>321</v>
      </c>
      <c r="E172" s="1" t="s">
        <v>2</v>
      </c>
      <c r="F172" s="1" t="s">
        <v>30</v>
      </c>
      <c r="G172" s="1">
        <v>3029</v>
      </c>
      <c r="H172" s="2">
        <v>43066</v>
      </c>
      <c r="I172" s="2">
        <v>43077</v>
      </c>
      <c r="J172" s="3">
        <v>7041</v>
      </c>
      <c r="K172" s="3">
        <v>16093</v>
      </c>
      <c r="L172" s="2">
        <v>44987</v>
      </c>
      <c r="M172" s="1">
        <f>Table1[[#This Row],[Pull Dte]]-Table1[[#This Row],[Mfg Dte]]</f>
        <v>1921</v>
      </c>
      <c r="N172" s="7">
        <f>Table1[[#This Row],[Ac Tot Cyc Num]]/Table1[[#This Row],[Days since on Ops Dte]]</f>
        <v>3.6652785007808433</v>
      </c>
      <c r="O172" s="7">
        <f>Table1[[#This Row],[Ac Tot Tme Num]]/Table1[[#This Row],[Days since on Ops Dte]]</f>
        <v>8.3774076002082243</v>
      </c>
      <c r="P172" s="1">
        <f ca="1">INT((TODAY()-H172)/365)</f>
        <v>5</v>
      </c>
      <c r="Q172" s="1" t="s">
        <v>83</v>
      </c>
    </row>
    <row r="173" spans="1:17" x14ac:dyDescent="0.2">
      <c r="A173" s="1" t="s">
        <v>2</v>
      </c>
      <c r="B173" s="1" t="s">
        <v>28</v>
      </c>
      <c r="C173" s="1">
        <v>321</v>
      </c>
      <c r="D173" s="1">
        <v>321</v>
      </c>
      <c r="E173" s="1" t="s">
        <v>2</v>
      </c>
      <c r="F173" s="1" t="s">
        <v>30</v>
      </c>
      <c r="G173" s="1">
        <v>3030</v>
      </c>
      <c r="H173" s="2">
        <v>43075</v>
      </c>
      <c r="I173" s="2">
        <v>43085</v>
      </c>
      <c r="J173" s="3">
        <v>6916</v>
      </c>
      <c r="K173" s="3">
        <v>15842</v>
      </c>
      <c r="L173" s="2">
        <v>44987</v>
      </c>
      <c r="M173" s="1">
        <f>Table1[[#This Row],[Pull Dte]]-Table1[[#This Row],[Mfg Dte]]</f>
        <v>1912</v>
      </c>
      <c r="N173" s="7">
        <f>Table1[[#This Row],[Ac Tot Cyc Num]]/Table1[[#This Row],[Days since on Ops Dte]]</f>
        <v>3.6171548117154813</v>
      </c>
      <c r="O173" s="7">
        <f>Table1[[#This Row],[Ac Tot Tme Num]]/Table1[[#This Row],[Days since on Ops Dte]]</f>
        <v>8.285564853556485</v>
      </c>
      <c r="P173" s="1">
        <f ca="1">INT((TODAY()-H173)/365)</f>
        <v>5</v>
      </c>
      <c r="Q173" s="1" t="s">
        <v>83</v>
      </c>
    </row>
    <row r="174" spans="1:17" x14ac:dyDescent="0.2">
      <c r="A174" s="1" t="s">
        <v>2</v>
      </c>
      <c r="B174" s="1" t="s">
        <v>28</v>
      </c>
      <c r="C174" s="1">
        <v>321</v>
      </c>
      <c r="D174" s="1">
        <v>321</v>
      </c>
      <c r="E174" s="1" t="s">
        <v>2</v>
      </c>
      <c r="F174" s="1" t="s">
        <v>30</v>
      </c>
      <c r="G174" s="1">
        <v>3031</v>
      </c>
      <c r="H174" s="2">
        <v>43084</v>
      </c>
      <c r="I174" s="2">
        <v>43091</v>
      </c>
      <c r="J174" s="3">
        <v>7000</v>
      </c>
      <c r="K174" s="3">
        <v>15903</v>
      </c>
      <c r="L174" s="2">
        <v>44987</v>
      </c>
      <c r="M174" s="1">
        <f>Table1[[#This Row],[Pull Dte]]-Table1[[#This Row],[Mfg Dte]]</f>
        <v>1903</v>
      </c>
      <c r="N174" s="7">
        <f>Table1[[#This Row],[Ac Tot Cyc Num]]/Table1[[#This Row],[Days since on Ops Dte]]</f>
        <v>3.6784025223331582</v>
      </c>
      <c r="O174" s="7">
        <f>Table1[[#This Row],[Ac Tot Tme Num]]/Table1[[#This Row],[Days since on Ops Dte]]</f>
        <v>8.3568050446663165</v>
      </c>
      <c r="P174" s="1">
        <f ca="1">INT((TODAY()-H174)/365)</f>
        <v>5</v>
      </c>
      <c r="Q174" s="1" t="s">
        <v>83</v>
      </c>
    </row>
    <row r="175" spans="1:17" x14ac:dyDescent="0.2">
      <c r="A175" s="1" t="s">
        <v>2</v>
      </c>
      <c r="B175" s="1" t="s">
        <v>28</v>
      </c>
      <c r="C175" s="1">
        <v>321</v>
      </c>
      <c r="D175" s="1">
        <v>321</v>
      </c>
      <c r="E175" s="1" t="s">
        <v>2</v>
      </c>
      <c r="F175" s="1" t="s">
        <v>29</v>
      </c>
      <c r="G175" s="1">
        <v>3032</v>
      </c>
      <c r="H175" s="2">
        <v>43096</v>
      </c>
      <c r="I175" s="2">
        <v>43109</v>
      </c>
      <c r="J175" s="3">
        <v>6909</v>
      </c>
      <c r="K175" s="3">
        <v>15534</v>
      </c>
      <c r="L175" s="2">
        <v>44987</v>
      </c>
      <c r="M175" s="1">
        <f>Table1[[#This Row],[Pull Dte]]-Table1[[#This Row],[Mfg Dte]]</f>
        <v>1891</v>
      </c>
      <c r="N175" s="7">
        <f>Table1[[#This Row],[Ac Tot Cyc Num]]/Table1[[#This Row],[Days since on Ops Dte]]</f>
        <v>3.6536224219989424</v>
      </c>
      <c r="O175" s="7">
        <f>Table1[[#This Row],[Ac Tot Tme Num]]/Table1[[#This Row],[Days since on Ops Dte]]</f>
        <v>8.2147012162876791</v>
      </c>
      <c r="P175" s="1">
        <f ca="1">INT((TODAY()-H175)/365)</f>
        <v>5</v>
      </c>
      <c r="Q175" s="1" t="s">
        <v>83</v>
      </c>
    </row>
    <row r="176" spans="1:17" x14ac:dyDescent="0.2">
      <c r="A176" s="1" t="s">
        <v>2</v>
      </c>
      <c r="B176" s="1" t="s">
        <v>28</v>
      </c>
      <c r="C176" s="1">
        <v>321</v>
      </c>
      <c r="D176" s="1">
        <v>321</v>
      </c>
      <c r="E176" s="1" t="s">
        <v>2</v>
      </c>
      <c r="F176" s="1" t="s">
        <v>30</v>
      </c>
      <c r="G176" s="1">
        <v>3033</v>
      </c>
      <c r="H176" s="2">
        <v>43089</v>
      </c>
      <c r="I176" s="2">
        <v>43098</v>
      </c>
      <c r="J176" s="3">
        <v>6923</v>
      </c>
      <c r="K176" s="3">
        <v>15710</v>
      </c>
      <c r="L176" s="2">
        <v>44987</v>
      </c>
      <c r="M176" s="1">
        <f>Table1[[#This Row],[Pull Dte]]-Table1[[#This Row],[Mfg Dte]]</f>
        <v>1898</v>
      </c>
      <c r="N176" s="7">
        <f>Table1[[#This Row],[Ac Tot Cyc Num]]/Table1[[#This Row],[Days since on Ops Dte]]</f>
        <v>3.6475237091675448</v>
      </c>
      <c r="O176" s="7">
        <f>Table1[[#This Row],[Ac Tot Tme Num]]/Table1[[#This Row],[Days since on Ops Dte]]</f>
        <v>8.2771338250790301</v>
      </c>
      <c r="P176" s="1">
        <f ca="1">INT((TODAY()-H176)/365)</f>
        <v>5</v>
      </c>
      <c r="Q176" s="1" t="s">
        <v>83</v>
      </c>
    </row>
    <row r="177" spans="1:17" x14ac:dyDescent="0.2">
      <c r="A177" s="1" t="s">
        <v>2</v>
      </c>
      <c r="B177" s="1" t="s">
        <v>28</v>
      </c>
      <c r="C177" s="1">
        <v>321</v>
      </c>
      <c r="D177" s="1">
        <v>321</v>
      </c>
      <c r="E177" s="1" t="s">
        <v>2</v>
      </c>
      <c r="F177" s="1" t="s">
        <v>30</v>
      </c>
      <c r="G177" s="1">
        <v>3034</v>
      </c>
      <c r="H177" s="2">
        <v>43091</v>
      </c>
      <c r="I177" s="2">
        <v>43105</v>
      </c>
      <c r="J177" s="3">
        <v>6979</v>
      </c>
      <c r="K177" s="3">
        <v>15908</v>
      </c>
      <c r="L177" s="2">
        <v>44987</v>
      </c>
      <c r="M177" s="1">
        <f>Table1[[#This Row],[Pull Dte]]-Table1[[#This Row],[Mfg Dte]]</f>
        <v>1896</v>
      </c>
      <c r="N177" s="7">
        <f>Table1[[#This Row],[Ac Tot Cyc Num]]/Table1[[#This Row],[Days since on Ops Dte]]</f>
        <v>3.6809071729957807</v>
      </c>
      <c r="O177" s="7">
        <f>Table1[[#This Row],[Ac Tot Tme Num]]/Table1[[#This Row],[Days since on Ops Dte]]</f>
        <v>8.390295358649789</v>
      </c>
      <c r="P177" s="1">
        <f ca="1">INT((TODAY()-H177)/365)</f>
        <v>5</v>
      </c>
      <c r="Q177" s="1" t="s">
        <v>83</v>
      </c>
    </row>
    <row r="178" spans="1:17" x14ac:dyDescent="0.2">
      <c r="A178" s="1" t="s">
        <v>2</v>
      </c>
      <c r="B178" s="1" t="s">
        <v>28</v>
      </c>
      <c r="C178" s="1">
        <v>321</v>
      </c>
      <c r="D178" s="1">
        <v>321</v>
      </c>
      <c r="E178" s="1" t="s">
        <v>2</v>
      </c>
      <c r="F178" s="1" t="s">
        <v>29</v>
      </c>
      <c r="G178" s="1">
        <v>3035</v>
      </c>
      <c r="H178" s="2">
        <v>43132</v>
      </c>
      <c r="I178" s="2">
        <v>43140</v>
      </c>
      <c r="J178" s="3">
        <v>6902</v>
      </c>
      <c r="K178" s="3">
        <v>15783</v>
      </c>
      <c r="L178" s="2">
        <v>44987</v>
      </c>
      <c r="M178" s="1">
        <f>Table1[[#This Row],[Pull Dte]]-Table1[[#This Row],[Mfg Dte]]</f>
        <v>1855</v>
      </c>
      <c r="N178" s="7">
        <f>Table1[[#This Row],[Ac Tot Cyc Num]]/Table1[[#This Row],[Days since on Ops Dte]]</f>
        <v>3.7207547169811321</v>
      </c>
      <c r="O178" s="7">
        <f>Table1[[#This Row],[Ac Tot Tme Num]]/Table1[[#This Row],[Days since on Ops Dte]]</f>
        <v>8.5083557951482476</v>
      </c>
      <c r="P178" s="1">
        <f ca="1">INT((TODAY()-H178)/365)</f>
        <v>5</v>
      </c>
      <c r="Q178" s="1" t="s">
        <v>83</v>
      </c>
    </row>
    <row r="179" spans="1:17" x14ac:dyDescent="0.2">
      <c r="A179" s="1" t="s">
        <v>2</v>
      </c>
      <c r="B179" s="1" t="s">
        <v>28</v>
      </c>
      <c r="C179" s="1">
        <v>321</v>
      </c>
      <c r="D179" s="1">
        <v>321</v>
      </c>
      <c r="E179" s="1" t="s">
        <v>2</v>
      </c>
      <c r="F179" s="1" t="s">
        <v>29</v>
      </c>
      <c r="G179" s="1">
        <v>3036</v>
      </c>
      <c r="H179" s="2">
        <v>43150</v>
      </c>
      <c r="I179" s="2">
        <v>43169</v>
      </c>
      <c r="J179" s="3">
        <v>7024</v>
      </c>
      <c r="K179" s="3">
        <v>15671</v>
      </c>
      <c r="L179" s="2">
        <v>44987</v>
      </c>
      <c r="M179" s="1">
        <f>Table1[[#This Row],[Pull Dte]]-Table1[[#This Row],[Mfg Dte]]</f>
        <v>1837</v>
      </c>
      <c r="N179" s="7">
        <f>Table1[[#This Row],[Ac Tot Cyc Num]]/Table1[[#This Row],[Days since on Ops Dte]]</f>
        <v>3.8236254763200872</v>
      </c>
      <c r="O179" s="7">
        <f>Table1[[#This Row],[Ac Tot Tme Num]]/Table1[[#This Row],[Days since on Ops Dte]]</f>
        <v>8.5307566684812191</v>
      </c>
      <c r="P179" s="1">
        <f ca="1">INT((TODAY()-H179)/365)</f>
        <v>5</v>
      </c>
      <c r="Q179" s="1" t="s">
        <v>83</v>
      </c>
    </row>
    <row r="180" spans="1:17" x14ac:dyDescent="0.2">
      <c r="A180" s="1" t="s">
        <v>2</v>
      </c>
      <c r="B180" s="1" t="s">
        <v>28</v>
      </c>
      <c r="C180" s="1">
        <v>321</v>
      </c>
      <c r="D180" s="1">
        <v>321</v>
      </c>
      <c r="E180" s="1" t="s">
        <v>2</v>
      </c>
      <c r="F180" s="1" t="s">
        <v>29</v>
      </c>
      <c r="G180" s="1">
        <v>3037</v>
      </c>
      <c r="H180" s="2">
        <v>43158</v>
      </c>
      <c r="I180" s="2">
        <v>43175</v>
      </c>
      <c r="J180" s="3">
        <v>6638</v>
      </c>
      <c r="K180" s="3">
        <v>14918</v>
      </c>
      <c r="L180" s="2">
        <v>44987</v>
      </c>
      <c r="M180" s="1">
        <f>Table1[[#This Row],[Pull Dte]]-Table1[[#This Row],[Mfg Dte]]</f>
        <v>1829</v>
      </c>
      <c r="N180" s="7">
        <f>Table1[[#This Row],[Ac Tot Cyc Num]]/Table1[[#This Row],[Days since on Ops Dte]]</f>
        <v>3.6293056314926191</v>
      </c>
      <c r="O180" s="7">
        <f>Table1[[#This Row],[Ac Tot Tme Num]]/Table1[[#This Row],[Days since on Ops Dte]]</f>
        <v>8.156369600874795</v>
      </c>
      <c r="P180" s="1">
        <f ca="1">INT((TODAY()-H180)/365)</f>
        <v>5</v>
      </c>
      <c r="Q180" s="1" t="s">
        <v>83</v>
      </c>
    </row>
    <row r="181" spans="1:17" x14ac:dyDescent="0.2">
      <c r="A181" s="1" t="s">
        <v>2</v>
      </c>
      <c r="B181" s="1" t="s">
        <v>28</v>
      </c>
      <c r="C181" s="1">
        <v>321</v>
      </c>
      <c r="D181" s="1">
        <v>321</v>
      </c>
      <c r="E181" s="1" t="s">
        <v>2</v>
      </c>
      <c r="F181" s="1" t="s">
        <v>29</v>
      </c>
      <c r="G181" s="1">
        <v>3038</v>
      </c>
      <c r="H181" s="2">
        <v>43144</v>
      </c>
      <c r="I181" s="2">
        <v>43163</v>
      </c>
      <c r="J181" s="3">
        <v>6889</v>
      </c>
      <c r="K181" s="3">
        <v>15686</v>
      </c>
      <c r="L181" s="2">
        <v>44987</v>
      </c>
      <c r="M181" s="1">
        <f>Table1[[#This Row],[Pull Dte]]-Table1[[#This Row],[Mfg Dte]]</f>
        <v>1843</v>
      </c>
      <c r="N181" s="7">
        <f>Table1[[#This Row],[Ac Tot Cyc Num]]/Table1[[#This Row],[Days since on Ops Dte]]</f>
        <v>3.737927292457949</v>
      </c>
      <c r="O181" s="7">
        <f>Table1[[#This Row],[Ac Tot Tme Num]]/Table1[[#This Row],[Days since on Ops Dte]]</f>
        <v>8.5111231687466091</v>
      </c>
      <c r="P181" s="1">
        <f ca="1">INT((TODAY()-H181)/365)</f>
        <v>5</v>
      </c>
      <c r="Q181" s="1" t="s">
        <v>83</v>
      </c>
    </row>
    <row r="182" spans="1:17" x14ac:dyDescent="0.2">
      <c r="A182" s="1" t="s">
        <v>2</v>
      </c>
      <c r="B182" s="1" t="s">
        <v>28</v>
      </c>
      <c r="C182" s="1">
        <v>321</v>
      </c>
      <c r="D182" s="1">
        <v>321</v>
      </c>
      <c r="E182" s="1" t="s">
        <v>2</v>
      </c>
      <c r="F182" s="1" t="s">
        <v>30</v>
      </c>
      <c r="G182" s="1">
        <v>3039</v>
      </c>
      <c r="H182" s="2">
        <v>43164</v>
      </c>
      <c r="I182" s="2">
        <v>43179</v>
      </c>
      <c r="J182" s="3">
        <v>6811</v>
      </c>
      <c r="K182" s="3">
        <v>15418</v>
      </c>
      <c r="L182" s="2">
        <v>44987</v>
      </c>
      <c r="M182" s="1">
        <f>Table1[[#This Row],[Pull Dte]]-Table1[[#This Row],[Mfg Dte]]</f>
        <v>1823</v>
      </c>
      <c r="N182" s="7">
        <f>Table1[[#This Row],[Ac Tot Cyc Num]]/Table1[[#This Row],[Days since on Ops Dte]]</f>
        <v>3.7361492046077895</v>
      </c>
      <c r="O182" s="7">
        <f>Table1[[#This Row],[Ac Tot Tme Num]]/Table1[[#This Row],[Days since on Ops Dte]]</f>
        <v>8.4574876577070768</v>
      </c>
      <c r="P182" s="1">
        <f ca="1">INT((TODAY()-H182)/365)</f>
        <v>5</v>
      </c>
      <c r="Q182" s="1" t="s">
        <v>83</v>
      </c>
    </row>
    <row r="183" spans="1:17" x14ac:dyDescent="0.2">
      <c r="A183" s="1" t="s">
        <v>2</v>
      </c>
      <c r="B183" s="1" t="s">
        <v>28</v>
      </c>
      <c r="C183" s="1">
        <v>321</v>
      </c>
      <c r="D183" s="1">
        <v>321</v>
      </c>
      <c r="E183" s="1" t="s">
        <v>2</v>
      </c>
      <c r="F183" s="1" t="s">
        <v>30</v>
      </c>
      <c r="G183" s="1">
        <v>3040</v>
      </c>
      <c r="H183" s="2">
        <v>43167</v>
      </c>
      <c r="I183" s="2">
        <v>43181</v>
      </c>
      <c r="J183" s="3">
        <v>6876</v>
      </c>
      <c r="K183" s="3">
        <v>15544</v>
      </c>
      <c r="L183" s="2">
        <v>44987</v>
      </c>
      <c r="M183" s="1">
        <f>Table1[[#This Row],[Pull Dte]]-Table1[[#This Row],[Mfg Dte]]</f>
        <v>1820</v>
      </c>
      <c r="N183" s="7">
        <f>Table1[[#This Row],[Ac Tot Cyc Num]]/Table1[[#This Row],[Days since on Ops Dte]]</f>
        <v>3.7780219780219779</v>
      </c>
      <c r="O183" s="7">
        <f>Table1[[#This Row],[Ac Tot Tme Num]]/Table1[[#This Row],[Days since on Ops Dte]]</f>
        <v>8.5406593406593405</v>
      </c>
      <c r="P183" s="1">
        <f ca="1">INT((TODAY()-H183)/365)</f>
        <v>5</v>
      </c>
      <c r="Q183" s="1" t="s">
        <v>83</v>
      </c>
    </row>
    <row r="184" spans="1:17" x14ac:dyDescent="0.2">
      <c r="A184" s="1" t="s">
        <v>2</v>
      </c>
      <c r="B184" s="1" t="s">
        <v>28</v>
      </c>
      <c r="C184" s="1">
        <v>321</v>
      </c>
      <c r="D184" s="1">
        <v>321</v>
      </c>
      <c r="E184" s="1" t="s">
        <v>2</v>
      </c>
      <c r="F184" s="1" t="s">
        <v>30</v>
      </c>
      <c r="G184" s="1">
        <v>3041</v>
      </c>
      <c r="H184" s="2">
        <v>43174</v>
      </c>
      <c r="I184" s="2">
        <v>43187</v>
      </c>
      <c r="J184" s="3">
        <v>6711</v>
      </c>
      <c r="K184" s="3">
        <v>15266</v>
      </c>
      <c r="L184" s="2">
        <v>44987</v>
      </c>
      <c r="M184" s="1">
        <f>Table1[[#This Row],[Pull Dte]]-Table1[[#This Row],[Mfg Dte]]</f>
        <v>1813</v>
      </c>
      <c r="N184" s="7">
        <f>Table1[[#This Row],[Ac Tot Cyc Num]]/Table1[[#This Row],[Days since on Ops Dte]]</f>
        <v>3.7015995587424158</v>
      </c>
      <c r="O184" s="7">
        <f>Table1[[#This Row],[Ac Tot Tme Num]]/Table1[[#This Row],[Days since on Ops Dte]]</f>
        <v>8.4202978488692768</v>
      </c>
      <c r="P184" s="1">
        <f ca="1">INT((TODAY()-H184)/365)</f>
        <v>5</v>
      </c>
      <c r="Q184" s="1" t="s">
        <v>83</v>
      </c>
    </row>
    <row r="185" spans="1:17" x14ac:dyDescent="0.2">
      <c r="A185" s="1" t="s">
        <v>2</v>
      </c>
      <c r="B185" s="1" t="s">
        <v>28</v>
      </c>
      <c r="C185" s="1">
        <v>321</v>
      </c>
      <c r="D185" s="1">
        <v>321</v>
      </c>
      <c r="E185" s="1" t="s">
        <v>2</v>
      </c>
      <c r="F185" s="1" t="s">
        <v>30</v>
      </c>
      <c r="G185" s="1">
        <v>3042</v>
      </c>
      <c r="H185" s="2">
        <v>43165</v>
      </c>
      <c r="I185" s="2">
        <v>43180</v>
      </c>
      <c r="J185" s="3">
        <v>6704</v>
      </c>
      <c r="K185" s="3">
        <v>15147</v>
      </c>
      <c r="L185" s="2">
        <v>44987</v>
      </c>
      <c r="M185" s="1">
        <f>Table1[[#This Row],[Pull Dte]]-Table1[[#This Row],[Mfg Dte]]</f>
        <v>1822</v>
      </c>
      <c r="N185" s="7">
        <f>Table1[[#This Row],[Ac Tot Cyc Num]]/Table1[[#This Row],[Days since on Ops Dte]]</f>
        <v>3.6794731064763995</v>
      </c>
      <c r="O185" s="7">
        <f>Table1[[#This Row],[Ac Tot Tme Num]]/Table1[[#This Row],[Days since on Ops Dte]]</f>
        <v>8.3133918770581783</v>
      </c>
      <c r="P185" s="1">
        <f ca="1">INT((TODAY()-H185)/365)</f>
        <v>5</v>
      </c>
      <c r="Q185" s="1" t="s">
        <v>83</v>
      </c>
    </row>
    <row r="186" spans="1:17" x14ac:dyDescent="0.2">
      <c r="A186" s="1" t="s">
        <v>2</v>
      </c>
      <c r="B186" s="1" t="s">
        <v>28</v>
      </c>
      <c r="C186" s="1">
        <v>321</v>
      </c>
      <c r="D186" s="1">
        <v>321</v>
      </c>
      <c r="E186" s="1" t="s">
        <v>2</v>
      </c>
      <c r="F186" s="1" t="s">
        <v>30</v>
      </c>
      <c r="G186" s="1">
        <v>3043</v>
      </c>
      <c r="H186" s="2">
        <v>43237</v>
      </c>
      <c r="I186" s="2">
        <v>43250</v>
      </c>
      <c r="J186" s="3">
        <v>6139</v>
      </c>
      <c r="K186" s="3">
        <v>13843</v>
      </c>
      <c r="L186" s="2">
        <v>44987</v>
      </c>
      <c r="M186" s="1">
        <f>Table1[[#This Row],[Pull Dte]]-Table1[[#This Row],[Mfg Dte]]</f>
        <v>1750</v>
      </c>
      <c r="N186" s="7">
        <f>Table1[[#This Row],[Ac Tot Cyc Num]]/Table1[[#This Row],[Days since on Ops Dte]]</f>
        <v>3.508</v>
      </c>
      <c r="O186" s="7">
        <f>Table1[[#This Row],[Ac Tot Tme Num]]/Table1[[#This Row],[Days since on Ops Dte]]</f>
        <v>7.9102857142857141</v>
      </c>
      <c r="P186" s="1">
        <f ca="1">INT((TODAY()-H186)/365)</f>
        <v>4</v>
      </c>
      <c r="Q186" s="1" t="s">
        <v>83</v>
      </c>
    </row>
    <row r="187" spans="1:17" x14ac:dyDescent="0.2">
      <c r="A187" s="1" t="s">
        <v>2</v>
      </c>
      <c r="B187" s="1" t="s">
        <v>28</v>
      </c>
      <c r="C187" s="1">
        <v>321</v>
      </c>
      <c r="D187" s="1">
        <v>321</v>
      </c>
      <c r="E187" s="1" t="s">
        <v>2</v>
      </c>
      <c r="F187" s="1" t="s">
        <v>30</v>
      </c>
      <c r="G187" s="1">
        <v>3044</v>
      </c>
      <c r="H187" s="2">
        <v>43202</v>
      </c>
      <c r="I187" s="2">
        <v>43213</v>
      </c>
      <c r="J187" s="3">
        <v>6406</v>
      </c>
      <c r="K187" s="3">
        <v>14454</v>
      </c>
      <c r="L187" s="2">
        <v>44987</v>
      </c>
      <c r="M187" s="1">
        <f>Table1[[#This Row],[Pull Dte]]-Table1[[#This Row],[Mfg Dte]]</f>
        <v>1785</v>
      </c>
      <c r="N187" s="7">
        <f>Table1[[#This Row],[Ac Tot Cyc Num]]/Table1[[#This Row],[Days since on Ops Dte]]</f>
        <v>3.588795518207283</v>
      </c>
      <c r="O187" s="7">
        <f>Table1[[#This Row],[Ac Tot Tme Num]]/Table1[[#This Row],[Days since on Ops Dte]]</f>
        <v>8.0974789915966383</v>
      </c>
      <c r="P187" s="1">
        <f ca="1">INT((TODAY()-H187)/365)</f>
        <v>4</v>
      </c>
      <c r="Q187" s="1" t="s">
        <v>83</v>
      </c>
    </row>
    <row r="188" spans="1:17" x14ac:dyDescent="0.2">
      <c r="A188" s="1" t="s">
        <v>2</v>
      </c>
      <c r="B188" s="1" t="s">
        <v>28</v>
      </c>
      <c r="C188" s="1">
        <v>321</v>
      </c>
      <c r="D188" s="1">
        <v>321</v>
      </c>
      <c r="E188" s="1" t="s">
        <v>2</v>
      </c>
      <c r="F188" s="1" t="s">
        <v>30</v>
      </c>
      <c r="G188" s="1">
        <v>3045</v>
      </c>
      <c r="H188" s="2">
        <v>43220</v>
      </c>
      <c r="I188" s="2">
        <v>43230</v>
      </c>
      <c r="J188" s="3">
        <v>6403</v>
      </c>
      <c r="K188" s="3">
        <v>14735</v>
      </c>
      <c r="L188" s="2">
        <v>44987</v>
      </c>
      <c r="M188" s="1">
        <f>Table1[[#This Row],[Pull Dte]]-Table1[[#This Row],[Mfg Dte]]</f>
        <v>1767</v>
      </c>
      <c r="N188" s="7">
        <f>Table1[[#This Row],[Ac Tot Cyc Num]]/Table1[[#This Row],[Days since on Ops Dte]]</f>
        <v>3.6236559139784945</v>
      </c>
      <c r="O188" s="7">
        <f>Table1[[#This Row],[Ac Tot Tme Num]]/Table1[[#This Row],[Days since on Ops Dte]]</f>
        <v>8.3389926428975674</v>
      </c>
      <c r="P188" s="1">
        <f ca="1">INT((TODAY()-H188)/365)</f>
        <v>4</v>
      </c>
      <c r="Q188" s="1" t="s">
        <v>83</v>
      </c>
    </row>
    <row r="189" spans="1:17" x14ac:dyDescent="0.2">
      <c r="A189" s="1" t="s">
        <v>2</v>
      </c>
      <c r="B189" s="1" t="s">
        <v>28</v>
      </c>
      <c r="C189" s="1">
        <v>321</v>
      </c>
      <c r="D189" s="1">
        <v>321</v>
      </c>
      <c r="E189" s="1" t="s">
        <v>2</v>
      </c>
      <c r="F189" s="1" t="s">
        <v>30</v>
      </c>
      <c r="G189" s="1">
        <v>3046</v>
      </c>
      <c r="H189" s="2">
        <v>43199</v>
      </c>
      <c r="I189" s="2">
        <v>43210</v>
      </c>
      <c r="J189" s="3">
        <v>6655</v>
      </c>
      <c r="K189" s="3">
        <v>14990</v>
      </c>
      <c r="L189" s="2">
        <v>44987</v>
      </c>
      <c r="M189" s="1">
        <f>Table1[[#This Row],[Pull Dte]]-Table1[[#This Row],[Mfg Dte]]</f>
        <v>1788</v>
      </c>
      <c r="N189" s="7">
        <f>Table1[[#This Row],[Ac Tot Cyc Num]]/Table1[[#This Row],[Days since on Ops Dte]]</f>
        <v>3.7220357941834452</v>
      </c>
      <c r="O189" s="7">
        <f>Table1[[#This Row],[Ac Tot Tme Num]]/Table1[[#This Row],[Days since on Ops Dte]]</f>
        <v>8.383668903803132</v>
      </c>
      <c r="P189" s="1">
        <f ca="1">INT((TODAY()-H189)/365)</f>
        <v>4</v>
      </c>
      <c r="Q189" s="1" t="s">
        <v>83</v>
      </c>
    </row>
    <row r="190" spans="1:17" x14ac:dyDescent="0.2">
      <c r="A190" s="1" t="s">
        <v>2</v>
      </c>
      <c r="B190" s="1" t="s">
        <v>28</v>
      </c>
      <c r="C190" s="1">
        <v>321</v>
      </c>
      <c r="D190" s="1">
        <v>321</v>
      </c>
      <c r="E190" s="1" t="s">
        <v>2</v>
      </c>
      <c r="F190" s="1" t="s">
        <v>30</v>
      </c>
      <c r="G190" s="1">
        <v>3047</v>
      </c>
      <c r="H190" s="2">
        <v>43259</v>
      </c>
      <c r="I190" s="2">
        <v>43272</v>
      </c>
      <c r="J190" s="3">
        <v>5782</v>
      </c>
      <c r="K190" s="3">
        <v>13182</v>
      </c>
      <c r="L190" s="2">
        <v>44987</v>
      </c>
      <c r="M190" s="1">
        <f>Table1[[#This Row],[Pull Dte]]-Table1[[#This Row],[Mfg Dte]]</f>
        <v>1728</v>
      </c>
      <c r="N190" s="7">
        <f>Table1[[#This Row],[Ac Tot Cyc Num]]/Table1[[#This Row],[Days since on Ops Dte]]</f>
        <v>3.3460648148148149</v>
      </c>
      <c r="O190" s="7">
        <f>Table1[[#This Row],[Ac Tot Tme Num]]/Table1[[#This Row],[Days since on Ops Dte]]</f>
        <v>7.6284722222222223</v>
      </c>
      <c r="P190" s="1">
        <f ca="1">INT((TODAY()-H190)/365)</f>
        <v>4</v>
      </c>
      <c r="Q190" s="1" t="s">
        <v>83</v>
      </c>
    </row>
    <row r="191" spans="1:17" x14ac:dyDescent="0.2">
      <c r="A191" s="1" t="s">
        <v>2</v>
      </c>
      <c r="B191" s="1" t="s">
        <v>28</v>
      </c>
      <c r="C191" s="1">
        <v>321</v>
      </c>
      <c r="D191" s="1">
        <v>321</v>
      </c>
      <c r="E191" s="1" t="s">
        <v>2</v>
      </c>
      <c r="F191" s="1" t="s">
        <v>30</v>
      </c>
      <c r="G191" s="1">
        <v>3048</v>
      </c>
      <c r="H191" s="2">
        <v>43235</v>
      </c>
      <c r="I191" s="2">
        <v>43249</v>
      </c>
      <c r="J191" s="3">
        <v>6427</v>
      </c>
      <c r="K191" s="3">
        <v>14404</v>
      </c>
      <c r="L191" s="2">
        <v>44987</v>
      </c>
      <c r="M191" s="1">
        <f>Table1[[#This Row],[Pull Dte]]-Table1[[#This Row],[Mfg Dte]]</f>
        <v>1752</v>
      </c>
      <c r="N191" s="7">
        <f>Table1[[#This Row],[Ac Tot Cyc Num]]/Table1[[#This Row],[Days since on Ops Dte]]</f>
        <v>3.6683789954337898</v>
      </c>
      <c r="O191" s="7">
        <f>Table1[[#This Row],[Ac Tot Tme Num]]/Table1[[#This Row],[Days since on Ops Dte]]</f>
        <v>8.2214611872146115</v>
      </c>
      <c r="P191" s="1">
        <f ca="1">INT((TODAY()-H191)/365)</f>
        <v>4</v>
      </c>
      <c r="Q191" s="1" t="s">
        <v>83</v>
      </c>
    </row>
    <row r="192" spans="1:17" x14ac:dyDescent="0.2">
      <c r="A192" s="1" t="s">
        <v>2</v>
      </c>
      <c r="B192" s="1" t="s">
        <v>28</v>
      </c>
      <c r="C192" s="1">
        <v>321</v>
      </c>
      <c r="D192" s="1">
        <v>321</v>
      </c>
      <c r="E192" s="1" t="s">
        <v>2</v>
      </c>
      <c r="F192" s="1" t="s">
        <v>30</v>
      </c>
      <c r="G192" s="1">
        <v>3049</v>
      </c>
      <c r="H192" s="2">
        <v>43244</v>
      </c>
      <c r="I192" s="2">
        <v>43255</v>
      </c>
      <c r="J192" s="3">
        <v>5918</v>
      </c>
      <c r="K192" s="3">
        <v>13595</v>
      </c>
      <c r="L192" s="2">
        <v>44987</v>
      </c>
      <c r="M192" s="1">
        <f>Table1[[#This Row],[Pull Dte]]-Table1[[#This Row],[Mfg Dte]]</f>
        <v>1743</v>
      </c>
      <c r="N192" s="7">
        <f>Table1[[#This Row],[Ac Tot Cyc Num]]/Table1[[#This Row],[Days since on Ops Dte]]</f>
        <v>3.3952954675846243</v>
      </c>
      <c r="O192" s="7">
        <f>Table1[[#This Row],[Ac Tot Tme Num]]/Table1[[#This Row],[Days since on Ops Dte]]</f>
        <v>7.7997705106138842</v>
      </c>
      <c r="P192" s="1">
        <f ca="1">INT((TODAY()-H192)/365)</f>
        <v>4</v>
      </c>
      <c r="Q192" s="1" t="s">
        <v>83</v>
      </c>
    </row>
    <row r="193" spans="1:17" x14ac:dyDescent="0.2">
      <c r="A193" s="1" t="s">
        <v>2</v>
      </c>
      <c r="B193" s="1" t="s">
        <v>28</v>
      </c>
      <c r="C193" s="1">
        <v>321</v>
      </c>
      <c r="D193" s="1">
        <v>321</v>
      </c>
      <c r="E193" s="1" t="s">
        <v>2</v>
      </c>
      <c r="F193" s="1" t="s">
        <v>30</v>
      </c>
      <c r="G193" s="1">
        <v>3050</v>
      </c>
      <c r="H193" s="2">
        <v>43234</v>
      </c>
      <c r="I193" s="2">
        <v>43245</v>
      </c>
      <c r="J193" s="3">
        <v>6420</v>
      </c>
      <c r="K193" s="3">
        <v>14431</v>
      </c>
      <c r="L193" s="2">
        <v>44987</v>
      </c>
      <c r="M193" s="1">
        <f>Table1[[#This Row],[Pull Dte]]-Table1[[#This Row],[Mfg Dte]]</f>
        <v>1753</v>
      </c>
      <c r="N193" s="7">
        <f>Table1[[#This Row],[Ac Tot Cyc Num]]/Table1[[#This Row],[Days since on Ops Dte]]</f>
        <v>3.6622932116371936</v>
      </c>
      <c r="O193" s="7">
        <f>Table1[[#This Row],[Ac Tot Tme Num]]/Table1[[#This Row],[Days since on Ops Dte]]</f>
        <v>8.2321734169994301</v>
      </c>
      <c r="P193" s="1">
        <f ca="1">INT((TODAY()-H193)/365)</f>
        <v>4</v>
      </c>
      <c r="Q193" s="1" t="s">
        <v>83</v>
      </c>
    </row>
    <row r="194" spans="1:17" x14ac:dyDescent="0.2">
      <c r="A194" s="1" t="s">
        <v>2</v>
      </c>
      <c r="B194" s="1" t="s">
        <v>28</v>
      </c>
      <c r="C194" s="1">
        <v>321</v>
      </c>
      <c r="D194" s="1">
        <v>321</v>
      </c>
      <c r="E194" s="1" t="s">
        <v>2</v>
      </c>
      <c r="F194" s="1" t="s">
        <v>30</v>
      </c>
      <c r="G194" s="1">
        <v>3051</v>
      </c>
      <c r="H194" s="2">
        <v>43251</v>
      </c>
      <c r="I194" s="2">
        <v>43259</v>
      </c>
      <c r="J194" s="3">
        <v>5958</v>
      </c>
      <c r="K194" s="3">
        <v>13398</v>
      </c>
      <c r="L194" s="2">
        <v>44987</v>
      </c>
      <c r="M194" s="1">
        <f>Table1[[#This Row],[Pull Dte]]-Table1[[#This Row],[Mfg Dte]]</f>
        <v>1736</v>
      </c>
      <c r="N194" s="7">
        <f>Table1[[#This Row],[Ac Tot Cyc Num]]/Table1[[#This Row],[Days since on Ops Dte]]</f>
        <v>3.4320276497695854</v>
      </c>
      <c r="O194" s="7">
        <f>Table1[[#This Row],[Ac Tot Tme Num]]/Table1[[#This Row],[Days since on Ops Dte]]</f>
        <v>7.717741935483871</v>
      </c>
      <c r="P194" s="1">
        <f ca="1">INT((TODAY()-H194)/365)</f>
        <v>4</v>
      </c>
      <c r="Q194" s="1" t="s">
        <v>83</v>
      </c>
    </row>
    <row r="195" spans="1:17" x14ac:dyDescent="0.2">
      <c r="A195" s="1" t="s">
        <v>2</v>
      </c>
      <c r="B195" s="1" t="s">
        <v>28</v>
      </c>
      <c r="C195" s="1">
        <v>321</v>
      </c>
      <c r="D195" s="1">
        <v>321</v>
      </c>
      <c r="E195" s="1" t="s">
        <v>2</v>
      </c>
      <c r="F195" s="1" t="s">
        <v>30</v>
      </c>
      <c r="G195" s="1">
        <v>3052</v>
      </c>
      <c r="H195" s="2">
        <v>43235</v>
      </c>
      <c r="I195" s="2">
        <v>43245</v>
      </c>
      <c r="J195" s="3">
        <v>6125</v>
      </c>
      <c r="K195" s="3">
        <v>13785</v>
      </c>
      <c r="L195" s="2">
        <v>44987</v>
      </c>
      <c r="M195" s="1">
        <f>Table1[[#This Row],[Pull Dte]]-Table1[[#This Row],[Mfg Dte]]</f>
        <v>1752</v>
      </c>
      <c r="N195" s="7">
        <f>Table1[[#This Row],[Ac Tot Cyc Num]]/Table1[[#This Row],[Days since on Ops Dte]]</f>
        <v>3.4960045662100456</v>
      </c>
      <c r="O195" s="7">
        <f>Table1[[#This Row],[Ac Tot Tme Num]]/Table1[[#This Row],[Days since on Ops Dte]]</f>
        <v>7.868150684931507</v>
      </c>
      <c r="P195" s="1">
        <f ca="1">INT((TODAY()-H195)/365)</f>
        <v>4</v>
      </c>
      <c r="Q195" s="1" t="s">
        <v>83</v>
      </c>
    </row>
    <row r="196" spans="1:17" x14ac:dyDescent="0.2">
      <c r="A196" s="1" t="s">
        <v>2</v>
      </c>
      <c r="B196" s="1" t="s">
        <v>28</v>
      </c>
      <c r="C196" s="1">
        <v>321</v>
      </c>
      <c r="D196" s="1">
        <v>321</v>
      </c>
      <c r="E196" s="1" t="s">
        <v>2</v>
      </c>
      <c r="F196" s="1" t="s">
        <v>30</v>
      </c>
      <c r="G196" s="1">
        <v>3053</v>
      </c>
      <c r="H196" s="2">
        <v>43277</v>
      </c>
      <c r="I196" s="2">
        <v>43287</v>
      </c>
      <c r="J196" s="3">
        <v>5882</v>
      </c>
      <c r="K196" s="3">
        <v>13430</v>
      </c>
      <c r="L196" s="2">
        <v>44987</v>
      </c>
      <c r="M196" s="1">
        <f>Table1[[#This Row],[Pull Dte]]-Table1[[#This Row],[Mfg Dte]]</f>
        <v>1710</v>
      </c>
      <c r="N196" s="7">
        <f>Table1[[#This Row],[Ac Tot Cyc Num]]/Table1[[#This Row],[Days since on Ops Dte]]</f>
        <v>3.4397660818713449</v>
      </c>
      <c r="O196" s="7">
        <f>Table1[[#This Row],[Ac Tot Tme Num]]/Table1[[#This Row],[Days since on Ops Dte]]</f>
        <v>7.8538011695906436</v>
      </c>
      <c r="P196" s="1">
        <f ca="1">INT((TODAY()-H196)/365)</f>
        <v>4</v>
      </c>
      <c r="Q196" s="1" t="s">
        <v>83</v>
      </c>
    </row>
    <row r="197" spans="1:17" x14ac:dyDescent="0.2">
      <c r="A197" s="1" t="s">
        <v>2</v>
      </c>
      <c r="B197" s="1" t="s">
        <v>28</v>
      </c>
      <c r="C197" s="1">
        <v>321</v>
      </c>
      <c r="D197" s="1">
        <v>321</v>
      </c>
      <c r="E197" s="1" t="s">
        <v>2</v>
      </c>
      <c r="F197" s="1" t="s">
        <v>30</v>
      </c>
      <c r="G197" s="1">
        <v>3054</v>
      </c>
      <c r="H197" s="2">
        <v>43291</v>
      </c>
      <c r="I197" s="2">
        <v>43300</v>
      </c>
      <c r="J197" s="3">
        <v>5745</v>
      </c>
      <c r="K197" s="3">
        <v>13221</v>
      </c>
      <c r="L197" s="2">
        <v>44987</v>
      </c>
      <c r="M197" s="1">
        <f>Table1[[#This Row],[Pull Dte]]-Table1[[#This Row],[Mfg Dte]]</f>
        <v>1696</v>
      </c>
      <c r="N197" s="7">
        <f>Table1[[#This Row],[Ac Tot Cyc Num]]/Table1[[#This Row],[Days since on Ops Dte]]</f>
        <v>3.3873820754716979</v>
      </c>
      <c r="O197" s="7">
        <f>Table1[[#This Row],[Ac Tot Tme Num]]/Table1[[#This Row],[Days since on Ops Dte]]</f>
        <v>7.7954009433962268</v>
      </c>
      <c r="P197" s="1">
        <f ca="1">INT((TODAY()-H197)/365)</f>
        <v>4</v>
      </c>
      <c r="Q197" s="1" t="s">
        <v>83</v>
      </c>
    </row>
    <row r="198" spans="1:17" x14ac:dyDescent="0.2">
      <c r="A198" s="1" t="s">
        <v>2</v>
      </c>
      <c r="B198" s="1" t="s">
        <v>28</v>
      </c>
      <c r="C198" s="1">
        <v>321</v>
      </c>
      <c r="D198" s="1">
        <v>321</v>
      </c>
      <c r="E198" s="1" t="s">
        <v>2</v>
      </c>
      <c r="F198" s="1" t="s">
        <v>30</v>
      </c>
      <c r="G198" s="1">
        <v>3055</v>
      </c>
      <c r="H198" s="2">
        <v>43278</v>
      </c>
      <c r="I198" s="2">
        <v>43291</v>
      </c>
      <c r="J198" s="3">
        <v>5709</v>
      </c>
      <c r="K198" s="3">
        <v>12995</v>
      </c>
      <c r="L198" s="2">
        <v>44987</v>
      </c>
      <c r="M198" s="1">
        <f>Table1[[#This Row],[Pull Dte]]-Table1[[#This Row],[Mfg Dte]]</f>
        <v>1709</v>
      </c>
      <c r="N198" s="7">
        <f>Table1[[#This Row],[Ac Tot Cyc Num]]/Table1[[#This Row],[Days since on Ops Dte]]</f>
        <v>3.3405500292568755</v>
      </c>
      <c r="O198" s="7">
        <f>Table1[[#This Row],[Ac Tot Tme Num]]/Table1[[#This Row],[Days since on Ops Dte]]</f>
        <v>7.6038619075482741</v>
      </c>
      <c r="P198" s="1">
        <f ca="1">INT((TODAY()-H198)/365)</f>
        <v>4</v>
      </c>
      <c r="Q198" s="1" t="s">
        <v>83</v>
      </c>
    </row>
    <row r="199" spans="1:17" x14ac:dyDescent="0.2">
      <c r="A199" s="1" t="s">
        <v>2</v>
      </c>
      <c r="B199" s="1" t="s">
        <v>28</v>
      </c>
      <c r="C199" s="1">
        <v>321</v>
      </c>
      <c r="D199" s="1">
        <v>321</v>
      </c>
      <c r="E199" s="1" t="s">
        <v>2</v>
      </c>
      <c r="F199" s="1" t="s">
        <v>30</v>
      </c>
      <c r="G199" s="1">
        <v>3056</v>
      </c>
      <c r="H199" s="2">
        <v>43269</v>
      </c>
      <c r="I199" s="2">
        <v>43278</v>
      </c>
      <c r="J199" s="3">
        <v>5890</v>
      </c>
      <c r="K199" s="3">
        <v>13428</v>
      </c>
      <c r="L199" s="2">
        <v>44987</v>
      </c>
      <c r="M199" s="1">
        <f>Table1[[#This Row],[Pull Dte]]-Table1[[#This Row],[Mfg Dte]]</f>
        <v>1718</v>
      </c>
      <c r="N199" s="7">
        <f>Table1[[#This Row],[Ac Tot Cyc Num]]/Table1[[#This Row],[Days since on Ops Dte]]</f>
        <v>3.4284051222351573</v>
      </c>
      <c r="O199" s="7">
        <f>Table1[[#This Row],[Ac Tot Tme Num]]/Table1[[#This Row],[Days since on Ops Dte]]</f>
        <v>7.8160651920838182</v>
      </c>
      <c r="P199" s="1">
        <f ca="1">INT((TODAY()-H199)/365)</f>
        <v>4</v>
      </c>
      <c r="Q199" s="1" t="s">
        <v>83</v>
      </c>
    </row>
    <row r="200" spans="1:17" x14ac:dyDescent="0.2">
      <c r="A200" s="1" t="s">
        <v>2</v>
      </c>
      <c r="B200" s="1" t="s">
        <v>28</v>
      </c>
      <c r="C200" s="1">
        <v>321</v>
      </c>
      <c r="D200" s="1">
        <v>321</v>
      </c>
      <c r="E200" s="1" t="s">
        <v>2</v>
      </c>
      <c r="F200" s="1" t="s">
        <v>30</v>
      </c>
      <c r="G200" s="1">
        <v>3057</v>
      </c>
      <c r="H200" s="2">
        <v>43280</v>
      </c>
      <c r="I200" s="2">
        <v>43292</v>
      </c>
      <c r="J200" s="3">
        <v>5793</v>
      </c>
      <c r="K200" s="3">
        <v>13245</v>
      </c>
      <c r="L200" s="2">
        <v>44987</v>
      </c>
      <c r="M200" s="1">
        <f>Table1[[#This Row],[Pull Dte]]-Table1[[#This Row],[Mfg Dte]]</f>
        <v>1707</v>
      </c>
      <c r="N200" s="7">
        <f>Table1[[#This Row],[Ac Tot Cyc Num]]/Table1[[#This Row],[Days since on Ops Dte]]</f>
        <v>3.3936731107205622</v>
      </c>
      <c r="O200" s="7">
        <f>Table1[[#This Row],[Ac Tot Tme Num]]/Table1[[#This Row],[Days since on Ops Dte]]</f>
        <v>7.759226713532513</v>
      </c>
      <c r="P200" s="1">
        <f ca="1">INT((TODAY()-H200)/365)</f>
        <v>4</v>
      </c>
      <c r="Q200" s="1" t="s">
        <v>83</v>
      </c>
    </row>
    <row r="201" spans="1:17" x14ac:dyDescent="0.2">
      <c r="A201" s="1" t="s">
        <v>2</v>
      </c>
      <c r="B201" s="1" t="s">
        <v>28</v>
      </c>
      <c r="C201" s="1">
        <v>321</v>
      </c>
      <c r="D201" s="1">
        <v>321</v>
      </c>
      <c r="E201" s="1" t="s">
        <v>2</v>
      </c>
      <c r="F201" s="1" t="s">
        <v>30</v>
      </c>
      <c r="G201" s="1">
        <v>3058</v>
      </c>
      <c r="H201" s="2">
        <v>43292</v>
      </c>
      <c r="I201" s="2">
        <v>43301</v>
      </c>
      <c r="J201" s="3">
        <v>5749</v>
      </c>
      <c r="K201" s="3">
        <v>13163</v>
      </c>
      <c r="L201" s="2">
        <v>44987</v>
      </c>
      <c r="M201" s="1">
        <f>Table1[[#This Row],[Pull Dte]]-Table1[[#This Row],[Mfg Dte]]</f>
        <v>1695</v>
      </c>
      <c r="N201" s="7">
        <f>Table1[[#This Row],[Ac Tot Cyc Num]]/Table1[[#This Row],[Days since on Ops Dte]]</f>
        <v>3.3917404129793511</v>
      </c>
      <c r="O201" s="7">
        <f>Table1[[#This Row],[Ac Tot Tme Num]]/Table1[[#This Row],[Days since on Ops Dte]]</f>
        <v>7.765781710914454</v>
      </c>
      <c r="P201" s="1">
        <f ca="1">INT((TODAY()-H201)/365)</f>
        <v>4</v>
      </c>
      <c r="Q201" s="1" t="s">
        <v>83</v>
      </c>
    </row>
    <row r="202" spans="1:17" x14ac:dyDescent="0.2">
      <c r="A202" s="1" t="s">
        <v>2</v>
      </c>
      <c r="B202" s="1" t="s">
        <v>28</v>
      </c>
      <c r="C202" s="1">
        <v>321</v>
      </c>
      <c r="D202" s="1">
        <v>321</v>
      </c>
      <c r="E202" s="1" t="s">
        <v>2</v>
      </c>
      <c r="F202" s="1" t="s">
        <v>30</v>
      </c>
      <c r="G202" s="1">
        <v>3059</v>
      </c>
      <c r="H202" s="2">
        <v>43312</v>
      </c>
      <c r="I202" s="2">
        <v>43321</v>
      </c>
      <c r="J202" s="3">
        <v>5638</v>
      </c>
      <c r="K202" s="3">
        <v>13036</v>
      </c>
      <c r="L202" s="2">
        <v>44987</v>
      </c>
      <c r="M202" s="1">
        <f>Table1[[#This Row],[Pull Dte]]-Table1[[#This Row],[Mfg Dte]]</f>
        <v>1675</v>
      </c>
      <c r="N202" s="7">
        <f>Table1[[#This Row],[Ac Tot Cyc Num]]/Table1[[#This Row],[Days since on Ops Dte]]</f>
        <v>3.3659701492537315</v>
      </c>
      <c r="O202" s="7">
        <f>Table1[[#This Row],[Ac Tot Tme Num]]/Table1[[#This Row],[Days since on Ops Dte]]</f>
        <v>7.7826865671641787</v>
      </c>
      <c r="P202" s="1">
        <f ca="1">INT((TODAY()-H202)/365)</f>
        <v>4</v>
      </c>
      <c r="Q202" s="1" t="s">
        <v>83</v>
      </c>
    </row>
    <row r="203" spans="1:17" x14ac:dyDescent="0.2">
      <c r="A203" s="1" t="s">
        <v>2</v>
      </c>
      <c r="B203" s="1" t="s">
        <v>28</v>
      </c>
      <c r="C203" s="1">
        <v>321</v>
      </c>
      <c r="D203" s="1">
        <v>321</v>
      </c>
      <c r="E203" s="1" t="s">
        <v>2</v>
      </c>
      <c r="F203" s="1" t="s">
        <v>29</v>
      </c>
      <c r="G203" s="1">
        <v>3060</v>
      </c>
      <c r="H203" s="2">
        <v>43336</v>
      </c>
      <c r="I203" s="2">
        <v>43343</v>
      </c>
      <c r="J203" s="3">
        <v>5578</v>
      </c>
      <c r="K203" s="3">
        <v>12590</v>
      </c>
      <c r="L203" s="2">
        <v>44987</v>
      </c>
      <c r="M203" s="1">
        <f>Table1[[#This Row],[Pull Dte]]-Table1[[#This Row],[Mfg Dte]]</f>
        <v>1651</v>
      </c>
      <c r="N203" s="7">
        <f>Table1[[#This Row],[Ac Tot Cyc Num]]/Table1[[#This Row],[Days since on Ops Dte]]</f>
        <v>3.3785584494245913</v>
      </c>
      <c r="O203" s="7">
        <f>Table1[[#This Row],[Ac Tot Tme Num]]/Table1[[#This Row],[Days since on Ops Dte]]</f>
        <v>7.6256814052089643</v>
      </c>
      <c r="P203" s="1">
        <f ca="1">INT((TODAY()-H203)/365)</f>
        <v>4</v>
      </c>
      <c r="Q203" s="1" t="s">
        <v>83</v>
      </c>
    </row>
    <row r="204" spans="1:17" x14ac:dyDescent="0.2">
      <c r="A204" s="1" t="s">
        <v>2</v>
      </c>
      <c r="B204" s="1" t="s">
        <v>28</v>
      </c>
      <c r="C204" s="1">
        <v>321</v>
      </c>
      <c r="D204" s="1">
        <v>321</v>
      </c>
      <c r="E204" s="1" t="s">
        <v>2</v>
      </c>
      <c r="F204" s="1" t="s">
        <v>29</v>
      </c>
      <c r="G204" s="1">
        <v>3061</v>
      </c>
      <c r="H204" s="2">
        <v>43343</v>
      </c>
      <c r="I204" s="2">
        <v>43350</v>
      </c>
      <c r="J204" s="3">
        <v>5655</v>
      </c>
      <c r="K204" s="3">
        <v>12611</v>
      </c>
      <c r="L204" s="2">
        <v>44987</v>
      </c>
      <c r="M204" s="1">
        <f>Table1[[#This Row],[Pull Dte]]-Table1[[#This Row],[Mfg Dte]]</f>
        <v>1644</v>
      </c>
      <c r="N204" s="7">
        <f>Table1[[#This Row],[Ac Tot Cyc Num]]/Table1[[#This Row],[Days since on Ops Dte]]</f>
        <v>3.4397810218978102</v>
      </c>
      <c r="O204" s="7">
        <f>Table1[[#This Row],[Ac Tot Tme Num]]/Table1[[#This Row],[Days since on Ops Dte]]</f>
        <v>7.6709245742092458</v>
      </c>
      <c r="P204" s="1">
        <f ca="1">INT((TODAY()-H204)/365)</f>
        <v>4</v>
      </c>
      <c r="Q204" s="1" t="s">
        <v>83</v>
      </c>
    </row>
    <row r="205" spans="1:17" x14ac:dyDescent="0.2">
      <c r="A205" s="1" t="s">
        <v>2</v>
      </c>
      <c r="B205" s="1" t="s">
        <v>28</v>
      </c>
      <c r="C205" s="1">
        <v>321</v>
      </c>
      <c r="D205" s="1">
        <v>321</v>
      </c>
      <c r="E205" s="1" t="s">
        <v>2</v>
      </c>
      <c r="F205" s="1" t="s">
        <v>29</v>
      </c>
      <c r="G205" s="1">
        <v>3062</v>
      </c>
      <c r="H205" s="2">
        <v>43357</v>
      </c>
      <c r="I205" s="2">
        <v>43364</v>
      </c>
      <c r="J205" s="3">
        <v>5512</v>
      </c>
      <c r="K205" s="3">
        <v>12397</v>
      </c>
      <c r="L205" s="2">
        <v>44987</v>
      </c>
      <c r="M205" s="1">
        <f>Table1[[#This Row],[Pull Dte]]-Table1[[#This Row],[Mfg Dte]]</f>
        <v>1630</v>
      </c>
      <c r="N205" s="7">
        <f>Table1[[#This Row],[Ac Tot Cyc Num]]/Table1[[#This Row],[Days since on Ops Dte]]</f>
        <v>3.3815950920245399</v>
      </c>
      <c r="O205" s="7">
        <f>Table1[[#This Row],[Ac Tot Tme Num]]/Table1[[#This Row],[Days since on Ops Dte]]</f>
        <v>7.6055214723926383</v>
      </c>
      <c r="P205" s="1">
        <f ca="1">INT((TODAY()-H205)/365)</f>
        <v>4</v>
      </c>
      <c r="Q205" s="1" t="s">
        <v>83</v>
      </c>
    </row>
    <row r="206" spans="1:17" x14ac:dyDescent="0.2">
      <c r="A206" s="1" t="s">
        <v>2</v>
      </c>
      <c r="B206" s="1" t="s">
        <v>28</v>
      </c>
      <c r="C206" s="1">
        <v>321</v>
      </c>
      <c r="D206" s="1">
        <v>321</v>
      </c>
      <c r="E206" s="1" t="s">
        <v>2</v>
      </c>
      <c r="F206" s="1" t="s">
        <v>29</v>
      </c>
      <c r="G206" s="1">
        <v>3063</v>
      </c>
      <c r="H206" s="2">
        <v>43371</v>
      </c>
      <c r="I206" s="2">
        <v>43381</v>
      </c>
      <c r="J206" s="3">
        <v>5476</v>
      </c>
      <c r="K206" s="3">
        <v>12356</v>
      </c>
      <c r="L206" s="2">
        <v>44987</v>
      </c>
      <c r="M206" s="1">
        <f>Table1[[#This Row],[Pull Dte]]-Table1[[#This Row],[Mfg Dte]]</f>
        <v>1616</v>
      </c>
      <c r="N206" s="7">
        <f>Table1[[#This Row],[Ac Tot Cyc Num]]/Table1[[#This Row],[Days since on Ops Dte]]</f>
        <v>3.3886138613861387</v>
      </c>
      <c r="O206" s="7">
        <f>Table1[[#This Row],[Ac Tot Tme Num]]/Table1[[#This Row],[Days since on Ops Dte]]</f>
        <v>7.6460396039603964</v>
      </c>
      <c r="P206" s="1">
        <f ca="1">INT((TODAY()-H206)/365)</f>
        <v>4</v>
      </c>
      <c r="Q206" s="1" t="s">
        <v>83</v>
      </c>
    </row>
    <row r="207" spans="1:17" x14ac:dyDescent="0.2">
      <c r="A207" s="1" t="s">
        <v>2</v>
      </c>
      <c r="B207" s="1" t="s">
        <v>28</v>
      </c>
      <c r="C207" s="1">
        <v>321</v>
      </c>
      <c r="D207" s="1">
        <v>321</v>
      </c>
      <c r="E207" s="1" t="s">
        <v>2</v>
      </c>
      <c r="F207" s="1" t="s">
        <v>29</v>
      </c>
      <c r="G207" s="1">
        <v>3064</v>
      </c>
      <c r="H207" s="2">
        <v>43391</v>
      </c>
      <c r="I207" s="2">
        <v>43399</v>
      </c>
      <c r="J207" s="3">
        <v>5675</v>
      </c>
      <c r="K207" s="3">
        <v>12785</v>
      </c>
      <c r="L207" s="2">
        <v>44987</v>
      </c>
      <c r="M207" s="1">
        <f>Table1[[#This Row],[Pull Dte]]-Table1[[#This Row],[Mfg Dte]]</f>
        <v>1596</v>
      </c>
      <c r="N207" s="7">
        <f>Table1[[#This Row],[Ac Tot Cyc Num]]/Table1[[#This Row],[Days since on Ops Dte]]</f>
        <v>3.5557644110275688</v>
      </c>
      <c r="O207" s="7">
        <f>Table1[[#This Row],[Ac Tot Tme Num]]/Table1[[#This Row],[Days since on Ops Dte]]</f>
        <v>8.0106516290726812</v>
      </c>
      <c r="P207" s="1">
        <f ca="1">INT((TODAY()-H207)/365)</f>
        <v>4</v>
      </c>
      <c r="Q207" s="1" t="s">
        <v>83</v>
      </c>
    </row>
    <row r="208" spans="1:17" x14ac:dyDescent="0.2">
      <c r="A208" s="1" t="s">
        <v>2</v>
      </c>
      <c r="B208" s="1" t="s">
        <v>28</v>
      </c>
      <c r="C208" s="1">
        <v>321</v>
      </c>
      <c r="D208" s="1">
        <v>321</v>
      </c>
      <c r="E208" s="1" t="s">
        <v>2</v>
      </c>
      <c r="F208" s="1" t="s">
        <v>30</v>
      </c>
      <c r="G208" s="1">
        <v>3065</v>
      </c>
      <c r="H208" s="2">
        <v>43411</v>
      </c>
      <c r="I208" s="2">
        <v>43423</v>
      </c>
      <c r="J208" s="3">
        <v>5213</v>
      </c>
      <c r="K208" s="3">
        <v>12087</v>
      </c>
      <c r="L208" s="2">
        <v>44987</v>
      </c>
      <c r="M208" s="1">
        <f>Table1[[#This Row],[Pull Dte]]-Table1[[#This Row],[Mfg Dte]]</f>
        <v>1576</v>
      </c>
      <c r="N208" s="7">
        <f>Table1[[#This Row],[Ac Tot Cyc Num]]/Table1[[#This Row],[Days since on Ops Dte]]</f>
        <v>3.3077411167512691</v>
      </c>
      <c r="O208" s="7">
        <f>Table1[[#This Row],[Ac Tot Tme Num]]/Table1[[#This Row],[Days since on Ops Dte]]</f>
        <v>7.6694162436548226</v>
      </c>
      <c r="P208" s="1">
        <f ca="1">INT((TODAY()-H208)/365)</f>
        <v>4</v>
      </c>
      <c r="Q208" s="1" t="s">
        <v>83</v>
      </c>
    </row>
    <row r="209" spans="1:17" x14ac:dyDescent="0.2">
      <c r="A209" s="1" t="s">
        <v>2</v>
      </c>
      <c r="B209" s="1" t="s">
        <v>28</v>
      </c>
      <c r="C209" s="1">
        <v>321</v>
      </c>
      <c r="D209" s="1">
        <v>321</v>
      </c>
      <c r="E209" s="1" t="s">
        <v>2</v>
      </c>
      <c r="F209" s="1" t="s">
        <v>30</v>
      </c>
      <c r="G209" s="1">
        <v>3066</v>
      </c>
      <c r="H209" s="2">
        <v>43488</v>
      </c>
      <c r="I209" s="2">
        <v>43501</v>
      </c>
      <c r="J209" s="3">
        <v>5380</v>
      </c>
      <c r="K209" s="3">
        <v>12154</v>
      </c>
      <c r="L209" s="2">
        <v>44987</v>
      </c>
      <c r="M209" s="1">
        <f>Table1[[#This Row],[Pull Dte]]-Table1[[#This Row],[Mfg Dte]]</f>
        <v>1499</v>
      </c>
      <c r="N209" s="7">
        <f>Table1[[#This Row],[Ac Tot Cyc Num]]/Table1[[#This Row],[Days since on Ops Dte]]</f>
        <v>3.5890593729152767</v>
      </c>
      <c r="O209" s="7">
        <f>Table1[[#This Row],[Ac Tot Tme Num]]/Table1[[#This Row],[Days since on Ops Dte]]</f>
        <v>8.108072048032021</v>
      </c>
      <c r="P209" s="1">
        <f ca="1">INT((TODAY()-H209)/365)</f>
        <v>4</v>
      </c>
      <c r="Q209" s="1" t="s">
        <v>83</v>
      </c>
    </row>
    <row r="210" spans="1:17" x14ac:dyDescent="0.2">
      <c r="A210" s="1" t="s">
        <v>2</v>
      </c>
      <c r="B210" s="1" t="s">
        <v>28</v>
      </c>
      <c r="C210" s="1">
        <v>321</v>
      </c>
      <c r="D210" s="1">
        <v>321</v>
      </c>
      <c r="E210" s="1" t="s">
        <v>2</v>
      </c>
      <c r="F210" s="1" t="s">
        <v>30</v>
      </c>
      <c r="G210" s="1">
        <v>3067</v>
      </c>
      <c r="H210" s="2">
        <v>43495</v>
      </c>
      <c r="I210" s="2">
        <v>43511</v>
      </c>
      <c r="J210" s="3">
        <v>5237</v>
      </c>
      <c r="K210" s="3">
        <v>12015</v>
      </c>
      <c r="L210" s="2">
        <v>44987</v>
      </c>
      <c r="M210" s="1">
        <f>Table1[[#This Row],[Pull Dte]]-Table1[[#This Row],[Mfg Dte]]</f>
        <v>1492</v>
      </c>
      <c r="N210" s="7">
        <f>Table1[[#This Row],[Ac Tot Cyc Num]]/Table1[[#This Row],[Days since on Ops Dte]]</f>
        <v>3.510053619302949</v>
      </c>
      <c r="O210" s="7">
        <f>Table1[[#This Row],[Ac Tot Tme Num]]/Table1[[#This Row],[Days since on Ops Dte]]</f>
        <v>8.0529490616621988</v>
      </c>
      <c r="P210" s="1">
        <f ca="1">INT((TODAY()-H210)/365)</f>
        <v>4</v>
      </c>
      <c r="Q210" s="1" t="s">
        <v>83</v>
      </c>
    </row>
    <row r="211" spans="1:17" x14ac:dyDescent="0.2">
      <c r="A211" s="1" t="s">
        <v>2</v>
      </c>
      <c r="B211" s="1" t="s">
        <v>28</v>
      </c>
      <c r="C211" s="1">
        <v>321</v>
      </c>
      <c r="D211" s="1">
        <v>321</v>
      </c>
      <c r="E211" s="1" t="s">
        <v>2</v>
      </c>
      <c r="F211" s="1" t="s">
        <v>30</v>
      </c>
      <c r="G211" s="1">
        <v>3068</v>
      </c>
      <c r="H211" s="2">
        <v>43494</v>
      </c>
      <c r="I211" s="2">
        <v>43509</v>
      </c>
      <c r="J211" s="3">
        <v>5251</v>
      </c>
      <c r="K211" s="3">
        <v>12032</v>
      </c>
      <c r="L211" s="2">
        <v>44987</v>
      </c>
      <c r="M211" s="1">
        <f>Table1[[#This Row],[Pull Dte]]-Table1[[#This Row],[Mfg Dte]]</f>
        <v>1493</v>
      </c>
      <c r="N211" s="7">
        <f>Table1[[#This Row],[Ac Tot Cyc Num]]/Table1[[#This Row],[Days since on Ops Dte]]</f>
        <v>3.5170797052913598</v>
      </c>
      <c r="O211" s="7">
        <f>Table1[[#This Row],[Ac Tot Tme Num]]/Table1[[#This Row],[Days since on Ops Dte]]</f>
        <v>8.0589417280642994</v>
      </c>
      <c r="P211" s="1">
        <f ca="1">INT((TODAY()-H211)/365)</f>
        <v>4</v>
      </c>
      <c r="Q211" s="1" t="s">
        <v>83</v>
      </c>
    </row>
    <row r="212" spans="1:17" x14ac:dyDescent="0.2">
      <c r="A212" s="1" t="s">
        <v>2</v>
      </c>
      <c r="B212" s="1" t="s">
        <v>28</v>
      </c>
      <c r="C212" s="1">
        <v>321</v>
      </c>
      <c r="D212" s="1">
        <v>321</v>
      </c>
      <c r="E212" s="1" t="s">
        <v>2</v>
      </c>
      <c r="F212" s="1" t="s">
        <v>30</v>
      </c>
      <c r="G212" s="1">
        <v>3069</v>
      </c>
      <c r="H212" s="2">
        <v>43503</v>
      </c>
      <c r="I212" s="2">
        <v>43518</v>
      </c>
      <c r="J212" s="3">
        <v>5264</v>
      </c>
      <c r="K212" s="3">
        <v>11957</v>
      </c>
      <c r="L212" s="2">
        <v>44987</v>
      </c>
      <c r="M212" s="1">
        <f>Table1[[#This Row],[Pull Dte]]-Table1[[#This Row],[Mfg Dte]]</f>
        <v>1484</v>
      </c>
      <c r="N212" s="7">
        <f>Table1[[#This Row],[Ac Tot Cyc Num]]/Table1[[#This Row],[Days since on Ops Dte]]</f>
        <v>3.5471698113207548</v>
      </c>
      <c r="O212" s="7">
        <f>Table1[[#This Row],[Ac Tot Tme Num]]/Table1[[#This Row],[Days since on Ops Dte]]</f>
        <v>8.0572776280323453</v>
      </c>
      <c r="P212" s="1">
        <f ca="1">INT((TODAY()-H212)/365)</f>
        <v>4</v>
      </c>
      <c r="Q212" s="1" t="s">
        <v>83</v>
      </c>
    </row>
    <row r="213" spans="1:17" x14ac:dyDescent="0.2">
      <c r="A213" s="1" t="s">
        <v>2</v>
      </c>
      <c r="B213" s="1" t="s">
        <v>28</v>
      </c>
      <c r="C213" s="1">
        <v>321</v>
      </c>
      <c r="D213" s="1">
        <v>321</v>
      </c>
      <c r="E213" s="1" t="s">
        <v>2</v>
      </c>
      <c r="F213" s="1" t="s">
        <v>30</v>
      </c>
      <c r="G213" s="1">
        <v>3070</v>
      </c>
      <c r="H213" s="2">
        <v>43524</v>
      </c>
      <c r="I213" s="2">
        <v>43535</v>
      </c>
      <c r="J213" s="3">
        <v>5173</v>
      </c>
      <c r="K213" s="3">
        <v>11796</v>
      </c>
      <c r="L213" s="2">
        <v>44987</v>
      </c>
      <c r="M213" s="1">
        <f>Table1[[#This Row],[Pull Dte]]-Table1[[#This Row],[Mfg Dte]]</f>
        <v>1463</v>
      </c>
      <c r="N213" s="7">
        <f>Table1[[#This Row],[Ac Tot Cyc Num]]/Table1[[#This Row],[Days since on Ops Dte]]</f>
        <v>3.535885167464115</v>
      </c>
      <c r="O213" s="7">
        <f>Table1[[#This Row],[Ac Tot Tme Num]]/Table1[[#This Row],[Days since on Ops Dte]]</f>
        <v>8.0628844839371148</v>
      </c>
      <c r="P213" s="1">
        <f ca="1">INT((TODAY()-H213)/365)</f>
        <v>4</v>
      </c>
      <c r="Q213" s="1" t="s">
        <v>83</v>
      </c>
    </row>
    <row r="214" spans="1:17" x14ac:dyDescent="0.2">
      <c r="A214" s="1" t="s">
        <v>2</v>
      </c>
      <c r="B214" s="1" t="s">
        <v>28</v>
      </c>
      <c r="C214" s="1">
        <v>321</v>
      </c>
      <c r="D214" s="1">
        <v>321</v>
      </c>
      <c r="E214" s="1" t="s">
        <v>2</v>
      </c>
      <c r="F214" s="1" t="s">
        <v>30</v>
      </c>
      <c r="G214" s="1">
        <v>3071</v>
      </c>
      <c r="H214" s="2">
        <v>43509</v>
      </c>
      <c r="I214" s="2">
        <v>43522</v>
      </c>
      <c r="J214" s="3">
        <v>5356</v>
      </c>
      <c r="K214" s="3">
        <v>12082</v>
      </c>
      <c r="L214" s="2">
        <v>44987</v>
      </c>
      <c r="M214" s="1">
        <f>Table1[[#This Row],[Pull Dte]]-Table1[[#This Row],[Mfg Dte]]</f>
        <v>1478</v>
      </c>
      <c r="N214" s="7">
        <f>Table1[[#This Row],[Ac Tot Cyc Num]]/Table1[[#This Row],[Days since on Ops Dte]]</f>
        <v>3.6238159675236807</v>
      </c>
      <c r="O214" s="7">
        <f>Table1[[#This Row],[Ac Tot Tme Num]]/Table1[[#This Row],[Days since on Ops Dte]]</f>
        <v>8.1745602165087963</v>
      </c>
      <c r="P214" s="1">
        <f ca="1">INT((TODAY()-H214)/365)</f>
        <v>4</v>
      </c>
      <c r="Q214" s="1" t="s">
        <v>83</v>
      </c>
    </row>
    <row r="215" spans="1:17" x14ac:dyDescent="0.2">
      <c r="A215" s="1" t="s">
        <v>2</v>
      </c>
      <c r="B215" s="1" t="s">
        <v>28</v>
      </c>
      <c r="C215" s="1">
        <v>321</v>
      </c>
      <c r="D215" s="1">
        <v>321</v>
      </c>
      <c r="E215" s="1" t="s">
        <v>2</v>
      </c>
      <c r="F215" s="1" t="s">
        <v>30</v>
      </c>
      <c r="G215" s="1">
        <v>3072</v>
      </c>
      <c r="H215" s="2">
        <v>43537</v>
      </c>
      <c r="I215" s="2">
        <v>43546</v>
      </c>
      <c r="J215" s="3">
        <v>5227</v>
      </c>
      <c r="K215" s="3">
        <v>11687</v>
      </c>
      <c r="L215" s="2">
        <v>44987</v>
      </c>
      <c r="M215" s="1">
        <f>Table1[[#This Row],[Pull Dte]]-Table1[[#This Row],[Mfg Dte]]</f>
        <v>1450</v>
      </c>
      <c r="N215" s="7">
        <f>Table1[[#This Row],[Ac Tot Cyc Num]]/Table1[[#This Row],[Days since on Ops Dte]]</f>
        <v>3.6048275862068966</v>
      </c>
      <c r="O215" s="7">
        <f>Table1[[#This Row],[Ac Tot Tme Num]]/Table1[[#This Row],[Days since on Ops Dte]]</f>
        <v>8.06</v>
      </c>
      <c r="P215" s="1">
        <f ca="1">INT((TODAY()-H215)/365)</f>
        <v>4</v>
      </c>
      <c r="Q215" s="1" t="s">
        <v>83</v>
      </c>
    </row>
    <row r="216" spans="1:17" x14ac:dyDescent="0.2">
      <c r="A216" s="1" t="s">
        <v>2</v>
      </c>
      <c r="B216" s="1" t="s">
        <v>28</v>
      </c>
      <c r="C216" s="1">
        <v>321</v>
      </c>
      <c r="D216" s="1">
        <v>321</v>
      </c>
      <c r="E216" s="1" t="s">
        <v>2</v>
      </c>
      <c r="F216" s="1" t="s">
        <v>30</v>
      </c>
      <c r="G216" s="1">
        <v>3073</v>
      </c>
      <c r="H216" s="2">
        <v>43531</v>
      </c>
      <c r="I216" s="2">
        <v>43543</v>
      </c>
      <c r="J216" s="3">
        <v>5437</v>
      </c>
      <c r="K216" s="3">
        <v>12270</v>
      </c>
      <c r="L216" s="2">
        <v>44987</v>
      </c>
      <c r="M216" s="1">
        <f>Table1[[#This Row],[Pull Dte]]-Table1[[#This Row],[Mfg Dte]]</f>
        <v>1456</v>
      </c>
      <c r="N216" s="7">
        <f>Table1[[#This Row],[Ac Tot Cyc Num]]/Table1[[#This Row],[Days since on Ops Dte]]</f>
        <v>3.7342032967032965</v>
      </c>
      <c r="O216" s="7">
        <f>Table1[[#This Row],[Ac Tot Tme Num]]/Table1[[#This Row],[Days since on Ops Dte]]</f>
        <v>8.4271978021978029</v>
      </c>
      <c r="P216" s="1">
        <f ca="1">INT((TODAY()-H216)/365)</f>
        <v>4</v>
      </c>
      <c r="Q216" s="1" t="s">
        <v>83</v>
      </c>
    </row>
    <row r="217" spans="1:17" x14ac:dyDescent="0.2">
      <c r="A217" s="1" t="s">
        <v>2</v>
      </c>
      <c r="B217" s="1" t="s">
        <v>28</v>
      </c>
      <c r="C217" s="1">
        <v>321</v>
      </c>
      <c r="D217" s="1">
        <v>321</v>
      </c>
      <c r="E217" s="1" t="s">
        <v>2</v>
      </c>
      <c r="F217" s="1" t="s">
        <v>30</v>
      </c>
      <c r="G217" s="1">
        <v>3074</v>
      </c>
      <c r="H217" s="2">
        <v>43545</v>
      </c>
      <c r="I217" s="2">
        <v>43553</v>
      </c>
      <c r="J217" s="3">
        <v>5235</v>
      </c>
      <c r="K217" s="3">
        <v>12028</v>
      </c>
      <c r="L217" s="2">
        <v>44987</v>
      </c>
      <c r="M217" s="1">
        <f>Table1[[#This Row],[Pull Dte]]-Table1[[#This Row],[Mfg Dte]]</f>
        <v>1442</v>
      </c>
      <c r="N217" s="7">
        <f>Table1[[#This Row],[Ac Tot Cyc Num]]/Table1[[#This Row],[Days since on Ops Dte]]</f>
        <v>3.6303744798890429</v>
      </c>
      <c r="O217" s="7">
        <f>Table1[[#This Row],[Ac Tot Tme Num]]/Table1[[#This Row],[Days since on Ops Dte]]</f>
        <v>8.3411927877947303</v>
      </c>
      <c r="P217" s="1">
        <f ca="1">INT((TODAY()-H217)/365)</f>
        <v>4</v>
      </c>
      <c r="Q217" s="1" t="s">
        <v>83</v>
      </c>
    </row>
    <row r="218" spans="1:17" x14ac:dyDescent="0.2">
      <c r="A218" s="1" t="s">
        <v>2</v>
      </c>
      <c r="B218" s="1" t="s">
        <v>28</v>
      </c>
      <c r="C218" s="1">
        <v>321</v>
      </c>
      <c r="D218" s="1">
        <v>321</v>
      </c>
      <c r="E218" s="1" t="s">
        <v>2</v>
      </c>
      <c r="F218" s="1" t="s">
        <v>30</v>
      </c>
      <c r="G218" s="1">
        <v>3075</v>
      </c>
      <c r="H218" s="2">
        <v>43559</v>
      </c>
      <c r="I218" s="2">
        <v>43570</v>
      </c>
      <c r="J218" s="3">
        <v>5250</v>
      </c>
      <c r="K218" s="3">
        <v>11879</v>
      </c>
      <c r="L218" s="2">
        <v>44987</v>
      </c>
      <c r="M218" s="1">
        <f>Table1[[#This Row],[Pull Dte]]-Table1[[#This Row],[Mfg Dte]]</f>
        <v>1428</v>
      </c>
      <c r="N218" s="7">
        <f>Table1[[#This Row],[Ac Tot Cyc Num]]/Table1[[#This Row],[Days since on Ops Dte]]</f>
        <v>3.6764705882352939</v>
      </c>
      <c r="O218" s="7">
        <f>Table1[[#This Row],[Ac Tot Tme Num]]/Table1[[#This Row],[Days since on Ops Dte]]</f>
        <v>8.3186274509803919</v>
      </c>
      <c r="P218" s="1">
        <f ca="1">INT((TODAY()-H218)/365)</f>
        <v>3</v>
      </c>
      <c r="Q218" s="1" t="s">
        <v>83</v>
      </c>
    </row>
    <row r="219" spans="1:17" x14ac:dyDescent="0.2">
      <c r="A219" s="1" t="s">
        <v>2</v>
      </c>
      <c r="B219" s="1" t="s">
        <v>28</v>
      </c>
      <c r="C219" s="1">
        <v>321</v>
      </c>
      <c r="D219" s="1">
        <v>321</v>
      </c>
      <c r="E219" s="1" t="s">
        <v>2</v>
      </c>
      <c r="F219" s="1" t="s">
        <v>30</v>
      </c>
      <c r="G219" s="1">
        <v>3076</v>
      </c>
      <c r="H219" s="2">
        <v>43580</v>
      </c>
      <c r="I219" s="2">
        <v>43592</v>
      </c>
      <c r="J219" s="3">
        <v>5249</v>
      </c>
      <c r="K219" s="3">
        <v>11892</v>
      </c>
      <c r="L219" s="2">
        <v>44987</v>
      </c>
      <c r="M219" s="1">
        <f>Table1[[#This Row],[Pull Dte]]-Table1[[#This Row],[Mfg Dte]]</f>
        <v>1407</v>
      </c>
      <c r="N219" s="7">
        <f>Table1[[#This Row],[Ac Tot Cyc Num]]/Table1[[#This Row],[Days since on Ops Dte]]</f>
        <v>3.7306325515280738</v>
      </c>
      <c r="O219" s="7">
        <f>Table1[[#This Row],[Ac Tot Tme Num]]/Table1[[#This Row],[Days since on Ops Dte]]</f>
        <v>8.452025586353944</v>
      </c>
      <c r="P219" s="1">
        <f ca="1">INT((TODAY()-H219)/365)</f>
        <v>3</v>
      </c>
      <c r="Q219" s="1" t="s">
        <v>83</v>
      </c>
    </row>
    <row r="220" spans="1:17" x14ac:dyDescent="0.2">
      <c r="A220" s="1" t="s">
        <v>2</v>
      </c>
      <c r="B220" s="1" t="s">
        <v>28</v>
      </c>
      <c r="C220" s="1">
        <v>321</v>
      </c>
      <c r="D220" s="1">
        <v>321</v>
      </c>
      <c r="E220" s="1" t="s">
        <v>2</v>
      </c>
      <c r="F220" s="1" t="s">
        <v>30</v>
      </c>
      <c r="G220" s="1">
        <v>3077</v>
      </c>
      <c r="H220" s="2">
        <v>43566</v>
      </c>
      <c r="I220" s="2">
        <v>43578</v>
      </c>
      <c r="J220" s="3">
        <v>5098</v>
      </c>
      <c r="K220" s="3">
        <v>11609</v>
      </c>
      <c r="L220" s="2">
        <v>44987</v>
      </c>
      <c r="M220" s="1">
        <f>Table1[[#This Row],[Pull Dte]]-Table1[[#This Row],[Mfg Dte]]</f>
        <v>1421</v>
      </c>
      <c r="N220" s="7">
        <f>Table1[[#This Row],[Ac Tot Cyc Num]]/Table1[[#This Row],[Days since on Ops Dte]]</f>
        <v>3.5876143560872626</v>
      </c>
      <c r="O220" s="7">
        <f>Table1[[#This Row],[Ac Tot Tme Num]]/Table1[[#This Row],[Days since on Ops Dte]]</f>
        <v>8.1695988740323724</v>
      </c>
      <c r="P220" s="1">
        <f ca="1">INT((TODAY()-H220)/365)</f>
        <v>3</v>
      </c>
      <c r="Q220" s="1" t="s">
        <v>83</v>
      </c>
    </row>
    <row r="221" spans="1:17" x14ac:dyDescent="0.2">
      <c r="A221" s="1" t="s">
        <v>2</v>
      </c>
      <c r="B221" s="1" t="s">
        <v>28</v>
      </c>
      <c r="C221" s="1">
        <v>321</v>
      </c>
      <c r="D221" s="1">
        <v>321</v>
      </c>
      <c r="E221" s="1" t="s">
        <v>2</v>
      </c>
      <c r="F221" s="1" t="s">
        <v>30</v>
      </c>
      <c r="G221" s="1">
        <v>3078</v>
      </c>
      <c r="H221" s="2">
        <v>43728</v>
      </c>
      <c r="I221" s="2">
        <v>43739</v>
      </c>
      <c r="J221" s="3">
        <v>4581</v>
      </c>
      <c r="K221" s="3">
        <v>10518</v>
      </c>
      <c r="L221" s="2">
        <v>44987</v>
      </c>
      <c r="M221" s="1">
        <f>Table1[[#This Row],[Pull Dte]]-Table1[[#This Row],[Mfg Dte]]</f>
        <v>1259</v>
      </c>
      <c r="N221" s="7">
        <f>Table1[[#This Row],[Ac Tot Cyc Num]]/Table1[[#This Row],[Days since on Ops Dte]]</f>
        <v>3.6386020651310562</v>
      </c>
      <c r="O221" s="7">
        <f>Table1[[#This Row],[Ac Tot Tme Num]]/Table1[[#This Row],[Days since on Ops Dte]]</f>
        <v>8.3542494042891189</v>
      </c>
      <c r="P221" s="1">
        <f ca="1">INT((TODAY()-H221)/365)</f>
        <v>3</v>
      </c>
      <c r="Q221" s="1" t="s">
        <v>83</v>
      </c>
    </row>
    <row r="222" spans="1:17" x14ac:dyDescent="0.2">
      <c r="A222" s="1" t="s">
        <v>2</v>
      </c>
      <c r="B222" s="1" t="s">
        <v>28</v>
      </c>
      <c r="C222" s="1">
        <v>321</v>
      </c>
      <c r="D222" s="1">
        <v>321</v>
      </c>
      <c r="E222" s="1" t="s">
        <v>2</v>
      </c>
      <c r="F222" s="1" t="s">
        <v>30</v>
      </c>
      <c r="G222" s="1">
        <v>3079</v>
      </c>
      <c r="H222" s="2">
        <v>43601</v>
      </c>
      <c r="I222" s="2">
        <v>43609</v>
      </c>
      <c r="J222" s="3">
        <v>5140</v>
      </c>
      <c r="K222" s="3">
        <v>11613</v>
      </c>
      <c r="L222" s="2">
        <v>44987</v>
      </c>
      <c r="M222" s="1">
        <f>Table1[[#This Row],[Pull Dte]]-Table1[[#This Row],[Mfg Dte]]</f>
        <v>1386</v>
      </c>
      <c r="N222" s="7">
        <f>Table1[[#This Row],[Ac Tot Cyc Num]]/Table1[[#This Row],[Days since on Ops Dte]]</f>
        <v>3.7085137085137085</v>
      </c>
      <c r="O222" s="7">
        <f>Table1[[#This Row],[Ac Tot Tme Num]]/Table1[[#This Row],[Days since on Ops Dte]]</f>
        <v>8.3787878787878789</v>
      </c>
      <c r="P222" s="1">
        <f ca="1">INT((TODAY()-H222)/365)</f>
        <v>3</v>
      </c>
      <c r="Q222" s="1" t="s">
        <v>83</v>
      </c>
    </row>
    <row r="223" spans="1:17" x14ac:dyDescent="0.2">
      <c r="A223" s="1" t="s">
        <v>2</v>
      </c>
      <c r="B223" s="1" t="s">
        <v>28</v>
      </c>
      <c r="C223" s="1">
        <v>321</v>
      </c>
      <c r="D223" s="1">
        <v>321</v>
      </c>
      <c r="E223" s="1" t="s">
        <v>2</v>
      </c>
      <c r="F223" s="1" t="s">
        <v>30</v>
      </c>
      <c r="G223" s="1">
        <v>3080</v>
      </c>
      <c r="H223" s="2">
        <v>43607</v>
      </c>
      <c r="I223" s="2">
        <v>43616</v>
      </c>
      <c r="J223" s="3">
        <v>5132</v>
      </c>
      <c r="K223" s="3">
        <v>11509</v>
      </c>
      <c r="L223" s="2">
        <v>44987</v>
      </c>
      <c r="M223" s="1">
        <f>Table1[[#This Row],[Pull Dte]]-Table1[[#This Row],[Mfg Dte]]</f>
        <v>1380</v>
      </c>
      <c r="N223" s="7">
        <f>Table1[[#This Row],[Ac Tot Cyc Num]]/Table1[[#This Row],[Days since on Ops Dte]]</f>
        <v>3.7188405797101449</v>
      </c>
      <c r="O223" s="7">
        <f>Table1[[#This Row],[Ac Tot Tme Num]]/Table1[[#This Row],[Days since on Ops Dte]]</f>
        <v>8.3398550724637683</v>
      </c>
      <c r="P223" s="1">
        <f ca="1">INT((TODAY()-H223)/365)</f>
        <v>3</v>
      </c>
      <c r="Q223" s="1" t="s">
        <v>83</v>
      </c>
    </row>
    <row r="224" spans="1:17" x14ac:dyDescent="0.2">
      <c r="A224" s="1" t="s">
        <v>2</v>
      </c>
      <c r="B224" s="1" t="s">
        <v>28</v>
      </c>
      <c r="C224" s="1">
        <v>321</v>
      </c>
      <c r="D224" s="1">
        <v>321</v>
      </c>
      <c r="E224" s="1" t="s">
        <v>2</v>
      </c>
      <c r="F224" s="1" t="s">
        <v>30</v>
      </c>
      <c r="G224" s="1">
        <v>3081</v>
      </c>
      <c r="H224" s="2">
        <v>43586</v>
      </c>
      <c r="I224" s="2">
        <v>43599</v>
      </c>
      <c r="J224" s="3">
        <v>5210</v>
      </c>
      <c r="K224" s="3">
        <v>11789</v>
      </c>
      <c r="L224" s="2">
        <v>44987</v>
      </c>
      <c r="M224" s="1">
        <f>Table1[[#This Row],[Pull Dte]]-Table1[[#This Row],[Mfg Dte]]</f>
        <v>1401</v>
      </c>
      <c r="N224" s="7">
        <f>Table1[[#This Row],[Ac Tot Cyc Num]]/Table1[[#This Row],[Days since on Ops Dte]]</f>
        <v>3.7187723054960742</v>
      </c>
      <c r="O224" s="7">
        <f>Table1[[#This Row],[Ac Tot Tme Num]]/Table1[[#This Row],[Days since on Ops Dte]]</f>
        <v>8.4147037830121345</v>
      </c>
      <c r="P224" s="1">
        <f ca="1">INT((TODAY()-H224)/365)</f>
        <v>3</v>
      </c>
      <c r="Q224" s="1" t="s">
        <v>83</v>
      </c>
    </row>
    <row r="225" spans="1:17" x14ac:dyDescent="0.2">
      <c r="A225" s="1" t="s">
        <v>2</v>
      </c>
      <c r="B225" s="1" t="s">
        <v>28</v>
      </c>
      <c r="C225" s="1">
        <v>321</v>
      </c>
      <c r="D225" s="1">
        <v>321</v>
      </c>
      <c r="E225" s="1" t="s">
        <v>2</v>
      </c>
      <c r="F225" s="1" t="s">
        <v>30</v>
      </c>
      <c r="G225" s="1">
        <v>3082</v>
      </c>
      <c r="H225" s="2">
        <v>43649</v>
      </c>
      <c r="I225" s="2">
        <v>43661</v>
      </c>
      <c r="J225" s="3">
        <v>4905</v>
      </c>
      <c r="K225" s="3">
        <v>11197</v>
      </c>
      <c r="L225" s="2">
        <v>44987</v>
      </c>
      <c r="M225" s="1">
        <f>Table1[[#This Row],[Pull Dte]]-Table1[[#This Row],[Mfg Dte]]</f>
        <v>1338</v>
      </c>
      <c r="N225" s="7">
        <f>Table1[[#This Row],[Ac Tot Cyc Num]]/Table1[[#This Row],[Days since on Ops Dte]]</f>
        <v>3.6659192825112106</v>
      </c>
      <c r="O225" s="7">
        <f>Table1[[#This Row],[Ac Tot Tme Num]]/Table1[[#This Row],[Days since on Ops Dte]]</f>
        <v>8.368460388639761</v>
      </c>
      <c r="P225" s="1">
        <f ca="1">INT((TODAY()-H225)/365)</f>
        <v>3</v>
      </c>
      <c r="Q225" s="1" t="s">
        <v>83</v>
      </c>
    </row>
    <row r="226" spans="1:17" x14ac:dyDescent="0.2">
      <c r="A226" s="1" t="s">
        <v>2</v>
      </c>
      <c r="B226" s="1" t="s">
        <v>28</v>
      </c>
      <c r="C226" s="1">
        <v>321</v>
      </c>
      <c r="D226" s="1">
        <v>321</v>
      </c>
      <c r="E226" s="1" t="s">
        <v>2</v>
      </c>
      <c r="F226" s="1" t="s">
        <v>30</v>
      </c>
      <c r="G226" s="1">
        <v>3083</v>
      </c>
      <c r="H226" s="2">
        <v>43619</v>
      </c>
      <c r="I226" s="2">
        <v>43630</v>
      </c>
      <c r="J226" s="3">
        <v>5027</v>
      </c>
      <c r="K226" s="3">
        <v>11460</v>
      </c>
      <c r="L226" s="2">
        <v>44987</v>
      </c>
      <c r="M226" s="1">
        <f>Table1[[#This Row],[Pull Dte]]-Table1[[#This Row],[Mfg Dte]]</f>
        <v>1368</v>
      </c>
      <c r="N226" s="7">
        <f>Table1[[#This Row],[Ac Tot Cyc Num]]/Table1[[#This Row],[Days since on Ops Dte]]</f>
        <v>3.6747076023391814</v>
      </c>
      <c r="O226" s="7">
        <f>Table1[[#This Row],[Ac Tot Tme Num]]/Table1[[#This Row],[Days since on Ops Dte]]</f>
        <v>8.3771929824561404</v>
      </c>
      <c r="P226" s="1">
        <f ca="1">INT((TODAY()-H226)/365)</f>
        <v>3</v>
      </c>
      <c r="Q226" s="1" t="s">
        <v>83</v>
      </c>
    </row>
    <row r="227" spans="1:17" x14ac:dyDescent="0.2">
      <c r="A227" s="1" t="s">
        <v>2</v>
      </c>
      <c r="B227" s="1" t="s">
        <v>28</v>
      </c>
      <c r="C227" s="1">
        <v>321</v>
      </c>
      <c r="D227" s="1">
        <v>321</v>
      </c>
      <c r="E227" s="1" t="s">
        <v>2</v>
      </c>
      <c r="F227" s="1" t="s">
        <v>30</v>
      </c>
      <c r="G227" s="1">
        <v>3084</v>
      </c>
      <c r="H227" s="2">
        <v>43622</v>
      </c>
      <c r="I227" s="2">
        <v>43634</v>
      </c>
      <c r="J227" s="3">
        <v>4986</v>
      </c>
      <c r="K227" s="3">
        <v>11438</v>
      </c>
      <c r="L227" s="2">
        <v>44987</v>
      </c>
      <c r="M227" s="1">
        <f>Table1[[#This Row],[Pull Dte]]-Table1[[#This Row],[Mfg Dte]]</f>
        <v>1365</v>
      </c>
      <c r="N227" s="7">
        <f>Table1[[#This Row],[Ac Tot Cyc Num]]/Table1[[#This Row],[Days since on Ops Dte]]</f>
        <v>3.6527472527472526</v>
      </c>
      <c r="O227" s="7">
        <f>Table1[[#This Row],[Ac Tot Tme Num]]/Table1[[#This Row],[Days since on Ops Dte]]</f>
        <v>8.3794871794871799</v>
      </c>
      <c r="P227" s="1">
        <f ca="1">INT((TODAY()-H227)/365)</f>
        <v>3</v>
      </c>
      <c r="Q227" s="1" t="s">
        <v>83</v>
      </c>
    </row>
    <row r="228" spans="1:17" x14ac:dyDescent="0.2">
      <c r="A228" s="1" t="s">
        <v>2</v>
      </c>
      <c r="B228" s="1" t="s">
        <v>28</v>
      </c>
      <c r="C228" s="1">
        <v>321</v>
      </c>
      <c r="D228" s="1">
        <v>321</v>
      </c>
      <c r="E228" s="1" t="s">
        <v>2</v>
      </c>
      <c r="F228" s="1" t="s">
        <v>30</v>
      </c>
      <c r="G228" s="1">
        <v>3085</v>
      </c>
      <c r="H228" s="2">
        <v>43629</v>
      </c>
      <c r="I228" s="2">
        <v>43641</v>
      </c>
      <c r="J228" s="3">
        <v>4849</v>
      </c>
      <c r="K228" s="3">
        <v>11062</v>
      </c>
      <c r="L228" s="2">
        <v>44987</v>
      </c>
      <c r="M228" s="1">
        <f>Table1[[#This Row],[Pull Dte]]-Table1[[#This Row],[Mfg Dte]]</f>
        <v>1358</v>
      </c>
      <c r="N228" s="7">
        <f>Table1[[#This Row],[Ac Tot Cyc Num]]/Table1[[#This Row],[Days since on Ops Dte]]</f>
        <v>3.5706921944035348</v>
      </c>
      <c r="O228" s="7">
        <f>Table1[[#This Row],[Ac Tot Tme Num]]/Table1[[#This Row],[Days since on Ops Dte]]</f>
        <v>8.1458026509572896</v>
      </c>
      <c r="P228" s="1">
        <f ca="1">INT((TODAY()-H228)/365)</f>
        <v>3</v>
      </c>
      <c r="Q228" s="1" t="s">
        <v>83</v>
      </c>
    </row>
    <row r="229" spans="1:17" x14ac:dyDescent="0.2">
      <c r="A229" s="1" t="s">
        <v>2</v>
      </c>
      <c r="B229" s="1" t="s">
        <v>28</v>
      </c>
      <c r="C229" s="1">
        <v>321</v>
      </c>
      <c r="D229" s="1">
        <v>321</v>
      </c>
      <c r="E229" s="1" t="s">
        <v>2</v>
      </c>
      <c r="F229" s="1" t="s">
        <v>30</v>
      </c>
      <c r="G229" s="1">
        <v>3086</v>
      </c>
      <c r="H229" s="2">
        <v>43753</v>
      </c>
      <c r="I229" s="2">
        <v>43763</v>
      </c>
      <c r="J229" s="3">
        <v>4450</v>
      </c>
      <c r="K229" s="3">
        <v>10044</v>
      </c>
      <c r="L229" s="2">
        <v>44987</v>
      </c>
      <c r="M229" s="1">
        <f>Table1[[#This Row],[Pull Dte]]-Table1[[#This Row],[Mfg Dte]]</f>
        <v>1234</v>
      </c>
      <c r="N229" s="7">
        <f>Table1[[#This Row],[Ac Tot Cyc Num]]/Table1[[#This Row],[Days since on Ops Dte]]</f>
        <v>3.6061588330632093</v>
      </c>
      <c r="O229" s="7">
        <f>Table1[[#This Row],[Ac Tot Tme Num]]/Table1[[#This Row],[Days since on Ops Dte]]</f>
        <v>8.1393841166936785</v>
      </c>
      <c r="P229" s="1">
        <f ca="1">INT((TODAY()-H229)/365)</f>
        <v>3</v>
      </c>
      <c r="Q229" s="1" t="s">
        <v>83</v>
      </c>
    </row>
    <row r="230" spans="1:17" x14ac:dyDescent="0.2">
      <c r="A230" s="1" t="s">
        <v>2</v>
      </c>
      <c r="B230" s="1" t="s">
        <v>28</v>
      </c>
      <c r="C230" s="1">
        <v>321</v>
      </c>
      <c r="D230" s="1">
        <v>321</v>
      </c>
      <c r="E230" s="1" t="s">
        <v>2</v>
      </c>
      <c r="F230" s="1" t="s">
        <v>30</v>
      </c>
      <c r="G230" s="1">
        <v>3087</v>
      </c>
      <c r="H230" s="2">
        <v>43657</v>
      </c>
      <c r="I230" s="2">
        <v>43664</v>
      </c>
      <c r="J230" s="3">
        <v>4793</v>
      </c>
      <c r="K230" s="3">
        <v>10654</v>
      </c>
      <c r="L230" s="2">
        <v>44987</v>
      </c>
      <c r="M230" s="1">
        <f>Table1[[#This Row],[Pull Dte]]-Table1[[#This Row],[Mfg Dte]]</f>
        <v>1330</v>
      </c>
      <c r="N230" s="7">
        <f>Table1[[#This Row],[Ac Tot Cyc Num]]/Table1[[#This Row],[Days since on Ops Dte]]</f>
        <v>3.6037593984962406</v>
      </c>
      <c r="O230" s="7">
        <f>Table1[[#This Row],[Ac Tot Tme Num]]/Table1[[#This Row],[Days since on Ops Dte]]</f>
        <v>8.0105263157894733</v>
      </c>
      <c r="P230" s="1">
        <f ca="1">INT((TODAY()-H230)/365)</f>
        <v>3</v>
      </c>
      <c r="Q230" s="1" t="s">
        <v>83</v>
      </c>
    </row>
    <row r="231" spans="1:17" x14ac:dyDescent="0.2">
      <c r="A231" s="1" t="s">
        <v>2</v>
      </c>
      <c r="B231" s="1" t="s">
        <v>28</v>
      </c>
      <c r="C231" s="1">
        <v>321</v>
      </c>
      <c r="D231" s="1">
        <v>321</v>
      </c>
      <c r="E231" s="1" t="s">
        <v>2</v>
      </c>
      <c r="F231" s="1" t="s">
        <v>30</v>
      </c>
      <c r="G231" s="1">
        <v>3088</v>
      </c>
      <c r="H231" s="2">
        <v>43735</v>
      </c>
      <c r="I231" s="2">
        <v>43746</v>
      </c>
      <c r="J231" s="3">
        <v>4555</v>
      </c>
      <c r="K231" s="3">
        <v>10374</v>
      </c>
      <c r="L231" s="2">
        <v>44987</v>
      </c>
      <c r="M231" s="1">
        <f>Table1[[#This Row],[Pull Dte]]-Table1[[#This Row],[Mfg Dte]]</f>
        <v>1252</v>
      </c>
      <c r="N231" s="7">
        <f>Table1[[#This Row],[Ac Tot Cyc Num]]/Table1[[#This Row],[Days since on Ops Dte]]</f>
        <v>3.6381789137380194</v>
      </c>
      <c r="O231" s="7">
        <f>Table1[[#This Row],[Ac Tot Tme Num]]/Table1[[#This Row],[Days since on Ops Dte]]</f>
        <v>8.2859424920127793</v>
      </c>
      <c r="P231" s="1">
        <f ca="1">INT((TODAY()-H231)/365)</f>
        <v>3</v>
      </c>
      <c r="Q231" s="1" t="s">
        <v>83</v>
      </c>
    </row>
    <row r="232" spans="1:17" x14ac:dyDescent="0.2">
      <c r="A232" s="1" t="s">
        <v>2</v>
      </c>
      <c r="B232" s="1" t="s">
        <v>28</v>
      </c>
      <c r="C232" s="1">
        <v>321</v>
      </c>
      <c r="D232" s="1">
        <v>321</v>
      </c>
      <c r="E232" s="1" t="s">
        <v>2</v>
      </c>
      <c r="F232" s="1" t="s">
        <v>30</v>
      </c>
      <c r="G232" s="1">
        <v>3089</v>
      </c>
      <c r="H232" s="2">
        <v>43879</v>
      </c>
      <c r="I232" s="2">
        <v>43895</v>
      </c>
      <c r="J232" s="3">
        <v>3464</v>
      </c>
      <c r="K232" s="3">
        <v>7687</v>
      </c>
      <c r="L232" s="2">
        <v>44987</v>
      </c>
      <c r="M232" s="1">
        <f>Table1[[#This Row],[Pull Dte]]-Table1[[#This Row],[Mfg Dte]]</f>
        <v>1108</v>
      </c>
      <c r="N232" s="7">
        <f>Table1[[#This Row],[Ac Tot Cyc Num]]/Table1[[#This Row],[Days since on Ops Dte]]</f>
        <v>3.1263537906137184</v>
      </c>
      <c r="O232" s="7">
        <f>Table1[[#This Row],[Ac Tot Tme Num]]/Table1[[#This Row],[Days since on Ops Dte]]</f>
        <v>6.9377256317689531</v>
      </c>
      <c r="P232" s="1">
        <f ca="1">INT((TODAY()-H232)/365)</f>
        <v>3</v>
      </c>
      <c r="Q232" s="1" t="s">
        <v>83</v>
      </c>
    </row>
    <row r="233" spans="1:17" x14ac:dyDescent="0.2">
      <c r="A233" s="1" t="s">
        <v>2</v>
      </c>
      <c r="B233" s="1" t="s">
        <v>28</v>
      </c>
      <c r="C233" s="1">
        <v>321</v>
      </c>
      <c r="D233" s="1">
        <v>321</v>
      </c>
      <c r="E233" s="1" t="s">
        <v>2</v>
      </c>
      <c r="F233" s="1" t="s">
        <v>30</v>
      </c>
      <c r="G233" s="1">
        <v>3090</v>
      </c>
      <c r="H233" s="2">
        <v>43664</v>
      </c>
      <c r="I233" s="2">
        <v>43671</v>
      </c>
      <c r="J233" s="3">
        <v>4850</v>
      </c>
      <c r="K233" s="3">
        <v>11079</v>
      </c>
      <c r="L233" s="2">
        <v>44987</v>
      </c>
      <c r="M233" s="1">
        <f>Table1[[#This Row],[Pull Dte]]-Table1[[#This Row],[Mfg Dte]]</f>
        <v>1323</v>
      </c>
      <c r="N233" s="7">
        <f>Table1[[#This Row],[Ac Tot Cyc Num]]/Table1[[#This Row],[Days since on Ops Dte]]</f>
        <v>3.6659108087679515</v>
      </c>
      <c r="O233" s="7">
        <f>Table1[[#This Row],[Ac Tot Tme Num]]/Table1[[#This Row],[Days since on Ops Dte]]</f>
        <v>8.3741496598639458</v>
      </c>
      <c r="P233" s="1">
        <f ca="1">INT((TODAY()-H233)/365)</f>
        <v>3</v>
      </c>
      <c r="Q233" s="1" t="s">
        <v>83</v>
      </c>
    </row>
    <row r="234" spans="1:17" x14ac:dyDescent="0.2">
      <c r="A234" s="1" t="s">
        <v>2</v>
      </c>
      <c r="B234" s="1" t="s">
        <v>28</v>
      </c>
      <c r="C234" s="1">
        <v>321</v>
      </c>
      <c r="D234" s="1">
        <v>321</v>
      </c>
      <c r="E234" s="1" t="s">
        <v>2</v>
      </c>
      <c r="F234" s="1" t="s">
        <v>30</v>
      </c>
      <c r="G234" s="1">
        <v>3091</v>
      </c>
      <c r="H234" s="2">
        <v>43819</v>
      </c>
      <c r="I234" s="2">
        <v>43830</v>
      </c>
      <c r="J234" s="3">
        <v>4198</v>
      </c>
      <c r="K234" s="3">
        <v>9430</v>
      </c>
      <c r="L234" s="2">
        <v>44987</v>
      </c>
      <c r="M234" s="1">
        <f>Table1[[#This Row],[Pull Dte]]-Table1[[#This Row],[Mfg Dte]]</f>
        <v>1168</v>
      </c>
      <c r="N234" s="7">
        <f>Table1[[#This Row],[Ac Tot Cyc Num]]/Table1[[#This Row],[Days since on Ops Dte]]</f>
        <v>3.5941780821917808</v>
      </c>
      <c r="O234" s="7">
        <f>Table1[[#This Row],[Ac Tot Tme Num]]/Table1[[#This Row],[Days since on Ops Dte]]</f>
        <v>8.0736301369863011</v>
      </c>
      <c r="P234" s="1">
        <f ca="1">INT((TODAY()-H234)/365)</f>
        <v>3</v>
      </c>
      <c r="Q234" s="1" t="s">
        <v>83</v>
      </c>
    </row>
    <row r="235" spans="1:17" x14ac:dyDescent="0.2">
      <c r="A235" s="1" t="s">
        <v>2</v>
      </c>
      <c r="B235" s="1" t="s">
        <v>28</v>
      </c>
      <c r="C235" s="1">
        <v>321</v>
      </c>
      <c r="D235" s="1">
        <v>321</v>
      </c>
      <c r="E235" s="1" t="s">
        <v>2</v>
      </c>
      <c r="F235" s="1" t="s">
        <v>30</v>
      </c>
      <c r="G235" s="1">
        <v>3092</v>
      </c>
      <c r="H235" s="2">
        <v>43670</v>
      </c>
      <c r="I235" s="2">
        <v>43678</v>
      </c>
      <c r="J235" s="3">
        <v>4704</v>
      </c>
      <c r="K235" s="3">
        <v>10647</v>
      </c>
      <c r="L235" s="2">
        <v>44987</v>
      </c>
      <c r="M235" s="1">
        <f>Table1[[#This Row],[Pull Dte]]-Table1[[#This Row],[Mfg Dte]]</f>
        <v>1317</v>
      </c>
      <c r="N235" s="7">
        <f>Table1[[#This Row],[Ac Tot Cyc Num]]/Table1[[#This Row],[Days since on Ops Dte]]</f>
        <v>3.571753986332574</v>
      </c>
      <c r="O235" s="7">
        <f>Table1[[#This Row],[Ac Tot Tme Num]]/Table1[[#This Row],[Days since on Ops Dte]]</f>
        <v>8.0842824601366736</v>
      </c>
      <c r="P235" s="1">
        <f ca="1">INT((TODAY()-H235)/365)</f>
        <v>3</v>
      </c>
      <c r="Q235" s="1" t="s">
        <v>83</v>
      </c>
    </row>
    <row r="236" spans="1:17" x14ac:dyDescent="0.2">
      <c r="A236" s="1" t="s">
        <v>2</v>
      </c>
      <c r="B236" s="1" t="s">
        <v>28</v>
      </c>
      <c r="C236" s="1">
        <v>321</v>
      </c>
      <c r="D236" s="1">
        <v>321</v>
      </c>
      <c r="E236" s="1" t="s">
        <v>2</v>
      </c>
      <c r="F236" s="1" t="s">
        <v>30</v>
      </c>
      <c r="G236" s="1">
        <v>3093</v>
      </c>
      <c r="H236" s="2">
        <v>43683</v>
      </c>
      <c r="I236" s="2">
        <v>43690</v>
      </c>
      <c r="J236" s="3">
        <v>4771</v>
      </c>
      <c r="K236" s="3">
        <v>10785</v>
      </c>
      <c r="L236" s="2">
        <v>44987</v>
      </c>
      <c r="M236" s="1">
        <f>Table1[[#This Row],[Pull Dte]]-Table1[[#This Row],[Mfg Dte]]</f>
        <v>1304</v>
      </c>
      <c r="N236" s="7">
        <f>Table1[[#This Row],[Ac Tot Cyc Num]]/Table1[[#This Row],[Days since on Ops Dte]]</f>
        <v>3.6587423312883436</v>
      </c>
      <c r="O236" s="7">
        <f>Table1[[#This Row],[Ac Tot Tme Num]]/Table1[[#This Row],[Days since on Ops Dte]]</f>
        <v>8.2707055214723919</v>
      </c>
      <c r="P236" s="1">
        <f ca="1">INT((TODAY()-H236)/365)</f>
        <v>3</v>
      </c>
      <c r="Q236" s="1" t="s">
        <v>83</v>
      </c>
    </row>
    <row r="237" spans="1:17" x14ac:dyDescent="0.2">
      <c r="A237" s="1" t="s">
        <v>2</v>
      </c>
      <c r="B237" s="1" t="s">
        <v>28</v>
      </c>
      <c r="C237" s="1">
        <v>321</v>
      </c>
      <c r="D237" s="1">
        <v>321</v>
      </c>
      <c r="E237" s="1" t="s">
        <v>2</v>
      </c>
      <c r="F237" s="1" t="s">
        <v>30</v>
      </c>
      <c r="G237" s="1">
        <v>3094</v>
      </c>
      <c r="H237" s="2">
        <v>43706</v>
      </c>
      <c r="I237" s="2">
        <v>43718</v>
      </c>
      <c r="J237" s="3">
        <v>4659</v>
      </c>
      <c r="K237" s="3">
        <v>10337</v>
      </c>
      <c r="L237" s="2">
        <v>44987</v>
      </c>
      <c r="M237" s="1">
        <f>Table1[[#This Row],[Pull Dte]]-Table1[[#This Row],[Mfg Dte]]</f>
        <v>1281</v>
      </c>
      <c r="N237" s="7">
        <f>Table1[[#This Row],[Ac Tot Cyc Num]]/Table1[[#This Row],[Days since on Ops Dte]]</f>
        <v>3.6370023419203745</v>
      </c>
      <c r="O237" s="7">
        <f>Table1[[#This Row],[Ac Tot Tme Num]]/Table1[[#This Row],[Days since on Ops Dte]]</f>
        <v>8.0694769711163161</v>
      </c>
      <c r="P237" s="1">
        <f ca="1">INT((TODAY()-H237)/365)</f>
        <v>3</v>
      </c>
      <c r="Q237" s="1" t="s">
        <v>83</v>
      </c>
    </row>
    <row r="238" spans="1:17" x14ac:dyDescent="0.2">
      <c r="A238" s="1" t="s">
        <v>2</v>
      </c>
      <c r="B238" s="1" t="s">
        <v>28</v>
      </c>
      <c r="C238" s="1">
        <v>321</v>
      </c>
      <c r="D238" s="1">
        <v>321</v>
      </c>
      <c r="E238" s="1" t="s">
        <v>2</v>
      </c>
      <c r="F238" s="1" t="s">
        <v>30</v>
      </c>
      <c r="G238" s="1">
        <v>3095</v>
      </c>
      <c r="H238" s="2">
        <v>43706</v>
      </c>
      <c r="I238" s="2">
        <v>43714</v>
      </c>
      <c r="J238" s="3">
        <v>4723</v>
      </c>
      <c r="K238" s="3">
        <v>10711</v>
      </c>
      <c r="L238" s="2">
        <v>44987</v>
      </c>
      <c r="M238" s="1">
        <f>Table1[[#This Row],[Pull Dte]]-Table1[[#This Row],[Mfg Dte]]</f>
        <v>1281</v>
      </c>
      <c r="N238" s="7">
        <f>Table1[[#This Row],[Ac Tot Cyc Num]]/Table1[[#This Row],[Days since on Ops Dte]]</f>
        <v>3.6869633099141295</v>
      </c>
      <c r="O238" s="7">
        <f>Table1[[#This Row],[Ac Tot Tme Num]]/Table1[[#This Row],[Days since on Ops Dte]]</f>
        <v>8.3614363778298202</v>
      </c>
      <c r="P238" s="1">
        <f ca="1">INT((TODAY()-H238)/365)</f>
        <v>3</v>
      </c>
      <c r="Q238" s="1" t="s">
        <v>83</v>
      </c>
    </row>
    <row r="239" spans="1:17" x14ac:dyDescent="0.2">
      <c r="A239" s="1" t="s">
        <v>2</v>
      </c>
      <c r="B239" s="1" t="s">
        <v>28</v>
      </c>
      <c r="C239" s="1">
        <v>321</v>
      </c>
      <c r="D239" s="1">
        <v>321</v>
      </c>
      <c r="E239" s="1" t="s">
        <v>2</v>
      </c>
      <c r="F239" s="1" t="s">
        <v>30</v>
      </c>
      <c r="G239" s="1">
        <v>3096</v>
      </c>
      <c r="H239" s="2">
        <v>43720</v>
      </c>
      <c r="I239" s="2">
        <v>43731</v>
      </c>
      <c r="J239" s="3">
        <v>4544</v>
      </c>
      <c r="K239" s="3">
        <v>10109</v>
      </c>
      <c r="L239" s="2">
        <v>44987</v>
      </c>
      <c r="M239" s="1">
        <f>Table1[[#This Row],[Pull Dte]]-Table1[[#This Row],[Mfg Dte]]</f>
        <v>1267</v>
      </c>
      <c r="N239" s="7">
        <f>Table1[[#This Row],[Ac Tot Cyc Num]]/Table1[[#This Row],[Days since on Ops Dte]]</f>
        <v>3.5864246250986582</v>
      </c>
      <c r="O239" s="7">
        <f>Table1[[#This Row],[Ac Tot Tme Num]]/Table1[[#This Row],[Days since on Ops Dte]]</f>
        <v>7.9786898184688244</v>
      </c>
      <c r="P239" s="1">
        <f ca="1">INT((TODAY()-H239)/365)</f>
        <v>3</v>
      </c>
      <c r="Q239" s="1" t="s">
        <v>83</v>
      </c>
    </row>
    <row r="240" spans="1:17" x14ac:dyDescent="0.2">
      <c r="A240" s="1" t="s">
        <v>2</v>
      </c>
      <c r="B240" s="1" t="s">
        <v>28</v>
      </c>
      <c r="C240" s="1">
        <v>321</v>
      </c>
      <c r="D240" s="1">
        <v>321</v>
      </c>
      <c r="E240" s="1" t="s">
        <v>2</v>
      </c>
      <c r="F240" s="1" t="s">
        <v>30</v>
      </c>
      <c r="G240" s="1">
        <v>3097</v>
      </c>
      <c r="H240" s="2">
        <v>43731</v>
      </c>
      <c r="I240" s="2">
        <v>43740</v>
      </c>
      <c r="J240" s="3">
        <v>4484</v>
      </c>
      <c r="K240" s="3">
        <v>10108</v>
      </c>
      <c r="L240" s="2">
        <v>44987</v>
      </c>
      <c r="M240" s="1">
        <f>Table1[[#This Row],[Pull Dte]]-Table1[[#This Row],[Mfg Dte]]</f>
        <v>1256</v>
      </c>
      <c r="N240" s="7">
        <f>Table1[[#This Row],[Ac Tot Cyc Num]]/Table1[[#This Row],[Days since on Ops Dte]]</f>
        <v>3.5700636942675161</v>
      </c>
      <c r="O240" s="7">
        <f>Table1[[#This Row],[Ac Tot Tme Num]]/Table1[[#This Row],[Days since on Ops Dte]]</f>
        <v>8.0477707006369421</v>
      </c>
      <c r="P240" s="1">
        <f ca="1">INT((TODAY()-H240)/365)</f>
        <v>3</v>
      </c>
      <c r="Q240" s="1" t="s">
        <v>83</v>
      </c>
    </row>
    <row r="241" spans="1:17" x14ac:dyDescent="0.2">
      <c r="A241" s="1" t="s">
        <v>2</v>
      </c>
      <c r="B241" s="1" t="s">
        <v>28</v>
      </c>
      <c r="C241" s="1">
        <v>321</v>
      </c>
      <c r="D241" s="1">
        <v>321</v>
      </c>
      <c r="E241" s="1" t="s">
        <v>2</v>
      </c>
      <c r="F241" s="1" t="s">
        <v>30</v>
      </c>
      <c r="G241" s="1">
        <v>3098</v>
      </c>
      <c r="H241" s="2">
        <v>43846</v>
      </c>
      <c r="I241" s="2">
        <v>43858</v>
      </c>
      <c r="J241" s="3">
        <v>4151</v>
      </c>
      <c r="K241" s="3">
        <v>9391</v>
      </c>
      <c r="L241" s="2">
        <v>44987</v>
      </c>
      <c r="M241" s="1">
        <f>Table1[[#This Row],[Pull Dte]]-Table1[[#This Row],[Mfg Dte]]</f>
        <v>1141</v>
      </c>
      <c r="N241" s="7">
        <f>Table1[[#This Row],[Ac Tot Cyc Num]]/Table1[[#This Row],[Days since on Ops Dte]]</f>
        <v>3.6380368098159508</v>
      </c>
      <c r="O241" s="7">
        <f>Table1[[#This Row],[Ac Tot Tme Num]]/Table1[[#This Row],[Days since on Ops Dte]]</f>
        <v>8.2304995617879051</v>
      </c>
      <c r="P241" s="1">
        <f ca="1">INT((TODAY()-H241)/365)</f>
        <v>3</v>
      </c>
      <c r="Q241" s="1" t="s">
        <v>83</v>
      </c>
    </row>
    <row r="242" spans="1:17" x14ac:dyDescent="0.2">
      <c r="A242" s="1" t="s">
        <v>2</v>
      </c>
      <c r="B242" s="1" t="s">
        <v>25</v>
      </c>
      <c r="C242" s="1">
        <v>319</v>
      </c>
      <c r="D242" s="1">
        <v>319</v>
      </c>
      <c r="E242" s="1" t="s">
        <v>2</v>
      </c>
      <c r="F242" s="1" t="s">
        <v>26</v>
      </c>
      <c r="G242" s="1">
        <v>3101</v>
      </c>
      <c r="H242" s="2">
        <v>36377</v>
      </c>
      <c r="I242" s="2">
        <v>40178</v>
      </c>
      <c r="J242" s="3">
        <v>30840</v>
      </c>
      <c r="K242" s="3">
        <v>58843</v>
      </c>
      <c r="L242" s="2">
        <v>44987</v>
      </c>
      <c r="M242" s="1">
        <f>Table1[[#This Row],[Pull Dte]]-Table1[[#This Row],[Mfg Dte]]</f>
        <v>8610</v>
      </c>
      <c r="N242" s="7">
        <f>Table1[[#This Row],[Ac Tot Cyc Num]]/Table1[[#This Row],[Days since on Ops Dte]]</f>
        <v>3.5818815331010452</v>
      </c>
      <c r="O242" s="7">
        <f>Table1[[#This Row],[Ac Tot Tme Num]]/Table1[[#This Row],[Days since on Ops Dte]]</f>
        <v>6.8342624854819976</v>
      </c>
      <c r="P242" s="1">
        <f ca="1">INT((TODAY()-H242)/365)</f>
        <v>23</v>
      </c>
      <c r="Q242" s="1" t="s">
        <v>83</v>
      </c>
    </row>
    <row r="243" spans="1:17" x14ac:dyDescent="0.2">
      <c r="A243" s="1" t="s">
        <v>2</v>
      </c>
      <c r="B243" s="1" t="s">
        <v>25</v>
      </c>
      <c r="C243" s="1">
        <v>319</v>
      </c>
      <c r="D243" s="1">
        <v>319</v>
      </c>
      <c r="E243" s="1" t="s">
        <v>2</v>
      </c>
      <c r="F243" s="1" t="s">
        <v>26</v>
      </c>
      <c r="G243" s="1">
        <v>3102</v>
      </c>
      <c r="H243" s="2">
        <v>36381</v>
      </c>
      <c r="I243" s="2">
        <v>40178</v>
      </c>
      <c r="J243" s="3">
        <v>30164</v>
      </c>
      <c r="K243" s="3">
        <v>57984</v>
      </c>
      <c r="L243" s="2">
        <v>44987</v>
      </c>
      <c r="M243" s="1">
        <f>Table1[[#This Row],[Pull Dte]]-Table1[[#This Row],[Mfg Dte]]</f>
        <v>8606</v>
      </c>
      <c r="N243" s="7">
        <f>Table1[[#This Row],[Ac Tot Cyc Num]]/Table1[[#This Row],[Days since on Ops Dte]]</f>
        <v>3.5049965140599584</v>
      </c>
      <c r="O243" s="7">
        <f>Table1[[#This Row],[Ac Tot Tme Num]]/Table1[[#This Row],[Days since on Ops Dte]]</f>
        <v>6.7376249128514987</v>
      </c>
      <c r="P243" s="1">
        <f ca="1">INT((TODAY()-H243)/365)</f>
        <v>23</v>
      </c>
      <c r="Q243" s="1" t="s">
        <v>83</v>
      </c>
    </row>
    <row r="244" spans="1:17" x14ac:dyDescent="0.2">
      <c r="A244" s="1" t="s">
        <v>2</v>
      </c>
      <c r="B244" s="1" t="s">
        <v>25</v>
      </c>
      <c r="C244" s="1">
        <v>319</v>
      </c>
      <c r="D244" s="1">
        <v>319</v>
      </c>
      <c r="E244" s="1" t="s">
        <v>2</v>
      </c>
      <c r="F244" s="1" t="s">
        <v>26</v>
      </c>
      <c r="G244" s="1">
        <v>3114</v>
      </c>
      <c r="H244" s="2">
        <v>36605</v>
      </c>
      <c r="I244" s="2">
        <v>40178</v>
      </c>
      <c r="J244" s="3">
        <v>30221</v>
      </c>
      <c r="K244" s="3">
        <v>57439</v>
      </c>
      <c r="L244" s="2">
        <v>44987</v>
      </c>
      <c r="M244" s="1">
        <f>Table1[[#This Row],[Pull Dte]]-Table1[[#This Row],[Mfg Dte]]</f>
        <v>8382</v>
      </c>
      <c r="N244" s="7">
        <f>Table1[[#This Row],[Ac Tot Cyc Num]]/Table1[[#This Row],[Days since on Ops Dte]]</f>
        <v>3.6054640897160581</v>
      </c>
      <c r="O244" s="7">
        <f>Table1[[#This Row],[Ac Tot Tme Num]]/Table1[[#This Row],[Days since on Ops Dte]]</f>
        <v>6.852660462896683</v>
      </c>
      <c r="P244" s="1">
        <f ca="1">INT((TODAY()-H244)/365)</f>
        <v>23</v>
      </c>
      <c r="Q244" s="1" t="s">
        <v>83</v>
      </c>
    </row>
    <row r="245" spans="1:17" x14ac:dyDescent="0.2">
      <c r="A245" s="1" t="s">
        <v>2</v>
      </c>
      <c r="B245" s="1" t="s">
        <v>25</v>
      </c>
      <c r="C245" s="1">
        <v>319</v>
      </c>
      <c r="D245" s="1">
        <v>319</v>
      </c>
      <c r="E245" s="1" t="s">
        <v>2</v>
      </c>
      <c r="F245" s="1" t="s">
        <v>26</v>
      </c>
      <c r="G245" s="1">
        <v>3115</v>
      </c>
      <c r="H245" s="2">
        <v>36665</v>
      </c>
      <c r="I245" s="2">
        <v>40178</v>
      </c>
      <c r="J245" s="3">
        <v>31048</v>
      </c>
      <c r="K245" s="3">
        <v>59940</v>
      </c>
      <c r="L245" s="2">
        <v>44987</v>
      </c>
      <c r="M245" s="1">
        <f>Table1[[#This Row],[Pull Dte]]-Table1[[#This Row],[Mfg Dte]]</f>
        <v>8322</v>
      </c>
      <c r="N245" s="7">
        <f>Table1[[#This Row],[Ac Tot Cyc Num]]/Table1[[#This Row],[Days since on Ops Dte]]</f>
        <v>3.7308339341504446</v>
      </c>
      <c r="O245" s="7">
        <f>Table1[[#This Row],[Ac Tot Tme Num]]/Table1[[#This Row],[Days since on Ops Dte]]</f>
        <v>7.2025955299206919</v>
      </c>
      <c r="P245" s="1">
        <f ca="1">INT((TODAY()-H245)/365)</f>
        <v>22</v>
      </c>
      <c r="Q245" s="1" t="s">
        <v>83</v>
      </c>
    </row>
    <row r="246" spans="1:17" x14ac:dyDescent="0.2">
      <c r="A246" s="1" t="s">
        <v>2</v>
      </c>
      <c r="B246" s="1" t="s">
        <v>25</v>
      </c>
      <c r="C246" s="1">
        <v>319</v>
      </c>
      <c r="D246" s="1">
        <v>319</v>
      </c>
      <c r="E246" s="1" t="s">
        <v>2</v>
      </c>
      <c r="F246" s="1" t="s">
        <v>26</v>
      </c>
      <c r="G246" s="1">
        <v>3116</v>
      </c>
      <c r="H246" s="2">
        <v>36693</v>
      </c>
      <c r="I246" s="2">
        <v>40178</v>
      </c>
      <c r="J246" s="3">
        <v>31573</v>
      </c>
      <c r="K246" s="3">
        <v>60500</v>
      </c>
      <c r="L246" s="2">
        <v>44987</v>
      </c>
      <c r="M246" s="1">
        <f>Table1[[#This Row],[Pull Dte]]-Table1[[#This Row],[Mfg Dte]]</f>
        <v>8294</v>
      </c>
      <c r="N246" s="7">
        <f>Table1[[#This Row],[Ac Tot Cyc Num]]/Table1[[#This Row],[Days since on Ops Dte]]</f>
        <v>3.8067277550036169</v>
      </c>
      <c r="O246" s="7">
        <f>Table1[[#This Row],[Ac Tot Tme Num]]/Table1[[#This Row],[Days since on Ops Dte]]</f>
        <v>7.294429708222812</v>
      </c>
      <c r="P246" s="1">
        <f ca="1">INT((TODAY()-H246)/365)</f>
        <v>22</v>
      </c>
      <c r="Q246" s="1" t="s">
        <v>83</v>
      </c>
    </row>
    <row r="247" spans="1:17" x14ac:dyDescent="0.2">
      <c r="A247" s="1" t="s">
        <v>2</v>
      </c>
      <c r="B247" s="1" t="s">
        <v>25</v>
      </c>
      <c r="C247" s="1">
        <v>319</v>
      </c>
      <c r="D247" s="1">
        <v>319</v>
      </c>
      <c r="E247" s="1" t="s">
        <v>2</v>
      </c>
      <c r="F247" s="1" t="s">
        <v>26</v>
      </c>
      <c r="G247" s="1">
        <v>3117</v>
      </c>
      <c r="H247" s="2">
        <v>36797</v>
      </c>
      <c r="I247" s="2">
        <v>40178</v>
      </c>
      <c r="J247" s="3">
        <v>31700</v>
      </c>
      <c r="K247" s="3">
        <v>61064</v>
      </c>
      <c r="L247" s="2">
        <v>44987</v>
      </c>
      <c r="M247" s="1">
        <f>Table1[[#This Row],[Pull Dte]]-Table1[[#This Row],[Mfg Dte]]</f>
        <v>8190</v>
      </c>
      <c r="N247" s="7">
        <f>Table1[[#This Row],[Ac Tot Cyc Num]]/Table1[[#This Row],[Days since on Ops Dte]]</f>
        <v>3.8705738705738706</v>
      </c>
      <c r="O247" s="7">
        <f>Table1[[#This Row],[Ac Tot Tme Num]]/Table1[[#This Row],[Days since on Ops Dte]]</f>
        <v>7.4559218559218561</v>
      </c>
      <c r="P247" s="1">
        <f ca="1">INT((TODAY()-H247)/365)</f>
        <v>22</v>
      </c>
      <c r="Q247" s="1" t="s">
        <v>83</v>
      </c>
    </row>
    <row r="248" spans="1:17" x14ac:dyDescent="0.2">
      <c r="A248" s="1" t="s">
        <v>2</v>
      </c>
      <c r="B248" s="1" t="s">
        <v>25</v>
      </c>
      <c r="C248" s="1">
        <v>319</v>
      </c>
      <c r="D248" s="1">
        <v>319</v>
      </c>
      <c r="E248" s="1" t="s">
        <v>2</v>
      </c>
      <c r="F248" s="1" t="s">
        <v>26</v>
      </c>
      <c r="G248" s="1">
        <v>3118</v>
      </c>
      <c r="H248" s="2">
        <v>36795</v>
      </c>
      <c r="I248" s="2">
        <v>40178</v>
      </c>
      <c r="J248" s="3">
        <v>31874</v>
      </c>
      <c r="K248" s="3">
        <v>60593</v>
      </c>
      <c r="L248" s="2">
        <v>44987</v>
      </c>
      <c r="M248" s="1">
        <f>Table1[[#This Row],[Pull Dte]]-Table1[[#This Row],[Mfg Dte]]</f>
        <v>8192</v>
      </c>
      <c r="N248" s="7">
        <f>Table1[[#This Row],[Ac Tot Cyc Num]]/Table1[[#This Row],[Days since on Ops Dte]]</f>
        <v>3.890869140625</v>
      </c>
      <c r="O248" s="7">
        <f>Table1[[#This Row],[Ac Tot Tme Num]]/Table1[[#This Row],[Days since on Ops Dte]]</f>
        <v>7.3966064453125</v>
      </c>
      <c r="P248" s="1">
        <f ca="1">INT((TODAY()-H248)/365)</f>
        <v>22</v>
      </c>
      <c r="Q248" s="1" t="s">
        <v>83</v>
      </c>
    </row>
    <row r="249" spans="1:17" x14ac:dyDescent="0.2">
      <c r="A249" s="1" t="s">
        <v>2</v>
      </c>
      <c r="B249" s="1" t="s">
        <v>25</v>
      </c>
      <c r="C249" s="1">
        <v>319</v>
      </c>
      <c r="D249" s="1">
        <v>319</v>
      </c>
      <c r="E249" s="1" t="s">
        <v>2</v>
      </c>
      <c r="F249" s="1" t="s">
        <v>26</v>
      </c>
      <c r="G249" s="1">
        <v>3119</v>
      </c>
      <c r="H249" s="2">
        <v>36825</v>
      </c>
      <c r="I249" s="2">
        <v>40178</v>
      </c>
      <c r="J249" s="3">
        <v>31066</v>
      </c>
      <c r="K249" s="3">
        <v>60510</v>
      </c>
      <c r="L249" s="2">
        <v>44987</v>
      </c>
      <c r="M249" s="1">
        <f>Table1[[#This Row],[Pull Dte]]-Table1[[#This Row],[Mfg Dte]]</f>
        <v>8162</v>
      </c>
      <c r="N249" s="7">
        <f>Table1[[#This Row],[Ac Tot Cyc Num]]/Table1[[#This Row],[Days since on Ops Dte]]</f>
        <v>3.8061749571183534</v>
      </c>
      <c r="O249" s="7">
        <f>Table1[[#This Row],[Ac Tot Tme Num]]/Table1[[#This Row],[Days since on Ops Dte]]</f>
        <v>7.4136241117373194</v>
      </c>
      <c r="P249" s="1">
        <f ca="1">INT((TODAY()-H249)/365)</f>
        <v>22</v>
      </c>
      <c r="Q249" s="1" t="s">
        <v>83</v>
      </c>
    </row>
    <row r="250" spans="1:17" x14ac:dyDescent="0.2">
      <c r="A250" s="1" t="s">
        <v>2</v>
      </c>
      <c r="B250" s="1" t="s">
        <v>25</v>
      </c>
      <c r="C250" s="1">
        <v>319</v>
      </c>
      <c r="D250" s="1">
        <v>319</v>
      </c>
      <c r="E250" s="1" t="s">
        <v>2</v>
      </c>
      <c r="F250" s="1" t="s">
        <v>26</v>
      </c>
      <c r="G250" s="1">
        <v>3120</v>
      </c>
      <c r="H250" s="2">
        <v>36879</v>
      </c>
      <c r="I250" s="2">
        <v>40178</v>
      </c>
      <c r="J250" s="3">
        <v>31297</v>
      </c>
      <c r="K250" s="3">
        <v>60024</v>
      </c>
      <c r="L250" s="2">
        <v>44987</v>
      </c>
      <c r="M250" s="1">
        <f>Table1[[#This Row],[Pull Dte]]-Table1[[#This Row],[Mfg Dte]]</f>
        <v>8108</v>
      </c>
      <c r="N250" s="7">
        <f>Table1[[#This Row],[Ac Tot Cyc Num]]/Table1[[#This Row],[Days since on Ops Dte]]</f>
        <v>3.860014800197336</v>
      </c>
      <c r="O250" s="7">
        <f>Table1[[#This Row],[Ac Tot Tme Num]]/Table1[[#This Row],[Days since on Ops Dte]]</f>
        <v>7.403058707449433</v>
      </c>
      <c r="P250" s="1">
        <f ca="1">INT((TODAY()-H250)/365)</f>
        <v>22</v>
      </c>
      <c r="Q250" s="1" t="s">
        <v>83</v>
      </c>
    </row>
    <row r="251" spans="1:17" x14ac:dyDescent="0.2">
      <c r="A251" s="1" t="s">
        <v>2</v>
      </c>
      <c r="B251" s="1" t="s">
        <v>25</v>
      </c>
      <c r="C251" s="1">
        <v>319</v>
      </c>
      <c r="D251" s="1">
        <v>319</v>
      </c>
      <c r="E251" s="1" t="s">
        <v>2</v>
      </c>
      <c r="F251" s="1" t="s">
        <v>26</v>
      </c>
      <c r="G251" s="1">
        <v>3121</v>
      </c>
      <c r="H251" s="2">
        <v>36917</v>
      </c>
      <c r="I251" s="2">
        <v>40178</v>
      </c>
      <c r="J251" s="3">
        <v>30534</v>
      </c>
      <c r="K251" s="3">
        <v>58884</v>
      </c>
      <c r="L251" s="2">
        <v>44987</v>
      </c>
      <c r="M251" s="1">
        <f>Table1[[#This Row],[Pull Dte]]-Table1[[#This Row],[Mfg Dte]]</f>
        <v>8070</v>
      </c>
      <c r="N251" s="7">
        <f>Table1[[#This Row],[Ac Tot Cyc Num]]/Table1[[#This Row],[Days since on Ops Dte]]</f>
        <v>3.7836431226765801</v>
      </c>
      <c r="O251" s="7">
        <f>Table1[[#This Row],[Ac Tot Tme Num]]/Table1[[#This Row],[Days since on Ops Dte]]</f>
        <v>7.2966542750929371</v>
      </c>
      <c r="P251" s="1">
        <f ca="1">INT((TODAY()-H251)/365)</f>
        <v>22</v>
      </c>
      <c r="Q251" s="1" t="s">
        <v>83</v>
      </c>
    </row>
    <row r="252" spans="1:17" x14ac:dyDescent="0.2">
      <c r="A252" s="1" t="s">
        <v>2</v>
      </c>
      <c r="B252" s="1" t="s">
        <v>25</v>
      </c>
      <c r="C252" s="1">
        <v>319</v>
      </c>
      <c r="D252" s="1">
        <v>319</v>
      </c>
      <c r="E252" s="1" t="s">
        <v>2</v>
      </c>
      <c r="F252" s="1" t="s">
        <v>26</v>
      </c>
      <c r="G252" s="1">
        <v>3122</v>
      </c>
      <c r="H252" s="2">
        <v>36944</v>
      </c>
      <c r="I252" s="2">
        <v>40178</v>
      </c>
      <c r="J252" s="3">
        <v>30602</v>
      </c>
      <c r="K252" s="3">
        <v>58826</v>
      </c>
      <c r="L252" s="2">
        <v>44987</v>
      </c>
      <c r="M252" s="1">
        <f>Table1[[#This Row],[Pull Dte]]-Table1[[#This Row],[Mfg Dte]]</f>
        <v>8043</v>
      </c>
      <c r="N252" s="7">
        <f>Table1[[#This Row],[Ac Tot Cyc Num]]/Table1[[#This Row],[Days since on Ops Dte]]</f>
        <v>3.8047992042770109</v>
      </c>
      <c r="O252" s="7">
        <f>Table1[[#This Row],[Ac Tot Tme Num]]/Table1[[#This Row],[Days since on Ops Dte]]</f>
        <v>7.3139375854780555</v>
      </c>
      <c r="P252" s="1">
        <f ca="1">INT((TODAY()-H252)/365)</f>
        <v>22</v>
      </c>
      <c r="Q252" s="1" t="s">
        <v>83</v>
      </c>
    </row>
    <row r="253" spans="1:17" x14ac:dyDescent="0.2">
      <c r="A253" s="1" t="s">
        <v>2</v>
      </c>
      <c r="B253" s="1" t="s">
        <v>25</v>
      </c>
      <c r="C253" s="1">
        <v>319</v>
      </c>
      <c r="D253" s="1">
        <v>319</v>
      </c>
      <c r="E253" s="1" t="s">
        <v>2</v>
      </c>
      <c r="F253" s="1" t="s">
        <v>26</v>
      </c>
      <c r="G253" s="1">
        <v>3123</v>
      </c>
      <c r="H253" s="2">
        <v>36965</v>
      </c>
      <c r="I253" s="2">
        <v>40178</v>
      </c>
      <c r="J253" s="3">
        <v>30733</v>
      </c>
      <c r="K253" s="3">
        <v>59305</v>
      </c>
      <c r="L253" s="2">
        <v>44987</v>
      </c>
      <c r="M253" s="1">
        <f>Table1[[#This Row],[Pull Dte]]-Table1[[#This Row],[Mfg Dte]]</f>
        <v>8022</v>
      </c>
      <c r="N253" s="7">
        <f>Table1[[#This Row],[Ac Tot Cyc Num]]/Table1[[#This Row],[Days since on Ops Dte]]</f>
        <v>3.8310895038643729</v>
      </c>
      <c r="O253" s="7">
        <f>Table1[[#This Row],[Ac Tot Tme Num]]/Table1[[#This Row],[Days since on Ops Dte]]</f>
        <v>7.3927948142607827</v>
      </c>
      <c r="P253" s="1">
        <f ca="1">INT((TODAY()-H253)/365)</f>
        <v>22</v>
      </c>
      <c r="Q253" s="1" t="s">
        <v>83</v>
      </c>
    </row>
    <row r="254" spans="1:17" x14ac:dyDescent="0.2">
      <c r="A254" s="1" t="s">
        <v>2</v>
      </c>
      <c r="B254" s="1" t="s">
        <v>25</v>
      </c>
      <c r="C254" s="1">
        <v>319</v>
      </c>
      <c r="D254" s="1">
        <v>319</v>
      </c>
      <c r="E254" s="1" t="s">
        <v>2</v>
      </c>
      <c r="F254" s="1" t="s">
        <v>26</v>
      </c>
      <c r="G254" s="1">
        <v>3124</v>
      </c>
      <c r="H254" s="2">
        <v>36972</v>
      </c>
      <c r="I254" s="2">
        <v>40178</v>
      </c>
      <c r="J254" s="3">
        <v>28956</v>
      </c>
      <c r="K254" s="3">
        <v>55852</v>
      </c>
      <c r="L254" s="2">
        <v>44987</v>
      </c>
      <c r="M254" s="1">
        <f>Table1[[#This Row],[Pull Dte]]-Table1[[#This Row],[Mfg Dte]]</f>
        <v>8015</v>
      </c>
      <c r="N254" s="7">
        <f>Table1[[#This Row],[Ac Tot Cyc Num]]/Table1[[#This Row],[Days since on Ops Dte]]</f>
        <v>3.6127261384903306</v>
      </c>
      <c r="O254" s="7">
        <f>Table1[[#This Row],[Ac Tot Tme Num]]/Table1[[#This Row],[Days since on Ops Dte]]</f>
        <v>6.9684341859014349</v>
      </c>
      <c r="P254" s="1">
        <f ca="1">INT((TODAY()-H254)/365)</f>
        <v>22</v>
      </c>
      <c r="Q254" s="1" t="s">
        <v>83</v>
      </c>
    </row>
    <row r="255" spans="1:17" x14ac:dyDescent="0.2">
      <c r="A255" s="1" t="s">
        <v>2</v>
      </c>
      <c r="B255" s="1" t="s">
        <v>25</v>
      </c>
      <c r="C255" s="1">
        <v>319</v>
      </c>
      <c r="D255" s="1">
        <v>319</v>
      </c>
      <c r="E255" s="1" t="s">
        <v>2</v>
      </c>
      <c r="F255" s="1" t="s">
        <v>26</v>
      </c>
      <c r="G255" s="1">
        <v>3125</v>
      </c>
      <c r="H255" s="2">
        <v>37007</v>
      </c>
      <c r="I255" s="2">
        <v>40178</v>
      </c>
      <c r="J255" s="3">
        <v>29413</v>
      </c>
      <c r="K255" s="3">
        <v>56971</v>
      </c>
      <c r="L255" s="2">
        <v>44987</v>
      </c>
      <c r="M255" s="1">
        <f>Table1[[#This Row],[Pull Dte]]-Table1[[#This Row],[Mfg Dte]]</f>
        <v>7980</v>
      </c>
      <c r="N255" s="7">
        <f>Table1[[#This Row],[Ac Tot Cyc Num]]/Table1[[#This Row],[Days since on Ops Dte]]</f>
        <v>3.6858395989974939</v>
      </c>
      <c r="O255" s="7">
        <f>Table1[[#This Row],[Ac Tot Tme Num]]/Table1[[#This Row],[Days since on Ops Dte]]</f>
        <v>7.1392230576441102</v>
      </c>
      <c r="P255" s="1">
        <f ca="1">INT((TODAY()-H255)/365)</f>
        <v>21</v>
      </c>
      <c r="Q255" s="1" t="s">
        <v>83</v>
      </c>
    </row>
    <row r="256" spans="1:17" x14ac:dyDescent="0.2">
      <c r="A256" s="1" t="s">
        <v>2</v>
      </c>
      <c r="B256" s="1" t="s">
        <v>25</v>
      </c>
      <c r="C256" s="1">
        <v>319</v>
      </c>
      <c r="D256" s="1">
        <v>319</v>
      </c>
      <c r="E256" s="1" t="s">
        <v>2</v>
      </c>
      <c r="F256" s="1" t="s">
        <v>26</v>
      </c>
      <c r="G256" s="1">
        <v>3126</v>
      </c>
      <c r="H256" s="2">
        <v>37033</v>
      </c>
      <c r="I256" s="2">
        <v>40178</v>
      </c>
      <c r="J256" s="3">
        <v>30672</v>
      </c>
      <c r="K256" s="3">
        <v>58936</v>
      </c>
      <c r="L256" s="2">
        <v>44987</v>
      </c>
      <c r="M256" s="1">
        <f>Table1[[#This Row],[Pull Dte]]-Table1[[#This Row],[Mfg Dte]]</f>
        <v>7954</v>
      </c>
      <c r="N256" s="7">
        <f>Table1[[#This Row],[Ac Tot Cyc Num]]/Table1[[#This Row],[Days since on Ops Dte]]</f>
        <v>3.8561729947196377</v>
      </c>
      <c r="O256" s="7">
        <f>Table1[[#This Row],[Ac Tot Tme Num]]/Table1[[#This Row],[Days since on Ops Dte]]</f>
        <v>7.4096052300729189</v>
      </c>
      <c r="P256" s="1">
        <f ca="1">INT((TODAY()-H256)/365)</f>
        <v>21</v>
      </c>
      <c r="Q256" s="1" t="s">
        <v>83</v>
      </c>
    </row>
    <row r="257" spans="1:17" x14ac:dyDescent="0.2">
      <c r="A257" s="1" t="s">
        <v>2</v>
      </c>
      <c r="B257" s="1" t="s">
        <v>25</v>
      </c>
      <c r="C257" s="1">
        <v>319</v>
      </c>
      <c r="D257" s="1">
        <v>319</v>
      </c>
      <c r="E257" s="1" t="s">
        <v>2</v>
      </c>
      <c r="F257" s="1" t="s">
        <v>26</v>
      </c>
      <c r="G257" s="1">
        <v>3127</v>
      </c>
      <c r="H257" s="2">
        <v>37028</v>
      </c>
      <c r="I257" s="2">
        <v>40178</v>
      </c>
      <c r="J257" s="3">
        <v>28505</v>
      </c>
      <c r="K257" s="3">
        <v>54684</v>
      </c>
      <c r="L257" s="2">
        <v>44987</v>
      </c>
      <c r="M257" s="1">
        <f>Table1[[#This Row],[Pull Dte]]-Table1[[#This Row],[Mfg Dte]]</f>
        <v>7959</v>
      </c>
      <c r="N257" s="7">
        <f>Table1[[#This Row],[Ac Tot Cyc Num]]/Table1[[#This Row],[Days since on Ops Dte]]</f>
        <v>3.5814800854378692</v>
      </c>
      <c r="O257" s="7">
        <f>Table1[[#This Row],[Ac Tot Tme Num]]/Table1[[#This Row],[Days since on Ops Dte]]</f>
        <v>6.8707124010554086</v>
      </c>
      <c r="P257" s="1">
        <f ca="1">INT((TODAY()-H257)/365)</f>
        <v>21</v>
      </c>
      <c r="Q257" s="1" t="s">
        <v>83</v>
      </c>
    </row>
    <row r="258" spans="1:17" x14ac:dyDescent="0.2">
      <c r="A258" s="1" t="s">
        <v>2</v>
      </c>
      <c r="B258" s="1" t="s">
        <v>25</v>
      </c>
      <c r="C258" s="1">
        <v>319</v>
      </c>
      <c r="D258" s="1">
        <v>319</v>
      </c>
      <c r="E258" s="1" t="s">
        <v>2</v>
      </c>
      <c r="F258" s="1" t="s">
        <v>26</v>
      </c>
      <c r="G258" s="1">
        <v>3128</v>
      </c>
      <c r="H258" s="2">
        <v>37056</v>
      </c>
      <c r="I258" s="2">
        <v>40178</v>
      </c>
      <c r="J258" s="3">
        <v>22660</v>
      </c>
      <c r="K258" s="3">
        <v>43530</v>
      </c>
      <c r="L258" s="2">
        <v>44987</v>
      </c>
      <c r="M258" s="1">
        <f>Table1[[#This Row],[Pull Dte]]-Table1[[#This Row],[Mfg Dte]]</f>
        <v>7931</v>
      </c>
      <c r="N258" s="7">
        <f>Table1[[#This Row],[Ac Tot Cyc Num]]/Table1[[#This Row],[Days since on Ops Dte]]</f>
        <v>2.8571428571428572</v>
      </c>
      <c r="O258" s="7">
        <f>Table1[[#This Row],[Ac Tot Tme Num]]/Table1[[#This Row],[Days since on Ops Dte]]</f>
        <v>5.4885890808220905</v>
      </c>
      <c r="P258" s="1">
        <f ca="1">INT((TODAY()-H258)/365)</f>
        <v>21</v>
      </c>
      <c r="Q258" s="1" t="s">
        <v>83</v>
      </c>
    </row>
    <row r="259" spans="1:17" x14ac:dyDescent="0.2">
      <c r="A259" s="1" t="s">
        <v>2</v>
      </c>
      <c r="B259" s="1" t="s">
        <v>25</v>
      </c>
      <c r="C259" s="1">
        <v>319</v>
      </c>
      <c r="D259" s="1">
        <v>319</v>
      </c>
      <c r="E259" s="1" t="s">
        <v>2</v>
      </c>
      <c r="F259" s="1" t="s">
        <v>26</v>
      </c>
      <c r="G259" s="1">
        <v>3129</v>
      </c>
      <c r="H259" s="2">
        <v>37091</v>
      </c>
      <c r="I259" s="2">
        <v>40178</v>
      </c>
      <c r="J259" s="3">
        <v>29975</v>
      </c>
      <c r="K259" s="3">
        <v>57760</v>
      </c>
      <c r="L259" s="2">
        <v>44987</v>
      </c>
      <c r="M259" s="1">
        <f>Table1[[#This Row],[Pull Dte]]-Table1[[#This Row],[Mfg Dte]]</f>
        <v>7896</v>
      </c>
      <c r="N259" s="7">
        <f>Table1[[#This Row],[Ac Tot Cyc Num]]/Table1[[#This Row],[Days since on Ops Dte]]</f>
        <v>3.796225937183384</v>
      </c>
      <c r="O259" s="7">
        <f>Table1[[#This Row],[Ac Tot Tme Num]]/Table1[[#This Row],[Days since on Ops Dte]]</f>
        <v>7.3150962512664641</v>
      </c>
      <c r="P259" s="1">
        <f ca="1">INT((TODAY()-H259)/365)</f>
        <v>21</v>
      </c>
      <c r="Q259" s="1" t="s">
        <v>83</v>
      </c>
    </row>
    <row r="260" spans="1:17" x14ac:dyDescent="0.2">
      <c r="A260" s="1" t="s">
        <v>2</v>
      </c>
      <c r="B260" s="1" t="s">
        <v>25</v>
      </c>
      <c r="C260" s="1">
        <v>319</v>
      </c>
      <c r="D260" s="1">
        <v>319</v>
      </c>
      <c r="E260" s="1" t="s">
        <v>2</v>
      </c>
      <c r="F260" s="1" t="s">
        <v>26</v>
      </c>
      <c r="G260" s="1">
        <v>3130</v>
      </c>
      <c r="H260" s="2">
        <v>37098</v>
      </c>
      <c r="I260" s="2">
        <v>40178</v>
      </c>
      <c r="J260" s="3">
        <v>25073</v>
      </c>
      <c r="K260" s="3">
        <v>48216</v>
      </c>
      <c r="L260" s="2">
        <v>44987</v>
      </c>
      <c r="M260" s="1">
        <f>Table1[[#This Row],[Pull Dte]]-Table1[[#This Row],[Mfg Dte]]</f>
        <v>7889</v>
      </c>
      <c r="N260" s="7">
        <f>Table1[[#This Row],[Ac Tot Cyc Num]]/Table1[[#This Row],[Days since on Ops Dte]]</f>
        <v>3.1782228419318037</v>
      </c>
      <c r="O260" s="7">
        <f>Table1[[#This Row],[Ac Tot Tme Num]]/Table1[[#This Row],[Days since on Ops Dte]]</f>
        <v>6.1118012422360248</v>
      </c>
      <c r="P260" s="1">
        <f ca="1">INT((TODAY()-H260)/365)</f>
        <v>21</v>
      </c>
      <c r="Q260" s="1" t="s">
        <v>83</v>
      </c>
    </row>
    <row r="261" spans="1:17" x14ac:dyDescent="0.2">
      <c r="A261" s="1" t="s">
        <v>2</v>
      </c>
      <c r="B261" s="1" t="s">
        <v>25</v>
      </c>
      <c r="C261" s="1">
        <v>319</v>
      </c>
      <c r="D261" s="1">
        <v>319</v>
      </c>
      <c r="E261" s="1" t="s">
        <v>2</v>
      </c>
      <c r="F261" s="1" t="s">
        <v>26</v>
      </c>
      <c r="G261" s="1">
        <v>3131</v>
      </c>
      <c r="H261" s="2">
        <v>37126</v>
      </c>
      <c r="I261" s="2">
        <v>40178</v>
      </c>
      <c r="J261" s="3">
        <v>23407</v>
      </c>
      <c r="K261" s="3">
        <v>45004</v>
      </c>
      <c r="L261" s="2">
        <v>44987</v>
      </c>
      <c r="M261" s="1">
        <f>Table1[[#This Row],[Pull Dte]]-Table1[[#This Row],[Mfg Dte]]</f>
        <v>7861</v>
      </c>
      <c r="N261" s="7">
        <f>Table1[[#This Row],[Ac Tot Cyc Num]]/Table1[[#This Row],[Days since on Ops Dte]]</f>
        <v>2.9776109909680701</v>
      </c>
      <c r="O261" s="7">
        <f>Table1[[#This Row],[Ac Tot Tme Num]]/Table1[[#This Row],[Days since on Ops Dte]]</f>
        <v>5.724971377687317</v>
      </c>
      <c r="P261" s="1">
        <f ca="1">INT((TODAY()-H261)/365)</f>
        <v>21</v>
      </c>
      <c r="Q261" s="1" t="s">
        <v>83</v>
      </c>
    </row>
    <row r="262" spans="1:17" x14ac:dyDescent="0.2">
      <c r="A262" s="1" t="s">
        <v>2</v>
      </c>
      <c r="B262" s="1" t="s">
        <v>25</v>
      </c>
      <c r="C262" s="1">
        <v>319</v>
      </c>
      <c r="D262" s="1">
        <v>319</v>
      </c>
      <c r="E262" s="1" t="s">
        <v>2</v>
      </c>
      <c r="F262" s="1" t="s">
        <v>26</v>
      </c>
      <c r="G262" s="1">
        <v>3132</v>
      </c>
      <c r="H262" s="2">
        <v>37130</v>
      </c>
      <c r="I262" s="2">
        <v>40178</v>
      </c>
      <c r="J262" s="3">
        <v>28789</v>
      </c>
      <c r="K262" s="3">
        <v>55706</v>
      </c>
      <c r="L262" s="2">
        <v>44987</v>
      </c>
      <c r="M262" s="1">
        <f>Table1[[#This Row],[Pull Dte]]-Table1[[#This Row],[Mfg Dte]]</f>
        <v>7857</v>
      </c>
      <c r="N262" s="7">
        <f>Table1[[#This Row],[Ac Tot Cyc Num]]/Table1[[#This Row],[Days since on Ops Dte]]</f>
        <v>3.6641211658393789</v>
      </c>
      <c r="O262" s="7">
        <f>Table1[[#This Row],[Ac Tot Tme Num]]/Table1[[#This Row],[Days since on Ops Dte]]</f>
        <v>7.0899834542446225</v>
      </c>
      <c r="P262" s="1">
        <f ca="1">INT((TODAY()-H262)/365)</f>
        <v>21</v>
      </c>
      <c r="Q262" s="1" t="s">
        <v>83</v>
      </c>
    </row>
    <row r="263" spans="1:17" x14ac:dyDescent="0.2">
      <c r="A263" s="1" t="s">
        <v>2</v>
      </c>
      <c r="B263" s="1" t="s">
        <v>25</v>
      </c>
      <c r="C263" s="1">
        <v>319</v>
      </c>
      <c r="D263" s="1">
        <v>319</v>
      </c>
      <c r="E263" s="1" t="s">
        <v>2</v>
      </c>
      <c r="F263" s="1" t="s">
        <v>26</v>
      </c>
      <c r="G263" s="1">
        <v>3133</v>
      </c>
      <c r="H263" s="2">
        <v>37158</v>
      </c>
      <c r="I263" s="2">
        <v>40178</v>
      </c>
      <c r="J263" s="3">
        <v>29788</v>
      </c>
      <c r="K263" s="3">
        <v>56802</v>
      </c>
      <c r="L263" s="2">
        <v>44987</v>
      </c>
      <c r="M263" s="1">
        <f>Table1[[#This Row],[Pull Dte]]-Table1[[#This Row],[Mfg Dte]]</f>
        <v>7829</v>
      </c>
      <c r="N263" s="7">
        <f>Table1[[#This Row],[Ac Tot Cyc Num]]/Table1[[#This Row],[Days since on Ops Dte]]</f>
        <v>3.8048282028356111</v>
      </c>
      <c r="O263" s="7">
        <f>Table1[[#This Row],[Ac Tot Tme Num]]/Table1[[#This Row],[Days since on Ops Dte]]</f>
        <v>7.2553327372589091</v>
      </c>
      <c r="P263" s="1">
        <f ca="1">INT((TODAY()-H263)/365)</f>
        <v>21</v>
      </c>
      <c r="Q263" s="1" t="s">
        <v>83</v>
      </c>
    </row>
    <row r="264" spans="1:17" x14ac:dyDescent="0.2">
      <c r="A264" s="1" t="s">
        <v>2</v>
      </c>
      <c r="B264" s="1" t="s">
        <v>25</v>
      </c>
      <c r="C264" s="1">
        <v>319</v>
      </c>
      <c r="D264" s="1">
        <v>319</v>
      </c>
      <c r="E264" s="1" t="s">
        <v>2</v>
      </c>
      <c r="F264" s="1" t="s">
        <v>26</v>
      </c>
      <c r="G264" s="1">
        <v>3134</v>
      </c>
      <c r="H264" s="2">
        <v>37273</v>
      </c>
      <c r="I264" s="2">
        <v>40178</v>
      </c>
      <c r="J264" s="3">
        <v>27863</v>
      </c>
      <c r="K264" s="3">
        <v>53643</v>
      </c>
      <c r="L264" s="2">
        <v>44987</v>
      </c>
      <c r="M264" s="1">
        <f>Table1[[#This Row],[Pull Dte]]-Table1[[#This Row],[Mfg Dte]]</f>
        <v>7714</v>
      </c>
      <c r="N264" s="7">
        <f>Table1[[#This Row],[Ac Tot Cyc Num]]/Table1[[#This Row],[Days since on Ops Dte]]</f>
        <v>3.6120041483017888</v>
      </c>
      <c r="O264" s="7">
        <f>Table1[[#This Row],[Ac Tot Tme Num]]/Table1[[#This Row],[Days since on Ops Dte]]</f>
        <v>6.9539797770287786</v>
      </c>
      <c r="P264" s="1">
        <f ca="1">INT((TODAY()-H264)/365)</f>
        <v>21</v>
      </c>
      <c r="Q264" s="1" t="s">
        <v>83</v>
      </c>
    </row>
    <row r="265" spans="1:17" x14ac:dyDescent="0.2">
      <c r="A265" s="1" t="s">
        <v>2</v>
      </c>
      <c r="B265" s="1" t="s">
        <v>25</v>
      </c>
      <c r="C265" s="1">
        <v>319</v>
      </c>
      <c r="D265" s="1">
        <v>319</v>
      </c>
      <c r="E265" s="1" t="s">
        <v>2</v>
      </c>
      <c r="F265" s="1" t="s">
        <v>26</v>
      </c>
      <c r="G265" s="1">
        <v>3135</v>
      </c>
      <c r="H265" s="2">
        <v>37280</v>
      </c>
      <c r="I265" s="2">
        <v>40178</v>
      </c>
      <c r="J265" s="3">
        <v>29318</v>
      </c>
      <c r="K265" s="3">
        <v>56407</v>
      </c>
      <c r="L265" s="2">
        <v>44987</v>
      </c>
      <c r="M265" s="1">
        <f>Table1[[#This Row],[Pull Dte]]-Table1[[#This Row],[Mfg Dte]]</f>
        <v>7707</v>
      </c>
      <c r="N265" s="7">
        <f>Table1[[#This Row],[Ac Tot Cyc Num]]/Table1[[#This Row],[Days since on Ops Dte]]</f>
        <v>3.8040742182431555</v>
      </c>
      <c r="O265" s="7">
        <f>Table1[[#This Row],[Ac Tot Tme Num]]/Table1[[#This Row],[Days since on Ops Dte]]</f>
        <v>7.3189308420916053</v>
      </c>
      <c r="P265" s="1">
        <f ca="1">INT((TODAY()-H265)/365)</f>
        <v>21</v>
      </c>
      <c r="Q265" s="1" t="s">
        <v>83</v>
      </c>
    </row>
    <row r="266" spans="1:17" x14ac:dyDescent="0.2">
      <c r="A266" s="1" t="s">
        <v>2</v>
      </c>
      <c r="B266" s="1" t="s">
        <v>25</v>
      </c>
      <c r="C266" s="1">
        <v>319</v>
      </c>
      <c r="D266" s="1">
        <v>319</v>
      </c>
      <c r="E266" s="1" t="s">
        <v>2</v>
      </c>
      <c r="F266" s="1" t="s">
        <v>26</v>
      </c>
      <c r="G266" s="1">
        <v>3136</v>
      </c>
      <c r="H266" s="2">
        <v>37308</v>
      </c>
      <c r="I266" s="2">
        <v>40178</v>
      </c>
      <c r="J266" s="3">
        <v>29406</v>
      </c>
      <c r="K266" s="3">
        <v>56752</v>
      </c>
      <c r="L266" s="2">
        <v>44987</v>
      </c>
      <c r="M266" s="1">
        <f>Table1[[#This Row],[Pull Dte]]-Table1[[#This Row],[Mfg Dte]]</f>
        <v>7679</v>
      </c>
      <c r="N266" s="7">
        <f>Table1[[#This Row],[Ac Tot Cyc Num]]/Table1[[#This Row],[Days since on Ops Dte]]</f>
        <v>3.8294048704258365</v>
      </c>
      <c r="O266" s="7">
        <f>Table1[[#This Row],[Ac Tot Tme Num]]/Table1[[#This Row],[Days since on Ops Dte]]</f>
        <v>7.3905456439640576</v>
      </c>
      <c r="P266" s="1">
        <f ca="1">INT((TODAY()-H266)/365)</f>
        <v>21</v>
      </c>
      <c r="Q266" s="1" t="s">
        <v>83</v>
      </c>
    </row>
    <row r="267" spans="1:17" x14ac:dyDescent="0.2">
      <c r="A267" s="1" t="s">
        <v>2</v>
      </c>
      <c r="B267" s="1" t="s">
        <v>25</v>
      </c>
      <c r="C267" s="1">
        <v>319</v>
      </c>
      <c r="D267" s="1">
        <v>319</v>
      </c>
      <c r="E267" s="1" t="s">
        <v>2</v>
      </c>
      <c r="F267" s="1" t="s">
        <v>26</v>
      </c>
      <c r="G267" s="1">
        <v>3137</v>
      </c>
      <c r="H267" s="2">
        <v>37312</v>
      </c>
      <c r="I267" s="2">
        <v>40178</v>
      </c>
      <c r="J267" s="3">
        <v>29556</v>
      </c>
      <c r="K267" s="3">
        <v>56585</v>
      </c>
      <c r="L267" s="2">
        <v>44987</v>
      </c>
      <c r="M267" s="1">
        <f>Table1[[#This Row],[Pull Dte]]-Table1[[#This Row],[Mfg Dte]]</f>
        <v>7675</v>
      </c>
      <c r="N267" s="7">
        <f>Table1[[#This Row],[Ac Tot Cyc Num]]/Table1[[#This Row],[Days since on Ops Dte]]</f>
        <v>3.8509446254071662</v>
      </c>
      <c r="O267" s="7">
        <f>Table1[[#This Row],[Ac Tot Tme Num]]/Table1[[#This Row],[Days since on Ops Dte]]</f>
        <v>7.3726384364820845</v>
      </c>
      <c r="P267" s="1">
        <f ca="1">INT((TODAY()-H267)/365)</f>
        <v>21</v>
      </c>
      <c r="Q267" s="1" t="s">
        <v>83</v>
      </c>
    </row>
    <row r="268" spans="1:17" x14ac:dyDescent="0.2">
      <c r="A268" s="1" t="s">
        <v>2</v>
      </c>
      <c r="B268" s="1" t="s">
        <v>25</v>
      </c>
      <c r="C268" s="1">
        <v>319</v>
      </c>
      <c r="D268" s="1">
        <v>319</v>
      </c>
      <c r="E268" s="1" t="s">
        <v>2</v>
      </c>
      <c r="F268" s="1" t="s">
        <v>26</v>
      </c>
      <c r="G268" s="1">
        <v>3138</v>
      </c>
      <c r="H268" s="2">
        <v>37323</v>
      </c>
      <c r="I268" s="2">
        <v>40178</v>
      </c>
      <c r="J268" s="3">
        <v>28767</v>
      </c>
      <c r="K268" s="3">
        <v>55232</v>
      </c>
      <c r="L268" s="2">
        <v>44987</v>
      </c>
      <c r="M268" s="1">
        <f>Table1[[#This Row],[Pull Dte]]-Table1[[#This Row],[Mfg Dte]]</f>
        <v>7664</v>
      </c>
      <c r="N268" s="7">
        <f>Table1[[#This Row],[Ac Tot Cyc Num]]/Table1[[#This Row],[Days since on Ops Dte]]</f>
        <v>3.7535229645093944</v>
      </c>
      <c r="O268" s="7">
        <f>Table1[[#This Row],[Ac Tot Tme Num]]/Table1[[#This Row],[Days since on Ops Dte]]</f>
        <v>7.2066805845511483</v>
      </c>
      <c r="P268" s="1">
        <f ca="1">INT((TODAY()-H268)/365)</f>
        <v>21</v>
      </c>
      <c r="Q268" s="1" t="s">
        <v>83</v>
      </c>
    </row>
    <row r="269" spans="1:17" x14ac:dyDescent="0.2">
      <c r="A269" s="1" t="s">
        <v>2</v>
      </c>
      <c r="B269" s="1" t="s">
        <v>25</v>
      </c>
      <c r="C269" s="1">
        <v>319</v>
      </c>
      <c r="D269" s="1">
        <v>319</v>
      </c>
      <c r="E269" s="1" t="s">
        <v>2</v>
      </c>
      <c r="F269" s="1" t="s">
        <v>26</v>
      </c>
      <c r="G269" s="1">
        <v>3139</v>
      </c>
      <c r="H269" s="2">
        <v>37342</v>
      </c>
      <c r="I269" s="2">
        <v>40178</v>
      </c>
      <c r="J269" s="3">
        <v>29044</v>
      </c>
      <c r="K269" s="3">
        <v>55251</v>
      </c>
      <c r="L269" s="2">
        <v>44987</v>
      </c>
      <c r="M269" s="1">
        <f>Table1[[#This Row],[Pull Dte]]-Table1[[#This Row],[Mfg Dte]]</f>
        <v>7645</v>
      </c>
      <c r="N269" s="7">
        <f>Table1[[#This Row],[Ac Tot Cyc Num]]/Table1[[#This Row],[Days since on Ops Dte]]</f>
        <v>3.7990843688685416</v>
      </c>
      <c r="O269" s="7">
        <f>Table1[[#This Row],[Ac Tot Tme Num]]/Table1[[#This Row],[Days since on Ops Dte]]</f>
        <v>7.2270765206017007</v>
      </c>
      <c r="P269" s="1">
        <f ca="1">INT((TODAY()-H269)/365)</f>
        <v>20</v>
      </c>
      <c r="Q269" s="1" t="s">
        <v>83</v>
      </c>
    </row>
    <row r="270" spans="1:17" x14ac:dyDescent="0.2">
      <c r="A270" s="1" t="s">
        <v>2</v>
      </c>
      <c r="B270" s="1" t="s">
        <v>25</v>
      </c>
      <c r="C270" s="1">
        <v>319</v>
      </c>
      <c r="D270" s="1">
        <v>319</v>
      </c>
      <c r="E270" s="1" t="s">
        <v>2</v>
      </c>
      <c r="F270" s="1" t="s">
        <v>26</v>
      </c>
      <c r="G270" s="1">
        <v>3140</v>
      </c>
      <c r="H270" s="2">
        <v>37350</v>
      </c>
      <c r="I270" s="2">
        <v>40178</v>
      </c>
      <c r="J270" s="3">
        <v>28664</v>
      </c>
      <c r="K270" s="3">
        <v>54916</v>
      </c>
      <c r="L270" s="2">
        <v>44987</v>
      </c>
      <c r="M270" s="1">
        <f>Table1[[#This Row],[Pull Dte]]-Table1[[#This Row],[Mfg Dte]]</f>
        <v>7637</v>
      </c>
      <c r="N270" s="7">
        <f>Table1[[#This Row],[Ac Tot Cyc Num]]/Table1[[#This Row],[Days since on Ops Dte]]</f>
        <v>3.7533062720963728</v>
      </c>
      <c r="O270" s="7">
        <f>Table1[[#This Row],[Ac Tot Tme Num]]/Table1[[#This Row],[Days since on Ops Dte]]</f>
        <v>7.1907817205709046</v>
      </c>
      <c r="P270" s="1">
        <f ca="1">INT((TODAY()-H270)/365)</f>
        <v>20</v>
      </c>
      <c r="Q270" s="1" t="s">
        <v>83</v>
      </c>
    </row>
    <row r="271" spans="1:17" x14ac:dyDescent="0.2">
      <c r="A271" s="1" t="s">
        <v>2</v>
      </c>
      <c r="B271" s="1" t="s">
        <v>25</v>
      </c>
      <c r="C271" s="1">
        <v>319</v>
      </c>
      <c r="D271" s="1">
        <v>319</v>
      </c>
      <c r="E271" s="1" t="s">
        <v>2</v>
      </c>
      <c r="F271" s="1" t="s">
        <v>26</v>
      </c>
      <c r="G271" s="1">
        <v>3141</v>
      </c>
      <c r="H271" s="2">
        <v>37384</v>
      </c>
      <c r="I271" s="2">
        <v>40178</v>
      </c>
      <c r="J271" s="3">
        <v>29015</v>
      </c>
      <c r="K271" s="3">
        <v>55072</v>
      </c>
      <c r="L271" s="2">
        <v>44987</v>
      </c>
      <c r="M271" s="1">
        <f>Table1[[#This Row],[Pull Dte]]-Table1[[#This Row],[Mfg Dte]]</f>
        <v>7603</v>
      </c>
      <c r="N271" s="7">
        <f>Table1[[#This Row],[Ac Tot Cyc Num]]/Table1[[#This Row],[Days since on Ops Dte]]</f>
        <v>3.8162567407602261</v>
      </c>
      <c r="O271" s="7">
        <f>Table1[[#This Row],[Ac Tot Tme Num]]/Table1[[#This Row],[Days since on Ops Dte]]</f>
        <v>7.2434565303169798</v>
      </c>
      <c r="P271" s="1">
        <f ca="1">INT((TODAY()-H271)/365)</f>
        <v>20</v>
      </c>
      <c r="Q271" s="1" t="s">
        <v>83</v>
      </c>
    </row>
    <row r="272" spans="1:17" x14ac:dyDescent="0.2">
      <c r="A272" s="1" t="s">
        <v>2</v>
      </c>
      <c r="B272" s="1" t="s">
        <v>25</v>
      </c>
      <c r="C272" s="1">
        <v>319</v>
      </c>
      <c r="D272" s="1">
        <v>319</v>
      </c>
      <c r="E272" s="1" t="s">
        <v>2</v>
      </c>
      <c r="F272" s="1" t="s">
        <v>26</v>
      </c>
      <c r="G272" s="1">
        <v>3142</v>
      </c>
      <c r="H272" s="2">
        <v>37406</v>
      </c>
      <c r="I272" s="2">
        <v>40178</v>
      </c>
      <c r="J272" s="3">
        <v>28674</v>
      </c>
      <c r="K272" s="3">
        <v>54775</v>
      </c>
      <c r="L272" s="2">
        <v>44987</v>
      </c>
      <c r="M272" s="1">
        <f>Table1[[#This Row],[Pull Dte]]-Table1[[#This Row],[Mfg Dte]]</f>
        <v>7581</v>
      </c>
      <c r="N272" s="7">
        <f>Table1[[#This Row],[Ac Tot Cyc Num]]/Table1[[#This Row],[Days since on Ops Dte]]</f>
        <v>3.7823506133755442</v>
      </c>
      <c r="O272" s="7">
        <f>Table1[[#This Row],[Ac Tot Tme Num]]/Table1[[#This Row],[Days since on Ops Dte]]</f>
        <v>7.225300092336103</v>
      </c>
      <c r="P272" s="1">
        <f ca="1">INT((TODAY()-H272)/365)</f>
        <v>20</v>
      </c>
      <c r="Q272" s="1" t="s">
        <v>83</v>
      </c>
    </row>
    <row r="273" spans="1:17" x14ac:dyDescent="0.2">
      <c r="A273" s="1" t="s">
        <v>2</v>
      </c>
      <c r="B273" s="1" t="s">
        <v>25</v>
      </c>
      <c r="C273" s="1">
        <v>319</v>
      </c>
      <c r="D273" s="1">
        <v>319</v>
      </c>
      <c r="E273" s="1" t="s">
        <v>2</v>
      </c>
      <c r="F273" s="1" t="s">
        <v>26</v>
      </c>
      <c r="G273" s="1">
        <v>3143</v>
      </c>
      <c r="H273" s="2">
        <v>37421</v>
      </c>
      <c r="I273" s="2">
        <v>40178</v>
      </c>
      <c r="J273" s="3">
        <v>28720</v>
      </c>
      <c r="K273" s="3">
        <v>54754</v>
      </c>
      <c r="L273" s="2">
        <v>44987</v>
      </c>
      <c r="M273" s="1">
        <f>Table1[[#This Row],[Pull Dte]]-Table1[[#This Row],[Mfg Dte]]</f>
        <v>7566</v>
      </c>
      <c r="N273" s="7">
        <f>Table1[[#This Row],[Ac Tot Cyc Num]]/Table1[[#This Row],[Days since on Ops Dte]]</f>
        <v>3.7959291567538989</v>
      </c>
      <c r="O273" s="7">
        <f>Table1[[#This Row],[Ac Tot Tme Num]]/Table1[[#This Row],[Days since on Ops Dte]]</f>
        <v>7.2368490615913297</v>
      </c>
      <c r="P273" s="1">
        <f ca="1">INT((TODAY()-H273)/365)</f>
        <v>20</v>
      </c>
      <c r="Q273" s="1" t="s">
        <v>83</v>
      </c>
    </row>
    <row r="274" spans="1:17" x14ac:dyDescent="0.2">
      <c r="A274" s="1" t="s">
        <v>2</v>
      </c>
      <c r="B274" s="1" t="s">
        <v>25</v>
      </c>
      <c r="C274" s="1">
        <v>319</v>
      </c>
      <c r="D274" s="1">
        <v>319</v>
      </c>
      <c r="E274" s="1" t="s">
        <v>2</v>
      </c>
      <c r="F274" s="1" t="s">
        <v>26</v>
      </c>
      <c r="G274" s="1">
        <v>3144</v>
      </c>
      <c r="H274" s="2">
        <v>37434</v>
      </c>
      <c r="I274" s="2">
        <v>40178</v>
      </c>
      <c r="J274" s="3">
        <v>28494</v>
      </c>
      <c r="K274" s="3">
        <v>54533</v>
      </c>
      <c r="L274" s="2">
        <v>44987</v>
      </c>
      <c r="M274" s="1">
        <f>Table1[[#This Row],[Pull Dte]]-Table1[[#This Row],[Mfg Dte]]</f>
        <v>7553</v>
      </c>
      <c r="N274" s="7">
        <f>Table1[[#This Row],[Ac Tot Cyc Num]]/Table1[[#This Row],[Days since on Ops Dte]]</f>
        <v>3.7725407122997483</v>
      </c>
      <c r="O274" s="7">
        <f>Table1[[#This Row],[Ac Tot Tme Num]]/Table1[[#This Row],[Days since on Ops Dte]]</f>
        <v>7.2200450152257378</v>
      </c>
      <c r="P274" s="1">
        <f ca="1">INT((TODAY()-H274)/365)</f>
        <v>20</v>
      </c>
      <c r="Q274" s="1" t="s">
        <v>83</v>
      </c>
    </row>
    <row r="275" spans="1:17" x14ac:dyDescent="0.2">
      <c r="A275" s="1" t="s">
        <v>2</v>
      </c>
      <c r="B275" s="1" t="s">
        <v>25</v>
      </c>
      <c r="C275" s="1">
        <v>319</v>
      </c>
      <c r="D275" s="1">
        <v>319</v>
      </c>
      <c r="E275" s="1" t="s">
        <v>2</v>
      </c>
      <c r="F275" s="1" t="s">
        <v>26</v>
      </c>
      <c r="G275" s="1">
        <v>3145</v>
      </c>
      <c r="H275" s="2">
        <v>37445</v>
      </c>
      <c r="I275" s="2">
        <v>40178</v>
      </c>
      <c r="J275" s="3">
        <v>28937</v>
      </c>
      <c r="K275" s="3">
        <v>54948</v>
      </c>
      <c r="L275" s="2">
        <v>44987</v>
      </c>
      <c r="M275" s="1">
        <f>Table1[[#This Row],[Pull Dte]]-Table1[[#This Row],[Mfg Dte]]</f>
        <v>7542</v>
      </c>
      <c r="N275" s="7">
        <f>Table1[[#This Row],[Ac Tot Cyc Num]]/Table1[[#This Row],[Days since on Ops Dte]]</f>
        <v>3.8367806947759213</v>
      </c>
      <c r="O275" s="7">
        <f>Table1[[#This Row],[Ac Tot Tme Num]]/Table1[[#This Row],[Days since on Ops Dte]]</f>
        <v>7.2856006364359587</v>
      </c>
      <c r="P275" s="1">
        <f ca="1">INT((TODAY()-H275)/365)</f>
        <v>20</v>
      </c>
      <c r="Q275" s="1" t="s">
        <v>83</v>
      </c>
    </row>
    <row r="276" spans="1:17" x14ac:dyDescent="0.2">
      <c r="A276" s="1" t="s">
        <v>2</v>
      </c>
      <c r="B276" s="1" t="s">
        <v>25</v>
      </c>
      <c r="C276" s="1">
        <v>319</v>
      </c>
      <c r="D276" s="1">
        <v>319</v>
      </c>
      <c r="E276" s="1" t="s">
        <v>2</v>
      </c>
      <c r="F276" s="1" t="s">
        <v>26</v>
      </c>
      <c r="G276" s="1">
        <v>3146</v>
      </c>
      <c r="H276" s="2">
        <v>37496</v>
      </c>
      <c r="I276" s="2">
        <v>40178</v>
      </c>
      <c r="J276" s="3">
        <v>28009</v>
      </c>
      <c r="K276" s="3">
        <v>54023</v>
      </c>
      <c r="L276" s="2">
        <v>44987</v>
      </c>
      <c r="M276" s="1">
        <f>Table1[[#This Row],[Pull Dte]]-Table1[[#This Row],[Mfg Dte]]</f>
        <v>7491</v>
      </c>
      <c r="N276" s="7">
        <f>Table1[[#This Row],[Ac Tot Cyc Num]]/Table1[[#This Row],[Days since on Ops Dte]]</f>
        <v>3.7390201575223601</v>
      </c>
      <c r="O276" s="7">
        <f>Table1[[#This Row],[Ac Tot Tme Num]]/Table1[[#This Row],[Days since on Ops Dte]]</f>
        <v>7.2117207315445198</v>
      </c>
      <c r="P276" s="1">
        <f ca="1">INT((TODAY()-H276)/365)</f>
        <v>20</v>
      </c>
      <c r="Q276" s="1" t="s">
        <v>83</v>
      </c>
    </row>
    <row r="277" spans="1:17" x14ac:dyDescent="0.2">
      <c r="A277" s="1" t="s">
        <v>2</v>
      </c>
      <c r="B277" s="1" t="s">
        <v>25</v>
      </c>
      <c r="C277" s="1">
        <v>319</v>
      </c>
      <c r="D277" s="1">
        <v>319</v>
      </c>
      <c r="E277" s="1" t="s">
        <v>2</v>
      </c>
      <c r="F277" s="1" t="s">
        <v>26</v>
      </c>
      <c r="G277" s="1">
        <v>3147</v>
      </c>
      <c r="H277" s="2">
        <v>37497</v>
      </c>
      <c r="I277" s="2">
        <v>40178</v>
      </c>
      <c r="J277" s="3">
        <v>28394</v>
      </c>
      <c r="K277" s="3">
        <v>55856</v>
      </c>
      <c r="L277" s="2">
        <v>44987</v>
      </c>
      <c r="M277" s="1">
        <f>Table1[[#This Row],[Pull Dte]]-Table1[[#This Row],[Mfg Dte]]</f>
        <v>7490</v>
      </c>
      <c r="N277" s="7">
        <f>Table1[[#This Row],[Ac Tot Cyc Num]]/Table1[[#This Row],[Days since on Ops Dte]]</f>
        <v>3.790921228304406</v>
      </c>
      <c r="O277" s="7">
        <f>Table1[[#This Row],[Ac Tot Tme Num]]/Table1[[#This Row],[Days since on Ops Dte]]</f>
        <v>7.4574098798397861</v>
      </c>
      <c r="P277" s="1">
        <f ca="1">INT((TODAY()-H277)/365)</f>
        <v>20</v>
      </c>
      <c r="Q277" s="1" t="s">
        <v>83</v>
      </c>
    </row>
    <row r="278" spans="1:17" x14ac:dyDescent="0.2">
      <c r="A278" s="1" t="s">
        <v>2</v>
      </c>
      <c r="B278" s="1" t="s">
        <v>25</v>
      </c>
      <c r="C278" s="1">
        <v>319</v>
      </c>
      <c r="D278" s="1">
        <v>319</v>
      </c>
      <c r="E278" s="1" t="s">
        <v>2</v>
      </c>
      <c r="F278" s="1" t="s">
        <v>26</v>
      </c>
      <c r="G278" s="1">
        <v>3148</v>
      </c>
      <c r="H278" s="2">
        <v>37522</v>
      </c>
      <c r="I278" s="2">
        <v>40178</v>
      </c>
      <c r="J278" s="3">
        <v>28347</v>
      </c>
      <c r="K278" s="3">
        <v>55599</v>
      </c>
      <c r="L278" s="2">
        <v>44987</v>
      </c>
      <c r="M278" s="1">
        <f>Table1[[#This Row],[Pull Dte]]-Table1[[#This Row],[Mfg Dte]]</f>
        <v>7465</v>
      </c>
      <c r="N278" s="7">
        <f>Table1[[#This Row],[Ac Tot Cyc Num]]/Table1[[#This Row],[Days since on Ops Dte]]</f>
        <v>3.7973208305425317</v>
      </c>
      <c r="O278" s="7">
        <f>Table1[[#This Row],[Ac Tot Tme Num]]/Table1[[#This Row],[Days since on Ops Dte]]</f>
        <v>7.4479571332886803</v>
      </c>
      <c r="P278" s="1">
        <f ca="1">INT((TODAY()-H278)/365)</f>
        <v>20</v>
      </c>
      <c r="Q278" s="1" t="s">
        <v>83</v>
      </c>
    </row>
    <row r="279" spans="1:17" x14ac:dyDescent="0.2">
      <c r="A279" s="1" t="s">
        <v>2</v>
      </c>
      <c r="B279" s="1" t="s">
        <v>25</v>
      </c>
      <c r="C279" s="1">
        <v>319</v>
      </c>
      <c r="D279" s="1">
        <v>319</v>
      </c>
      <c r="E279" s="1" t="s">
        <v>2</v>
      </c>
      <c r="F279" s="1" t="s">
        <v>26</v>
      </c>
      <c r="G279" s="1">
        <v>3149</v>
      </c>
      <c r="H279" s="2">
        <v>37524</v>
      </c>
      <c r="I279" s="2">
        <v>40178</v>
      </c>
      <c r="J279" s="3">
        <v>28083</v>
      </c>
      <c r="K279" s="3">
        <v>55203</v>
      </c>
      <c r="L279" s="2">
        <v>44987</v>
      </c>
      <c r="M279" s="1">
        <f>Table1[[#This Row],[Pull Dte]]-Table1[[#This Row],[Mfg Dte]]</f>
        <v>7463</v>
      </c>
      <c r="N279" s="7">
        <f>Table1[[#This Row],[Ac Tot Cyc Num]]/Table1[[#This Row],[Days since on Ops Dte]]</f>
        <v>3.7629639555138685</v>
      </c>
      <c r="O279" s="7">
        <f>Table1[[#This Row],[Ac Tot Tme Num]]/Table1[[#This Row],[Days since on Ops Dte]]</f>
        <v>7.3968913305641166</v>
      </c>
      <c r="P279" s="1">
        <f ca="1">INT((TODAY()-H279)/365)</f>
        <v>20</v>
      </c>
      <c r="Q279" s="1" t="s">
        <v>83</v>
      </c>
    </row>
    <row r="280" spans="1:17" x14ac:dyDescent="0.2">
      <c r="A280" s="1" t="s">
        <v>2</v>
      </c>
      <c r="B280" s="1" t="s">
        <v>25</v>
      </c>
      <c r="C280" s="1">
        <v>319</v>
      </c>
      <c r="D280" s="1">
        <v>319</v>
      </c>
      <c r="E280" s="1" t="s">
        <v>2</v>
      </c>
      <c r="F280" s="1" t="s">
        <v>26</v>
      </c>
      <c r="G280" s="1">
        <v>3151</v>
      </c>
      <c r="H280" s="2">
        <v>37539</v>
      </c>
      <c r="I280" s="2">
        <v>40178</v>
      </c>
      <c r="J280" s="3">
        <v>24009</v>
      </c>
      <c r="K280" s="3">
        <v>45865</v>
      </c>
      <c r="L280" s="2">
        <v>44987</v>
      </c>
      <c r="M280" s="1">
        <f>Table1[[#This Row],[Pull Dte]]-Table1[[#This Row],[Mfg Dte]]</f>
        <v>7448</v>
      </c>
      <c r="N280" s="7">
        <f>Table1[[#This Row],[Ac Tot Cyc Num]]/Table1[[#This Row],[Days since on Ops Dte]]</f>
        <v>3.2235499462943071</v>
      </c>
      <c r="O280" s="7">
        <f>Table1[[#This Row],[Ac Tot Tme Num]]/Table1[[#This Row],[Days since on Ops Dte]]</f>
        <v>6.1580290010741141</v>
      </c>
      <c r="P280" s="1">
        <f ca="1">INT((TODAY()-H280)/365)</f>
        <v>20</v>
      </c>
      <c r="Q280" s="1" t="s">
        <v>83</v>
      </c>
    </row>
    <row r="281" spans="1:17" x14ac:dyDescent="0.2">
      <c r="A281" s="1" t="s">
        <v>2</v>
      </c>
      <c r="B281" s="1" t="s">
        <v>25</v>
      </c>
      <c r="C281" s="1">
        <v>319</v>
      </c>
      <c r="D281" s="1">
        <v>319</v>
      </c>
      <c r="E281" s="1" t="s">
        <v>2</v>
      </c>
      <c r="F281" s="1" t="s">
        <v>26</v>
      </c>
      <c r="G281" s="1">
        <v>3152</v>
      </c>
      <c r="H281" s="2">
        <v>37551</v>
      </c>
      <c r="I281" s="2">
        <v>40178</v>
      </c>
      <c r="J281" s="3">
        <v>24385</v>
      </c>
      <c r="K281" s="3">
        <v>46066</v>
      </c>
      <c r="L281" s="2">
        <v>44987</v>
      </c>
      <c r="M281" s="1">
        <f>Table1[[#This Row],[Pull Dte]]-Table1[[#This Row],[Mfg Dte]]</f>
        <v>7436</v>
      </c>
      <c r="N281" s="7">
        <f>Table1[[#This Row],[Ac Tot Cyc Num]]/Table1[[#This Row],[Days since on Ops Dte]]</f>
        <v>3.2793168370091448</v>
      </c>
      <c r="O281" s="7">
        <f>Table1[[#This Row],[Ac Tot Tme Num]]/Table1[[#This Row],[Days since on Ops Dte]]</f>
        <v>6.1949973103819254</v>
      </c>
      <c r="P281" s="1">
        <f ca="1">INT((TODAY()-H281)/365)</f>
        <v>20</v>
      </c>
      <c r="Q281" s="1" t="s">
        <v>83</v>
      </c>
    </row>
    <row r="282" spans="1:17" x14ac:dyDescent="0.2">
      <c r="A282" s="1" t="s">
        <v>2</v>
      </c>
      <c r="B282" s="1" t="s">
        <v>25</v>
      </c>
      <c r="C282" s="1">
        <v>319</v>
      </c>
      <c r="D282" s="1">
        <v>319</v>
      </c>
      <c r="E282" s="1" t="s">
        <v>2</v>
      </c>
      <c r="F282" s="1" t="s">
        <v>26</v>
      </c>
      <c r="G282" s="1">
        <v>3153</v>
      </c>
      <c r="H282" s="2">
        <v>37554</v>
      </c>
      <c r="I282" s="2">
        <v>40178</v>
      </c>
      <c r="J282" s="3">
        <v>28416</v>
      </c>
      <c r="K282" s="3">
        <v>55855</v>
      </c>
      <c r="L282" s="2">
        <v>44987</v>
      </c>
      <c r="M282" s="1">
        <f>Table1[[#This Row],[Pull Dte]]-Table1[[#This Row],[Mfg Dte]]</f>
        <v>7433</v>
      </c>
      <c r="N282" s="7">
        <f>Table1[[#This Row],[Ac Tot Cyc Num]]/Table1[[#This Row],[Days since on Ops Dte]]</f>
        <v>3.8229517018700392</v>
      </c>
      <c r="O282" s="7">
        <f>Table1[[#This Row],[Ac Tot Tme Num]]/Table1[[#This Row],[Days since on Ops Dte]]</f>
        <v>7.5144625319521055</v>
      </c>
      <c r="P282" s="1">
        <f ca="1">INT((TODAY()-H282)/365)</f>
        <v>20</v>
      </c>
      <c r="Q282" s="1" t="s">
        <v>83</v>
      </c>
    </row>
    <row r="283" spans="1:17" x14ac:dyDescent="0.2">
      <c r="A283" s="1" t="s">
        <v>2</v>
      </c>
      <c r="B283" s="1" t="s">
        <v>25</v>
      </c>
      <c r="C283" s="1">
        <v>319</v>
      </c>
      <c r="D283" s="1">
        <v>319</v>
      </c>
      <c r="E283" s="1" t="s">
        <v>2</v>
      </c>
      <c r="F283" s="1" t="s">
        <v>26</v>
      </c>
      <c r="G283" s="1">
        <v>3154</v>
      </c>
      <c r="H283" s="2">
        <v>37567</v>
      </c>
      <c r="I283" s="2">
        <v>40178</v>
      </c>
      <c r="J283" s="3">
        <v>22974</v>
      </c>
      <c r="K283" s="3">
        <v>43943</v>
      </c>
      <c r="L283" s="2">
        <v>44987</v>
      </c>
      <c r="M283" s="1">
        <f>Table1[[#This Row],[Pull Dte]]-Table1[[#This Row],[Mfg Dte]]</f>
        <v>7420</v>
      </c>
      <c r="N283" s="7">
        <f>Table1[[#This Row],[Ac Tot Cyc Num]]/Table1[[#This Row],[Days since on Ops Dte]]</f>
        <v>3.0962264150943395</v>
      </c>
      <c r="O283" s="7">
        <f>Table1[[#This Row],[Ac Tot Tme Num]]/Table1[[#This Row],[Days since on Ops Dte]]</f>
        <v>5.922237196765499</v>
      </c>
      <c r="P283" s="1">
        <f ca="1">INT((TODAY()-H283)/365)</f>
        <v>20</v>
      </c>
      <c r="Q283" s="1" t="s">
        <v>83</v>
      </c>
    </row>
    <row r="284" spans="1:17" x14ac:dyDescent="0.2">
      <c r="A284" s="1" t="s">
        <v>2</v>
      </c>
      <c r="B284" s="1" t="s">
        <v>25</v>
      </c>
      <c r="C284" s="1">
        <v>319</v>
      </c>
      <c r="D284" s="1">
        <v>319</v>
      </c>
      <c r="E284" s="1" t="s">
        <v>2</v>
      </c>
      <c r="F284" s="1" t="s">
        <v>26</v>
      </c>
      <c r="G284" s="1">
        <v>3155</v>
      </c>
      <c r="H284" s="2">
        <v>37574</v>
      </c>
      <c r="I284" s="2">
        <v>40178</v>
      </c>
      <c r="J284" s="3">
        <v>28225</v>
      </c>
      <c r="K284" s="3">
        <v>55077</v>
      </c>
      <c r="L284" s="2">
        <v>44987</v>
      </c>
      <c r="M284" s="1">
        <f>Table1[[#This Row],[Pull Dte]]-Table1[[#This Row],[Mfg Dte]]</f>
        <v>7413</v>
      </c>
      <c r="N284" s="7">
        <f>Table1[[#This Row],[Ac Tot Cyc Num]]/Table1[[#This Row],[Days since on Ops Dte]]</f>
        <v>3.8075003372453797</v>
      </c>
      <c r="O284" s="7">
        <f>Table1[[#This Row],[Ac Tot Tme Num]]/Table1[[#This Row],[Days since on Ops Dte]]</f>
        <v>7.4297855119384861</v>
      </c>
      <c r="P284" s="1">
        <f ca="1">INT((TODAY()-H284)/365)</f>
        <v>20</v>
      </c>
      <c r="Q284" s="1" t="s">
        <v>83</v>
      </c>
    </row>
    <row r="285" spans="1:17" x14ac:dyDescent="0.2">
      <c r="A285" s="1" t="s">
        <v>2</v>
      </c>
      <c r="B285" s="1" t="s">
        <v>25</v>
      </c>
      <c r="C285" s="1">
        <v>319</v>
      </c>
      <c r="D285" s="1">
        <v>319</v>
      </c>
      <c r="E285" s="1" t="s">
        <v>2</v>
      </c>
      <c r="F285" s="1" t="s">
        <v>26</v>
      </c>
      <c r="G285" s="1">
        <v>3157</v>
      </c>
      <c r="H285" s="2">
        <v>37609</v>
      </c>
      <c r="I285" s="2">
        <v>40178</v>
      </c>
      <c r="J285" s="3">
        <v>27967</v>
      </c>
      <c r="K285" s="3">
        <v>54585</v>
      </c>
      <c r="L285" s="2">
        <v>44987</v>
      </c>
      <c r="M285" s="1">
        <f>Table1[[#This Row],[Pull Dte]]-Table1[[#This Row],[Mfg Dte]]</f>
        <v>7378</v>
      </c>
      <c r="N285" s="7">
        <f>Table1[[#This Row],[Ac Tot Cyc Num]]/Table1[[#This Row],[Days since on Ops Dte]]</f>
        <v>3.7905936568175655</v>
      </c>
      <c r="O285" s="7">
        <f>Table1[[#This Row],[Ac Tot Tme Num]]/Table1[[#This Row],[Days since on Ops Dte]]</f>
        <v>7.3983464353483326</v>
      </c>
      <c r="P285" s="1">
        <f ca="1">INT((TODAY()-H285)/365)</f>
        <v>20</v>
      </c>
      <c r="Q285" s="1" t="s">
        <v>83</v>
      </c>
    </row>
    <row r="286" spans="1:17" x14ac:dyDescent="0.2">
      <c r="A286" s="1" t="s">
        <v>2</v>
      </c>
      <c r="B286" s="1" t="s">
        <v>25</v>
      </c>
      <c r="C286" s="1">
        <v>319</v>
      </c>
      <c r="D286" s="1">
        <v>319</v>
      </c>
      <c r="E286" s="1" t="s">
        <v>2</v>
      </c>
      <c r="F286" s="1" t="s">
        <v>26</v>
      </c>
      <c r="G286" s="1">
        <v>3158</v>
      </c>
      <c r="H286" s="2">
        <v>37698</v>
      </c>
      <c r="I286" s="2">
        <v>40178</v>
      </c>
      <c r="J286" s="3">
        <v>26481</v>
      </c>
      <c r="K286" s="3">
        <v>51393</v>
      </c>
      <c r="L286" s="2">
        <v>44987</v>
      </c>
      <c r="M286" s="1">
        <f>Table1[[#This Row],[Pull Dte]]-Table1[[#This Row],[Mfg Dte]]</f>
        <v>7289</v>
      </c>
      <c r="N286" s="7">
        <f>Table1[[#This Row],[Ac Tot Cyc Num]]/Table1[[#This Row],[Days since on Ops Dte]]</f>
        <v>3.6330086431609274</v>
      </c>
      <c r="O286" s="7">
        <f>Table1[[#This Row],[Ac Tot Tme Num]]/Table1[[#This Row],[Days since on Ops Dte]]</f>
        <v>7.0507614213197973</v>
      </c>
      <c r="P286" s="1">
        <f ca="1">INT((TODAY()-H286)/365)</f>
        <v>20</v>
      </c>
      <c r="Q286" s="1" t="s">
        <v>83</v>
      </c>
    </row>
    <row r="287" spans="1:17" x14ac:dyDescent="0.2">
      <c r="A287" s="1" t="s">
        <v>2</v>
      </c>
      <c r="B287" s="1" t="s">
        <v>25</v>
      </c>
      <c r="C287" s="1">
        <v>319</v>
      </c>
      <c r="D287" s="1">
        <v>319</v>
      </c>
      <c r="E287" s="1" t="s">
        <v>2</v>
      </c>
      <c r="F287" s="1" t="s">
        <v>26</v>
      </c>
      <c r="G287" s="1">
        <v>3159</v>
      </c>
      <c r="H287" s="2">
        <v>37678</v>
      </c>
      <c r="I287" s="2">
        <v>40178</v>
      </c>
      <c r="J287" s="3">
        <v>27819</v>
      </c>
      <c r="K287" s="3">
        <v>54492</v>
      </c>
      <c r="L287" s="2">
        <v>44987</v>
      </c>
      <c r="M287" s="1">
        <f>Table1[[#This Row],[Pull Dte]]-Table1[[#This Row],[Mfg Dte]]</f>
        <v>7309</v>
      </c>
      <c r="N287" s="7">
        <f>Table1[[#This Row],[Ac Tot Cyc Num]]/Table1[[#This Row],[Days since on Ops Dte]]</f>
        <v>3.8061294294705159</v>
      </c>
      <c r="O287" s="7">
        <f>Table1[[#This Row],[Ac Tot Tme Num]]/Table1[[#This Row],[Days since on Ops Dte]]</f>
        <v>7.4554658640032834</v>
      </c>
      <c r="P287" s="1">
        <f ca="1">INT((TODAY()-H287)/365)</f>
        <v>20</v>
      </c>
      <c r="Q287" s="1" t="s">
        <v>83</v>
      </c>
    </row>
    <row r="288" spans="1:17" x14ac:dyDescent="0.2">
      <c r="A288" s="1" t="s">
        <v>2</v>
      </c>
      <c r="B288" s="1" t="s">
        <v>25</v>
      </c>
      <c r="C288" s="1">
        <v>319</v>
      </c>
      <c r="D288" s="1">
        <v>319</v>
      </c>
      <c r="E288" s="1" t="s">
        <v>2</v>
      </c>
      <c r="F288" s="1" t="s">
        <v>26</v>
      </c>
      <c r="G288" s="1">
        <v>3160</v>
      </c>
      <c r="H288" s="2">
        <v>37749</v>
      </c>
      <c r="I288" s="2">
        <v>40178</v>
      </c>
      <c r="J288" s="3">
        <v>27593</v>
      </c>
      <c r="K288" s="3">
        <v>53588</v>
      </c>
      <c r="L288" s="2">
        <v>44987</v>
      </c>
      <c r="M288" s="1">
        <f>Table1[[#This Row],[Pull Dte]]-Table1[[#This Row],[Mfg Dte]]</f>
        <v>7238</v>
      </c>
      <c r="N288" s="7">
        <f>Table1[[#This Row],[Ac Tot Cyc Num]]/Table1[[#This Row],[Days since on Ops Dte]]</f>
        <v>3.8122409505388228</v>
      </c>
      <c r="O288" s="7">
        <f>Table1[[#This Row],[Ac Tot Tme Num]]/Table1[[#This Row],[Days since on Ops Dte]]</f>
        <v>7.4037026802984247</v>
      </c>
      <c r="P288" s="1">
        <f ca="1">INT((TODAY()-H288)/365)</f>
        <v>19</v>
      </c>
      <c r="Q288" s="1" t="s">
        <v>83</v>
      </c>
    </row>
    <row r="289" spans="1:17" x14ac:dyDescent="0.2">
      <c r="A289" s="1" t="s">
        <v>2</v>
      </c>
      <c r="B289" s="1" t="s">
        <v>25</v>
      </c>
      <c r="C289" s="1">
        <v>319</v>
      </c>
      <c r="D289" s="1">
        <v>319</v>
      </c>
      <c r="E289" s="1" t="s">
        <v>2</v>
      </c>
      <c r="F289" s="1" t="s">
        <v>26</v>
      </c>
      <c r="G289" s="1">
        <v>3161</v>
      </c>
      <c r="H289" s="2">
        <v>37762</v>
      </c>
      <c r="I289" s="2">
        <v>40178</v>
      </c>
      <c r="J289" s="3">
        <v>26186</v>
      </c>
      <c r="K289" s="3">
        <v>50967</v>
      </c>
      <c r="L289" s="2">
        <v>44987</v>
      </c>
      <c r="M289" s="1">
        <f>Table1[[#This Row],[Pull Dte]]-Table1[[#This Row],[Mfg Dte]]</f>
        <v>7225</v>
      </c>
      <c r="N289" s="7">
        <f>Table1[[#This Row],[Ac Tot Cyc Num]]/Table1[[#This Row],[Days since on Ops Dte]]</f>
        <v>3.6243598615916954</v>
      </c>
      <c r="O289" s="7">
        <f>Table1[[#This Row],[Ac Tot Tme Num]]/Table1[[#This Row],[Days since on Ops Dte]]</f>
        <v>7.0542560553633216</v>
      </c>
      <c r="P289" s="1">
        <f ca="1">INT((TODAY()-H289)/365)</f>
        <v>19</v>
      </c>
      <c r="Q289" s="1" t="s">
        <v>83</v>
      </c>
    </row>
    <row r="290" spans="1:17" x14ac:dyDescent="0.2">
      <c r="A290" s="1" t="s">
        <v>2</v>
      </c>
      <c r="B290" s="1" t="s">
        <v>25</v>
      </c>
      <c r="C290" s="1">
        <v>319</v>
      </c>
      <c r="D290" s="1">
        <v>319</v>
      </c>
      <c r="E290" s="1" t="s">
        <v>2</v>
      </c>
      <c r="F290" s="1" t="s">
        <v>26</v>
      </c>
      <c r="G290" s="1">
        <v>3162</v>
      </c>
      <c r="H290" s="2">
        <v>37777</v>
      </c>
      <c r="I290" s="2">
        <v>40178</v>
      </c>
      <c r="J290" s="3">
        <v>18738</v>
      </c>
      <c r="K290" s="3">
        <v>35143</v>
      </c>
      <c r="L290" s="2">
        <v>44987</v>
      </c>
      <c r="M290" s="1">
        <f>Table1[[#This Row],[Pull Dte]]-Table1[[#This Row],[Mfg Dte]]</f>
        <v>7210</v>
      </c>
      <c r="N290" s="7">
        <f>Table1[[#This Row],[Ac Tot Cyc Num]]/Table1[[#This Row],[Days since on Ops Dte]]</f>
        <v>2.598890429958391</v>
      </c>
      <c r="O290" s="7">
        <f>Table1[[#This Row],[Ac Tot Tme Num]]/Table1[[#This Row],[Days since on Ops Dte]]</f>
        <v>4.8742024965325932</v>
      </c>
      <c r="P290" s="1">
        <f ca="1">INT((TODAY()-H290)/365)</f>
        <v>19</v>
      </c>
      <c r="Q290" s="1" t="s">
        <v>83</v>
      </c>
    </row>
    <row r="291" spans="1:17" x14ac:dyDescent="0.2">
      <c r="A291" s="1" t="s">
        <v>2</v>
      </c>
      <c r="B291" s="1" t="s">
        <v>25</v>
      </c>
      <c r="C291" s="1">
        <v>319</v>
      </c>
      <c r="D291" s="1">
        <v>319</v>
      </c>
      <c r="E291" s="1" t="s">
        <v>2</v>
      </c>
      <c r="F291" s="1" t="s">
        <v>26</v>
      </c>
      <c r="G291" s="1">
        <v>3163</v>
      </c>
      <c r="H291" s="2">
        <v>37792</v>
      </c>
      <c r="I291" s="2">
        <v>40178</v>
      </c>
      <c r="J291" s="3">
        <v>23368</v>
      </c>
      <c r="K291" s="3">
        <v>44864</v>
      </c>
      <c r="L291" s="2">
        <v>44987</v>
      </c>
      <c r="M291" s="1">
        <f>Table1[[#This Row],[Pull Dte]]-Table1[[#This Row],[Mfg Dte]]</f>
        <v>7195</v>
      </c>
      <c r="N291" s="7">
        <f>Table1[[#This Row],[Ac Tot Cyc Num]]/Table1[[#This Row],[Days since on Ops Dte]]</f>
        <v>3.2478109798471162</v>
      </c>
      <c r="O291" s="7">
        <f>Table1[[#This Row],[Ac Tot Tme Num]]/Table1[[#This Row],[Days since on Ops Dte]]</f>
        <v>6.2354412786657401</v>
      </c>
      <c r="P291" s="1">
        <f ca="1">INT((TODAY()-H291)/365)</f>
        <v>19</v>
      </c>
      <c r="Q291" s="1" t="s">
        <v>83</v>
      </c>
    </row>
    <row r="292" spans="1:17" x14ac:dyDescent="0.2">
      <c r="A292" s="1" t="s">
        <v>2</v>
      </c>
      <c r="B292" s="1" t="s">
        <v>25</v>
      </c>
      <c r="C292" s="1">
        <v>319</v>
      </c>
      <c r="D292" s="1">
        <v>319</v>
      </c>
      <c r="E292" s="1" t="s">
        <v>2</v>
      </c>
      <c r="F292" s="1" t="s">
        <v>26</v>
      </c>
      <c r="G292" s="1">
        <v>3164</v>
      </c>
      <c r="H292" s="2">
        <v>37799</v>
      </c>
      <c r="I292" s="2">
        <v>40178</v>
      </c>
      <c r="J292" s="3">
        <v>26111</v>
      </c>
      <c r="K292" s="3">
        <v>50768</v>
      </c>
      <c r="L292" s="2">
        <v>44987</v>
      </c>
      <c r="M292" s="1">
        <f>Table1[[#This Row],[Pull Dte]]-Table1[[#This Row],[Mfg Dte]]</f>
        <v>7188</v>
      </c>
      <c r="N292" s="7">
        <f>Table1[[#This Row],[Ac Tot Cyc Num]]/Table1[[#This Row],[Days since on Ops Dte]]</f>
        <v>3.6325820812465222</v>
      </c>
      <c r="O292" s="7">
        <f>Table1[[#This Row],[Ac Tot Tme Num]]/Table1[[#This Row],[Days since on Ops Dte]]</f>
        <v>7.0628825820812464</v>
      </c>
      <c r="P292" s="1">
        <f ca="1">INT((TODAY()-H292)/365)</f>
        <v>19</v>
      </c>
      <c r="Q292" s="1" t="s">
        <v>83</v>
      </c>
    </row>
    <row r="293" spans="1:17" x14ac:dyDescent="0.2">
      <c r="A293" s="1" t="s">
        <v>2</v>
      </c>
      <c r="B293" s="1" t="s">
        <v>25</v>
      </c>
      <c r="C293" s="1">
        <v>319</v>
      </c>
      <c r="D293" s="1">
        <v>319</v>
      </c>
      <c r="E293" s="1" t="s">
        <v>2</v>
      </c>
      <c r="F293" s="1" t="s">
        <v>26</v>
      </c>
      <c r="G293" s="1">
        <v>3165</v>
      </c>
      <c r="H293" s="2">
        <v>37838</v>
      </c>
      <c r="I293" s="2">
        <v>40178</v>
      </c>
      <c r="J293" s="3">
        <v>27548</v>
      </c>
      <c r="K293" s="3">
        <v>53052</v>
      </c>
      <c r="L293" s="2">
        <v>44987</v>
      </c>
      <c r="M293" s="1">
        <f>Table1[[#This Row],[Pull Dte]]-Table1[[#This Row],[Mfg Dte]]</f>
        <v>7149</v>
      </c>
      <c r="N293" s="7">
        <f>Table1[[#This Row],[Ac Tot Cyc Num]]/Table1[[#This Row],[Days since on Ops Dte]]</f>
        <v>3.8534060707791298</v>
      </c>
      <c r="O293" s="7">
        <f>Table1[[#This Row],[Ac Tot Tme Num]]/Table1[[#This Row],[Days since on Ops Dte]]</f>
        <v>7.4208980276961816</v>
      </c>
      <c r="P293" s="1">
        <f ca="1">INT((TODAY()-H293)/365)</f>
        <v>19</v>
      </c>
      <c r="Q293" s="1" t="s">
        <v>83</v>
      </c>
    </row>
    <row r="294" spans="1:17" x14ac:dyDescent="0.2">
      <c r="A294" s="1" t="s">
        <v>2</v>
      </c>
      <c r="B294" s="1" t="s">
        <v>25</v>
      </c>
      <c r="C294" s="1">
        <v>319</v>
      </c>
      <c r="D294" s="1">
        <v>319</v>
      </c>
      <c r="E294" s="1" t="s">
        <v>2</v>
      </c>
      <c r="F294" s="1" t="s">
        <v>26</v>
      </c>
      <c r="G294" s="1">
        <v>3166</v>
      </c>
      <c r="H294" s="2">
        <v>37868</v>
      </c>
      <c r="I294" s="2">
        <v>40178</v>
      </c>
      <c r="J294" s="3">
        <v>27321</v>
      </c>
      <c r="K294" s="3">
        <v>52873</v>
      </c>
      <c r="L294" s="2">
        <v>44987</v>
      </c>
      <c r="M294" s="1">
        <f>Table1[[#This Row],[Pull Dte]]-Table1[[#This Row],[Mfg Dte]]</f>
        <v>7119</v>
      </c>
      <c r="N294" s="7">
        <f>Table1[[#This Row],[Ac Tot Cyc Num]]/Table1[[#This Row],[Days since on Ops Dte]]</f>
        <v>3.8377581120943951</v>
      </c>
      <c r="O294" s="7">
        <f>Table1[[#This Row],[Ac Tot Tme Num]]/Table1[[#This Row],[Days since on Ops Dte]]</f>
        <v>7.4270262677342327</v>
      </c>
      <c r="P294" s="1">
        <f ca="1">INT((TODAY()-H294)/365)</f>
        <v>19</v>
      </c>
      <c r="Q294" s="1" t="s">
        <v>83</v>
      </c>
    </row>
    <row r="295" spans="1:17" x14ac:dyDescent="0.2">
      <c r="A295" s="1" t="s">
        <v>2</v>
      </c>
      <c r="B295" s="1" t="s">
        <v>25</v>
      </c>
      <c r="C295" s="1">
        <v>319</v>
      </c>
      <c r="D295" s="1">
        <v>319</v>
      </c>
      <c r="E295" s="1" t="s">
        <v>2</v>
      </c>
      <c r="F295" s="1" t="s">
        <v>26</v>
      </c>
      <c r="G295" s="1">
        <v>3168</v>
      </c>
      <c r="H295" s="2">
        <v>37903</v>
      </c>
      <c r="I295" s="2">
        <v>40178</v>
      </c>
      <c r="J295" s="3">
        <v>26547</v>
      </c>
      <c r="K295" s="3">
        <v>51557</v>
      </c>
      <c r="L295" s="2">
        <v>44987</v>
      </c>
      <c r="M295" s="1">
        <f>Table1[[#This Row],[Pull Dte]]-Table1[[#This Row],[Mfg Dte]]</f>
        <v>7084</v>
      </c>
      <c r="N295" s="7">
        <f>Table1[[#This Row],[Ac Tot Cyc Num]]/Table1[[#This Row],[Days since on Ops Dte]]</f>
        <v>3.7474590626764539</v>
      </c>
      <c r="O295" s="7">
        <f>Table1[[#This Row],[Ac Tot Tme Num]]/Table1[[#This Row],[Days since on Ops Dte]]</f>
        <v>7.2779503105590067</v>
      </c>
      <c r="P295" s="1">
        <f ca="1">INT((TODAY()-H295)/365)</f>
        <v>19</v>
      </c>
      <c r="Q295" s="1" t="s">
        <v>83</v>
      </c>
    </row>
    <row r="296" spans="1:17" x14ac:dyDescent="0.2">
      <c r="A296" s="1" t="s">
        <v>2</v>
      </c>
      <c r="B296" s="1" t="s">
        <v>25</v>
      </c>
      <c r="C296" s="1">
        <v>319</v>
      </c>
      <c r="D296" s="1">
        <v>319</v>
      </c>
      <c r="E296" s="1" t="s">
        <v>2</v>
      </c>
      <c r="F296" s="1" t="s">
        <v>26</v>
      </c>
      <c r="G296" s="1">
        <v>3169</v>
      </c>
      <c r="H296" s="2">
        <v>37932</v>
      </c>
      <c r="I296" s="2">
        <v>40178</v>
      </c>
      <c r="J296" s="3">
        <v>26952</v>
      </c>
      <c r="K296" s="3">
        <v>52214</v>
      </c>
      <c r="L296" s="2">
        <v>44987</v>
      </c>
      <c r="M296" s="1">
        <f>Table1[[#This Row],[Pull Dte]]-Table1[[#This Row],[Mfg Dte]]</f>
        <v>7055</v>
      </c>
      <c r="N296" s="7">
        <f>Table1[[#This Row],[Ac Tot Cyc Num]]/Table1[[#This Row],[Days since on Ops Dte]]</f>
        <v>3.820269312544295</v>
      </c>
      <c r="O296" s="7">
        <f>Table1[[#This Row],[Ac Tot Tme Num]]/Table1[[#This Row],[Days since on Ops Dte]]</f>
        <v>7.40099220411056</v>
      </c>
      <c r="P296" s="1">
        <f ca="1">INT((TODAY()-H296)/365)</f>
        <v>19</v>
      </c>
      <c r="Q296" s="1" t="s">
        <v>83</v>
      </c>
    </row>
    <row r="297" spans="1:17" x14ac:dyDescent="0.2">
      <c r="A297" s="1" t="s">
        <v>2</v>
      </c>
      <c r="B297" s="1" t="s">
        <v>25</v>
      </c>
      <c r="C297" s="1">
        <v>319</v>
      </c>
      <c r="D297" s="1">
        <v>319</v>
      </c>
      <c r="E297" s="1" t="s">
        <v>2</v>
      </c>
      <c r="F297" s="1" t="s">
        <v>26</v>
      </c>
      <c r="G297" s="1">
        <v>3170</v>
      </c>
      <c r="H297" s="2">
        <v>37974</v>
      </c>
      <c r="I297" s="2">
        <v>40178</v>
      </c>
      <c r="J297" s="3">
        <v>27307</v>
      </c>
      <c r="K297" s="3">
        <v>52531</v>
      </c>
      <c r="L297" s="2">
        <v>44987</v>
      </c>
      <c r="M297" s="1">
        <f>Table1[[#This Row],[Pull Dte]]-Table1[[#This Row],[Mfg Dte]]</f>
        <v>7013</v>
      </c>
      <c r="N297" s="7">
        <f>Table1[[#This Row],[Ac Tot Cyc Num]]/Table1[[#This Row],[Days since on Ops Dte]]</f>
        <v>3.89376871524312</v>
      </c>
      <c r="O297" s="7">
        <f>Table1[[#This Row],[Ac Tot Tme Num]]/Table1[[#This Row],[Days since on Ops Dte]]</f>
        <v>7.4905176101525734</v>
      </c>
      <c r="P297" s="1">
        <f ca="1">INT((TODAY()-H297)/365)</f>
        <v>19</v>
      </c>
      <c r="Q297" s="1" t="s">
        <v>83</v>
      </c>
    </row>
    <row r="298" spans="1:17" x14ac:dyDescent="0.2">
      <c r="A298" s="1" t="s">
        <v>2</v>
      </c>
      <c r="B298" s="1" t="s">
        <v>25</v>
      </c>
      <c r="C298" s="1">
        <v>319</v>
      </c>
      <c r="D298" s="1">
        <v>319</v>
      </c>
      <c r="E298" s="1" t="s">
        <v>2</v>
      </c>
      <c r="F298" s="1" t="s">
        <v>26</v>
      </c>
      <c r="G298" s="1">
        <v>3171</v>
      </c>
      <c r="H298" s="2">
        <v>37967</v>
      </c>
      <c r="I298" s="2">
        <v>40178</v>
      </c>
      <c r="J298" s="3">
        <v>26064</v>
      </c>
      <c r="K298" s="3">
        <v>50967</v>
      </c>
      <c r="L298" s="2">
        <v>44987</v>
      </c>
      <c r="M298" s="1">
        <f>Table1[[#This Row],[Pull Dte]]-Table1[[#This Row],[Mfg Dte]]</f>
        <v>7020</v>
      </c>
      <c r="N298" s="7">
        <f>Table1[[#This Row],[Ac Tot Cyc Num]]/Table1[[#This Row],[Days since on Ops Dte]]</f>
        <v>3.712820512820513</v>
      </c>
      <c r="O298" s="7">
        <f>Table1[[#This Row],[Ac Tot Tme Num]]/Table1[[#This Row],[Days since on Ops Dte]]</f>
        <v>7.2602564102564102</v>
      </c>
      <c r="P298" s="1">
        <f ca="1">INT((TODAY()-H298)/365)</f>
        <v>19</v>
      </c>
      <c r="Q298" s="1" t="s">
        <v>83</v>
      </c>
    </row>
    <row r="299" spans="1:17" x14ac:dyDescent="0.2">
      <c r="A299" s="1" t="s">
        <v>2</v>
      </c>
      <c r="B299" s="1" t="s">
        <v>27</v>
      </c>
      <c r="C299" s="1">
        <v>320</v>
      </c>
      <c r="D299" s="1">
        <v>320</v>
      </c>
      <c r="E299" s="1" t="s">
        <v>2</v>
      </c>
      <c r="F299" s="1" t="s">
        <v>6</v>
      </c>
      <c r="G299" s="1">
        <v>3209</v>
      </c>
      <c r="H299" s="2">
        <v>33086</v>
      </c>
      <c r="I299" s="2">
        <v>40178</v>
      </c>
      <c r="J299" s="3">
        <v>43487</v>
      </c>
      <c r="K299" s="3">
        <v>93851</v>
      </c>
      <c r="L299" s="2">
        <v>44987</v>
      </c>
      <c r="M299" s="1">
        <f>Table1[[#This Row],[Pull Dte]]-Table1[[#This Row],[Mfg Dte]]</f>
        <v>11901</v>
      </c>
      <c r="N299" s="7">
        <f>Table1[[#This Row],[Ac Tot Cyc Num]]/Table1[[#This Row],[Days since on Ops Dte]]</f>
        <v>3.6540626838080832</v>
      </c>
      <c r="O299" s="7">
        <f>Table1[[#This Row],[Ac Tot Tme Num]]/Table1[[#This Row],[Days since on Ops Dte]]</f>
        <v>7.885975968406016</v>
      </c>
      <c r="P299" s="1">
        <f ca="1">INT((TODAY()-H299)/365)</f>
        <v>32</v>
      </c>
      <c r="Q299" s="1" t="s">
        <v>83</v>
      </c>
    </row>
    <row r="300" spans="1:17" x14ac:dyDescent="0.2">
      <c r="A300" s="1" t="s">
        <v>2</v>
      </c>
      <c r="B300" s="1" t="s">
        <v>27</v>
      </c>
      <c r="C300" s="1">
        <v>320</v>
      </c>
      <c r="D300" s="1">
        <v>320</v>
      </c>
      <c r="E300" s="1" t="s">
        <v>2</v>
      </c>
      <c r="F300" s="1" t="s">
        <v>6</v>
      </c>
      <c r="G300" s="1">
        <v>3212</v>
      </c>
      <c r="H300" s="2">
        <v>33219</v>
      </c>
      <c r="I300" s="2">
        <v>40178</v>
      </c>
      <c r="J300" s="3">
        <v>43758</v>
      </c>
      <c r="K300" s="3">
        <v>94312</v>
      </c>
      <c r="L300" s="2">
        <v>44987</v>
      </c>
      <c r="M300" s="1">
        <f>Table1[[#This Row],[Pull Dte]]-Table1[[#This Row],[Mfg Dte]]</f>
        <v>11768</v>
      </c>
      <c r="N300" s="7">
        <f>Table1[[#This Row],[Ac Tot Cyc Num]]/Table1[[#This Row],[Days since on Ops Dte]]</f>
        <v>3.718388851121686</v>
      </c>
      <c r="O300" s="7">
        <f>Table1[[#This Row],[Ac Tot Tme Num]]/Table1[[#This Row],[Days since on Ops Dte]]</f>
        <v>8.0142760027192388</v>
      </c>
      <c r="P300" s="1">
        <f ca="1">INT((TODAY()-H300)/365)</f>
        <v>32</v>
      </c>
      <c r="Q300" s="1" t="s">
        <v>83</v>
      </c>
    </row>
    <row r="301" spans="1:17" x14ac:dyDescent="0.2">
      <c r="A301" s="1" t="s">
        <v>2</v>
      </c>
      <c r="B301" s="1" t="s">
        <v>27</v>
      </c>
      <c r="C301" s="1">
        <v>320</v>
      </c>
      <c r="D301" s="1">
        <v>320</v>
      </c>
      <c r="E301" s="1" t="s">
        <v>2</v>
      </c>
      <c r="F301" s="1" t="s">
        <v>6</v>
      </c>
      <c r="G301" s="1">
        <v>3217</v>
      </c>
      <c r="H301" s="2">
        <v>33331</v>
      </c>
      <c r="I301" s="2">
        <v>40178</v>
      </c>
      <c r="J301" s="3">
        <v>41600</v>
      </c>
      <c r="K301" s="3">
        <v>90141</v>
      </c>
      <c r="L301" s="2">
        <v>44987</v>
      </c>
      <c r="M301" s="1">
        <f>Table1[[#This Row],[Pull Dte]]-Table1[[#This Row],[Mfg Dte]]</f>
        <v>11656</v>
      </c>
      <c r="N301" s="7">
        <f>Table1[[#This Row],[Ac Tot Cyc Num]]/Table1[[#This Row],[Days since on Ops Dte]]</f>
        <v>3.568977350720659</v>
      </c>
      <c r="O301" s="7">
        <f>Table1[[#This Row],[Ac Tot Tme Num]]/Table1[[#This Row],[Days since on Ops Dte]]</f>
        <v>7.7334420041180509</v>
      </c>
      <c r="P301" s="1">
        <f ca="1">INT((TODAY()-H301)/365)</f>
        <v>31</v>
      </c>
      <c r="Q301" s="1" t="s">
        <v>83</v>
      </c>
    </row>
    <row r="302" spans="1:17" x14ac:dyDescent="0.2">
      <c r="A302" s="1" t="s">
        <v>2</v>
      </c>
      <c r="B302" s="1" t="s">
        <v>27</v>
      </c>
      <c r="C302" s="1">
        <v>320</v>
      </c>
      <c r="D302" s="1">
        <v>320</v>
      </c>
      <c r="E302" s="1" t="s">
        <v>2</v>
      </c>
      <c r="F302" s="1" t="s">
        <v>6</v>
      </c>
      <c r="G302" s="1">
        <v>3219</v>
      </c>
      <c r="H302" s="2">
        <v>33353</v>
      </c>
      <c r="I302" s="2">
        <v>40178</v>
      </c>
      <c r="J302" s="3">
        <v>41931</v>
      </c>
      <c r="K302" s="3">
        <v>90261</v>
      </c>
      <c r="L302" s="2">
        <v>44987</v>
      </c>
      <c r="M302" s="1">
        <f>Table1[[#This Row],[Pull Dte]]-Table1[[#This Row],[Mfg Dte]]</f>
        <v>11634</v>
      </c>
      <c r="N302" s="7">
        <f>Table1[[#This Row],[Ac Tot Cyc Num]]/Table1[[#This Row],[Days since on Ops Dte]]</f>
        <v>3.6041774110366167</v>
      </c>
      <c r="O302" s="7">
        <f>Table1[[#This Row],[Ac Tot Tme Num]]/Table1[[#This Row],[Days since on Ops Dte]]</f>
        <v>7.7583806085611142</v>
      </c>
      <c r="P302" s="1">
        <f ca="1">INT((TODAY()-H302)/365)</f>
        <v>31</v>
      </c>
      <c r="Q302" s="1" t="s">
        <v>83</v>
      </c>
    </row>
    <row r="303" spans="1:17" x14ac:dyDescent="0.2">
      <c r="A303" s="1" t="s">
        <v>2</v>
      </c>
      <c r="B303" s="1" t="s">
        <v>27</v>
      </c>
      <c r="C303" s="1">
        <v>320</v>
      </c>
      <c r="D303" s="1">
        <v>320</v>
      </c>
      <c r="E303" s="1" t="s">
        <v>2</v>
      </c>
      <c r="F303" s="1" t="s">
        <v>6</v>
      </c>
      <c r="G303" s="1">
        <v>3220</v>
      </c>
      <c r="H303" s="2">
        <v>33379</v>
      </c>
      <c r="I303" s="2">
        <v>40178</v>
      </c>
      <c r="J303" s="3">
        <v>42295</v>
      </c>
      <c r="K303" s="3">
        <v>91673</v>
      </c>
      <c r="L303" s="2">
        <v>44987</v>
      </c>
      <c r="M303" s="1">
        <f>Table1[[#This Row],[Pull Dte]]-Table1[[#This Row],[Mfg Dte]]</f>
        <v>11608</v>
      </c>
      <c r="N303" s="7">
        <f>Table1[[#This Row],[Ac Tot Cyc Num]]/Table1[[#This Row],[Days since on Ops Dte]]</f>
        <v>3.6436078566505858</v>
      </c>
      <c r="O303" s="7">
        <f>Table1[[#This Row],[Ac Tot Tme Num]]/Table1[[#This Row],[Days since on Ops Dte]]</f>
        <v>7.8973983459682975</v>
      </c>
      <c r="P303" s="1">
        <f ca="1">INT((TODAY()-H303)/365)</f>
        <v>31</v>
      </c>
      <c r="Q303" s="1" t="s">
        <v>83</v>
      </c>
    </row>
    <row r="304" spans="1:17" x14ac:dyDescent="0.2">
      <c r="A304" s="1" t="s">
        <v>2</v>
      </c>
      <c r="B304" s="1" t="s">
        <v>27</v>
      </c>
      <c r="C304" s="1">
        <v>320</v>
      </c>
      <c r="D304" s="1">
        <v>320</v>
      </c>
      <c r="E304" s="1" t="s">
        <v>2</v>
      </c>
      <c r="F304" s="1" t="s">
        <v>6</v>
      </c>
      <c r="G304" s="1">
        <v>3221</v>
      </c>
      <c r="H304" s="2">
        <v>33532</v>
      </c>
      <c r="I304" s="2">
        <v>40178</v>
      </c>
      <c r="J304" s="3">
        <v>42906</v>
      </c>
      <c r="K304" s="3">
        <v>91595</v>
      </c>
      <c r="L304" s="2">
        <v>44987</v>
      </c>
      <c r="M304" s="1">
        <f>Table1[[#This Row],[Pull Dte]]-Table1[[#This Row],[Mfg Dte]]</f>
        <v>11455</v>
      </c>
      <c r="N304" s="7">
        <f>Table1[[#This Row],[Ac Tot Cyc Num]]/Table1[[#This Row],[Days since on Ops Dte]]</f>
        <v>3.7456132693147097</v>
      </c>
      <c r="O304" s="7">
        <f>Table1[[#This Row],[Ac Tot Tme Num]]/Table1[[#This Row],[Days since on Ops Dte]]</f>
        <v>7.9960715844609345</v>
      </c>
      <c r="P304" s="1">
        <f ca="1">INT((TODAY()-H304)/365)</f>
        <v>31</v>
      </c>
      <c r="Q304" s="1" t="s">
        <v>83</v>
      </c>
    </row>
    <row r="305" spans="1:17" x14ac:dyDescent="0.2">
      <c r="A305" s="1" t="s">
        <v>2</v>
      </c>
      <c r="B305" s="1" t="s">
        <v>27</v>
      </c>
      <c r="C305" s="1">
        <v>320</v>
      </c>
      <c r="D305" s="1">
        <v>320</v>
      </c>
      <c r="E305" s="1" t="s">
        <v>2</v>
      </c>
      <c r="F305" s="1" t="s">
        <v>6</v>
      </c>
      <c r="G305" s="1">
        <v>3223</v>
      </c>
      <c r="H305" s="2">
        <v>33557</v>
      </c>
      <c r="I305" s="2">
        <v>40178</v>
      </c>
      <c r="J305" s="3">
        <v>40341</v>
      </c>
      <c r="K305" s="3">
        <v>87721</v>
      </c>
      <c r="L305" s="2">
        <v>44987</v>
      </c>
      <c r="M305" s="1">
        <f>Table1[[#This Row],[Pull Dte]]-Table1[[#This Row],[Mfg Dte]]</f>
        <v>11430</v>
      </c>
      <c r="N305" s="7">
        <f>Table1[[#This Row],[Ac Tot Cyc Num]]/Table1[[#This Row],[Days since on Ops Dte]]</f>
        <v>3.5293963254593175</v>
      </c>
      <c r="O305" s="7">
        <f>Table1[[#This Row],[Ac Tot Tme Num]]/Table1[[#This Row],[Days since on Ops Dte]]</f>
        <v>7.6746281714785649</v>
      </c>
      <c r="P305" s="1">
        <f ca="1">INT((TODAY()-H305)/365)</f>
        <v>31</v>
      </c>
      <c r="Q305" s="1" t="s">
        <v>83</v>
      </c>
    </row>
    <row r="306" spans="1:17" x14ac:dyDescent="0.2">
      <c r="A306" s="1" t="s">
        <v>2</v>
      </c>
      <c r="B306" s="1" t="s">
        <v>27</v>
      </c>
      <c r="C306" s="1">
        <v>320</v>
      </c>
      <c r="D306" s="1">
        <v>320</v>
      </c>
      <c r="E306" s="1" t="s">
        <v>2</v>
      </c>
      <c r="F306" s="1" t="s">
        <v>6</v>
      </c>
      <c r="G306" s="1">
        <v>3224</v>
      </c>
      <c r="H306" s="2">
        <v>33557</v>
      </c>
      <c r="I306" s="2">
        <v>40178</v>
      </c>
      <c r="J306" s="3">
        <v>39727</v>
      </c>
      <c r="K306" s="3">
        <v>86179</v>
      </c>
      <c r="L306" s="2">
        <v>44987</v>
      </c>
      <c r="M306" s="1">
        <f>Table1[[#This Row],[Pull Dte]]-Table1[[#This Row],[Mfg Dte]]</f>
        <v>11430</v>
      </c>
      <c r="N306" s="7">
        <f>Table1[[#This Row],[Ac Tot Cyc Num]]/Table1[[#This Row],[Days since on Ops Dte]]</f>
        <v>3.4756780402449694</v>
      </c>
      <c r="O306" s="7">
        <f>Table1[[#This Row],[Ac Tot Tme Num]]/Table1[[#This Row],[Days since on Ops Dte]]</f>
        <v>7.5397200349956259</v>
      </c>
      <c r="P306" s="1">
        <f ca="1">INT((TODAY()-H306)/365)</f>
        <v>31</v>
      </c>
      <c r="Q306" s="1" t="s">
        <v>83</v>
      </c>
    </row>
    <row r="307" spans="1:17" x14ac:dyDescent="0.2">
      <c r="A307" s="1" t="s">
        <v>2</v>
      </c>
      <c r="B307" s="1" t="s">
        <v>27</v>
      </c>
      <c r="C307" s="1">
        <v>320</v>
      </c>
      <c r="D307" s="1">
        <v>320</v>
      </c>
      <c r="E307" s="1" t="s">
        <v>2</v>
      </c>
      <c r="F307" s="1" t="s">
        <v>6</v>
      </c>
      <c r="G307" s="1">
        <v>3225</v>
      </c>
      <c r="H307" s="2">
        <v>33576</v>
      </c>
      <c r="I307" s="2">
        <v>40178</v>
      </c>
      <c r="J307" s="3">
        <v>40176</v>
      </c>
      <c r="K307" s="3">
        <v>86032</v>
      </c>
      <c r="L307" s="2">
        <v>44987</v>
      </c>
      <c r="M307" s="1">
        <f>Table1[[#This Row],[Pull Dte]]-Table1[[#This Row],[Mfg Dte]]</f>
        <v>11411</v>
      </c>
      <c r="N307" s="7">
        <f>Table1[[#This Row],[Ac Tot Cyc Num]]/Table1[[#This Row],[Days since on Ops Dte]]</f>
        <v>3.5208132503724476</v>
      </c>
      <c r="O307" s="7">
        <f>Table1[[#This Row],[Ac Tot Tme Num]]/Table1[[#This Row],[Days since on Ops Dte]]</f>
        <v>7.5393918149154322</v>
      </c>
      <c r="P307" s="1">
        <f ca="1">INT((TODAY()-H307)/365)</f>
        <v>31</v>
      </c>
      <c r="Q307" s="1" t="s">
        <v>83</v>
      </c>
    </row>
    <row r="308" spans="1:17" x14ac:dyDescent="0.2">
      <c r="A308" s="1" t="s">
        <v>2</v>
      </c>
      <c r="B308" s="1" t="s">
        <v>27</v>
      </c>
      <c r="C308" s="1">
        <v>320</v>
      </c>
      <c r="D308" s="1">
        <v>320</v>
      </c>
      <c r="E308" s="1" t="s">
        <v>2</v>
      </c>
      <c r="F308" s="1" t="s">
        <v>6</v>
      </c>
      <c r="G308" s="1">
        <v>3226</v>
      </c>
      <c r="H308" s="2">
        <v>33582</v>
      </c>
      <c r="I308" s="2">
        <v>40178</v>
      </c>
      <c r="J308" s="3">
        <v>41796</v>
      </c>
      <c r="K308" s="3">
        <v>89334</v>
      </c>
      <c r="L308" s="2">
        <v>44987</v>
      </c>
      <c r="M308" s="1">
        <f>Table1[[#This Row],[Pull Dte]]-Table1[[#This Row],[Mfg Dte]]</f>
        <v>11405</v>
      </c>
      <c r="N308" s="7">
        <f>Table1[[#This Row],[Ac Tot Cyc Num]]/Table1[[#This Row],[Days since on Ops Dte]]</f>
        <v>3.6647084612012275</v>
      </c>
      <c r="O308" s="7">
        <f>Table1[[#This Row],[Ac Tot Tme Num]]/Table1[[#This Row],[Days since on Ops Dte]]</f>
        <v>7.83288031565103</v>
      </c>
      <c r="P308" s="1">
        <f ca="1">INT((TODAY()-H308)/365)</f>
        <v>31</v>
      </c>
      <c r="Q308" s="1" t="s">
        <v>83</v>
      </c>
    </row>
    <row r="309" spans="1:17" x14ac:dyDescent="0.2">
      <c r="A309" s="1" t="s">
        <v>2</v>
      </c>
      <c r="B309" s="1" t="s">
        <v>27</v>
      </c>
      <c r="C309" s="1">
        <v>320</v>
      </c>
      <c r="D309" s="1">
        <v>320</v>
      </c>
      <c r="E309" s="1" t="s">
        <v>2</v>
      </c>
      <c r="F309" s="1" t="s">
        <v>6</v>
      </c>
      <c r="G309" s="1">
        <v>3227</v>
      </c>
      <c r="H309" s="2">
        <v>33631</v>
      </c>
      <c r="I309" s="2">
        <v>40178</v>
      </c>
      <c r="J309" s="3">
        <v>40152</v>
      </c>
      <c r="K309" s="3">
        <v>86450</v>
      </c>
      <c r="L309" s="2">
        <v>44987</v>
      </c>
      <c r="M309" s="1">
        <f>Table1[[#This Row],[Pull Dte]]-Table1[[#This Row],[Mfg Dte]]</f>
        <v>11356</v>
      </c>
      <c r="N309" s="7">
        <f>Table1[[#This Row],[Ac Tot Cyc Num]]/Table1[[#This Row],[Days since on Ops Dte]]</f>
        <v>3.5357520253610426</v>
      </c>
      <c r="O309" s="7">
        <f>Table1[[#This Row],[Ac Tot Tme Num]]/Table1[[#This Row],[Days since on Ops Dte]]</f>
        <v>7.6127157449806271</v>
      </c>
      <c r="P309" s="1">
        <f ca="1">INT((TODAY()-H309)/365)</f>
        <v>31</v>
      </c>
      <c r="Q309" s="1" t="s">
        <v>83</v>
      </c>
    </row>
    <row r="310" spans="1:17" x14ac:dyDescent="0.2">
      <c r="A310" s="1" t="s">
        <v>2</v>
      </c>
      <c r="B310" s="1" t="s">
        <v>27</v>
      </c>
      <c r="C310" s="1">
        <v>320</v>
      </c>
      <c r="D310" s="1">
        <v>320</v>
      </c>
      <c r="E310" s="1" t="s">
        <v>2</v>
      </c>
      <c r="F310" s="1" t="s">
        <v>6</v>
      </c>
      <c r="G310" s="1">
        <v>3228</v>
      </c>
      <c r="H310" s="2">
        <v>33633</v>
      </c>
      <c r="I310" s="2">
        <v>40178</v>
      </c>
      <c r="J310" s="3">
        <v>39419</v>
      </c>
      <c r="K310" s="3">
        <v>85044</v>
      </c>
      <c r="L310" s="2">
        <v>44987</v>
      </c>
      <c r="M310" s="1">
        <f>Table1[[#This Row],[Pull Dte]]-Table1[[#This Row],[Mfg Dte]]</f>
        <v>11354</v>
      </c>
      <c r="N310" s="7">
        <f>Table1[[#This Row],[Ac Tot Cyc Num]]/Table1[[#This Row],[Days since on Ops Dte]]</f>
        <v>3.4718161000528447</v>
      </c>
      <c r="O310" s="7">
        <f>Table1[[#This Row],[Ac Tot Tme Num]]/Table1[[#This Row],[Days since on Ops Dte]]</f>
        <v>7.4902237097058304</v>
      </c>
      <c r="P310" s="1">
        <f ca="1">INT((TODAY()-H310)/365)</f>
        <v>31</v>
      </c>
      <c r="Q310" s="1" t="s">
        <v>83</v>
      </c>
    </row>
    <row r="311" spans="1:17" x14ac:dyDescent="0.2">
      <c r="A311" s="1" t="s">
        <v>2</v>
      </c>
      <c r="B311" s="1" t="s">
        <v>27</v>
      </c>
      <c r="C311" s="1">
        <v>320</v>
      </c>
      <c r="D311" s="1">
        <v>320</v>
      </c>
      <c r="E311" s="1" t="s">
        <v>2</v>
      </c>
      <c r="F311" s="1" t="s">
        <v>6</v>
      </c>
      <c r="G311" s="1">
        <v>3229</v>
      </c>
      <c r="H311" s="2">
        <v>33652</v>
      </c>
      <c r="I311" s="2">
        <v>40178</v>
      </c>
      <c r="J311" s="3">
        <v>39335</v>
      </c>
      <c r="K311" s="3">
        <v>84686</v>
      </c>
      <c r="L311" s="2">
        <v>44987</v>
      </c>
      <c r="M311" s="1">
        <f>Table1[[#This Row],[Pull Dte]]-Table1[[#This Row],[Mfg Dte]]</f>
        <v>11335</v>
      </c>
      <c r="N311" s="7">
        <f>Table1[[#This Row],[Ac Tot Cyc Num]]/Table1[[#This Row],[Days since on Ops Dte]]</f>
        <v>3.4702249669166298</v>
      </c>
      <c r="O311" s="7">
        <f>Table1[[#This Row],[Ac Tot Tme Num]]/Table1[[#This Row],[Days since on Ops Dte]]</f>
        <v>7.4711954124393474</v>
      </c>
      <c r="P311" s="1">
        <f ca="1">INT((TODAY()-H311)/365)</f>
        <v>31</v>
      </c>
      <c r="Q311" s="1" t="s">
        <v>83</v>
      </c>
    </row>
    <row r="312" spans="1:17" x14ac:dyDescent="0.2">
      <c r="A312" s="1" t="s">
        <v>2</v>
      </c>
      <c r="B312" s="1" t="s">
        <v>27</v>
      </c>
      <c r="C312" s="1">
        <v>320</v>
      </c>
      <c r="D312" s="1">
        <v>320</v>
      </c>
      <c r="E312" s="1" t="s">
        <v>2</v>
      </c>
      <c r="F312" s="1" t="s">
        <v>6</v>
      </c>
      <c r="G312" s="1">
        <v>3230</v>
      </c>
      <c r="H312" s="2">
        <v>33659</v>
      </c>
      <c r="I312" s="2">
        <v>40178</v>
      </c>
      <c r="J312" s="3">
        <v>39033</v>
      </c>
      <c r="K312" s="3">
        <v>84275</v>
      </c>
      <c r="L312" s="2">
        <v>44987</v>
      </c>
      <c r="M312" s="1">
        <f>Table1[[#This Row],[Pull Dte]]-Table1[[#This Row],[Mfg Dte]]</f>
        <v>11328</v>
      </c>
      <c r="N312" s="7">
        <f>Table1[[#This Row],[Ac Tot Cyc Num]]/Table1[[#This Row],[Days since on Ops Dte]]</f>
        <v>3.4457097457627119</v>
      </c>
      <c r="O312" s="7">
        <f>Table1[[#This Row],[Ac Tot Tme Num]]/Table1[[#This Row],[Days since on Ops Dte]]</f>
        <v>7.4395303672316384</v>
      </c>
      <c r="P312" s="1">
        <f ca="1">INT((TODAY()-H312)/365)</f>
        <v>31</v>
      </c>
      <c r="Q312" s="1" t="s">
        <v>83</v>
      </c>
    </row>
    <row r="313" spans="1:17" x14ac:dyDescent="0.2">
      <c r="A313" s="1" t="s">
        <v>2</v>
      </c>
      <c r="B313" s="1" t="s">
        <v>27</v>
      </c>
      <c r="C313" s="1">
        <v>320</v>
      </c>
      <c r="D313" s="1">
        <v>320</v>
      </c>
      <c r="E313" s="1" t="s">
        <v>2</v>
      </c>
      <c r="F313" s="1" t="s">
        <v>6</v>
      </c>
      <c r="G313" s="1">
        <v>3231</v>
      </c>
      <c r="H313" s="2">
        <v>33688</v>
      </c>
      <c r="I313" s="2">
        <v>40178</v>
      </c>
      <c r="J313" s="3">
        <v>41388</v>
      </c>
      <c r="K313" s="3">
        <v>89041</v>
      </c>
      <c r="L313" s="2">
        <v>44987</v>
      </c>
      <c r="M313" s="1">
        <f>Table1[[#This Row],[Pull Dte]]-Table1[[#This Row],[Mfg Dte]]</f>
        <v>11299</v>
      </c>
      <c r="N313" s="7">
        <f>Table1[[#This Row],[Ac Tot Cyc Num]]/Table1[[#This Row],[Days since on Ops Dte]]</f>
        <v>3.6629790246924507</v>
      </c>
      <c r="O313" s="7">
        <f>Table1[[#This Row],[Ac Tot Tme Num]]/Table1[[#This Row],[Days since on Ops Dte]]</f>
        <v>7.8804318966280205</v>
      </c>
      <c r="P313" s="1">
        <f ca="1">INT((TODAY()-H313)/365)</f>
        <v>31</v>
      </c>
      <c r="Q313" s="1" t="s">
        <v>83</v>
      </c>
    </row>
    <row r="314" spans="1:17" x14ac:dyDescent="0.2">
      <c r="A314" s="1" t="s">
        <v>2</v>
      </c>
      <c r="B314" s="1" t="s">
        <v>27</v>
      </c>
      <c r="C314" s="1">
        <v>320</v>
      </c>
      <c r="D314" s="1">
        <v>320</v>
      </c>
      <c r="E314" s="1" t="s">
        <v>2</v>
      </c>
      <c r="F314" s="1" t="s">
        <v>6</v>
      </c>
      <c r="G314" s="1">
        <v>3232</v>
      </c>
      <c r="H314" s="2">
        <v>33693</v>
      </c>
      <c r="I314" s="2">
        <v>40178</v>
      </c>
      <c r="J314" s="3">
        <v>41985</v>
      </c>
      <c r="K314" s="3">
        <v>89046</v>
      </c>
      <c r="L314" s="2">
        <v>44987</v>
      </c>
      <c r="M314" s="1">
        <f>Table1[[#This Row],[Pull Dte]]-Table1[[#This Row],[Mfg Dte]]</f>
        <v>11294</v>
      </c>
      <c r="N314" s="7">
        <f>Table1[[#This Row],[Ac Tot Cyc Num]]/Table1[[#This Row],[Days since on Ops Dte]]</f>
        <v>3.7174605985479015</v>
      </c>
      <c r="O314" s="7">
        <f>Table1[[#This Row],[Ac Tot Tme Num]]/Table1[[#This Row],[Days since on Ops Dte]]</f>
        <v>7.8843633787851957</v>
      </c>
      <c r="P314" s="1">
        <f ca="1">INT((TODAY()-H314)/365)</f>
        <v>30</v>
      </c>
      <c r="Q314" s="1" t="s">
        <v>83</v>
      </c>
    </row>
    <row r="315" spans="1:17" x14ac:dyDescent="0.2">
      <c r="A315" s="1" t="s">
        <v>2</v>
      </c>
      <c r="B315" s="1" t="s">
        <v>27</v>
      </c>
      <c r="C315" s="1">
        <v>320</v>
      </c>
      <c r="D315" s="1">
        <v>320</v>
      </c>
      <c r="E315" s="1" t="s">
        <v>2</v>
      </c>
      <c r="F315" s="1" t="s">
        <v>6</v>
      </c>
      <c r="G315" s="1">
        <v>3233</v>
      </c>
      <c r="H315" s="2">
        <v>33722</v>
      </c>
      <c r="I315" s="2">
        <v>40178</v>
      </c>
      <c r="J315" s="3">
        <v>41796</v>
      </c>
      <c r="K315" s="3">
        <v>89094</v>
      </c>
      <c r="L315" s="2">
        <v>44987</v>
      </c>
      <c r="M315" s="1">
        <f>Table1[[#This Row],[Pull Dte]]-Table1[[#This Row],[Mfg Dte]]</f>
        <v>11265</v>
      </c>
      <c r="N315" s="7">
        <f>Table1[[#This Row],[Ac Tot Cyc Num]]/Table1[[#This Row],[Days since on Ops Dte]]</f>
        <v>3.7102529960053263</v>
      </c>
      <c r="O315" s="7">
        <f>Table1[[#This Row],[Ac Tot Tme Num]]/Table1[[#This Row],[Days since on Ops Dte]]</f>
        <v>7.9089214380825563</v>
      </c>
      <c r="P315" s="1">
        <f ca="1">INT((TODAY()-H315)/365)</f>
        <v>30</v>
      </c>
      <c r="Q315" s="1" t="s">
        <v>83</v>
      </c>
    </row>
    <row r="316" spans="1:17" x14ac:dyDescent="0.2">
      <c r="A316" s="1" t="s">
        <v>2</v>
      </c>
      <c r="B316" s="1" t="s">
        <v>27</v>
      </c>
      <c r="C316" s="1">
        <v>320</v>
      </c>
      <c r="D316" s="1">
        <v>320</v>
      </c>
      <c r="E316" s="1" t="s">
        <v>2</v>
      </c>
      <c r="F316" s="1" t="s">
        <v>7</v>
      </c>
      <c r="G316" s="1">
        <v>3234</v>
      </c>
      <c r="H316" s="2">
        <v>33750</v>
      </c>
      <c r="I316" s="2">
        <v>40178</v>
      </c>
      <c r="J316" s="3">
        <v>40154</v>
      </c>
      <c r="K316" s="3">
        <v>87943</v>
      </c>
      <c r="L316" s="2">
        <v>44987</v>
      </c>
      <c r="M316" s="1">
        <f>Table1[[#This Row],[Pull Dte]]-Table1[[#This Row],[Mfg Dte]]</f>
        <v>11237</v>
      </c>
      <c r="N316" s="7">
        <f>Table1[[#This Row],[Ac Tot Cyc Num]]/Table1[[#This Row],[Days since on Ops Dte]]</f>
        <v>3.5733736762481088</v>
      </c>
      <c r="O316" s="7">
        <f>Table1[[#This Row],[Ac Tot Tme Num]]/Table1[[#This Row],[Days since on Ops Dte]]</f>
        <v>7.8261991634777965</v>
      </c>
      <c r="P316" s="1">
        <f ca="1">INT((TODAY()-H316)/365)</f>
        <v>30</v>
      </c>
      <c r="Q316" s="1" t="s">
        <v>83</v>
      </c>
    </row>
    <row r="317" spans="1:17" x14ac:dyDescent="0.2">
      <c r="A317" s="1" t="s">
        <v>2</v>
      </c>
      <c r="B317" s="1" t="s">
        <v>27</v>
      </c>
      <c r="C317" s="1">
        <v>320</v>
      </c>
      <c r="D317" s="1">
        <v>320</v>
      </c>
      <c r="E317" s="1" t="s">
        <v>2</v>
      </c>
      <c r="F317" s="1" t="s">
        <v>7</v>
      </c>
      <c r="G317" s="1">
        <v>3235</v>
      </c>
      <c r="H317" s="2">
        <v>33756</v>
      </c>
      <c r="I317" s="2">
        <v>40178</v>
      </c>
      <c r="J317" s="3">
        <v>38639</v>
      </c>
      <c r="K317" s="3">
        <v>84931</v>
      </c>
      <c r="L317" s="2">
        <v>44987</v>
      </c>
      <c r="M317" s="1">
        <f>Table1[[#This Row],[Pull Dte]]-Table1[[#This Row],[Mfg Dte]]</f>
        <v>11231</v>
      </c>
      <c r="N317" s="7">
        <f>Table1[[#This Row],[Ac Tot Cyc Num]]/Table1[[#This Row],[Days since on Ops Dte]]</f>
        <v>3.4403882112011397</v>
      </c>
      <c r="O317" s="7">
        <f>Table1[[#This Row],[Ac Tot Tme Num]]/Table1[[#This Row],[Days since on Ops Dte]]</f>
        <v>7.5621939275220376</v>
      </c>
      <c r="P317" s="1">
        <f ca="1">INT((TODAY()-H317)/365)</f>
        <v>30</v>
      </c>
      <c r="Q317" s="1" t="s">
        <v>83</v>
      </c>
    </row>
    <row r="318" spans="1:17" x14ac:dyDescent="0.2">
      <c r="A318" s="1" t="s">
        <v>2</v>
      </c>
      <c r="B318" s="1" t="s">
        <v>27</v>
      </c>
      <c r="C318" s="1">
        <v>320</v>
      </c>
      <c r="D318" s="1">
        <v>320</v>
      </c>
      <c r="E318" s="1" t="s">
        <v>2</v>
      </c>
      <c r="F318" s="1" t="s">
        <v>7</v>
      </c>
      <c r="G318" s="1">
        <v>3236</v>
      </c>
      <c r="H318" s="2">
        <v>33805</v>
      </c>
      <c r="I318" s="2">
        <v>40178</v>
      </c>
      <c r="J318" s="3">
        <v>40753</v>
      </c>
      <c r="K318" s="3">
        <v>88969</v>
      </c>
      <c r="L318" s="2">
        <v>44987</v>
      </c>
      <c r="M318" s="1">
        <f>Table1[[#This Row],[Pull Dte]]-Table1[[#This Row],[Mfg Dte]]</f>
        <v>11182</v>
      </c>
      <c r="N318" s="7">
        <f>Table1[[#This Row],[Ac Tot Cyc Num]]/Table1[[#This Row],[Days since on Ops Dte]]</f>
        <v>3.6445179753174743</v>
      </c>
      <c r="O318" s="7">
        <f>Table1[[#This Row],[Ac Tot Tme Num]]/Table1[[#This Row],[Days since on Ops Dte]]</f>
        <v>7.9564478626363799</v>
      </c>
      <c r="P318" s="1">
        <f ca="1">INT((TODAY()-H318)/365)</f>
        <v>30</v>
      </c>
      <c r="Q318" s="1" t="s">
        <v>83</v>
      </c>
    </row>
    <row r="319" spans="1:17" x14ac:dyDescent="0.2">
      <c r="A319" s="1" t="s">
        <v>2</v>
      </c>
      <c r="B319" s="1" t="s">
        <v>27</v>
      </c>
      <c r="C319" s="1">
        <v>320</v>
      </c>
      <c r="D319" s="1">
        <v>320</v>
      </c>
      <c r="E319" s="1" t="s">
        <v>2</v>
      </c>
      <c r="F319" s="1" t="s">
        <v>7</v>
      </c>
      <c r="G319" s="1">
        <v>3237</v>
      </c>
      <c r="H319" s="2">
        <v>33843</v>
      </c>
      <c r="I319" s="2">
        <v>40178</v>
      </c>
      <c r="J319" s="3">
        <v>40412</v>
      </c>
      <c r="K319" s="3">
        <v>89249</v>
      </c>
      <c r="L319" s="2">
        <v>44987</v>
      </c>
      <c r="M319" s="1">
        <f>Table1[[#This Row],[Pull Dte]]-Table1[[#This Row],[Mfg Dte]]</f>
        <v>11144</v>
      </c>
      <c r="N319" s="7">
        <f>Table1[[#This Row],[Ac Tot Cyc Num]]/Table1[[#This Row],[Days since on Ops Dte]]</f>
        <v>3.6263460157932519</v>
      </c>
      <c r="O319" s="7">
        <f>Table1[[#This Row],[Ac Tot Tme Num]]/Table1[[#This Row],[Days since on Ops Dte]]</f>
        <v>8.0087042354630302</v>
      </c>
      <c r="P319" s="1">
        <f ca="1">INT((TODAY()-H319)/365)</f>
        <v>30</v>
      </c>
      <c r="Q319" s="1" t="s">
        <v>83</v>
      </c>
    </row>
    <row r="320" spans="1:17" x14ac:dyDescent="0.2">
      <c r="A320" s="1" t="s">
        <v>2</v>
      </c>
      <c r="B320" s="1" t="s">
        <v>27</v>
      </c>
      <c r="C320" s="1">
        <v>320</v>
      </c>
      <c r="D320" s="1">
        <v>320</v>
      </c>
      <c r="E320" s="1" t="s">
        <v>2</v>
      </c>
      <c r="F320" s="1" t="s">
        <v>7</v>
      </c>
      <c r="G320" s="1">
        <v>3238</v>
      </c>
      <c r="H320" s="2">
        <v>33844</v>
      </c>
      <c r="I320" s="2">
        <v>40178</v>
      </c>
      <c r="J320" s="3">
        <v>40350</v>
      </c>
      <c r="K320" s="3">
        <v>89255</v>
      </c>
      <c r="L320" s="2">
        <v>44987</v>
      </c>
      <c r="M320" s="1">
        <f>Table1[[#This Row],[Pull Dte]]-Table1[[#This Row],[Mfg Dte]]</f>
        <v>11143</v>
      </c>
      <c r="N320" s="7">
        <f>Table1[[#This Row],[Ac Tot Cyc Num]]/Table1[[#This Row],[Days since on Ops Dte]]</f>
        <v>3.6211074216997217</v>
      </c>
      <c r="O320" s="7">
        <f>Table1[[#This Row],[Ac Tot Tme Num]]/Table1[[#This Row],[Days since on Ops Dte]]</f>
        <v>8.0099614107511439</v>
      </c>
      <c r="P320" s="1">
        <f ca="1">INT((TODAY()-H320)/365)</f>
        <v>30</v>
      </c>
      <c r="Q320" s="1" t="s">
        <v>83</v>
      </c>
    </row>
    <row r="321" spans="1:17" x14ac:dyDescent="0.2">
      <c r="A321" s="1" t="s">
        <v>2</v>
      </c>
      <c r="B321" s="1" t="s">
        <v>27</v>
      </c>
      <c r="C321" s="1">
        <v>320</v>
      </c>
      <c r="D321" s="1">
        <v>320</v>
      </c>
      <c r="E321" s="1" t="s">
        <v>2</v>
      </c>
      <c r="F321" s="1" t="s">
        <v>7</v>
      </c>
      <c r="G321" s="1">
        <v>3239</v>
      </c>
      <c r="H321" s="2">
        <v>33862</v>
      </c>
      <c r="I321" s="2">
        <v>40178</v>
      </c>
      <c r="J321" s="3">
        <v>39209</v>
      </c>
      <c r="K321" s="3">
        <v>87988</v>
      </c>
      <c r="L321" s="2">
        <v>44987</v>
      </c>
      <c r="M321" s="1">
        <f>Table1[[#This Row],[Pull Dte]]-Table1[[#This Row],[Mfg Dte]]</f>
        <v>11125</v>
      </c>
      <c r="N321" s="7">
        <f>Table1[[#This Row],[Ac Tot Cyc Num]]/Table1[[#This Row],[Days since on Ops Dte]]</f>
        <v>3.5244044943820225</v>
      </c>
      <c r="O321" s="7">
        <f>Table1[[#This Row],[Ac Tot Tme Num]]/Table1[[#This Row],[Days since on Ops Dte]]</f>
        <v>7.9090337078651682</v>
      </c>
      <c r="P321" s="1">
        <f ca="1">INT((TODAY()-H321)/365)</f>
        <v>30</v>
      </c>
      <c r="Q321" s="1" t="s">
        <v>83</v>
      </c>
    </row>
    <row r="322" spans="1:17" x14ac:dyDescent="0.2">
      <c r="A322" s="1" t="s">
        <v>2</v>
      </c>
      <c r="B322" s="1" t="s">
        <v>27</v>
      </c>
      <c r="C322" s="1">
        <v>320</v>
      </c>
      <c r="D322" s="1">
        <v>320</v>
      </c>
      <c r="E322" s="1" t="s">
        <v>2</v>
      </c>
      <c r="F322" s="1" t="s">
        <v>7</v>
      </c>
      <c r="G322" s="1">
        <v>3240</v>
      </c>
      <c r="H322" s="2">
        <v>33877</v>
      </c>
      <c r="I322" s="2">
        <v>40178</v>
      </c>
      <c r="J322" s="3">
        <v>39852</v>
      </c>
      <c r="K322" s="3">
        <v>88636</v>
      </c>
      <c r="L322" s="2">
        <v>44987</v>
      </c>
      <c r="M322" s="1">
        <f>Table1[[#This Row],[Pull Dte]]-Table1[[#This Row],[Mfg Dte]]</f>
        <v>11110</v>
      </c>
      <c r="N322" s="7">
        <f>Table1[[#This Row],[Ac Tot Cyc Num]]/Table1[[#This Row],[Days since on Ops Dte]]</f>
        <v>3.587038703870387</v>
      </c>
      <c r="O322" s="7">
        <f>Table1[[#This Row],[Ac Tot Tme Num]]/Table1[[#This Row],[Days since on Ops Dte]]</f>
        <v>7.9780378037803779</v>
      </c>
      <c r="P322" s="1">
        <f ca="1">INT((TODAY()-H322)/365)</f>
        <v>30</v>
      </c>
      <c r="Q322" s="1" t="s">
        <v>83</v>
      </c>
    </row>
    <row r="323" spans="1:17" x14ac:dyDescent="0.2">
      <c r="A323" s="1" t="s">
        <v>2</v>
      </c>
      <c r="B323" s="1" t="s">
        <v>27</v>
      </c>
      <c r="C323" s="1">
        <v>320</v>
      </c>
      <c r="D323" s="1">
        <v>320</v>
      </c>
      <c r="E323" s="1" t="s">
        <v>2</v>
      </c>
      <c r="F323" s="1" t="s">
        <v>7</v>
      </c>
      <c r="G323" s="1">
        <v>3241</v>
      </c>
      <c r="H323" s="2">
        <v>33904</v>
      </c>
      <c r="I323" s="2">
        <v>40178</v>
      </c>
      <c r="J323" s="3">
        <v>39169</v>
      </c>
      <c r="K323" s="3">
        <v>87944</v>
      </c>
      <c r="L323" s="2">
        <v>44987</v>
      </c>
      <c r="M323" s="1">
        <f>Table1[[#This Row],[Pull Dte]]-Table1[[#This Row],[Mfg Dte]]</f>
        <v>11083</v>
      </c>
      <c r="N323" s="7">
        <f>Table1[[#This Row],[Ac Tot Cyc Num]]/Table1[[#This Row],[Days since on Ops Dte]]</f>
        <v>3.5341514030497159</v>
      </c>
      <c r="O323" s="7">
        <f>Table1[[#This Row],[Ac Tot Tme Num]]/Table1[[#This Row],[Days since on Ops Dte]]</f>
        <v>7.9350356401696294</v>
      </c>
      <c r="P323" s="1">
        <f ca="1">INT((TODAY()-H323)/365)</f>
        <v>30</v>
      </c>
      <c r="Q323" s="1" t="s">
        <v>83</v>
      </c>
    </row>
    <row r="324" spans="1:17" x14ac:dyDescent="0.2">
      <c r="A324" s="1" t="s">
        <v>2</v>
      </c>
      <c r="B324" s="1" t="s">
        <v>27</v>
      </c>
      <c r="C324" s="1">
        <v>320</v>
      </c>
      <c r="D324" s="1">
        <v>320</v>
      </c>
      <c r="E324" s="1" t="s">
        <v>2</v>
      </c>
      <c r="F324" s="1" t="s">
        <v>7</v>
      </c>
      <c r="G324" s="1">
        <v>3242</v>
      </c>
      <c r="H324" s="2">
        <v>33906</v>
      </c>
      <c r="I324" s="2">
        <v>40178</v>
      </c>
      <c r="J324" s="3">
        <v>39921</v>
      </c>
      <c r="K324" s="3">
        <v>88227</v>
      </c>
      <c r="L324" s="2">
        <v>44987</v>
      </c>
      <c r="M324" s="1">
        <f>Table1[[#This Row],[Pull Dte]]-Table1[[#This Row],[Mfg Dte]]</f>
        <v>11081</v>
      </c>
      <c r="N324" s="7">
        <f>Table1[[#This Row],[Ac Tot Cyc Num]]/Table1[[#This Row],[Days since on Ops Dte]]</f>
        <v>3.6026531901452938</v>
      </c>
      <c r="O324" s="7">
        <f>Table1[[#This Row],[Ac Tot Tme Num]]/Table1[[#This Row],[Days since on Ops Dte]]</f>
        <v>7.9620070390758952</v>
      </c>
      <c r="P324" s="1">
        <f ca="1">INT((TODAY()-H324)/365)</f>
        <v>30</v>
      </c>
      <c r="Q324" s="1" t="s">
        <v>83</v>
      </c>
    </row>
    <row r="325" spans="1:17" x14ac:dyDescent="0.2">
      <c r="A325" s="1" t="s">
        <v>2</v>
      </c>
      <c r="B325" s="1" t="s">
        <v>27</v>
      </c>
      <c r="C325" s="1">
        <v>320</v>
      </c>
      <c r="D325" s="1">
        <v>320</v>
      </c>
      <c r="E325" s="1" t="s">
        <v>2</v>
      </c>
      <c r="F325" s="1" t="s">
        <v>7</v>
      </c>
      <c r="G325" s="1">
        <v>3243</v>
      </c>
      <c r="H325" s="2">
        <v>33921</v>
      </c>
      <c r="I325" s="2">
        <v>40178</v>
      </c>
      <c r="J325" s="3">
        <v>39405</v>
      </c>
      <c r="K325" s="3">
        <v>88134</v>
      </c>
      <c r="L325" s="2">
        <v>44987</v>
      </c>
      <c r="M325" s="1">
        <f>Table1[[#This Row],[Pull Dte]]-Table1[[#This Row],[Mfg Dte]]</f>
        <v>11066</v>
      </c>
      <c r="N325" s="7">
        <f>Table1[[#This Row],[Ac Tot Cyc Num]]/Table1[[#This Row],[Days since on Ops Dte]]</f>
        <v>3.5609072835712996</v>
      </c>
      <c r="O325" s="7">
        <f>Table1[[#This Row],[Ac Tot Tme Num]]/Table1[[#This Row],[Days since on Ops Dte]]</f>
        <v>7.9643954455087655</v>
      </c>
      <c r="P325" s="1">
        <f ca="1">INT((TODAY()-H325)/365)</f>
        <v>30</v>
      </c>
      <c r="Q325" s="1" t="s">
        <v>83</v>
      </c>
    </row>
    <row r="326" spans="1:17" x14ac:dyDescent="0.2">
      <c r="A326" s="1" t="s">
        <v>2</v>
      </c>
      <c r="B326" s="1" t="s">
        <v>27</v>
      </c>
      <c r="C326" s="1">
        <v>320</v>
      </c>
      <c r="D326" s="1">
        <v>320</v>
      </c>
      <c r="E326" s="1" t="s">
        <v>2</v>
      </c>
      <c r="F326" s="1" t="s">
        <v>7</v>
      </c>
      <c r="G326" s="1">
        <v>3244</v>
      </c>
      <c r="H326" s="2">
        <v>33928</v>
      </c>
      <c r="I326" s="2">
        <v>40178</v>
      </c>
      <c r="J326" s="3">
        <v>40745</v>
      </c>
      <c r="K326" s="3">
        <v>89050</v>
      </c>
      <c r="L326" s="2">
        <v>44987</v>
      </c>
      <c r="M326" s="1">
        <f>Table1[[#This Row],[Pull Dte]]-Table1[[#This Row],[Mfg Dte]]</f>
        <v>11059</v>
      </c>
      <c r="N326" s="7">
        <f>Table1[[#This Row],[Ac Tot Cyc Num]]/Table1[[#This Row],[Days since on Ops Dte]]</f>
        <v>3.6843295053802332</v>
      </c>
      <c r="O326" s="7">
        <f>Table1[[#This Row],[Ac Tot Tme Num]]/Table1[[#This Row],[Days since on Ops Dte]]</f>
        <v>8.0522651234288816</v>
      </c>
      <c r="P326" s="1">
        <f ca="1">INT((TODAY()-H326)/365)</f>
        <v>30</v>
      </c>
      <c r="Q326" s="1" t="s">
        <v>83</v>
      </c>
    </row>
    <row r="327" spans="1:17" x14ac:dyDescent="0.2">
      <c r="A327" s="1" t="s">
        <v>2</v>
      </c>
      <c r="B327" s="1" t="s">
        <v>27</v>
      </c>
      <c r="C327" s="1">
        <v>320</v>
      </c>
      <c r="D327" s="1">
        <v>320</v>
      </c>
      <c r="E327" s="1" t="s">
        <v>2</v>
      </c>
      <c r="F327" s="1" t="s">
        <v>7</v>
      </c>
      <c r="G327" s="1">
        <v>3245</v>
      </c>
      <c r="H327" s="2">
        <v>33975</v>
      </c>
      <c r="I327" s="2">
        <v>40178</v>
      </c>
      <c r="J327" s="3">
        <v>40676</v>
      </c>
      <c r="K327" s="3">
        <v>88387</v>
      </c>
      <c r="L327" s="2">
        <v>44987</v>
      </c>
      <c r="M327" s="1">
        <f>Table1[[#This Row],[Pull Dte]]-Table1[[#This Row],[Mfg Dte]]</f>
        <v>11012</v>
      </c>
      <c r="N327" s="7">
        <f>Table1[[#This Row],[Ac Tot Cyc Num]]/Table1[[#This Row],[Days since on Ops Dte]]</f>
        <v>3.6937885942608064</v>
      </c>
      <c r="O327" s="7">
        <f>Table1[[#This Row],[Ac Tot Tme Num]]/Table1[[#This Row],[Days since on Ops Dte]]</f>
        <v>8.0264257173992011</v>
      </c>
      <c r="P327" s="1">
        <f ca="1">INT((TODAY()-H327)/365)</f>
        <v>30</v>
      </c>
      <c r="Q327" s="1" t="s">
        <v>83</v>
      </c>
    </row>
    <row r="328" spans="1:17" x14ac:dyDescent="0.2">
      <c r="A328" s="1" t="s">
        <v>2</v>
      </c>
      <c r="B328" s="1" t="s">
        <v>27</v>
      </c>
      <c r="C328" s="1">
        <v>320</v>
      </c>
      <c r="D328" s="1">
        <v>320</v>
      </c>
      <c r="E328" s="1" t="s">
        <v>2</v>
      </c>
      <c r="F328" s="1" t="s">
        <v>7</v>
      </c>
      <c r="G328" s="1">
        <v>3247</v>
      </c>
      <c r="H328" s="2">
        <v>34006</v>
      </c>
      <c r="I328" s="2">
        <v>40178</v>
      </c>
      <c r="J328" s="3">
        <v>40713</v>
      </c>
      <c r="K328" s="3">
        <v>88341</v>
      </c>
      <c r="L328" s="2">
        <v>44987</v>
      </c>
      <c r="M328" s="1">
        <f>Table1[[#This Row],[Pull Dte]]-Table1[[#This Row],[Mfg Dte]]</f>
        <v>10981</v>
      </c>
      <c r="N328" s="7">
        <f>Table1[[#This Row],[Ac Tot Cyc Num]]/Table1[[#This Row],[Days since on Ops Dte]]</f>
        <v>3.707585830070121</v>
      </c>
      <c r="O328" s="7">
        <f>Table1[[#This Row],[Ac Tot Tme Num]]/Table1[[#This Row],[Days since on Ops Dte]]</f>
        <v>8.0448957289864307</v>
      </c>
      <c r="P328" s="1">
        <f ca="1">INT((TODAY()-H328)/365)</f>
        <v>30</v>
      </c>
      <c r="Q328" s="1" t="s">
        <v>83</v>
      </c>
    </row>
    <row r="329" spans="1:17" x14ac:dyDescent="0.2">
      <c r="A329" s="1" t="s">
        <v>2</v>
      </c>
      <c r="B329" s="1" t="s">
        <v>27</v>
      </c>
      <c r="C329" s="1">
        <v>320</v>
      </c>
      <c r="D329" s="1">
        <v>320</v>
      </c>
      <c r="E329" s="1" t="s">
        <v>2</v>
      </c>
      <c r="F329" s="1" t="s">
        <v>7</v>
      </c>
      <c r="G329" s="1">
        <v>3248</v>
      </c>
      <c r="H329" s="2">
        <v>34015</v>
      </c>
      <c r="I329" s="2">
        <v>40178</v>
      </c>
      <c r="J329" s="3">
        <v>40240</v>
      </c>
      <c r="K329" s="3">
        <v>87089</v>
      </c>
      <c r="L329" s="2">
        <v>44987</v>
      </c>
      <c r="M329" s="1">
        <f>Table1[[#This Row],[Pull Dte]]-Table1[[#This Row],[Mfg Dte]]</f>
        <v>10972</v>
      </c>
      <c r="N329" s="7">
        <f>Table1[[#This Row],[Ac Tot Cyc Num]]/Table1[[#This Row],[Days since on Ops Dte]]</f>
        <v>3.6675173168064163</v>
      </c>
      <c r="O329" s="7">
        <f>Table1[[#This Row],[Ac Tot Tme Num]]/Table1[[#This Row],[Days since on Ops Dte]]</f>
        <v>7.9373860736419974</v>
      </c>
      <c r="P329" s="1">
        <f ca="1">INT((TODAY()-H329)/365)</f>
        <v>30</v>
      </c>
      <c r="Q329" s="1" t="s">
        <v>83</v>
      </c>
    </row>
    <row r="330" spans="1:17" x14ac:dyDescent="0.2">
      <c r="A330" s="1" t="s">
        <v>2</v>
      </c>
      <c r="B330" s="1" t="s">
        <v>27</v>
      </c>
      <c r="C330" s="1">
        <v>320</v>
      </c>
      <c r="D330" s="1">
        <v>320</v>
      </c>
      <c r="E330" s="1" t="s">
        <v>2</v>
      </c>
      <c r="F330" s="1" t="s">
        <v>7</v>
      </c>
      <c r="G330" s="1">
        <v>3249</v>
      </c>
      <c r="H330" s="2">
        <v>34039</v>
      </c>
      <c r="I330" s="2">
        <v>40178</v>
      </c>
      <c r="J330" s="3">
        <v>40062</v>
      </c>
      <c r="K330" s="3">
        <v>87797</v>
      </c>
      <c r="L330" s="2">
        <v>44987</v>
      </c>
      <c r="M330" s="1">
        <f>Table1[[#This Row],[Pull Dte]]-Table1[[#This Row],[Mfg Dte]]</f>
        <v>10948</v>
      </c>
      <c r="N330" s="7">
        <f>Table1[[#This Row],[Ac Tot Cyc Num]]/Table1[[#This Row],[Days since on Ops Dte]]</f>
        <v>3.6592985020094995</v>
      </c>
      <c r="O330" s="7">
        <f>Table1[[#This Row],[Ac Tot Tme Num]]/Table1[[#This Row],[Days since on Ops Dte]]</f>
        <v>8.0194556083302881</v>
      </c>
      <c r="P330" s="1">
        <f ca="1">INT((TODAY()-H330)/365)</f>
        <v>30</v>
      </c>
      <c r="Q330" s="1" t="s">
        <v>83</v>
      </c>
    </row>
    <row r="331" spans="1:17" x14ac:dyDescent="0.2">
      <c r="A331" s="1" t="s">
        <v>2</v>
      </c>
      <c r="B331" s="1" t="s">
        <v>27</v>
      </c>
      <c r="C331" s="1">
        <v>320</v>
      </c>
      <c r="D331" s="1">
        <v>320</v>
      </c>
      <c r="E331" s="1" t="s">
        <v>2</v>
      </c>
      <c r="F331" s="1" t="s">
        <v>7</v>
      </c>
      <c r="G331" s="1">
        <v>3250</v>
      </c>
      <c r="H331" s="2">
        <v>34045</v>
      </c>
      <c r="I331" s="2">
        <v>40178</v>
      </c>
      <c r="J331" s="3">
        <v>40713</v>
      </c>
      <c r="K331" s="3">
        <v>88573</v>
      </c>
      <c r="L331" s="2">
        <v>44987</v>
      </c>
      <c r="M331" s="1">
        <f>Table1[[#This Row],[Pull Dte]]-Table1[[#This Row],[Mfg Dte]]</f>
        <v>10942</v>
      </c>
      <c r="N331" s="7">
        <f>Table1[[#This Row],[Ac Tot Cyc Num]]/Table1[[#This Row],[Days since on Ops Dte]]</f>
        <v>3.7208005849022117</v>
      </c>
      <c r="O331" s="7">
        <f>Table1[[#This Row],[Ac Tot Tme Num]]/Table1[[#This Row],[Days since on Ops Dte]]</f>
        <v>8.0947724364832752</v>
      </c>
      <c r="P331" s="1">
        <f ca="1">INT((TODAY()-H331)/365)</f>
        <v>30</v>
      </c>
      <c r="Q331" s="1" t="s">
        <v>83</v>
      </c>
    </row>
    <row r="332" spans="1:17" x14ac:dyDescent="0.2">
      <c r="A332" s="1" t="s">
        <v>2</v>
      </c>
      <c r="B332" s="1" t="s">
        <v>27</v>
      </c>
      <c r="C332" s="1">
        <v>320</v>
      </c>
      <c r="D332" s="1">
        <v>320</v>
      </c>
      <c r="E332" s="1" t="s">
        <v>2</v>
      </c>
      <c r="F332" s="1" t="s">
        <v>7</v>
      </c>
      <c r="G332" s="1">
        <v>3251</v>
      </c>
      <c r="H332" s="2">
        <v>35781</v>
      </c>
      <c r="I332" s="2">
        <v>40178</v>
      </c>
      <c r="J332" s="3">
        <v>33906</v>
      </c>
      <c r="K332" s="3">
        <v>72935</v>
      </c>
      <c r="L332" s="2">
        <v>44987</v>
      </c>
      <c r="M332" s="1">
        <f>Table1[[#This Row],[Pull Dte]]-Table1[[#This Row],[Mfg Dte]]</f>
        <v>9206</v>
      </c>
      <c r="N332" s="7">
        <f>Table1[[#This Row],[Ac Tot Cyc Num]]/Table1[[#This Row],[Days since on Ops Dte]]</f>
        <v>3.683032804692592</v>
      </c>
      <c r="O332" s="7">
        <f>Table1[[#This Row],[Ac Tot Tme Num]]/Table1[[#This Row],[Days since on Ops Dte]]</f>
        <v>7.922550510536607</v>
      </c>
      <c r="P332" s="1">
        <f ca="1">INT((TODAY()-H332)/365)</f>
        <v>25</v>
      </c>
      <c r="Q332" s="1" t="s">
        <v>83</v>
      </c>
    </row>
    <row r="333" spans="1:17" x14ac:dyDescent="0.2">
      <c r="A333" s="1" t="s">
        <v>2</v>
      </c>
      <c r="B333" s="1" t="s">
        <v>27</v>
      </c>
      <c r="C333" s="1">
        <v>320</v>
      </c>
      <c r="D333" s="1">
        <v>320</v>
      </c>
      <c r="E333" s="1" t="s">
        <v>2</v>
      </c>
      <c r="F333" s="1" t="s">
        <v>7</v>
      </c>
      <c r="G333" s="1">
        <v>3252</v>
      </c>
      <c r="H333" s="2">
        <v>35809</v>
      </c>
      <c r="I333" s="2">
        <v>40178</v>
      </c>
      <c r="J333" s="3">
        <v>34264</v>
      </c>
      <c r="K333" s="3">
        <v>73010</v>
      </c>
      <c r="L333" s="2">
        <v>44987</v>
      </c>
      <c r="M333" s="1">
        <f>Table1[[#This Row],[Pull Dte]]-Table1[[#This Row],[Mfg Dte]]</f>
        <v>9178</v>
      </c>
      <c r="N333" s="7">
        <f>Table1[[#This Row],[Ac Tot Cyc Num]]/Table1[[#This Row],[Days since on Ops Dte]]</f>
        <v>3.7332752233602093</v>
      </c>
      <c r="O333" s="7">
        <f>Table1[[#This Row],[Ac Tot Tme Num]]/Table1[[#This Row],[Days since on Ops Dte]]</f>
        <v>7.9548921333623888</v>
      </c>
      <c r="P333" s="1">
        <f ca="1">INT((TODAY()-H333)/365)</f>
        <v>25</v>
      </c>
      <c r="Q333" s="1" t="s">
        <v>83</v>
      </c>
    </row>
    <row r="334" spans="1:17" x14ac:dyDescent="0.2">
      <c r="A334" s="1" t="s">
        <v>2</v>
      </c>
      <c r="B334" s="1" t="s">
        <v>27</v>
      </c>
      <c r="C334" s="1">
        <v>320</v>
      </c>
      <c r="D334" s="1">
        <v>320</v>
      </c>
      <c r="E334" s="1" t="s">
        <v>2</v>
      </c>
      <c r="F334" s="1" t="s">
        <v>7</v>
      </c>
      <c r="G334" s="1">
        <v>3253</v>
      </c>
      <c r="H334" s="2">
        <v>35829</v>
      </c>
      <c r="I334" s="2">
        <v>40178</v>
      </c>
      <c r="J334" s="3">
        <v>34080</v>
      </c>
      <c r="K334" s="3">
        <v>72933</v>
      </c>
      <c r="L334" s="2">
        <v>44987</v>
      </c>
      <c r="M334" s="1">
        <f>Table1[[#This Row],[Pull Dte]]-Table1[[#This Row],[Mfg Dte]]</f>
        <v>9158</v>
      </c>
      <c r="N334" s="7">
        <f>Table1[[#This Row],[Ac Tot Cyc Num]]/Table1[[#This Row],[Days since on Ops Dte]]</f>
        <v>3.7213365363616511</v>
      </c>
      <c r="O334" s="7">
        <f>Table1[[#This Row],[Ac Tot Tme Num]]/Table1[[#This Row],[Days since on Ops Dte]]</f>
        <v>7.9638567372788822</v>
      </c>
      <c r="P334" s="1">
        <f ca="1">INT((TODAY()-H334)/365)</f>
        <v>25</v>
      </c>
      <c r="Q334" s="1" t="s">
        <v>83</v>
      </c>
    </row>
    <row r="335" spans="1:17" x14ac:dyDescent="0.2">
      <c r="A335" s="1" t="s">
        <v>2</v>
      </c>
      <c r="B335" s="1" t="s">
        <v>27</v>
      </c>
      <c r="C335" s="1">
        <v>320</v>
      </c>
      <c r="D335" s="1">
        <v>320</v>
      </c>
      <c r="E335" s="1" t="s">
        <v>2</v>
      </c>
      <c r="F335" s="1" t="s">
        <v>7</v>
      </c>
      <c r="G335" s="1">
        <v>3254</v>
      </c>
      <c r="H335" s="2">
        <v>35858</v>
      </c>
      <c r="I335" s="2">
        <v>40178</v>
      </c>
      <c r="J335" s="3">
        <v>34014</v>
      </c>
      <c r="K335" s="3">
        <v>73084</v>
      </c>
      <c r="L335" s="2">
        <v>44987</v>
      </c>
      <c r="M335" s="1">
        <f>Table1[[#This Row],[Pull Dte]]-Table1[[#This Row],[Mfg Dte]]</f>
        <v>9129</v>
      </c>
      <c r="N335" s="7">
        <f>Table1[[#This Row],[Ac Tot Cyc Num]]/Table1[[#This Row],[Days since on Ops Dte]]</f>
        <v>3.7259283601708839</v>
      </c>
      <c r="O335" s="7">
        <f>Table1[[#This Row],[Ac Tot Tme Num]]/Table1[[#This Row],[Days since on Ops Dte]]</f>
        <v>8.0056961332018837</v>
      </c>
      <c r="P335" s="1">
        <f ca="1">INT((TODAY()-H335)/365)</f>
        <v>25</v>
      </c>
      <c r="Q335" s="1" t="s">
        <v>83</v>
      </c>
    </row>
    <row r="336" spans="1:17" x14ac:dyDescent="0.2">
      <c r="A336" s="1" t="s">
        <v>2</v>
      </c>
      <c r="B336" s="1" t="s">
        <v>27</v>
      </c>
      <c r="C336" s="1">
        <v>320</v>
      </c>
      <c r="D336" s="1">
        <v>320</v>
      </c>
      <c r="E336" s="1" t="s">
        <v>2</v>
      </c>
      <c r="F336" s="1" t="s">
        <v>7</v>
      </c>
      <c r="G336" s="1">
        <v>3255</v>
      </c>
      <c r="H336" s="2">
        <v>35867</v>
      </c>
      <c r="I336" s="2">
        <v>40178</v>
      </c>
      <c r="J336" s="3">
        <v>33569</v>
      </c>
      <c r="K336" s="3">
        <v>71799</v>
      </c>
      <c r="L336" s="2">
        <v>44987</v>
      </c>
      <c r="M336" s="1">
        <f>Table1[[#This Row],[Pull Dte]]-Table1[[#This Row],[Mfg Dte]]</f>
        <v>9120</v>
      </c>
      <c r="N336" s="7">
        <f>Table1[[#This Row],[Ac Tot Cyc Num]]/Table1[[#This Row],[Days since on Ops Dte]]</f>
        <v>3.680811403508772</v>
      </c>
      <c r="O336" s="7">
        <f>Table1[[#This Row],[Ac Tot Tme Num]]/Table1[[#This Row],[Days since on Ops Dte]]</f>
        <v>7.8726973684210524</v>
      </c>
      <c r="P336" s="1">
        <f ca="1">INT((TODAY()-H336)/365)</f>
        <v>25</v>
      </c>
      <c r="Q336" s="1" t="s">
        <v>83</v>
      </c>
    </row>
    <row r="337" spans="1:17" x14ac:dyDescent="0.2">
      <c r="A337" s="1" t="s">
        <v>2</v>
      </c>
      <c r="B337" s="1" t="s">
        <v>27</v>
      </c>
      <c r="C337" s="1">
        <v>320</v>
      </c>
      <c r="D337" s="1">
        <v>320</v>
      </c>
      <c r="E337" s="1" t="s">
        <v>2</v>
      </c>
      <c r="F337" s="1" t="s">
        <v>7</v>
      </c>
      <c r="G337" s="1">
        <v>3256</v>
      </c>
      <c r="H337" s="2">
        <v>35888</v>
      </c>
      <c r="I337" s="2">
        <v>40178</v>
      </c>
      <c r="J337" s="3">
        <v>33811</v>
      </c>
      <c r="K337" s="3">
        <v>72430</v>
      </c>
      <c r="L337" s="2">
        <v>44987</v>
      </c>
      <c r="M337" s="1">
        <f>Table1[[#This Row],[Pull Dte]]-Table1[[#This Row],[Mfg Dte]]</f>
        <v>9099</v>
      </c>
      <c r="N337" s="7">
        <f>Table1[[#This Row],[Ac Tot Cyc Num]]/Table1[[#This Row],[Days since on Ops Dte]]</f>
        <v>3.7159028464666446</v>
      </c>
      <c r="O337" s="7">
        <f>Table1[[#This Row],[Ac Tot Tme Num]]/Table1[[#This Row],[Days since on Ops Dte]]</f>
        <v>7.9602154082866248</v>
      </c>
      <c r="P337" s="1">
        <f ca="1">INT((TODAY()-H337)/365)</f>
        <v>24</v>
      </c>
      <c r="Q337" s="1" t="s">
        <v>83</v>
      </c>
    </row>
    <row r="338" spans="1:17" x14ac:dyDescent="0.2">
      <c r="A338" s="1" t="s">
        <v>2</v>
      </c>
      <c r="B338" s="1" t="s">
        <v>27</v>
      </c>
      <c r="C338" s="1">
        <v>320</v>
      </c>
      <c r="D338" s="1">
        <v>320</v>
      </c>
      <c r="E338" s="1" t="s">
        <v>2</v>
      </c>
      <c r="F338" s="1" t="s">
        <v>7</v>
      </c>
      <c r="G338" s="1">
        <v>3257</v>
      </c>
      <c r="H338" s="2">
        <v>35914</v>
      </c>
      <c r="I338" s="2">
        <v>40178</v>
      </c>
      <c r="J338" s="3">
        <v>32226</v>
      </c>
      <c r="K338" s="3">
        <v>69584</v>
      </c>
      <c r="L338" s="2">
        <v>44987</v>
      </c>
      <c r="M338" s="1">
        <f>Table1[[#This Row],[Pull Dte]]-Table1[[#This Row],[Mfg Dte]]</f>
        <v>9073</v>
      </c>
      <c r="N338" s="7">
        <f>Table1[[#This Row],[Ac Tot Cyc Num]]/Table1[[#This Row],[Days since on Ops Dte]]</f>
        <v>3.5518571586024468</v>
      </c>
      <c r="O338" s="7">
        <f>Table1[[#This Row],[Ac Tot Tme Num]]/Table1[[#This Row],[Days since on Ops Dte]]</f>
        <v>7.6693486167750464</v>
      </c>
      <c r="P338" s="1">
        <f ca="1">INT((TODAY()-H338)/365)</f>
        <v>24</v>
      </c>
      <c r="Q338" s="1" t="s">
        <v>83</v>
      </c>
    </row>
    <row r="339" spans="1:17" x14ac:dyDescent="0.2">
      <c r="A339" s="1" t="s">
        <v>2</v>
      </c>
      <c r="B339" s="1" t="s">
        <v>27</v>
      </c>
      <c r="C339" s="1">
        <v>320</v>
      </c>
      <c r="D339" s="1">
        <v>320</v>
      </c>
      <c r="E339" s="1" t="s">
        <v>2</v>
      </c>
      <c r="F339" s="1" t="s">
        <v>7</v>
      </c>
      <c r="G339" s="1">
        <v>3258</v>
      </c>
      <c r="H339" s="2">
        <v>35919</v>
      </c>
      <c r="I339" s="2">
        <v>40178</v>
      </c>
      <c r="J339" s="3">
        <v>33898</v>
      </c>
      <c r="K339" s="3">
        <v>72365</v>
      </c>
      <c r="L339" s="2">
        <v>44987</v>
      </c>
      <c r="M339" s="1">
        <f>Table1[[#This Row],[Pull Dte]]-Table1[[#This Row],[Mfg Dte]]</f>
        <v>9068</v>
      </c>
      <c r="N339" s="7">
        <f>Table1[[#This Row],[Ac Tot Cyc Num]]/Table1[[#This Row],[Days since on Ops Dte]]</f>
        <v>3.7382002646669608</v>
      </c>
      <c r="O339" s="7">
        <f>Table1[[#This Row],[Ac Tot Tme Num]]/Table1[[#This Row],[Days since on Ops Dte]]</f>
        <v>7.9802602558447289</v>
      </c>
      <c r="P339" s="1">
        <f ca="1">INT((TODAY()-H339)/365)</f>
        <v>24</v>
      </c>
      <c r="Q339" s="1" t="s">
        <v>83</v>
      </c>
    </row>
    <row r="340" spans="1:17" x14ac:dyDescent="0.2">
      <c r="A340" s="1" t="s">
        <v>2</v>
      </c>
      <c r="B340" s="1" t="s">
        <v>27</v>
      </c>
      <c r="C340" s="1">
        <v>320</v>
      </c>
      <c r="D340" s="1">
        <v>320</v>
      </c>
      <c r="E340" s="1" t="s">
        <v>2</v>
      </c>
      <c r="F340" s="1" t="s">
        <v>7</v>
      </c>
      <c r="G340" s="1">
        <v>3259</v>
      </c>
      <c r="H340" s="2">
        <v>35949</v>
      </c>
      <c r="I340" s="2">
        <v>40178</v>
      </c>
      <c r="J340" s="3">
        <v>33595</v>
      </c>
      <c r="K340" s="3">
        <v>72078</v>
      </c>
      <c r="L340" s="2">
        <v>44987</v>
      </c>
      <c r="M340" s="1">
        <f>Table1[[#This Row],[Pull Dte]]-Table1[[#This Row],[Mfg Dte]]</f>
        <v>9038</v>
      </c>
      <c r="N340" s="7">
        <f>Table1[[#This Row],[Ac Tot Cyc Num]]/Table1[[#This Row],[Days since on Ops Dte]]</f>
        <v>3.717083425536623</v>
      </c>
      <c r="O340" s="7">
        <f>Table1[[#This Row],[Ac Tot Tme Num]]/Table1[[#This Row],[Days since on Ops Dte]]</f>
        <v>7.9749944678026115</v>
      </c>
      <c r="P340" s="1">
        <f ca="1">INT((TODAY()-H340)/365)</f>
        <v>24</v>
      </c>
      <c r="Q340" s="1" t="s">
        <v>83</v>
      </c>
    </row>
    <row r="341" spans="1:17" x14ac:dyDescent="0.2">
      <c r="A341" s="1" t="s">
        <v>2</v>
      </c>
      <c r="B341" s="1" t="s">
        <v>27</v>
      </c>
      <c r="C341" s="1">
        <v>320</v>
      </c>
      <c r="D341" s="1">
        <v>320</v>
      </c>
      <c r="E341" s="1" t="s">
        <v>2</v>
      </c>
      <c r="F341" s="1" t="s">
        <v>7</v>
      </c>
      <c r="G341" s="1">
        <v>3260</v>
      </c>
      <c r="H341" s="2">
        <v>36068</v>
      </c>
      <c r="I341" s="2">
        <v>40178</v>
      </c>
      <c r="J341" s="3">
        <v>33378</v>
      </c>
      <c r="K341" s="3">
        <v>71583</v>
      </c>
      <c r="L341" s="2">
        <v>44987</v>
      </c>
      <c r="M341" s="1">
        <f>Table1[[#This Row],[Pull Dte]]-Table1[[#This Row],[Mfg Dte]]</f>
        <v>8919</v>
      </c>
      <c r="N341" s="7">
        <f>Table1[[#This Row],[Ac Tot Cyc Num]]/Table1[[#This Row],[Days since on Ops Dte]]</f>
        <v>3.7423477968382106</v>
      </c>
      <c r="O341" s="7">
        <f>Table1[[#This Row],[Ac Tot Tme Num]]/Table1[[#This Row],[Days since on Ops Dte]]</f>
        <v>8.0258997645475958</v>
      </c>
      <c r="P341" s="1">
        <f ca="1">INT((TODAY()-H341)/365)</f>
        <v>24</v>
      </c>
      <c r="Q341" s="1" t="s">
        <v>83</v>
      </c>
    </row>
    <row r="342" spans="1:17" x14ac:dyDescent="0.2">
      <c r="A342" s="1" t="s">
        <v>2</v>
      </c>
      <c r="B342" s="1" t="s">
        <v>27</v>
      </c>
      <c r="C342" s="1">
        <v>320</v>
      </c>
      <c r="D342" s="1">
        <v>320</v>
      </c>
      <c r="E342" s="1" t="s">
        <v>2</v>
      </c>
      <c r="F342" s="1" t="s">
        <v>7</v>
      </c>
      <c r="G342" s="1">
        <v>3261</v>
      </c>
      <c r="H342" s="2">
        <v>36084</v>
      </c>
      <c r="I342" s="2">
        <v>40178</v>
      </c>
      <c r="J342" s="3">
        <v>33499</v>
      </c>
      <c r="K342" s="3">
        <v>71502</v>
      </c>
      <c r="L342" s="2">
        <v>44987</v>
      </c>
      <c r="M342" s="1">
        <f>Table1[[#This Row],[Pull Dte]]-Table1[[#This Row],[Mfg Dte]]</f>
        <v>8903</v>
      </c>
      <c r="N342" s="7">
        <f>Table1[[#This Row],[Ac Tot Cyc Num]]/Table1[[#This Row],[Days since on Ops Dte]]</f>
        <v>3.7626642704706277</v>
      </c>
      <c r="O342" s="7">
        <f>Table1[[#This Row],[Ac Tot Tme Num]]/Table1[[#This Row],[Days since on Ops Dte]]</f>
        <v>8.0312254296304619</v>
      </c>
      <c r="P342" s="1">
        <f ca="1">INT((TODAY()-H342)/365)</f>
        <v>24</v>
      </c>
      <c r="Q342" s="1" t="s">
        <v>83</v>
      </c>
    </row>
    <row r="343" spans="1:17" x14ac:dyDescent="0.2">
      <c r="A343" s="1" t="s">
        <v>2</v>
      </c>
      <c r="B343" s="1" t="s">
        <v>27</v>
      </c>
      <c r="C343" s="1">
        <v>320</v>
      </c>
      <c r="D343" s="1">
        <v>320</v>
      </c>
      <c r="E343" s="1" t="s">
        <v>2</v>
      </c>
      <c r="F343" s="1" t="s">
        <v>7</v>
      </c>
      <c r="G343" s="1">
        <v>3262</v>
      </c>
      <c r="H343" s="2">
        <v>36095</v>
      </c>
      <c r="I343" s="2">
        <v>40178</v>
      </c>
      <c r="J343" s="3">
        <v>32194</v>
      </c>
      <c r="K343" s="3">
        <v>68893</v>
      </c>
      <c r="L343" s="2">
        <v>44987</v>
      </c>
      <c r="M343" s="1">
        <f>Table1[[#This Row],[Pull Dte]]-Table1[[#This Row],[Mfg Dte]]</f>
        <v>8892</v>
      </c>
      <c r="N343" s="7">
        <f>Table1[[#This Row],[Ac Tot Cyc Num]]/Table1[[#This Row],[Days since on Ops Dte]]</f>
        <v>3.6205578047683309</v>
      </c>
      <c r="O343" s="7">
        <f>Table1[[#This Row],[Ac Tot Tme Num]]/Table1[[#This Row],[Days since on Ops Dte]]</f>
        <v>7.7477507872244713</v>
      </c>
      <c r="P343" s="1">
        <f ca="1">INT((TODAY()-H343)/365)</f>
        <v>24</v>
      </c>
      <c r="Q343" s="1" t="s">
        <v>83</v>
      </c>
    </row>
    <row r="344" spans="1:17" x14ac:dyDescent="0.2">
      <c r="A344" s="1" t="s">
        <v>2</v>
      </c>
      <c r="B344" s="1" t="s">
        <v>27</v>
      </c>
      <c r="C344" s="1">
        <v>320</v>
      </c>
      <c r="D344" s="1">
        <v>320</v>
      </c>
      <c r="E344" s="1" t="s">
        <v>2</v>
      </c>
      <c r="F344" s="1" t="s">
        <v>7</v>
      </c>
      <c r="G344" s="1">
        <v>3263</v>
      </c>
      <c r="H344" s="2">
        <v>36103</v>
      </c>
      <c r="I344" s="2">
        <v>40178</v>
      </c>
      <c r="J344" s="3">
        <v>33504</v>
      </c>
      <c r="K344" s="3">
        <v>71803</v>
      </c>
      <c r="L344" s="2">
        <v>44987</v>
      </c>
      <c r="M344" s="1">
        <f>Table1[[#This Row],[Pull Dte]]-Table1[[#This Row],[Mfg Dte]]</f>
        <v>8884</v>
      </c>
      <c r="N344" s="7">
        <f>Table1[[#This Row],[Ac Tot Cyc Num]]/Table1[[#This Row],[Days since on Ops Dte]]</f>
        <v>3.7712742008104456</v>
      </c>
      <c r="O344" s="7">
        <f>Table1[[#This Row],[Ac Tot Tme Num]]/Table1[[#This Row],[Days since on Ops Dte]]</f>
        <v>8.0822827555155339</v>
      </c>
      <c r="P344" s="1">
        <f ca="1">INT((TODAY()-H344)/365)</f>
        <v>24</v>
      </c>
      <c r="Q344" s="1" t="s">
        <v>83</v>
      </c>
    </row>
    <row r="345" spans="1:17" x14ac:dyDescent="0.2">
      <c r="A345" s="1" t="s">
        <v>2</v>
      </c>
      <c r="B345" s="1" t="s">
        <v>27</v>
      </c>
      <c r="C345" s="1">
        <v>320</v>
      </c>
      <c r="D345" s="1">
        <v>320</v>
      </c>
      <c r="E345" s="1" t="s">
        <v>2</v>
      </c>
      <c r="F345" s="1" t="s">
        <v>7</v>
      </c>
      <c r="G345" s="1">
        <v>3264</v>
      </c>
      <c r="H345" s="2">
        <v>36188</v>
      </c>
      <c r="I345" s="2">
        <v>40178</v>
      </c>
      <c r="J345" s="3">
        <v>33085</v>
      </c>
      <c r="K345" s="3">
        <v>70728</v>
      </c>
      <c r="L345" s="2">
        <v>44987</v>
      </c>
      <c r="M345" s="1">
        <f>Table1[[#This Row],[Pull Dte]]-Table1[[#This Row],[Mfg Dte]]</f>
        <v>8799</v>
      </c>
      <c r="N345" s="7">
        <f>Table1[[#This Row],[Ac Tot Cyc Num]]/Table1[[#This Row],[Days since on Ops Dte]]</f>
        <v>3.7600863734515286</v>
      </c>
      <c r="O345" s="7">
        <f>Table1[[#This Row],[Ac Tot Tme Num]]/Table1[[#This Row],[Days since on Ops Dte]]</f>
        <v>8.0381861575179006</v>
      </c>
      <c r="P345" s="1">
        <f ca="1">INT((TODAY()-H345)/365)</f>
        <v>24</v>
      </c>
      <c r="Q345" s="1" t="s">
        <v>83</v>
      </c>
    </row>
    <row r="346" spans="1:17" x14ac:dyDescent="0.2">
      <c r="A346" s="1" t="s">
        <v>2</v>
      </c>
      <c r="B346" s="1" t="s">
        <v>27</v>
      </c>
      <c r="C346" s="1">
        <v>320</v>
      </c>
      <c r="D346" s="1">
        <v>320</v>
      </c>
      <c r="E346" s="1" t="s">
        <v>2</v>
      </c>
      <c r="F346" s="1" t="s">
        <v>7</v>
      </c>
      <c r="G346" s="1">
        <v>3265</v>
      </c>
      <c r="H346" s="2">
        <v>36189</v>
      </c>
      <c r="I346" s="2">
        <v>40178</v>
      </c>
      <c r="J346" s="3">
        <v>32915</v>
      </c>
      <c r="K346" s="3">
        <v>70233</v>
      </c>
      <c r="L346" s="2">
        <v>44987</v>
      </c>
      <c r="M346" s="1">
        <f>Table1[[#This Row],[Pull Dte]]-Table1[[#This Row],[Mfg Dte]]</f>
        <v>8798</v>
      </c>
      <c r="N346" s="7">
        <f>Table1[[#This Row],[Ac Tot Cyc Num]]/Table1[[#This Row],[Days since on Ops Dte]]</f>
        <v>3.7411911798135939</v>
      </c>
      <c r="O346" s="7">
        <f>Table1[[#This Row],[Ac Tot Tme Num]]/Table1[[#This Row],[Days since on Ops Dte]]</f>
        <v>7.9828370084110025</v>
      </c>
      <c r="P346" s="1">
        <f ca="1">INT((TODAY()-H346)/365)</f>
        <v>24</v>
      </c>
      <c r="Q346" s="1" t="s">
        <v>83</v>
      </c>
    </row>
    <row r="347" spans="1:17" x14ac:dyDescent="0.2">
      <c r="A347" s="1" t="s">
        <v>2</v>
      </c>
      <c r="B347" s="1" t="s">
        <v>27</v>
      </c>
      <c r="C347" s="1">
        <v>320</v>
      </c>
      <c r="D347" s="1">
        <v>320</v>
      </c>
      <c r="E347" s="1" t="s">
        <v>2</v>
      </c>
      <c r="F347" s="1" t="s">
        <v>7</v>
      </c>
      <c r="G347" s="1">
        <v>3266</v>
      </c>
      <c r="H347" s="2">
        <v>36220</v>
      </c>
      <c r="I347" s="2">
        <v>40178</v>
      </c>
      <c r="J347" s="3">
        <v>32705</v>
      </c>
      <c r="K347" s="3">
        <v>69901</v>
      </c>
      <c r="L347" s="2">
        <v>44987</v>
      </c>
      <c r="M347" s="1">
        <f>Table1[[#This Row],[Pull Dte]]-Table1[[#This Row],[Mfg Dte]]</f>
        <v>8767</v>
      </c>
      <c r="N347" s="7">
        <f>Table1[[#This Row],[Ac Tot Cyc Num]]/Table1[[#This Row],[Days since on Ops Dte]]</f>
        <v>3.730466522185468</v>
      </c>
      <c r="O347" s="7">
        <f>Table1[[#This Row],[Ac Tot Tme Num]]/Table1[[#This Row],[Days since on Ops Dte]]</f>
        <v>7.9731949355537814</v>
      </c>
      <c r="P347" s="1">
        <f ca="1">INT((TODAY()-H347)/365)</f>
        <v>24</v>
      </c>
      <c r="Q347" s="1" t="s">
        <v>83</v>
      </c>
    </row>
    <row r="348" spans="1:17" x14ac:dyDescent="0.2">
      <c r="A348" s="1" t="s">
        <v>2</v>
      </c>
      <c r="B348" s="1" t="s">
        <v>27</v>
      </c>
      <c r="C348" s="1">
        <v>320</v>
      </c>
      <c r="D348" s="1">
        <v>320</v>
      </c>
      <c r="E348" s="1" t="s">
        <v>2</v>
      </c>
      <c r="F348" s="1" t="s">
        <v>7</v>
      </c>
      <c r="G348" s="1">
        <v>3267</v>
      </c>
      <c r="H348" s="2">
        <v>36235</v>
      </c>
      <c r="I348" s="2">
        <v>40178</v>
      </c>
      <c r="J348" s="3">
        <v>32241</v>
      </c>
      <c r="K348" s="3">
        <v>69394</v>
      </c>
      <c r="L348" s="2">
        <v>44987</v>
      </c>
      <c r="M348" s="1">
        <f>Table1[[#This Row],[Pull Dte]]-Table1[[#This Row],[Mfg Dte]]</f>
        <v>8752</v>
      </c>
      <c r="N348" s="7">
        <f>Table1[[#This Row],[Ac Tot Cyc Num]]/Table1[[#This Row],[Days since on Ops Dte]]</f>
        <v>3.6838436928702012</v>
      </c>
      <c r="O348" s="7">
        <f>Table1[[#This Row],[Ac Tot Tme Num]]/Table1[[#This Row],[Days since on Ops Dte]]</f>
        <v>7.9289305301645339</v>
      </c>
      <c r="P348" s="1">
        <f ca="1">INT((TODAY()-H348)/365)</f>
        <v>24</v>
      </c>
      <c r="Q348" s="1" t="s">
        <v>83</v>
      </c>
    </row>
    <row r="349" spans="1:17" x14ac:dyDescent="0.2">
      <c r="A349" s="1" t="s">
        <v>2</v>
      </c>
      <c r="B349" s="1" t="s">
        <v>27</v>
      </c>
      <c r="C349" s="1">
        <v>320</v>
      </c>
      <c r="D349" s="1">
        <v>320</v>
      </c>
      <c r="E349" s="1" t="s">
        <v>2</v>
      </c>
      <c r="F349" s="1" t="s">
        <v>7</v>
      </c>
      <c r="G349" s="1">
        <v>3268</v>
      </c>
      <c r="H349" s="2">
        <v>36248</v>
      </c>
      <c r="I349" s="2">
        <v>40178</v>
      </c>
      <c r="J349" s="3">
        <v>31982</v>
      </c>
      <c r="K349" s="3">
        <v>68824</v>
      </c>
      <c r="L349" s="2">
        <v>44987</v>
      </c>
      <c r="M349" s="1">
        <f>Table1[[#This Row],[Pull Dte]]-Table1[[#This Row],[Mfg Dte]]</f>
        <v>8739</v>
      </c>
      <c r="N349" s="7">
        <f>Table1[[#This Row],[Ac Tot Cyc Num]]/Table1[[#This Row],[Days since on Ops Dte]]</f>
        <v>3.6596864629820347</v>
      </c>
      <c r="O349" s="7">
        <f>Table1[[#This Row],[Ac Tot Tme Num]]/Table1[[#This Row],[Days since on Ops Dte]]</f>
        <v>7.8755006293626275</v>
      </c>
      <c r="P349" s="1">
        <f ca="1">INT((TODAY()-H349)/365)</f>
        <v>23</v>
      </c>
      <c r="Q349" s="1" t="s">
        <v>83</v>
      </c>
    </row>
    <row r="350" spans="1:17" x14ac:dyDescent="0.2">
      <c r="A350" s="1" t="s">
        <v>2</v>
      </c>
      <c r="B350" s="1" t="s">
        <v>27</v>
      </c>
      <c r="C350" s="1">
        <v>320</v>
      </c>
      <c r="D350" s="1">
        <v>320</v>
      </c>
      <c r="E350" s="1" t="s">
        <v>2</v>
      </c>
      <c r="F350" s="1" t="s">
        <v>7</v>
      </c>
      <c r="G350" s="1">
        <v>3269</v>
      </c>
      <c r="H350" s="2">
        <v>36277</v>
      </c>
      <c r="I350" s="2">
        <v>40178</v>
      </c>
      <c r="J350" s="3">
        <v>31856</v>
      </c>
      <c r="K350" s="3">
        <v>68739</v>
      </c>
      <c r="L350" s="2">
        <v>44987</v>
      </c>
      <c r="M350" s="1">
        <f>Table1[[#This Row],[Pull Dte]]-Table1[[#This Row],[Mfg Dte]]</f>
        <v>8710</v>
      </c>
      <c r="N350" s="7">
        <f>Table1[[#This Row],[Ac Tot Cyc Num]]/Table1[[#This Row],[Days since on Ops Dte]]</f>
        <v>3.6574052812858784</v>
      </c>
      <c r="O350" s="7">
        <f>Table1[[#This Row],[Ac Tot Tme Num]]/Table1[[#This Row],[Days since on Ops Dte]]</f>
        <v>7.8919632606199768</v>
      </c>
      <c r="P350" s="1">
        <f ca="1">INT((TODAY()-H350)/365)</f>
        <v>23</v>
      </c>
      <c r="Q350" s="1" t="s">
        <v>83</v>
      </c>
    </row>
    <row r="351" spans="1:17" x14ac:dyDescent="0.2">
      <c r="A351" s="1" t="s">
        <v>2</v>
      </c>
      <c r="B351" s="1" t="s">
        <v>27</v>
      </c>
      <c r="C351" s="1">
        <v>320</v>
      </c>
      <c r="D351" s="1">
        <v>320</v>
      </c>
      <c r="E351" s="1" t="s">
        <v>2</v>
      </c>
      <c r="F351" s="1" t="s">
        <v>7</v>
      </c>
      <c r="G351" s="1">
        <v>3270</v>
      </c>
      <c r="H351" s="2">
        <v>36313</v>
      </c>
      <c r="I351" s="2">
        <v>40178</v>
      </c>
      <c r="J351" s="3">
        <v>31721</v>
      </c>
      <c r="K351" s="3">
        <v>68225</v>
      </c>
      <c r="L351" s="2">
        <v>44987</v>
      </c>
      <c r="M351" s="1">
        <f>Table1[[#This Row],[Pull Dte]]-Table1[[#This Row],[Mfg Dte]]</f>
        <v>8674</v>
      </c>
      <c r="N351" s="7">
        <f>Table1[[#This Row],[Ac Tot Cyc Num]]/Table1[[#This Row],[Days since on Ops Dte]]</f>
        <v>3.657020982245792</v>
      </c>
      <c r="O351" s="7">
        <f>Table1[[#This Row],[Ac Tot Tme Num]]/Table1[[#This Row],[Days since on Ops Dte]]</f>
        <v>7.8654599953885178</v>
      </c>
      <c r="P351" s="1">
        <f ca="1">INT((TODAY()-H351)/365)</f>
        <v>23</v>
      </c>
      <c r="Q351" s="1" t="s">
        <v>83</v>
      </c>
    </row>
    <row r="352" spans="1:17" x14ac:dyDescent="0.2">
      <c r="A352" s="1" t="s">
        <v>2</v>
      </c>
      <c r="B352" s="1" t="s">
        <v>27</v>
      </c>
      <c r="C352" s="1">
        <v>320</v>
      </c>
      <c r="D352" s="1">
        <v>320</v>
      </c>
      <c r="E352" s="1" t="s">
        <v>2</v>
      </c>
      <c r="F352" s="1" t="s">
        <v>7</v>
      </c>
      <c r="G352" s="1">
        <v>3271</v>
      </c>
      <c r="H352" s="2">
        <v>37070</v>
      </c>
      <c r="I352" s="2">
        <v>40178</v>
      </c>
      <c r="J352" s="3">
        <v>29303</v>
      </c>
      <c r="K352" s="3">
        <v>62435</v>
      </c>
      <c r="L352" s="2">
        <v>44987</v>
      </c>
      <c r="M352" s="1">
        <f>Table1[[#This Row],[Pull Dte]]-Table1[[#This Row],[Mfg Dte]]</f>
        <v>7917</v>
      </c>
      <c r="N352" s="7">
        <f>Table1[[#This Row],[Ac Tot Cyc Num]]/Table1[[#This Row],[Days since on Ops Dte]]</f>
        <v>3.7012757357584944</v>
      </c>
      <c r="O352" s="7">
        <f>Table1[[#This Row],[Ac Tot Tme Num]]/Table1[[#This Row],[Days since on Ops Dte]]</f>
        <v>7.88619426550461</v>
      </c>
      <c r="P352" s="1">
        <f ca="1">INT((TODAY()-H352)/365)</f>
        <v>21</v>
      </c>
      <c r="Q352" s="1" t="s">
        <v>83</v>
      </c>
    </row>
    <row r="353" spans="1:17" x14ac:dyDescent="0.2">
      <c r="A353" s="1" t="s">
        <v>2</v>
      </c>
      <c r="B353" s="1" t="s">
        <v>27</v>
      </c>
      <c r="C353" s="1">
        <v>320</v>
      </c>
      <c r="D353" s="1">
        <v>320</v>
      </c>
      <c r="E353" s="1" t="s">
        <v>2</v>
      </c>
      <c r="F353" s="1" t="s">
        <v>7</v>
      </c>
      <c r="G353" s="1">
        <v>3272</v>
      </c>
      <c r="H353" s="2">
        <v>37187</v>
      </c>
      <c r="I353" s="2">
        <v>40178</v>
      </c>
      <c r="J353" s="3">
        <v>28484</v>
      </c>
      <c r="K353" s="3">
        <v>60606</v>
      </c>
      <c r="L353" s="2">
        <v>44987</v>
      </c>
      <c r="M353" s="1">
        <f>Table1[[#This Row],[Pull Dte]]-Table1[[#This Row],[Mfg Dte]]</f>
        <v>7800</v>
      </c>
      <c r="N353" s="7">
        <f>Table1[[#This Row],[Ac Tot Cyc Num]]/Table1[[#This Row],[Days since on Ops Dte]]</f>
        <v>3.6517948717948716</v>
      </c>
      <c r="O353" s="7">
        <f>Table1[[#This Row],[Ac Tot Tme Num]]/Table1[[#This Row],[Days since on Ops Dte]]</f>
        <v>7.77</v>
      </c>
      <c r="P353" s="1">
        <f ca="1">INT((TODAY()-H353)/365)</f>
        <v>21</v>
      </c>
      <c r="Q353" s="1" t="s">
        <v>83</v>
      </c>
    </row>
    <row r="354" spans="1:17" x14ac:dyDescent="0.2">
      <c r="A354" s="1" t="s">
        <v>2</v>
      </c>
      <c r="B354" s="1" t="s">
        <v>27</v>
      </c>
      <c r="C354" s="1">
        <v>320</v>
      </c>
      <c r="D354" s="1">
        <v>320</v>
      </c>
      <c r="E354" s="1" t="s">
        <v>2</v>
      </c>
      <c r="F354" s="1" t="s">
        <v>7</v>
      </c>
      <c r="G354" s="1">
        <v>3273</v>
      </c>
      <c r="H354" s="2">
        <v>37195</v>
      </c>
      <c r="I354" s="2">
        <v>40178</v>
      </c>
      <c r="J354" s="3">
        <v>29142</v>
      </c>
      <c r="K354" s="3">
        <v>61784</v>
      </c>
      <c r="L354" s="2">
        <v>44987</v>
      </c>
      <c r="M354" s="1">
        <f>Table1[[#This Row],[Pull Dte]]-Table1[[#This Row],[Mfg Dte]]</f>
        <v>7792</v>
      </c>
      <c r="N354" s="7">
        <f>Table1[[#This Row],[Ac Tot Cyc Num]]/Table1[[#This Row],[Days since on Ops Dte]]</f>
        <v>3.7399897330595482</v>
      </c>
      <c r="O354" s="7">
        <f>Table1[[#This Row],[Ac Tot Tme Num]]/Table1[[#This Row],[Days since on Ops Dte]]</f>
        <v>7.9291581108829572</v>
      </c>
      <c r="P354" s="1">
        <f ca="1">INT((TODAY()-H354)/365)</f>
        <v>21</v>
      </c>
      <c r="Q354" s="1" t="s">
        <v>83</v>
      </c>
    </row>
    <row r="355" spans="1:17" x14ac:dyDescent="0.2">
      <c r="A355" s="1" t="s">
        <v>2</v>
      </c>
      <c r="B355" s="1" t="s">
        <v>27</v>
      </c>
      <c r="C355" s="1">
        <v>320</v>
      </c>
      <c r="D355" s="1">
        <v>320</v>
      </c>
      <c r="E355" s="1" t="s">
        <v>2</v>
      </c>
      <c r="F355" s="1" t="s">
        <v>7</v>
      </c>
      <c r="G355" s="1">
        <v>3274</v>
      </c>
      <c r="H355" s="2">
        <v>37201</v>
      </c>
      <c r="I355" s="2">
        <v>40178</v>
      </c>
      <c r="J355" s="3">
        <v>28916</v>
      </c>
      <c r="K355" s="3">
        <v>61254</v>
      </c>
      <c r="L355" s="2">
        <v>44987</v>
      </c>
      <c r="M355" s="1">
        <f>Table1[[#This Row],[Pull Dte]]-Table1[[#This Row],[Mfg Dte]]</f>
        <v>7786</v>
      </c>
      <c r="N355" s="7">
        <f>Table1[[#This Row],[Ac Tot Cyc Num]]/Table1[[#This Row],[Days since on Ops Dte]]</f>
        <v>3.7138453634729003</v>
      </c>
      <c r="O355" s="7">
        <f>Table1[[#This Row],[Ac Tot Tme Num]]/Table1[[#This Row],[Days since on Ops Dte]]</f>
        <v>7.8671975340354479</v>
      </c>
      <c r="P355" s="1">
        <f ca="1">INT((TODAY()-H355)/365)</f>
        <v>21</v>
      </c>
      <c r="Q355" s="1" t="s">
        <v>83</v>
      </c>
    </row>
    <row r="356" spans="1:17" x14ac:dyDescent="0.2">
      <c r="A356" s="1" t="s">
        <v>2</v>
      </c>
      <c r="B356" s="1" t="s">
        <v>27</v>
      </c>
      <c r="C356" s="1">
        <v>320</v>
      </c>
      <c r="D356" s="1">
        <v>320</v>
      </c>
      <c r="E356" s="1" t="s">
        <v>2</v>
      </c>
      <c r="F356" s="1" t="s">
        <v>7</v>
      </c>
      <c r="G356" s="1">
        <v>3275</v>
      </c>
      <c r="H356" s="2">
        <v>37364</v>
      </c>
      <c r="I356" s="2">
        <v>40178</v>
      </c>
      <c r="J356" s="3">
        <v>28492</v>
      </c>
      <c r="K356" s="3">
        <v>60030</v>
      </c>
      <c r="L356" s="2">
        <v>44987</v>
      </c>
      <c r="M356" s="1">
        <f>Table1[[#This Row],[Pull Dte]]-Table1[[#This Row],[Mfg Dte]]</f>
        <v>7623</v>
      </c>
      <c r="N356" s="7">
        <f>Table1[[#This Row],[Ac Tot Cyc Num]]/Table1[[#This Row],[Days since on Ops Dte]]</f>
        <v>3.7376361012724648</v>
      </c>
      <c r="O356" s="7">
        <f>Table1[[#This Row],[Ac Tot Tme Num]]/Table1[[#This Row],[Days since on Ops Dte]]</f>
        <v>7.8748524203069659</v>
      </c>
      <c r="P356" s="1">
        <f ca="1">INT((TODAY()-H356)/365)</f>
        <v>20</v>
      </c>
      <c r="Q356" s="1" t="s">
        <v>83</v>
      </c>
    </row>
    <row r="357" spans="1:17" x14ac:dyDescent="0.2">
      <c r="A357" s="1" t="s">
        <v>2</v>
      </c>
      <c r="B357" s="1" t="s">
        <v>27</v>
      </c>
      <c r="C357" s="1">
        <v>320</v>
      </c>
      <c r="D357" s="1">
        <v>320</v>
      </c>
      <c r="E357" s="1" t="s">
        <v>2</v>
      </c>
      <c r="F357" s="1" t="s">
        <v>7</v>
      </c>
      <c r="G357" s="1">
        <v>3276</v>
      </c>
      <c r="H357" s="2">
        <v>37404</v>
      </c>
      <c r="I357" s="2">
        <v>40178</v>
      </c>
      <c r="J357" s="3">
        <v>28160</v>
      </c>
      <c r="K357" s="3">
        <v>59340</v>
      </c>
      <c r="L357" s="2">
        <v>44987</v>
      </c>
      <c r="M357" s="1">
        <f>Table1[[#This Row],[Pull Dte]]-Table1[[#This Row],[Mfg Dte]]</f>
        <v>7583</v>
      </c>
      <c r="N357" s="7">
        <f>Table1[[#This Row],[Ac Tot Cyc Num]]/Table1[[#This Row],[Days since on Ops Dte]]</f>
        <v>3.7135698272451538</v>
      </c>
      <c r="O357" s="7">
        <f>Table1[[#This Row],[Ac Tot Tme Num]]/Table1[[#This Row],[Days since on Ops Dte]]</f>
        <v>7.8253989186337858</v>
      </c>
      <c r="P357" s="1">
        <f ca="1">INT((TODAY()-H357)/365)</f>
        <v>20</v>
      </c>
      <c r="Q357" s="1" t="s">
        <v>83</v>
      </c>
    </row>
    <row r="358" spans="1:17" x14ac:dyDescent="0.2">
      <c r="A358" s="1" t="s">
        <v>2</v>
      </c>
      <c r="B358" s="1" t="s">
        <v>27</v>
      </c>
      <c r="C358" s="1">
        <v>320</v>
      </c>
      <c r="D358" s="1">
        <v>320</v>
      </c>
      <c r="E358" s="1" t="s">
        <v>2</v>
      </c>
      <c r="F358" s="1" t="s">
        <v>6</v>
      </c>
      <c r="G358" s="1">
        <v>3277</v>
      </c>
      <c r="H358" s="2">
        <v>37813</v>
      </c>
      <c r="I358" s="2">
        <v>40178</v>
      </c>
      <c r="J358" s="3">
        <v>26961</v>
      </c>
      <c r="K358" s="3">
        <v>54751</v>
      </c>
      <c r="L358" s="2">
        <v>44987</v>
      </c>
      <c r="M358" s="1">
        <f>Table1[[#This Row],[Pull Dte]]-Table1[[#This Row],[Mfg Dte]]</f>
        <v>7174</v>
      </c>
      <c r="N358" s="7">
        <f>Table1[[#This Row],[Ac Tot Cyc Num]]/Table1[[#This Row],[Days since on Ops Dte]]</f>
        <v>3.7581544466127683</v>
      </c>
      <c r="O358" s="7">
        <f>Table1[[#This Row],[Ac Tot Tme Num]]/Table1[[#This Row],[Days since on Ops Dte]]</f>
        <v>7.6318650683022025</v>
      </c>
      <c r="P358" s="1">
        <f ca="1">INT((TODAY()-H358)/365)</f>
        <v>19</v>
      </c>
      <c r="Q358" s="1" t="s">
        <v>83</v>
      </c>
    </row>
    <row r="359" spans="1:17" x14ac:dyDescent="0.2">
      <c r="A359" s="1" t="s">
        <v>2</v>
      </c>
      <c r="B359" s="1" t="s">
        <v>27</v>
      </c>
      <c r="C359" s="1">
        <v>320</v>
      </c>
      <c r="D359" s="1">
        <v>320</v>
      </c>
      <c r="E359" s="1" t="s">
        <v>2</v>
      </c>
      <c r="F359" s="1" t="s">
        <v>6</v>
      </c>
      <c r="G359" s="1">
        <v>3278</v>
      </c>
      <c r="H359" s="2">
        <v>37840</v>
      </c>
      <c r="I359" s="2">
        <v>40178</v>
      </c>
      <c r="J359" s="3">
        <v>26965</v>
      </c>
      <c r="K359" s="3">
        <v>54606</v>
      </c>
      <c r="L359" s="2">
        <v>44987</v>
      </c>
      <c r="M359" s="1">
        <f>Table1[[#This Row],[Pull Dte]]-Table1[[#This Row],[Mfg Dte]]</f>
        <v>7147</v>
      </c>
      <c r="N359" s="7">
        <f>Table1[[#This Row],[Ac Tot Cyc Num]]/Table1[[#This Row],[Days since on Ops Dte]]</f>
        <v>3.7729117112074997</v>
      </c>
      <c r="O359" s="7">
        <f>Table1[[#This Row],[Ac Tot Tme Num]]/Table1[[#This Row],[Days since on Ops Dte]]</f>
        <v>7.6404085630334402</v>
      </c>
      <c r="P359" s="1">
        <f ca="1">INT((TODAY()-H359)/365)</f>
        <v>19</v>
      </c>
      <c r="Q359" s="1" t="s">
        <v>83</v>
      </c>
    </row>
    <row r="360" spans="1:17" x14ac:dyDescent="0.2">
      <c r="A360" s="1" t="s">
        <v>50</v>
      </c>
      <c r="B360" s="1" t="s">
        <v>51</v>
      </c>
      <c r="C360" s="1">
        <v>333</v>
      </c>
      <c r="D360" s="1">
        <v>333</v>
      </c>
      <c r="E360" s="1" t="s">
        <v>34</v>
      </c>
      <c r="F360" s="1" t="s">
        <v>52</v>
      </c>
      <c r="G360" s="1">
        <v>3301</v>
      </c>
      <c r="H360" s="2">
        <v>37630</v>
      </c>
      <c r="I360" s="2">
        <v>40178</v>
      </c>
      <c r="J360" s="3">
        <v>10828</v>
      </c>
      <c r="K360" s="3">
        <v>82509</v>
      </c>
      <c r="L360" s="2">
        <v>44987</v>
      </c>
      <c r="M360" s="1">
        <f>Table1[[#This Row],[Pull Dte]]-Table1[[#This Row],[Mfg Dte]]</f>
        <v>7357</v>
      </c>
      <c r="N360" s="7">
        <f>Table1[[#This Row],[Ac Tot Cyc Num]]/Table1[[#This Row],[Days since on Ops Dte]]</f>
        <v>1.4717955688459969</v>
      </c>
      <c r="O360" s="7">
        <f>Table1[[#This Row],[Ac Tot Tme Num]]/Table1[[#This Row],[Days since on Ops Dte]]</f>
        <v>11.215033301617508</v>
      </c>
      <c r="P360" s="1">
        <f ca="1">INT((TODAY()-H360)/365)</f>
        <v>20</v>
      </c>
      <c r="Q360" s="1" t="s">
        <v>83</v>
      </c>
    </row>
    <row r="361" spans="1:17" x14ac:dyDescent="0.2">
      <c r="A361" s="1" t="s">
        <v>50</v>
      </c>
      <c r="B361" s="1" t="s">
        <v>51</v>
      </c>
      <c r="C361" s="1">
        <v>333</v>
      </c>
      <c r="D361" s="1">
        <v>333</v>
      </c>
      <c r="E361" s="1" t="s">
        <v>34</v>
      </c>
      <c r="F361" s="1" t="s">
        <v>52</v>
      </c>
      <c r="G361" s="1">
        <v>3302</v>
      </c>
      <c r="H361" s="2">
        <v>37778</v>
      </c>
      <c r="I361" s="2">
        <v>40178</v>
      </c>
      <c r="J361" s="3">
        <v>11292</v>
      </c>
      <c r="K361" s="3">
        <v>85324</v>
      </c>
      <c r="L361" s="2">
        <v>44987</v>
      </c>
      <c r="M361" s="1">
        <f>Table1[[#This Row],[Pull Dte]]-Table1[[#This Row],[Mfg Dte]]</f>
        <v>7209</v>
      </c>
      <c r="N361" s="7">
        <f>Table1[[#This Row],[Ac Tot Cyc Num]]/Table1[[#This Row],[Days since on Ops Dte]]</f>
        <v>1.566375364128173</v>
      </c>
      <c r="O361" s="7">
        <f>Table1[[#This Row],[Ac Tot Tme Num]]/Table1[[#This Row],[Days since on Ops Dte]]</f>
        <v>11.835760854487447</v>
      </c>
      <c r="P361" s="1">
        <f ca="1">INT((TODAY()-H361)/365)</f>
        <v>19</v>
      </c>
      <c r="Q361" s="1" t="s">
        <v>83</v>
      </c>
    </row>
    <row r="362" spans="1:17" x14ac:dyDescent="0.2">
      <c r="A362" s="1" t="s">
        <v>50</v>
      </c>
      <c r="B362" s="1" t="s">
        <v>51</v>
      </c>
      <c r="C362" s="1">
        <v>333</v>
      </c>
      <c r="D362" s="1">
        <v>333</v>
      </c>
      <c r="E362" s="1" t="s">
        <v>34</v>
      </c>
      <c r="F362" s="1" t="s">
        <v>52</v>
      </c>
      <c r="G362" s="1">
        <v>3303</v>
      </c>
      <c r="H362" s="2">
        <v>37862</v>
      </c>
      <c r="I362" s="2">
        <v>40178</v>
      </c>
      <c r="J362" s="3">
        <v>11266</v>
      </c>
      <c r="K362" s="3">
        <v>85301</v>
      </c>
      <c r="L362" s="2">
        <v>44987</v>
      </c>
      <c r="M362" s="1">
        <f>Table1[[#This Row],[Pull Dte]]-Table1[[#This Row],[Mfg Dte]]</f>
        <v>7125</v>
      </c>
      <c r="N362" s="7">
        <f>Table1[[#This Row],[Ac Tot Cyc Num]]/Table1[[#This Row],[Days since on Ops Dte]]</f>
        <v>1.5811929824561404</v>
      </c>
      <c r="O362" s="7">
        <f>Table1[[#This Row],[Ac Tot Tme Num]]/Table1[[#This Row],[Days since on Ops Dte]]</f>
        <v>11.972070175438596</v>
      </c>
      <c r="P362" s="1">
        <f ca="1">INT((TODAY()-H362)/365)</f>
        <v>19</v>
      </c>
      <c r="Q362" s="1" t="s">
        <v>83</v>
      </c>
    </row>
    <row r="363" spans="1:17" x14ac:dyDescent="0.2">
      <c r="A363" s="1" t="s">
        <v>50</v>
      </c>
      <c r="B363" s="1" t="s">
        <v>51</v>
      </c>
      <c r="C363" s="1">
        <v>333</v>
      </c>
      <c r="D363" s="1">
        <v>333</v>
      </c>
      <c r="E363" s="1" t="s">
        <v>34</v>
      </c>
      <c r="F363" s="1" t="s">
        <v>52</v>
      </c>
      <c r="G363" s="1">
        <v>3304</v>
      </c>
      <c r="H363" s="2">
        <v>37873</v>
      </c>
      <c r="I363" s="2">
        <v>40178</v>
      </c>
      <c r="J363" s="3">
        <v>11065</v>
      </c>
      <c r="K363" s="3">
        <v>83593</v>
      </c>
      <c r="L363" s="2">
        <v>44987</v>
      </c>
      <c r="M363" s="1">
        <f>Table1[[#This Row],[Pull Dte]]-Table1[[#This Row],[Mfg Dte]]</f>
        <v>7114</v>
      </c>
      <c r="N363" s="7">
        <f>Table1[[#This Row],[Ac Tot Cyc Num]]/Table1[[#This Row],[Days since on Ops Dte]]</f>
        <v>1.5553837503514196</v>
      </c>
      <c r="O363" s="7">
        <f>Table1[[#This Row],[Ac Tot Tme Num]]/Table1[[#This Row],[Days since on Ops Dte]]</f>
        <v>11.750491987630026</v>
      </c>
      <c r="P363" s="1">
        <f ca="1">INT((TODAY()-H363)/365)</f>
        <v>19</v>
      </c>
      <c r="Q363" s="1" t="s">
        <v>83</v>
      </c>
    </row>
    <row r="364" spans="1:17" x14ac:dyDescent="0.2">
      <c r="A364" s="1" t="s">
        <v>50</v>
      </c>
      <c r="B364" s="1" t="s">
        <v>51</v>
      </c>
      <c r="C364" s="1">
        <v>333</v>
      </c>
      <c r="D364" s="1">
        <v>333</v>
      </c>
      <c r="E364" s="1" t="s">
        <v>34</v>
      </c>
      <c r="F364" s="1" t="s">
        <v>52</v>
      </c>
      <c r="G364" s="1">
        <v>3305</v>
      </c>
      <c r="H364" s="2">
        <v>37903</v>
      </c>
      <c r="I364" s="2">
        <v>40178</v>
      </c>
      <c r="J364" s="3">
        <v>11038</v>
      </c>
      <c r="K364" s="3">
        <v>84459</v>
      </c>
      <c r="L364" s="2">
        <v>44987</v>
      </c>
      <c r="M364" s="1">
        <f>Table1[[#This Row],[Pull Dte]]-Table1[[#This Row],[Mfg Dte]]</f>
        <v>7084</v>
      </c>
      <c r="N364" s="7">
        <f>Table1[[#This Row],[Ac Tot Cyc Num]]/Table1[[#This Row],[Days since on Ops Dte]]</f>
        <v>1.5581592320722755</v>
      </c>
      <c r="O364" s="7">
        <f>Table1[[#This Row],[Ac Tot Tme Num]]/Table1[[#This Row],[Days since on Ops Dte]]</f>
        <v>11.922501411631847</v>
      </c>
      <c r="P364" s="1">
        <f ca="1">INT((TODAY()-H364)/365)</f>
        <v>19</v>
      </c>
      <c r="Q364" s="1" t="s">
        <v>83</v>
      </c>
    </row>
    <row r="365" spans="1:17" x14ac:dyDescent="0.2">
      <c r="A365" s="1" t="s">
        <v>50</v>
      </c>
      <c r="B365" s="1" t="s">
        <v>51</v>
      </c>
      <c r="C365" s="1">
        <v>333</v>
      </c>
      <c r="D365" s="1">
        <v>333</v>
      </c>
      <c r="E365" s="1" t="s">
        <v>34</v>
      </c>
      <c r="F365" s="1" t="s">
        <v>52</v>
      </c>
      <c r="G365" s="1">
        <v>3306</v>
      </c>
      <c r="H365" s="2">
        <v>38027</v>
      </c>
      <c r="I365" s="2">
        <v>40178</v>
      </c>
      <c r="J365" s="3">
        <v>11008</v>
      </c>
      <c r="K365" s="3">
        <v>83530</v>
      </c>
      <c r="L365" s="2">
        <v>44987</v>
      </c>
      <c r="M365" s="1">
        <f>Table1[[#This Row],[Pull Dte]]-Table1[[#This Row],[Mfg Dte]]</f>
        <v>6960</v>
      </c>
      <c r="N365" s="7">
        <f>Table1[[#This Row],[Ac Tot Cyc Num]]/Table1[[#This Row],[Days since on Ops Dte]]</f>
        <v>1.5816091954022988</v>
      </c>
      <c r="O365" s="7">
        <f>Table1[[#This Row],[Ac Tot Tme Num]]/Table1[[#This Row],[Days since on Ops Dte]]</f>
        <v>12.001436781609195</v>
      </c>
      <c r="P365" s="1">
        <f ca="1">INT((TODAY()-H365)/365)</f>
        <v>19</v>
      </c>
      <c r="Q365" s="1" t="s">
        <v>83</v>
      </c>
    </row>
    <row r="366" spans="1:17" x14ac:dyDescent="0.2">
      <c r="A366" s="1" t="s">
        <v>50</v>
      </c>
      <c r="B366" s="1" t="s">
        <v>51</v>
      </c>
      <c r="C366" s="1">
        <v>333</v>
      </c>
      <c r="D366" s="1">
        <v>333</v>
      </c>
      <c r="E366" s="1" t="s">
        <v>34</v>
      </c>
      <c r="F366" s="1" t="s">
        <v>52</v>
      </c>
      <c r="G366" s="1">
        <v>3307</v>
      </c>
      <c r="H366" s="2">
        <v>38047</v>
      </c>
      <c r="I366" s="2">
        <v>40178</v>
      </c>
      <c r="J366" s="3">
        <v>10940</v>
      </c>
      <c r="K366" s="3">
        <v>83464</v>
      </c>
      <c r="L366" s="2">
        <v>44987</v>
      </c>
      <c r="M366" s="1">
        <f>Table1[[#This Row],[Pull Dte]]-Table1[[#This Row],[Mfg Dte]]</f>
        <v>6940</v>
      </c>
      <c r="N366" s="7">
        <f>Table1[[#This Row],[Ac Tot Cyc Num]]/Table1[[#This Row],[Days since on Ops Dte]]</f>
        <v>1.5763688760806915</v>
      </c>
      <c r="O366" s="7">
        <f>Table1[[#This Row],[Ac Tot Tme Num]]/Table1[[#This Row],[Days since on Ops Dte]]</f>
        <v>12.026512968299711</v>
      </c>
      <c r="P366" s="1">
        <f ca="1">INT((TODAY()-H366)/365)</f>
        <v>19</v>
      </c>
      <c r="Q366" s="1" t="s">
        <v>83</v>
      </c>
    </row>
    <row r="367" spans="1:17" x14ac:dyDescent="0.2">
      <c r="A367" s="1" t="s">
        <v>50</v>
      </c>
      <c r="B367" s="1" t="s">
        <v>51</v>
      </c>
      <c r="C367" s="1">
        <v>333</v>
      </c>
      <c r="D367" s="1">
        <v>333</v>
      </c>
      <c r="E367" s="1" t="s">
        <v>34</v>
      </c>
      <c r="F367" s="1" t="s">
        <v>52</v>
      </c>
      <c r="G367" s="1">
        <v>3308</v>
      </c>
      <c r="H367" s="2">
        <v>38071</v>
      </c>
      <c r="I367" s="2">
        <v>40178</v>
      </c>
      <c r="J367" s="3">
        <v>10929</v>
      </c>
      <c r="K367" s="3">
        <v>82672</v>
      </c>
      <c r="L367" s="2">
        <v>44987</v>
      </c>
      <c r="M367" s="1">
        <f>Table1[[#This Row],[Pull Dte]]-Table1[[#This Row],[Mfg Dte]]</f>
        <v>6916</v>
      </c>
      <c r="N367" s="7">
        <f>Table1[[#This Row],[Ac Tot Cyc Num]]/Table1[[#This Row],[Days since on Ops Dte]]</f>
        <v>1.5802486986697513</v>
      </c>
      <c r="O367" s="7">
        <f>Table1[[#This Row],[Ac Tot Tme Num]]/Table1[[#This Row],[Days since on Ops Dte]]</f>
        <v>11.95373048004627</v>
      </c>
      <c r="P367" s="1">
        <f ca="1">INT((TODAY()-H367)/365)</f>
        <v>18</v>
      </c>
      <c r="Q367" s="1" t="s">
        <v>83</v>
      </c>
    </row>
    <row r="368" spans="1:17" x14ac:dyDescent="0.2">
      <c r="A368" s="1" t="s">
        <v>50</v>
      </c>
      <c r="B368" s="1" t="s">
        <v>51</v>
      </c>
      <c r="C368" s="1">
        <v>333</v>
      </c>
      <c r="D368" s="1">
        <v>333</v>
      </c>
      <c r="E368" s="1" t="s">
        <v>34</v>
      </c>
      <c r="F368" s="1" t="s">
        <v>52</v>
      </c>
      <c r="G368" s="1">
        <v>3309</v>
      </c>
      <c r="H368" s="2">
        <v>38442</v>
      </c>
      <c r="I368" s="2">
        <v>40178</v>
      </c>
      <c r="J368" s="3">
        <v>10231</v>
      </c>
      <c r="K368" s="3">
        <v>77721</v>
      </c>
      <c r="L368" s="2">
        <v>44987</v>
      </c>
      <c r="M368" s="1">
        <f>Table1[[#This Row],[Pull Dte]]-Table1[[#This Row],[Mfg Dte]]</f>
        <v>6545</v>
      </c>
      <c r="N368" s="7">
        <f>Table1[[#This Row],[Ac Tot Cyc Num]]/Table1[[#This Row],[Days since on Ops Dte]]</f>
        <v>1.5631779984721161</v>
      </c>
      <c r="O368" s="7">
        <f>Table1[[#This Row],[Ac Tot Tme Num]]/Table1[[#This Row],[Days since on Ops Dte]]</f>
        <v>11.874866310160428</v>
      </c>
      <c r="P368" s="1">
        <f ca="1">INT((TODAY()-H368)/365)</f>
        <v>17</v>
      </c>
      <c r="Q368" s="1" t="s">
        <v>83</v>
      </c>
    </row>
    <row r="369" spans="1:17" x14ac:dyDescent="0.2">
      <c r="A369" s="1" t="s">
        <v>50</v>
      </c>
      <c r="B369" s="1" t="s">
        <v>51</v>
      </c>
      <c r="C369" s="1">
        <v>333</v>
      </c>
      <c r="D369" s="1">
        <v>333</v>
      </c>
      <c r="E369" s="1" t="s">
        <v>34</v>
      </c>
      <c r="F369" s="1" t="s">
        <v>52</v>
      </c>
      <c r="G369" s="1">
        <v>3310</v>
      </c>
      <c r="H369" s="2">
        <v>38485</v>
      </c>
      <c r="I369" s="2">
        <v>40178</v>
      </c>
      <c r="J369" s="3">
        <v>10392</v>
      </c>
      <c r="K369" s="3">
        <v>78669</v>
      </c>
      <c r="L369" s="2">
        <v>44987</v>
      </c>
      <c r="M369" s="1">
        <f>Table1[[#This Row],[Pull Dte]]-Table1[[#This Row],[Mfg Dte]]</f>
        <v>6502</v>
      </c>
      <c r="N369" s="7">
        <f>Table1[[#This Row],[Ac Tot Cyc Num]]/Table1[[#This Row],[Days since on Ops Dte]]</f>
        <v>1.5982774530913566</v>
      </c>
      <c r="O369" s="7">
        <f>Table1[[#This Row],[Ac Tot Tme Num]]/Table1[[#This Row],[Days since on Ops Dte]]</f>
        <v>12.09920024607813</v>
      </c>
      <c r="P369" s="1">
        <f ca="1">INT((TODAY()-H369)/365)</f>
        <v>17</v>
      </c>
      <c r="Q369" s="1" t="s">
        <v>83</v>
      </c>
    </row>
    <row r="370" spans="1:17" x14ac:dyDescent="0.2">
      <c r="A370" s="1" t="s">
        <v>50</v>
      </c>
      <c r="B370" s="1" t="s">
        <v>51</v>
      </c>
      <c r="C370" s="1">
        <v>333</v>
      </c>
      <c r="D370" s="1">
        <v>333</v>
      </c>
      <c r="E370" s="1" t="s">
        <v>34</v>
      </c>
      <c r="F370" s="1" t="s">
        <v>52</v>
      </c>
      <c r="G370" s="1">
        <v>3311</v>
      </c>
      <c r="H370" s="2">
        <v>38554</v>
      </c>
      <c r="I370" s="2">
        <v>40178</v>
      </c>
      <c r="J370" s="3">
        <v>10257</v>
      </c>
      <c r="K370" s="3">
        <v>77894</v>
      </c>
      <c r="L370" s="2">
        <v>44987</v>
      </c>
      <c r="M370" s="1">
        <f>Table1[[#This Row],[Pull Dte]]-Table1[[#This Row],[Mfg Dte]]</f>
        <v>6433</v>
      </c>
      <c r="N370" s="7">
        <f>Table1[[#This Row],[Ac Tot Cyc Num]]/Table1[[#This Row],[Days since on Ops Dte]]</f>
        <v>1.5944349448157935</v>
      </c>
      <c r="O370" s="7">
        <f>Table1[[#This Row],[Ac Tot Tme Num]]/Table1[[#This Row],[Days since on Ops Dte]]</f>
        <v>12.108503031245142</v>
      </c>
      <c r="P370" s="1">
        <f ca="1">INT((TODAY()-H370)/365)</f>
        <v>17</v>
      </c>
      <c r="Q370" s="1" t="s">
        <v>83</v>
      </c>
    </row>
    <row r="371" spans="1:17" x14ac:dyDescent="0.2">
      <c r="A371" s="1" t="s">
        <v>50</v>
      </c>
      <c r="B371" s="1" t="s">
        <v>51</v>
      </c>
      <c r="C371" s="1">
        <v>333</v>
      </c>
      <c r="D371" s="1">
        <v>333</v>
      </c>
      <c r="E371" s="1" t="s">
        <v>34</v>
      </c>
      <c r="F371" s="1" t="s">
        <v>52</v>
      </c>
      <c r="G371" s="1">
        <v>3312</v>
      </c>
      <c r="H371" s="2">
        <v>39001</v>
      </c>
      <c r="I371" s="2">
        <v>40178</v>
      </c>
      <c r="J371" s="3">
        <v>9411</v>
      </c>
      <c r="K371" s="3">
        <v>71000</v>
      </c>
      <c r="L371" s="2">
        <v>44987</v>
      </c>
      <c r="M371" s="1">
        <f>Table1[[#This Row],[Pull Dte]]-Table1[[#This Row],[Mfg Dte]]</f>
        <v>5986</v>
      </c>
      <c r="N371" s="7">
        <f>Table1[[#This Row],[Ac Tot Cyc Num]]/Table1[[#This Row],[Days since on Ops Dte]]</f>
        <v>1.572168392916806</v>
      </c>
      <c r="O371" s="7">
        <f>Table1[[#This Row],[Ac Tot Tme Num]]/Table1[[#This Row],[Days since on Ops Dte]]</f>
        <v>11.861009021049115</v>
      </c>
      <c r="P371" s="1">
        <f ca="1">INT((TODAY()-H371)/365)</f>
        <v>16</v>
      </c>
      <c r="Q371" s="1" t="s">
        <v>83</v>
      </c>
    </row>
    <row r="372" spans="1:17" x14ac:dyDescent="0.2">
      <c r="A372" s="1" t="s">
        <v>50</v>
      </c>
      <c r="B372" s="1" t="s">
        <v>51</v>
      </c>
      <c r="C372" s="1">
        <v>333</v>
      </c>
      <c r="D372" s="1">
        <v>333</v>
      </c>
      <c r="E372" s="1" t="s">
        <v>34</v>
      </c>
      <c r="F372" s="1" t="s">
        <v>52</v>
      </c>
      <c r="G372" s="1">
        <v>3313</v>
      </c>
      <c r="H372" s="2">
        <v>39051</v>
      </c>
      <c r="I372" s="2">
        <v>40178</v>
      </c>
      <c r="J372" s="3">
        <v>8829</v>
      </c>
      <c r="K372" s="3">
        <v>67329</v>
      </c>
      <c r="L372" s="2">
        <v>44987</v>
      </c>
      <c r="M372" s="1">
        <f>Table1[[#This Row],[Pull Dte]]-Table1[[#This Row],[Mfg Dte]]</f>
        <v>5936</v>
      </c>
      <c r="N372" s="7">
        <f>Table1[[#This Row],[Ac Tot Cyc Num]]/Table1[[#This Row],[Days since on Ops Dte]]</f>
        <v>1.4873652291105122</v>
      </c>
      <c r="O372" s="7">
        <f>Table1[[#This Row],[Ac Tot Tme Num]]/Table1[[#This Row],[Days since on Ops Dte]]</f>
        <v>11.342486522911051</v>
      </c>
      <c r="P372" s="1">
        <f ca="1">INT((TODAY()-H372)/365)</f>
        <v>16</v>
      </c>
      <c r="Q372" s="1" t="s">
        <v>83</v>
      </c>
    </row>
    <row r="373" spans="1:17" x14ac:dyDescent="0.2">
      <c r="A373" s="1" t="s">
        <v>50</v>
      </c>
      <c r="B373" s="1" t="s">
        <v>51</v>
      </c>
      <c r="C373" s="1">
        <v>333</v>
      </c>
      <c r="D373" s="1">
        <v>333</v>
      </c>
      <c r="E373" s="1" t="s">
        <v>34</v>
      </c>
      <c r="F373" s="1" t="s">
        <v>52</v>
      </c>
      <c r="G373" s="1">
        <v>3314</v>
      </c>
      <c r="H373" s="2">
        <v>39052</v>
      </c>
      <c r="I373" s="2">
        <v>40178</v>
      </c>
      <c r="J373" s="3">
        <v>9403</v>
      </c>
      <c r="K373" s="3">
        <v>71196</v>
      </c>
      <c r="L373" s="2">
        <v>44987</v>
      </c>
      <c r="M373" s="1">
        <f>Table1[[#This Row],[Pull Dte]]-Table1[[#This Row],[Mfg Dte]]</f>
        <v>5935</v>
      </c>
      <c r="N373" s="7">
        <f>Table1[[#This Row],[Ac Tot Cyc Num]]/Table1[[#This Row],[Days since on Ops Dte]]</f>
        <v>1.5843302443133951</v>
      </c>
      <c r="O373" s="7">
        <f>Table1[[#This Row],[Ac Tot Tme Num]]/Table1[[#This Row],[Days since on Ops Dte]]</f>
        <v>11.995956192080877</v>
      </c>
      <c r="P373" s="1">
        <f ca="1">INT((TODAY()-H373)/365)</f>
        <v>16</v>
      </c>
      <c r="Q373" s="1" t="s">
        <v>83</v>
      </c>
    </row>
    <row r="374" spans="1:17" x14ac:dyDescent="0.2">
      <c r="A374" s="1" t="s">
        <v>50</v>
      </c>
      <c r="B374" s="1" t="s">
        <v>51</v>
      </c>
      <c r="C374" s="1">
        <v>333</v>
      </c>
      <c r="D374" s="1">
        <v>333</v>
      </c>
      <c r="E374" s="1" t="s">
        <v>34</v>
      </c>
      <c r="F374" s="1" t="s">
        <v>52</v>
      </c>
      <c r="G374" s="1">
        <v>3315</v>
      </c>
      <c r="H374" s="2">
        <v>39101</v>
      </c>
      <c r="I374" s="2">
        <v>40178</v>
      </c>
      <c r="J374" s="3">
        <v>9171</v>
      </c>
      <c r="K374" s="3">
        <v>68888</v>
      </c>
      <c r="L374" s="2">
        <v>44987</v>
      </c>
      <c r="M374" s="1">
        <f>Table1[[#This Row],[Pull Dte]]-Table1[[#This Row],[Mfg Dte]]</f>
        <v>5886</v>
      </c>
      <c r="N374" s="7">
        <f>Table1[[#This Row],[Ac Tot Cyc Num]]/Table1[[#This Row],[Days since on Ops Dte]]</f>
        <v>1.5581039755351682</v>
      </c>
      <c r="O374" s="7">
        <f>Table1[[#This Row],[Ac Tot Tme Num]]/Table1[[#This Row],[Days since on Ops Dte]]</f>
        <v>11.703703703703704</v>
      </c>
      <c r="P374" s="1">
        <f ca="1">INT((TODAY()-H374)/365)</f>
        <v>16</v>
      </c>
      <c r="Q374" s="1" t="s">
        <v>83</v>
      </c>
    </row>
    <row r="375" spans="1:17" x14ac:dyDescent="0.2">
      <c r="A375" s="1" t="s">
        <v>50</v>
      </c>
      <c r="B375" s="1" t="s">
        <v>51</v>
      </c>
      <c r="C375" s="1">
        <v>333</v>
      </c>
      <c r="D375" s="1">
        <v>333</v>
      </c>
      <c r="E375" s="1" t="s">
        <v>34</v>
      </c>
      <c r="F375" s="1" t="s">
        <v>52</v>
      </c>
      <c r="G375" s="1">
        <v>3316</v>
      </c>
      <c r="H375" s="2">
        <v>39155</v>
      </c>
      <c r="I375" s="2">
        <v>40178</v>
      </c>
      <c r="J375" s="3">
        <v>9253</v>
      </c>
      <c r="K375" s="3">
        <v>69534</v>
      </c>
      <c r="L375" s="2">
        <v>44987</v>
      </c>
      <c r="M375" s="1">
        <f>Table1[[#This Row],[Pull Dte]]-Table1[[#This Row],[Mfg Dte]]</f>
        <v>5832</v>
      </c>
      <c r="N375" s="7">
        <f>Table1[[#This Row],[Ac Tot Cyc Num]]/Table1[[#This Row],[Days since on Ops Dte]]</f>
        <v>1.5865912208504802</v>
      </c>
      <c r="O375" s="7">
        <f>Table1[[#This Row],[Ac Tot Tme Num]]/Table1[[#This Row],[Days since on Ops Dte]]</f>
        <v>11.92283950617284</v>
      </c>
      <c r="P375" s="1">
        <f ca="1">INT((TODAY()-H375)/365)</f>
        <v>16</v>
      </c>
      <c r="Q375" s="1" t="s">
        <v>83</v>
      </c>
    </row>
    <row r="376" spans="1:17" x14ac:dyDescent="0.2">
      <c r="A376" s="1" t="s">
        <v>50</v>
      </c>
      <c r="B376" s="1" t="s">
        <v>51</v>
      </c>
      <c r="C376" s="1">
        <v>333</v>
      </c>
      <c r="D376" s="1">
        <v>333</v>
      </c>
      <c r="E376" s="1" t="s">
        <v>34</v>
      </c>
      <c r="F376" s="1" t="s">
        <v>52</v>
      </c>
      <c r="G376" s="1">
        <v>3317</v>
      </c>
      <c r="H376" s="2">
        <v>39198</v>
      </c>
      <c r="I376" s="2">
        <v>40178</v>
      </c>
      <c r="J376" s="3">
        <v>8758</v>
      </c>
      <c r="K376" s="3">
        <v>65636</v>
      </c>
      <c r="L376" s="2">
        <v>44987</v>
      </c>
      <c r="M376" s="1">
        <f>Table1[[#This Row],[Pull Dte]]-Table1[[#This Row],[Mfg Dte]]</f>
        <v>5789</v>
      </c>
      <c r="N376" s="7">
        <f>Table1[[#This Row],[Ac Tot Cyc Num]]/Table1[[#This Row],[Days since on Ops Dte]]</f>
        <v>1.512869234755571</v>
      </c>
      <c r="O376" s="7">
        <f>Table1[[#This Row],[Ac Tot Tme Num]]/Table1[[#This Row],[Days since on Ops Dte]]</f>
        <v>11.338054931767145</v>
      </c>
      <c r="P376" s="1">
        <f ca="1">INT((TODAY()-H376)/365)</f>
        <v>15</v>
      </c>
      <c r="Q376" s="1" t="s">
        <v>83</v>
      </c>
    </row>
    <row r="377" spans="1:17" x14ac:dyDescent="0.2">
      <c r="A377" s="1" t="s">
        <v>50</v>
      </c>
      <c r="B377" s="1" t="s">
        <v>51</v>
      </c>
      <c r="C377" s="1">
        <v>333</v>
      </c>
      <c r="D377" s="1">
        <v>333</v>
      </c>
      <c r="E377" s="1" t="s">
        <v>34</v>
      </c>
      <c r="F377" s="1" t="s">
        <v>52</v>
      </c>
      <c r="G377" s="1">
        <v>3318</v>
      </c>
      <c r="H377" s="2">
        <v>39267</v>
      </c>
      <c r="I377" s="2">
        <v>40178</v>
      </c>
      <c r="J377" s="3">
        <v>8848</v>
      </c>
      <c r="K377" s="3">
        <v>67690</v>
      </c>
      <c r="L377" s="2">
        <v>44987</v>
      </c>
      <c r="M377" s="1">
        <f>Table1[[#This Row],[Pull Dte]]-Table1[[#This Row],[Mfg Dte]]</f>
        <v>5720</v>
      </c>
      <c r="N377" s="7">
        <f>Table1[[#This Row],[Ac Tot Cyc Num]]/Table1[[#This Row],[Days since on Ops Dte]]</f>
        <v>1.5468531468531468</v>
      </c>
      <c r="O377" s="7">
        <f>Table1[[#This Row],[Ac Tot Tme Num]]/Table1[[#This Row],[Days since on Ops Dte]]</f>
        <v>11.833916083916083</v>
      </c>
      <c r="P377" s="1">
        <f ca="1">INT((TODAY()-H377)/365)</f>
        <v>15</v>
      </c>
      <c r="Q377" s="1" t="s">
        <v>83</v>
      </c>
    </row>
    <row r="378" spans="1:17" x14ac:dyDescent="0.2">
      <c r="A378" s="1" t="s">
        <v>50</v>
      </c>
      <c r="B378" s="1" t="s">
        <v>51</v>
      </c>
      <c r="C378" s="1">
        <v>333</v>
      </c>
      <c r="D378" s="1">
        <v>333</v>
      </c>
      <c r="E378" s="1" t="s">
        <v>34</v>
      </c>
      <c r="F378" s="1" t="s">
        <v>52</v>
      </c>
      <c r="G378" s="1">
        <v>3319</v>
      </c>
      <c r="H378" s="2">
        <v>39273</v>
      </c>
      <c r="I378" s="2">
        <v>40178</v>
      </c>
      <c r="J378" s="3">
        <v>8815</v>
      </c>
      <c r="K378" s="3">
        <v>66800</v>
      </c>
      <c r="L378" s="2">
        <v>44987</v>
      </c>
      <c r="M378" s="1">
        <f>Table1[[#This Row],[Pull Dte]]-Table1[[#This Row],[Mfg Dte]]</f>
        <v>5714</v>
      </c>
      <c r="N378" s="7">
        <f>Table1[[#This Row],[Ac Tot Cyc Num]]/Table1[[#This Row],[Days since on Ops Dte]]</f>
        <v>1.5427021351067554</v>
      </c>
      <c r="O378" s="7">
        <f>Table1[[#This Row],[Ac Tot Tme Num]]/Table1[[#This Row],[Days since on Ops Dte]]</f>
        <v>11.690584529226461</v>
      </c>
      <c r="P378" s="1">
        <f ca="1">INT((TODAY()-H378)/365)</f>
        <v>15</v>
      </c>
      <c r="Q378" s="1" t="s">
        <v>83</v>
      </c>
    </row>
    <row r="379" spans="1:17" x14ac:dyDescent="0.2">
      <c r="A379" s="1" t="s">
        <v>50</v>
      </c>
      <c r="B379" s="1" t="s">
        <v>51</v>
      </c>
      <c r="C379" s="1">
        <v>333</v>
      </c>
      <c r="D379" s="1">
        <v>333</v>
      </c>
      <c r="E379" s="1" t="s">
        <v>34</v>
      </c>
      <c r="F379" s="1" t="s">
        <v>52</v>
      </c>
      <c r="G379" s="1">
        <v>3320</v>
      </c>
      <c r="H379" s="2">
        <v>39295</v>
      </c>
      <c r="I379" s="2">
        <v>40178</v>
      </c>
      <c r="J379" s="3">
        <v>8864</v>
      </c>
      <c r="K379" s="3">
        <v>68084</v>
      </c>
      <c r="L379" s="2">
        <v>44987</v>
      </c>
      <c r="M379" s="1">
        <f>Table1[[#This Row],[Pull Dte]]-Table1[[#This Row],[Mfg Dte]]</f>
        <v>5692</v>
      </c>
      <c r="N379" s="7">
        <f>Table1[[#This Row],[Ac Tot Cyc Num]]/Table1[[#This Row],[Days since on Ops Dte]]</f>
        <v>1.5572733661278988</v>
      </c>
      <c r="O379" s="7">
        <f>Table1[[#This Row],[Ac Tot Tme Num]]/Table1[[#This Row],[Days since on Ops Dte]]</f>
        <v>11.961349262122276</v>
      </c>
      <c r="P379" s="1">
        <f ca="1">INT((TODAY()-H379)/365)</f>
        <v>15</v>
      </c>
      <c r="Q379" s="1" t="s">
        <v>83</v>
      </c>
    </row>
    <row r="380" spans="1:17" x14ac:dyDescent="0.2">
      <c r="A380" s="1" t="s">
        <v>50</v>
      </c>
      <c r="B380" s="1" t="s">
        <v>51</v>
      </c>
      <c r="C380" s="1">
        <v>333</v>
      </c>
      <c r="D380" s="1">
        <v>333</v>
      </c>
      <c r="E380" s="1" t="s">
        <v>34</v>
      </c>
      <c r="F380" s="1" t="s">
        <v>52</v>
      </c>
      <c r="G380" s="1">
        <v>3321</v>
      </c>
      <c r="H380" s="2">
        <v>39302</v>
      </c>
      <c r="I380" s="2">
        <v>40178</v>
      </c>
      <c r="J380" s="3">
        <v>8914</v>
      </c>
      <c r="K380" s="3">
        <v>68008</v>
      </c>
      <c r="L380" s="2">
        <v>44987</v>
      </c>
      <c r="M380" s="1">
        <f>Table1[[#This Row],[Pull Dte]]-Table1[[#This Row],[Mfg Dte]]</f>
        <v>5685</v>
      </c>
      <c r="N380" s="7">
        <f>Table1[[#This Row],[Ac Tot Cyc Num]]/Table1[[#This Row],[Days since on Ops Dte]]</f>
        <v>1.5679859278803869</v>
      </c>
      <c r="O380" s="7">
        <f>Table1[[#This Row],[Ac Tot Tme Num]]/Table1[[#This Row],[Days since on Ops Dte]]</f>
        <v>11.962708883025506</v>
      </c>
      <c r="P380" s="1">
        <f ca="1">INT((TODAY()-H380)/365)</f>
        <v>15</v>
      </c>
      <c r="Q380" s="1" t="s">
        <v>83</v>
      </c>
    </row>
    <row r="381" spans="1:17" x14ac:dyDescent="0.2">
      <c r="A381" s="1" t="s">
        <v>50</v>
      </c>
      <c r="B381" s="1" t="s">
        <v>51</v>
      </c>
      <c r="C381" s="1" t="s">
        <v>53</v>
      </c>
      <c r="D381" s="1">
        <v>333</v>
      </c>
      <c r="E381" s="1" t="s">
        <v>34</v>
      </c>
      <c r="F381" s="1" t="s">
        <v>54</v>
      </c>
      <c r="G381" s="1">
        <v>3322</v>
      </c>
      <c r="H381" s="2">
        <v>42151</v>
      </c>
      <c r="I381" s="2">
        <v>42178</v>
      </c>
      <c r="J381" s="3">
        <v>4298</v>
      </c>
      <c r="K381" s="3">
        <v>33968</v>
      </c>
      <c r="L381" s="2">
        <v>44987</v>
      </c>
      <c r="M381" s="1">
        <f>Table1[[#This Row],[Pull Dte]]-Table1[[#This Row],[Mfg Dte]]</f>
        <v>2836</v>
      </c>
      <c r="N381" s="7">
        <f>Table1[[#This Row],[Ac Tot Cyc Num]]/Table1[[#This Row],[Days since on Ops Dte]]</f>
        <v>1.5155148095909732</v>
      </c>
      <c r="O381" s="7">
        <f>Table1[[#This Row],[Ac Tot Tme Num]]/Table1[[#This Row],[Days since on Ops Dte]]</f>
        <v>11.977433004231312</v>
      </c>
      <c r="P381" s="1">
        <f ca="1">INT((TODAY()-H381)/365)</f>
        <v>7</v>
      </c>
      <c r="Q381" s="1" t="s">
        <v>83</v>
      </c>
    </row>
    <row r="382" spans="1:17" x14ac:dyDescent="0.2">
      <c r="A382" s="1" t="s">
        <v>50</v>
      </c>
      <c r="B382" s="1" t="s">
        <v>51</v>
      </c>
      <c r="C382" s="1" t="s">
        <v>53</v>
      </c>
      <c r="D382" s="1">
        <v>333</v>
      </c>
      <c r="E382" s="1" t="s">
        <v>34</v>
      </c>
      <c r="F382" s="1" t="s">
        <v>54</v>
      </c>
      <c r="G382" s="1">
        <v>3323</v>
      </c>
      <c r="H382" s="2">
        <v>42241</v>
      </c>
      <c r="I382" s="2">
        <v>42251</v>
      </c>
      <c r="J382" s="3">
        <v>4242</v>
      </c>
      <c r="K382" s="3">
        <v>33182</v>
      </c>
      <c r="L382" s="2">
        <v>44987</v>
      </c>
      <c r="M382" s="1">
        <f>Table1[[#This Row],[Pull Dte]]-Table1[[#This Row],[Mfg Dte]]</f>
        <v>2746</v>
      </c>
      <c r="N382" s="7">
        <f>Table1[[#This Row],[Ac Tot Cyc Num]]/Table1[[#This Row],[Days since on Ops Dte]]</f>
        <v>1.5447924253459577</v>
      </c>
      <c r="O382" s="7">
        <f>Table1[[#This Row],[Ac Tot Tme Num]]/Table1[[#This Row],[Days since on Ops Dte]]</f>
        <v>12.083758193736344</v>
      </c>
      <c r="P382" s="1">
        <f ca="1">INT((TODAY()-H382)/365)</f>
        <v>7</v>
      </c>
      <c r="Q382" s="1" t="s">
        <v>83</v>
      </c>
    </row>
    <row r="383" spans="1:17" x14ac:dyDescent="0.2">
      <c r="A383" s="1" t="s">
        <v>50</v>
      </c>
      <c r="B383" s="1" t="s">
        <v>51</v>
      </c>
      <c r="C383" s="1" t="s">
        <v>53</v>
      </c>
      <c r="D383" s="1">
        <v>333</v>
      </c>
      <c r="E383" s="1" t="s">
        <v>34</v>
      </c>
      <c r="F383" s="1" t="s">
        <v>54</v>
      </c>
      <c r="G383" s="1">
        <v>3324</v>
      </c>
      <c r="H383" s="2">
        <v>42179</v>
      </c>
      <c r="I383" s="2">
        <v>42194</v>
      </c>
      <c r="J383" s="3">
        <v>4309</v>
      </c>
      <c r="K383" s="3">
        <v>33938</v>
      </c>
      <c r="L383" s="2">
        <v>44987</v>
      </c>
      <c r="M383" s="1">
        <f>Table1[[#This Row],[Pull Dte]]-Table1[[#This Row],[Mfg Dte]]</f>
        <v>2808</v>
      </c>
      <c r="N383" s="7">
        <f>Table1[[#This Row],[Ac Tot Cyc Num]]/Table1[[#This Row],[Days since on Ops Dte]]</f>
        <v>1.5345441595441596</v>
      </c>
      <c r="O383" s="7">
        <f>Table1[[#This Row],[Ac Tot Tme Num]]/Table1[[#This Row],[Days since on Ops Dte]]</f>
        <v>12.086182336182336</v>
      </c>
      <c r="P383" s="1">
        <f ca="1">INT((TODAY()-H383)/365)</f>
        <v>7</v>
      </c>
      <c r="Q383" s="1" t="s">
        <v>83</v>
      </c>
    </row>
    <row r="384" spans="1:17" x14ac:dyDescent="0.2">
      <c r="A384" s="1" t="s">
        <v>50</v>
      </c>
      <c r="B384" s="1" t="s">
        <v>51</v>
      </c>
      <c r="C384" s="1" t="s">
        <v>53</v>
      </c>
      <c r="D384" s="1">
        <v>333</v>
      </c>
      <c r="E384" s="1" t="s">
        <v>34</v>
      </c>
      <c r="F384" s="1" t="s">
        <v>54</v>
      </c>
      <c r="G384" s="1">
        <v>3325</v>
      </c>
      <c r="H384" s="2">
        <v>42326</v>
      </c>
      <c r="I384" s="2">
        <v>42338</v>
      </c>
      <c r="J384" s="3">
        <v>3990</v>
      </c>
      <c r="K384" s="3">
        <v>30999</v>
      </c>
      <c r="L384" s="2">
        <v>44987</v>
      </c>
      <c r="M384" s="1">
        <f>Table1[[#This Row],[Pull Dte]]-Table1[[#This Row],[Mfg Dte]]</f>
        <v>2661</v>
      </c>
      <c r="N384" s="7">
        <f>Table1[[#This Row],[Ac Tot Cyc Num]]/Table1[[#This Row],[Days since on Ops Dte]]</f>
        <v>1.4994363021420518</v>
      </c>
      <c r="O384" s="7">
        <f>Table1[[#This Row],[Ac Tot Tme Num]]/Table1[[#This Row],[Days since on Ops Dte]]</f>
        <v>11.649379932356258</v>
      </c>
      <c r="P384" s="1">
        <f ca="1">INT((TODAY()-H384)/365)</f>
        <v>7</v>
      </c>
      <c r="Q384" s="1" t="s">
        <v>83</v>
      </c>
    </row>
    <row r="385" spans="1:17" x14ac:dyDescent="0.2">
      <c r="A385" s="1" t="s">
        <v>50</v>
      </c>
      <c r="B385" s="1" t="s">
        <v>51</v>
      </c>
      <c r="C385" s="1" t="s">
        <v>53</v>
      </c>
      <c r="D385" s="1">
        <v>333</v>
      </c>
      <c r="E385" s="1" t="s">
        <v>34</v>
      </c>
      <c r="F385" s="1" t="s">
        <v>54</v>
      </c>
      <c r="G385" s="1">
        <v>3326</v>
      </c>
      <c r="H385" s="2">
        <v>42398</v>
      </c>
      <c r="I385" s="2">
        <v>42416</v>
      </c>
      <c r="J385" s="3">
        <v>3899</v>
      </c>
      <c r="K385" s="3">
        <v>30354</v>
      </c>
      <c r="L385" s="2">
        <v>44987</v>
      </c>
      <c r="M385" s="1">
        <f>Table1[[#This Row],[Pull Dte]]-Table1[[#This Row],[Mfg Dte]]</f>
        <v>2589</v>
      </c>
      <c r="N385" s="7">
        <f>Table1[[#This Row],[Ac Tot Cyc Num]]/Table1[[#This Row],[Days since on Ops Dte]]</f>
        <v>1.5059868675164156</v>
      </c>
      <c r="O385" s="7">
        <f>Table1[[#This Row],[Ac Tot Tme Num]]/Table1[[#This Row],[Days since on Ops Dte]]</f>
        <v>11.724217844727693</v>
      </c>
      <c r="P385" s="1">
        <f ca="1">INT((TODAY()-H385)/365)</f>
        <v>7</v>
      </c>
      <c r="Q385" s="1" t="s">
        <v>83</v>
      </c>
    </row>
    <row r="386" spans="1:17" x14ac:dyDescent="0.2">
      <c r="A386" s="1" t="s">
        <v>50</v>
      </c>
      <c r="B386" s="1" t="s">
        <v>51</v>
      </c>
      <c r="C386" s="1" t="s">
        <v>53</v>
      </c>
      <c r="D386" s="1">
        <v>333</v>
      </c>
      <c r="E386" s="1" t="s">
        <v>34</v>
      </c>
      <c r="F386" s="1" t="s">
        <v>54</v>
      </c>
      <c r="G386" s="1">
        <v>3327</v>
      </c>
      <c r="H386" s="2">
        <v>42487</v>
      </c>
      <c r="I386" s="2">
        <v>42504</v>
      </c>
      <c r="J386" s="3">
        <v>3178</v>
      </c>
      <c r="K386" s="3">
        <v>24771</v>
      </c>
      <c r="L386" s="2">
        <v>44987</v>
      </c>
      <c r="M386" s="1">
        <f>Table1[[#This Row],[Pull Dte]]-Table1[[#This Row],[Mfg Dte]]</f>
        <v>2500</v>
      </c>
      <c r="N386" s="7">
        <f>Table1[[#This Row],[Ac Tot Cyc Num]]/Table1[[#This Row],[Days since on Ops Dte]]</f>
        <v>1.2712000000000001</v>
      </c>
      <c r="O386" s="7">
        <f>Table1[[#This Row],[Ac Tot Tme Num]]/Table1[[#This Row],[Days since on Ops Dte]]</f>
        <v>9.9084000000000003</v>
      </c>
      <c r="P386" s="1">
        <f ca="1">INT((TODAY()-H386)/365)</f>
        <v>6</v>
      </c>
      <c r="Q386" s="1" t="s">
        <v>83</v>
      </c>
    </row>
    <row r="387" spans="1:17" x14ac:dyDescent="0.2">
      <c r="A387" s="1" t="s">
        <v>50</v>
      </c>
      <c r="B387" s="1" t="s">
        <v>51</v>
      </c>
      <c r="C387" s="1" t="s">
        <v>53</v>
      </c>
      <c r="D387" s="1">
        <v>333</v>
      </c>
      <c r="E387" s="1" t="s">
        <v>34</v>
      </c>
      <c r="F387" s="1" t="s">
        <v>54</v>
      </c>
      <c r="G387" s="1">
        <v>3328</v>
      </c>
      <c r="H387" s="2">
        <v>42521</v>
      </c>
      <c r="I387" s="2">
        <v>42537</v>
      </c>
      <c r="J387" s="3">
        <v>3304</v>
      </c>
      <c r="K387" s="3">
        <v>25939</v>
      </c>
      <c r="L387" s="2">
        <v>44987</v>
      </c>
      <c r="M387" s="1">
        <f>Table1[[#This Row],[Pull Dte]]-Table1[[#This Row],[Mfg Dte]]</f>
        <v>2466</v>
      </c>
      <c r="N387" s="7">
        <f>Table1[[#This Row],[Ac Tot Cyc Num]]/Table1[[#This Row],[Days since on Ops Dte]]</f>
        <v>1.3398215733982157</v>
      </c>
      <c r="O387" s="7">
        <f>Table1[[#This Row],[Ac Tot Tme Num]]/Table1[[#This Row],[Days since on Ops Dte]]</f>
        <v>10.518653690186538</v>
      </c>
      <c r="P387" s="1">
        <f ca="1">INT((TODAY()-H387)/365)</f>
        <v>6</v>
      </c>
      <c r="Q387" s="1" t="s">
        <v>83</v>
      </c>
    </row>
    <row r="388" spans="1:17" x14ac:dyDescent="0.2">
      <c r="A388" s="1" t="s">
        <v>50</v>
      </c>
      <c r="B388" s="1" t="s">
        <v>51</v>
      </c>
      <c r="C388" s="1" t="s">
        <v>53</v>
      </c>
      <c r="D388" s="1">
        <v>333</v>
      </c>
      <c r="E388" s="1" t="s">
        <v>34</v>
      </c>
      <c r="F388" s="1" t="s">
        <v>54</v>
      </c>
      <c r="G388" s="1">
        <v>3329</v>
      </c>
      <c r="H388" s="2">
        <v>42544</v>
      </c>
      <c r="I388" s="2">
        <v>42558</v>
      </c>
      <c r="J388" s="3">
        <v>3226</v>
      </c>
      <c r="K388" s="3">
        <v>24984</v>
      </c>
      <c r="L388" s="2">
        <v>44987</v>
      </c>
      <c r="M388" s="1">
        <f>Table1[[#This Row],[Pull Dte]]-Table1[[#This Row],[Mfg Dte]]</f>
        <v>2443</v>
      </c>
      <c r="N388" s="7">
        <f>Table1[[#This Row],[Ac Tot Cyc Num]]/Table1[[#This Row],[Days since on Ops Dte]]</f>
        <v>1.3205075726565698</v>
      </c>
      <c r="O388" s="7">
        <f>Table1[[#This Row],[Ac Tot Tme Num]]/Table1[[#This Row],[Days since on Ops Dte]]</f>
        <v>10.226770364306182</v>
      </c>
      <c r="P388" s="1">
        <f ca="1">INT((TODAY()-H388)/365)</f>
        <v>6</v>
      </c>
      <c r="Q388" s="1" t="s">
        <v>83</v>
      </c>
    </row>
    <row r="389" spans="1:17" x14ac:dyDescent="0.2">
      <c r="A389" s="1" t="s">
        <v>50</v>
      </c>
      <c r="B389" s="1" t="s">
        <v>51</v>
      </c>
      <c r="C389" s="1" t="s">
        <v>53</v>
      </c>
      <c r="D389" s="1">
        <v>333</v>
      </c>
      <c r="E389" s="1" t="s">
        <v>34</v>
      </c>
      <c r="F389" s="1" t="s">
        <v>54</v>
      </c>
      <c r="G389" s="1">
        <v>3330</v>
      </c>
      <c r="H389" s="2">
        <v>42766</v>
      </c>
      <c r="I389" s="2">
        <v>42776</v>
      </c>
      <c r="J389" s="3">
        <v>2851</v>
      </c>
      <c r="K389" s="3">
        <v>22635</v>
      </c>
      <c r="L389" s="2">
        <v>44987</v>
      </c>
      <c r="M389" s="1">
        <f>Table1[[#This Row],[Pull Dte]]-Table1[[#This Row],[Mfg Dte]]</f>
        <v>2221</v>
      </c>
      <c r="N389" s="7">
        <f>Table1[[#This Row],[Ac Tot Cyc Num]]/Table1[[#This Row],[Days since on Ops Dte]]</f>
        <v>1.2836560108059432</v>
      </c>
      <c r="O389" s="7">
        <f>Table1[[#This Row],[Ac Tot Tme Num]]/Table1[[#This Row],[Days since on Ops Dte]]</f>
        <v>10.191355245384962</v>
      </c>
      <c r="P389" s="1">
        <f ca="1">INT((TODAY()-H389)/365)</f>
        <v>6</v>
      </c>
      <c r="Q389" s="1" t="s">
        <v>83</v>
      </c>
    </row>
    <row r="390" spans="1:17" x14ac:dyDescent="0.2">
      <c r="A390" s="1" t="s">
        <v>50</v>
      </c>
      <c r="B390" s="1" t="s">
        <v>51</v>
      </c>
      <c r="C390" s="1" t="s">
        <v>53</v>
      </c>
      <c r="D390" s="1">
        <v>333</v>
      </c>
      <c r="E390" s="1" t="s">
        <v>34</v>
      </c>
      <c r="F390" s="1" t="s">
        <v>54</v>
      </c>
      <c r="G390" s="1">
        <v>3331</v>
      </c>
      <c r="H390" s="2">
        <v>42852</v>
      </c>
      <c r="I390" s="2">
        <v>42865</v>
      </c>
      <c r="J390" s="3">
        <v>3020</v>
      </c>
      <c r="K390" s="3">
        <v>23621</v>
      </c>
      <c r="L390" s="2">
        <v>44987</v>
      </c>
      <c r="M390" s="1">
        <f>Table1[[#This Row],[Pull Dte]]-Table1[[#This Row],[Mfg Dte]]</f>
        <v>2135</v>
      </c>
      <c r="N390" s="7">
        <f>Table1[[#This Row],[Ac Tot Cyc Num]]/Table1[[#This Row],[Days since on Ops Dte]]</f>
        <v>1.414519906323185</v>
      </c>
      <c r="O390" s="7">
        <f>Table1[[#This Row],[Ac Tot Tme Num]]/Table1[[#This Row],[Days since on Ops Dte]]</f>
        <v>11.063700234192037</v>
      </c>
      <c r="P390" s="1">
        <f ca="1">INT((TODAY()-H390)/365)</f>
        <v>5</v>
      </c>
      <c r="Q390" s="1" t="s">
        <v>83</v>
      </c>
    </row>
    <row r="391" spans="1:17" x14ac:dyDescent="0.2">
      <c r="A391" s="1" t="s">
        <v>50</v>
      </c>
      <c r="B391" s="1" t="s">
        <v>51</v>
      </c>
      <c r="C391" s="1">
        <v>332</v>
      </c>
      <c r="D391" s="1">
        <v>332</v>
      </c>
      <c r="E391" s="1" t="s">
        <v>34</v>
      </c>
      <c r="F391" s="1" t="s">
        <v>52</v>
      </c>
      <c r="G391" s="1">
        <v>3351</v>
      </c>
      <c r="H391" s="2">
        <v>38146</v>
      </c>
      <c r="I391" s="2">
        <v>40178</v>
      </c>
      <c r="J391" s="3">
        <v>9724</v>
      </c>
      <c r="K391" s="3">
        <v>74036</v>
      </c>
      <c r="L391" s="2">
        <v>44987</v>
      </c>
      <c r="M391" s="1">
        <f>Table1[[#This Row],[Pull Dte]]-Table1[[#This Row],[Mfg Dte]]</f>
        <v>6841</v>
      </c>
      <c r="N391" s="7">
        <f>Table1[[#This Row],[Ac Tot Cyc Num]]/Table1[[#This Row],[Days since on Ops Dte]]</f>
        <v>1.4214296155532817</v>
      </c>
      <c r="O391" s="7">
        <f>Table1[[#This Row],[Ac Tot Tme Num]]/Table1[[#This Row],[Days since on Ops Dte]]</f>
        <v>10.822394386785557</v>
      </c>
      <c r="P391" s="1">
        <f ca="1">INT((TODAY()-H391)/365)</f>
        <v>18</v>
      </c>
      <c r="Q391" s="1" t="s">
        <v>83</v>
      </c>
    </row>
    <row r="392" spans="1:17" x14ac:dyDescent="0.2">
      <c r="A392" s="1" t="s">
        <v>50</v>
      </c>
      <c r="B392" s="1" t="s">
        <v>51</v>
      </c>
      <c r="C392" s="1">
        <v>332</v>
      </c>
      <c r="D392" s="1">
        <v>332</v>
      </c>
      <c r="E392" s="1" t="s">
        <v>34</v>
      </c>
      <c r="F392" s="1" t="s">
        <v>52</v>
      </c>
      <c r="G392" s="1">
        <v>3352</v>
      </c>
      <c r="H392" s="2">
        <v>38191</v>
      </c>
      <c r="I392" s="2">
        <v>40178</v>
      </c>
      <c r="J392" s="3">
        <v>9479</v>
      </c>
      <c r="K392" s="3">
        <v>73512</v>
      </c>
      <c r="L392" s="2">
        <v>44987</v>
      </c>
      <c r="M392" s="1">
        <f>Table1[[#This Row],[Pull Dte]]-Table1[[#This Row],[Mfg Dte]]</f>
        <v>6796</v>
      </c>
      <c r="N392" s="7">
        <f>Table1[[#This Row],[Ac Tot Cyc Num]]/Table1[[#This Row],[Days since on Ops Dte]]</f>
        <v>1.3947910535609183</v>
      </c>
      <c r="O392" s="7">
        <f>Table1[[#This Row],[Ac Tot Tme Num]]/Table1[[#This Row],[Days since on Ops Dte]]</f>
        <v>10.816951147733961</v>
      </c>
      <c r="P392" s="1">
        <f ca="1">INT((TODAY()-H392)/365)</f>
        <v>18</v>
      </c>
      <c r="Q392" s="1" t="s">
        <v>83</v>
      </c>
    </row>
    <row r="393" spans="1:17" x14ac:dyDescent="0.2">
      <c r="A393" s="1" t="s">
        <v>50</v>
      </c>
      <c r="B393" s="1" t="s">
        <v>51</v>
      </c>
      <c r="C393" s="1">
        <v>332</v>
      </c>
      <c r="D393" s="1">
        <v>332</v>
      </c>
      <c r="E393" s="1" t="s">
        <v>34</v>
      </c>
      <c r="F393" s="1" t="s">
        <v>52</v>
      </c>
      <c r="G393" s="1">
        <v>3353</v>
      </c>
      <c r="H393" s="2">
        <v>38176</v>
      </c>
      <c r="I393" s="2">
        <v>40178</v>
      </c>
      <c r="J393" s="3">
        <v>9494</v>
      </c>
      <c r="K393" s="3">
        <v>73110</v>
      </c>
      <c r="L393" s="2">
        <v>44987</v>
      </c>
      <c r="M393" s="1">
        <f>Table1[[#This Row],[Pull Dte]]-Table1[[#This Row],[Mfg Dte]]</f>
        <v>6811</v>
      </c>
      <c r="N393" s="7">
        <f>Table1[[#This Row],[Ac Tot Cyc Num]]/Table1[[#This Row],[Days since on Ops Dte]]</f>
        <v>1.3939215974159449</v>
      </c>
      <c r="O393" s="7">
        <f>Table1[[#This Row],[Ac Tot Tme Num]]/Table1[[#This Row],[Days since on Ops Dte]]</f>
        <v>10.734106592277199</v>
      </c>
      <c r="P393" s="1">
        <f ca="1">INT((TODAY()-H393)/365)</f>
        <v>18</v>
      </c>
      <c r="Q393" s="1" t="s">
        <v>83</v>
      </c>
    </row>
    <row r="394" spans="1:17" x14ac:dyDescent="0.2">
      <c r="A394" s="1" t="s">
        <v>50</v>
      </c>
      <c r="B394" s="1" t="s">
        <v>51</v>
      </c>
      <c r="C394" s="1">
        <v>332</v>
      </c>
      <c r="D394" s="1">
        <v>332</v>
      </c>
      <c r="E394" s="1" t="s">
        <v>34</v>
      </c>
      <c r="F394" s="1" t="s">
        <v>52</v>
      </c>
      <c r="G394" s="1">
        <v>3354</v>
      </c>
      <c r="H394" s="2">
        <v>38225</v>
      </c>
      <c r="I394" s="2">
        <v>40178</v>
      </c>
      <c r="J394" s="3">
        <v>9888</v>
      </c>
      <c r="K394" s="3">
        <v>75903</v>
      </c>
      <c r="L394" s="2">
        <v>44987</v>
      </c>
      <c r="M394" s="1">
        <f>Table1[[#This Row],[Pull Dte]]-Table1[[#This Row],[Mfg Dte]]</f>
        <v>6762</v>
      </c>
      <c r="N394" s="7">
        <f>Table1[[#This Row],[Ac Tot Cyc Num]]/Table1[[#This Row],[Days since on Ops Dte]]</f>
        <v>1.4622892635314995</v>
      </c>
      <c r="O394" s="7">
        <f>Table1[[#This Row],[Ac Tot Tme Num]]/Table1[[#This Row],[Days since on Ops Dte]]</f>
        <v>11.224933451641526</v>
      </c>
      <c r="P394" s="1">
        <f ca="1">INT((TODAY()-H394)/365)</f>
        <v>18</v>
      </c>
      <c r="Q394" s="1" t="s">
        <v>83</v>
      </c>
    </row>
    <row r="395" spans="1:17" x14ac:dyDescent="0.2">
      <c r="A395" s="1" t="s">
        <v>50</v>
      </c>
      <c r="B395" s="1" t="s">
        <v>51</v>
      </c>
      <c r="C395" s="1">
        <v>332</v>
      </c>
      <c r="D395" s="1">
        <v>332</v>
      </c>
      <c r="E395" s="1" t="s">
        <v>34</v>
      </c>
      <c r="F395" s="1" t="s">
        <v>52</v>
      </c>
      <c r="G395" s="1">
        <v>3355</v>
      </c>
      <c r="H395" s="2">
        <v>38191</v>
      </c>
      <c r="I395" s="2">
        <v>40178</v>
      </c>
      <c r="J395" s="3">
        <v>9370</v>
      </c>
      <c r="K395" s="3">
        <v>73287</v>
      </c>
      <c r="L395" s="2">
        <v>44987</v>
      </c>
      <c r="M395" s="1">
        <f>Table1[[#This Row],[Pull Dte]]-Table1[[#This Row],[Mfg Dte]]</f>
        <v>6796</v>
      </c>
      <c r="N395" s="7">
        <f>Table1[[#This Row],[Ac Tot Cyc Num]]/Table1[[#This Row],[Days since on Ops Dte]]</f>
        <v>1.3787522071806946</v>
      </c>
      <c r="O395" s="7">
        <f>Table1[[#This Row],[Ac Tot Tme Num]]/Table1[[#This Row],[Days since on Ops Dte]]</f>
        <v>10.783843437316069</v>
      </c>
      <c r="P395" s="1">
        <f ca="1">INT((TODAY()-H395)/365)</f>
        <v>18</v>
      </c>
      <c r="Q395" s="1" t="s">
        <v>83</v>
      </c>
    </row>
    <row r="396" spans="1:17" x14ac:dyDescent="0.2">
      <c r="A396" s="1" t="s">
        <v>50</v>
      </c>
      <c r="B396" s="1" t="s">
        <v>51</v>
      </c>
      <c r="C396" s="1">
        <v>332</v>
      </c>
      <c r="D396" s="1">
        <v>332</v>
      </c>
      <c r="E396" s="1" t="s">
        <v>34</v>
      </c>
      <c r="F396" s="1" t="s">
        <v>52</v>
      </c>
      <c r="G396" s="1">
        <v>3356</v>
      </c>
      <c r="H396" s="2">
        <v>38265</v>
      </c>
      <c r="I396" s="2">
        <v>40178</v>
      </c>
      <c r="J396" s="3">
        <v>9661</v>
      </c>
      <c r="K396" s="3">
        <v>74968</v>
      </c>
      <c r="L396" s="2">
        <v>44987</v>
      </c>
      <c r="M396" s="1">
        <f>Table1[[#This Row],[Pull Dte]]-Table1[[#This Row],[Mfg Dte]]</f>
        <v>6722</v>
      </c>
      <c r="N396" s="7">
        <f>Table1[[#This Row],[Ac Tot Cyc Num]]/Table1[[#This Row],[Days since on Ops Dte]]</f>
        <v>1.4372210651591788</v>
      </c>
      <c r="O396" s="7">
        <f>Table1[[#This Row],[Ac Tot Tme Num]]/Table1[[#This Row],[Days since on Ops Dte]]</f>
        <v>11.152633144897353</v>
      </c>
      <c r="P396" s="1">
        <f ca="1">INT((TODAY()-H396)/365)</f>
        <v>18</v>
      </c>
      <c r="Q396" s="1" t="s">
        <v>83</v>
      </c>
    </row>
    <row r="397" spans="1:17" x14ac:dyDescent="0.2">
      <c r="A397" s="1" t="s">
        <v>50</v>
      </c>
      <c r="B397" s="1" t="s">
        <v>51</v>
      </c>
      <c r="C397" s="1">
        <v>332</v>
      </c>
      <c r="D397" s="1">
        <v>332</v>
      </c>
      <c r="E397" s="1" t="s">
        <v>34</v>
      </c>
      <c r="F397" s="1" t="s">
        <v>52</v>
      </c>
      <c r="G397" s="1">
        <v>3357</v>
      </c>
      <c r="H397" s="2">
        <v>38266</v>
      </c>
      <c r="I397" s="2">
        <v>40178</v>
      </c>
      <c r="J397" s="3">
        <v>9283</v>
      </c>
      <c r="K397" s="3">
        <v>72423</v>
      </c>
      <c r="L397" s="2">
        <v>44987</v>
      </c>
      <c r="M397" s="1">
        <f>Table1[[#This Row],[Pull Dte]]-Table1[[#This Row],[Mfg Dte]]</f>
        <v>6721</v>
      </c>
      <c r="N397" s="7">
        <f>Table1[[#This Row],[Ac Tot Cyc Num]]/Table1[[#This Row],[Days since on Ops Dte]]</f>
        <v>1.3811932748102962</v>
      </c>
      <c r="O397" s="7">
        <f>Table1[[#This Row],[Ac Tot Tme Num]]/Table1[[#This Row],[Days since on Ops Dte]]</f>
        <v>10.775628626692457</v>
      </c>
      <c r="P397" s="1">
        <f ca="1">INT((TODAY()-H397)/365)</f>
        <v>18</v>
      </c>
      <c r="Q397" s="1" t="s">
        <v>83</v>
      </c>
    </row>
    <row r="398" spans="1:17" x14ac:dyDescent="0.2">
      <c r="A398" s="1" t="s">
        <v>50</v>
      </c>
      <c r="B398" s="1" t="s">
        <v>51</v>
      </c>
      <c r="C398" s="1">
        <v>332</v>
      </c>
      <c r="D398" s="1">
        <v>332</v>
      </c>
      <c r="E398" s="1" t="s">
        <v>34</v>
      </c>
      <c r="F398" s="1" t="s">
        <v>52</v>
      </c>
      <c r="G398" s="1">
        <v>3358</v>
      </c>
      <c r="H398" s="2">
        <v>38721</v>
      </c>
      <c r="I398" s="2">
        <v>40178</v>
      </c>
      <c r="J398" s="3">
        <v>8835</v>
      </c>
      <c r="K398" s="3">
        <v>69555</v>
      </c>
      <c r="L398" s="2">
        <v>44987</v>
      </c>
      <c r="M398" s="1">
        <f>Table1[[#This Row],[Pull Dte]]-Table1[[#This Row],[Mfg Dte]]</f>
        <v>6266</v>
      </c>
      <c r="N398" s="7">
        <f>Table1[[#This Row],[Ac Tot Cyc Num]]/Table1[[#This Row],[Days since on Ops Dte]]</f>
        <v>1.4099904245132462</v>
      </c>
      <c r="O398" s="7">
        <f>Table1[[#This Row],[Ac Tot Tme Num]]/Table1[[#This Row],[Days since on Ops Dte]]</f>
        <v>11.100383019470156</v>
      </c>
      <c r="P398" s="1">
        <f ca="1">INT((TODAY()-H398)/365)</f>
        <v>17</v>
      </c>
      <c r="Q398" s="1" t="s">
        <v>83</v>
      </c>
    </row>
    <row r="399" spans="1:17" x14ac:dyDescent="0.2">
      <c r="A399" s="1" t="s">
        <v>50</v>
      </c>
      <c r="B399" s="1" t="s">
        <v>51</v>
      </c>
      <c r="C399" s="1">
        <v>332</v>
      </c>
      <c r="D399" s="1">
        <v>332</v>
      </c>
      <c r="E399" s="1" t="s">
        <v>34</v>
      </c>
      <c r="F399" s="1" t="s">
        <v>52</v>
      </c>
      <c r="G399" s="1">
        <v>3359</v>
      </c>
      <c r="H399" s="2">
        <v>38736</v>
      </c>
      <c r="I399" s="2">
        <v>40178</v>
      </c>
      <c r="J399" s="3">
        <v>8662</v>
      </c>
      <c r="K399" s="3">
        <v>69047</v>
      </c>
      <c r="L399" s="2">
        <v>44987</v>
      </c>
      <c r="M399" s="1">
        <f>Table1[[#This Row],[Pull Dte]]-Table1[[#This Row],[Mfg Dte]]</f>
        <v>6251</v>
      </c>
      <c r="N399" s="7">
        <f>Table1[[#This Row],[Ac Tot Cyc Num]]/Table1[[#This Row],[Days since on Ops Dte]]</f>
        <v>1.3856982882738762</v>
      </c>
      <c r="O399" s="7">
        <f>Table1[[#This Row],[Ac Tot Tme Num]]/Table1[[#This Row],[Days since on Ops Dte]]</f>
        <v>11.045752679571269</v>
      </c>
      <c r="P399" s="1">
        <f ca="1">INT((TODAY()-H399)/365)</f>
        <v>17</v>
      </c>
      <c r="Q399" s="1" t="s">
        <v>83</v>
      </c>
    </row>
    <row r="400" spans="1:17" x14ac:dyDescent="0.2">
      <c r="A400" s="1" t="s">
        <v>50</v>
      </c>
      <c r="B400" s="1" t="s">
        <v>51</v>
      </c>
      <c r="C400" s="1">
        <v>332</v>
      </c>
      <c r="D400" s="1">
        <v>332</v>
      </c>
      <c r="E400" s="1" t="s">
        <v>34</v>
      </c>
      <c r="F400" s="1" t="s">
        <v>52</v>
      </c>
      <c r="G400" s="1">
        <v>3360</v>
      </c>
      <c r="H400" s="2">
        <v>38939</v>
      </c>
      <c r="I400" s="2">
        <v>40178</v>
      </c>
      <c r="J400" s="3">
        <v>8659</v>
      </c>
      <c r="K400" s="3">
        <v>68422</v>
      </c>
      <c r="L400" s="2">
        <v>44987</v>
      </c>
      <c r="M400" s="1">
        <f>Table1[[#This Row],[Pull Dte]]-Table1[[#This Row],[Mfg Dte]]</f>
        <v>6048</v>
      </c>
      <c r="N400" s="7">
        <f>Table1[[#This Row],[Ac Tot Cyc Num]]/Table1[[#This Row],[Days since on Ops Dte]]</f>
        <v>1.431712962962963</v>
      </c>
      <c r="O400" s="7">
        <f>Table1[[#This Row],[Ac Tot Tme Num]]/Table1[[#This Row],[Days since on Ops Dte]]</f>
        <v>11.313161375661375</v>
      </c>
      <c r="P400" s="1">
        <f ca="1">INT((TODAY()-H400)/365)</f>
        <v>16</v>
      </c>
      <c r="Q400" s="1" t="s">
        <v>83</v>
      </c>
    </row>
    <row r="401" spans="1:17" x14ac:dyDescent="0.2">
      <c r="A401" s="1" t="s">
        <v>50</v>
      </c>
      <c r="B401" s="1" t="s">
        <v>51</v>
      </c>
      <c r="C401" s="1">
        <v>332</v>
      </c>
      <c r="D401" s="1">
        <v>332</v>
      </c>
      <c r="E401" s="1" t="s">
        <v>34</v>
      </c>
      <c r="F401" s="1" t="s">
        <v>52</v>
      </c>
      <c r="G401" s="1">
        <v>3361</v>
      </c>
      <c r="H401" s="2">
        <v>39008</v>
      </c>
      <c r="I401" s="2">
        <v>40178</v>
      </c>
      <c r="J401" s="3">
        <v>8498</v>
      </c>
      <c r="K401" s="3">
        <v>66567</v>
      </c>
      <c r="L401" s="2">
        <v>44987</v>
      </c>
      <c r="M401" s="1">
        <f>Table1[[#This Row],[Pull Dte]]-Table1[[#This Row],[Mfg Dte]]</f>
        <v>5979</v>
      </c>
      <c r="N401" s="7">
        <f>Table1[[#This Row],[Ac Tot Cyc Num]]/Table1[[#This Row],[Days since on Ops Dte]]</f>
        <v>1.42130791102191</v>
      </c>
      <c r="O401" s="7">
        <f>Table1[[#This Row],[Ac Tot Tme Num]]/Table1[[#This Row],[Days since on Ops Dte]]</f>
        <v>11.133467134972403</v>
      </c>
      <c r="P401" s="1">
        <f ca="1">INT((TODAY()-H401)/365)</f>
        <v>16</v>
      </c>
      <c r="Q401" s="1" t="s">
        <v>83</v>
      </c>
    </row>
    <row r="402" spans="1:17" x14ac:dyDescent="0.2">
      <c r="A402" s="1" t="s">
        <v>50</v>
      </c>
      <c r="B402" s="1" t="s">
        <v>55</v>
      </c>
      <c r="C402" s="1">
        <v>339</v>
      </c>
      <c r="D402" s="1">
        <v>339</v>
      </c>
      <c r="E402" s="1" t="s">
        <v>34</v>
      </c>
      <c r="F402" s="1" t="s">
        <v>56</v>
      </c>
      <c r="G402" s="1">
        <v>3401</v>
      </c>
      <c r="H402" s="2">
        <v>43607</v>
      </c>
      <c r="I402" s="2">
        <v>43638</v>
      </c>
      <c r="J402" s="3">
        <v>1537</v>
      </c>
      <c r="K402" s="3">
        <v>13142</v>
      </c>
      <c r="L402" s="2">
        <v>44987</v>
      </c>
      <c r="M402" s="1">
        <f>Table1[[#This Row],[Pull Dte]]-Table1[[#This Row],[Mfg Dte]]</f>
        <v>1380</v>
      </c>
      <c r="N402" s="7">
        <f>Table1[[#This Row],[Ac Tot Cyc Num]]/Table1[[#This Row],[Days since on Ops Dte]]</f>
        <v>1.113768115942029</v>
      </c>
      <c r="O402" s="7">
        <f>Table1[[#This Row],[Ac Tot Tme Num]]/Table1[[#This Row],[Days since on Ops Dte]]</f>
        <v>9.5231884057971019</v>
      </c>
      <c r="P402" s="1">
        <f ca="1">INT((TODAY()-H402)/365)</f>
        <v>3</v>
      </c>
      <c r="Q402" s="1" t="s">
        <v>83</v>
      </c>
    </row>
    <row r="403" spans="1:17" x14ac:dyDescent="0.2">
      <c r="A403" s="1" t="s">
        <v>50</v>
      </c>
      <c r="B403" s="1" t="s">
        <v>55</v>
      </c>
      <c r="C403" s="1">
        <v>339</v>
      </c>
      <c r="D403" s="1">
        <v>339</v>
      </c>
      <c r="E403" s="1" t="s">
        <v>34</v>
      </c>
      <c r="F403" s="1" t="s">
        <v>56</v>
      </c>
      <c r="G403" s="1">
        <v>3402</v>
      </c>
      <c r="H403" s="2">
        <v>43628</v>
      </c>
      <c r="I403" s="2">
        <v>43645</v>
      </c>
      <c r="J403" s="3">
        <v>1665</v>
      </c>
      <c r="K403" s="3">
        <v>14528</v>
      </c>
      <c r="L403" s="2">
        <v>44987</v>
      </c>
      <c r="M403" s="1">
        <f>Table1[[#This Row],[Pull Dte]]-Table1[[#This Row],[Mfg Dte]]</f>
        <v>1359</v>
      </c>
      <c r="N403" s="7">
        <f>Table1[[#This Row],[Ac Tot Cyc Num]]/Table1[[#This Row],[Days since on Ops Dte]]</f>
        <v>1.2251655629139073</v>
      </c>
      <c r="O403" s="7">
        <f>Table1[[#This Row],[Ac Tot Tme Num]]/Table1[[#This Row],[Days since on Ops Dte]]</f>
        <v>10.690213392200148</v>
      </c>
      <c r="P403" s="1">
        <f ca="1">INT((TODAY()-H403)/365)</f>
        <v>3</v>
      </c>
      <c r="Q403" s="1" t="s">
        <v>83</v>
      </c>
    </row>
    <row r="404" spans="1:17" x14ac:dyDescent="0.2">
      <c r="A404" s="1" t="s">
        <v>50</v>
      </c>
      <c r="B404" s="1" t="s">
        <v>55</v>
      </c>
      <c r="C404" s="1">
        <v>339</v>
      </c>
      <c r="D404" s="1">
        <v>339</v>
      </c>
      <c r="E404" s="1" t="s">
        <v>34</v>
      </c>
      <c r="F404" s="1" t="s">
        <v>56</v>
      </c>
      <c r="G404" s="1">
        <v>3403</v>
      </c>
      <c r="H404" s="2">
        <v>43704</v>
      </c>
      <c r="I404" s="2">
        <v>43720</v>
      </c>
      <c r="J404" s="3">
        <v>1610</v>
      </c>
      <c r="K404" s="3">
        <v>13761</v>
      </c>
      <c r="L404" s="2">
        <v>44987</v>
      </c>
      <c r="M404" s="1">
        <f>Table1[[#This Row],[Pull Dte]]-Table1[[#This Row],[Mfg Dte]]</f>
        <v>1283</v>
      </c>
      <c r="N404" s="7">
        <f>Table1[[#This Row],[Ac Tot Cyc Num]]/Table1[[#This Row],[Days since on Ops Dte]]</f>
        <v>1.2548713951675761</v>
      </c>
      <c r="O404" s="7">
        <f>Table1[[#This Row],[Ac Tot Tme Num]]/Table1[[#This Row],[Days since on Ops Dte]]</f>
        <v>10.725643024162119</v>
      </c>
      <c r="P404" s="1">
        <f ca="1">INT((TODAY()-H404)/365)</f>
        <v>3</v>
      </c>
      <c r="Q404" s="1" t="s">
        <v>83</v>
      </c>
    </row>
    <row r="405" spans="1:17" x14ac:dyDescent="0.2">
      <c r="A405" s="1" t="s">
        <v>50</v>
      </c>
      <c r="B405" s="1" t="s">
        <v>55</v>
      </c>
      <c r="C405" s="1">
        <v>339</v>
      </c>
      <c r="D405" s="1">
        <v>339</v>
      </c>
      <c r="E405" s="1" t="s">
        <v>34</v>
      </c>
      <c r="F405" s="1" t="s">
        <v>56</v>
      </c>
      <c r="G405" s="1">
        <v>3404</v>
      </c>
      <c r="H405" s="2">
        <v>43735</v>
      </c>
      <c r="I405" s="2">
        <v>43754</v>
      </c>
      <c r="J405" s="3">
        <v>1558</v>
      </c>
      <c r="K405" s="3">
        <v>13406</v>
      </c>
      <c r="L405" s="2">
        <v>44987</v>
      </c>
      <c r="M405" s="1">
        <f>Table1[[#This Row],[Pull Dte]]-Table1[[#This Row],[Mfg Dte]]</f>
        <v>1252</v>
      </c>
      <c r="N405" s="7">
        <f>Table1[[#This Row],[Ac Tot Cyc Num]]/Table1[[#This Row],[Days since on Ops Dte]]</f>
        <v>1.244408945686901</v>
      </c>
      <c r="O405" s="7">
        <f>Table1[[#This Row],[Ac Tot Tme Num]]/Table1[[#This Row],[Days since on Ops Dte]]</f>
        <v>10.707667731629392</v>
      </c>
      <c r="P405" s="1">
        <f ca="1">INT((TODAY()-H405)/365)</f>
        <v>3</v>
      </c>
      <c r="Q405" s="1" t="s">
        <v>83</v>
      </c>
    </row>
    <row r="406" spans="1:17" x14ac:dyDescent="0.2">
      <c r="A406" s="1" t="s">
        <v>50</v>
      </c>
      <c r="B406" s="1" t="s">
        <v>55</v>
      </c>
      <c r="C406" s="1">
        <v>339</v>
      </c>
      <c r="D406" s="1">
        <v>339</v>
      </c>
      <c r="E406" s="1" t="s">
        <v>34</v>
      </c>
      <c r="F406" s="1" t="s">
        <v>56</v>
      </c>
      <c r="G406" s="1">
        <v>3405</v>
      </c>
      <c r="H406" s="2">
        <v>43888</v>
      </c>
      <c r="I406" s="2">
        <v>43904</v>
      </c>
      <c r="J406" s="3">
        <v>1413</v>
      </c>
      <c r="K406" s="3">
        <v>11782</v>
      </c>
      <c r="L406" s="2">
        <v>44987</v>
      </c>
      <c r="M406" s="1">
        <f>Table1[[#This Row],[Pull Dte]]-Table1[[#This Row],[Mfg Dte]]</f>
        <v>1099</v>
      </c>
      <c r="N406" s="7">
        <f>Table1[[#This Row],[Ac Tot Cyc Num]]/Table1[[#This Row],[Days since on Ops Dte]]</f>
        <v>1.2857142857142858</v>
      </c>
      <c r="O406" s="7">
        <f>Table1[[#This Row],[Ac Tot Tme Num]]/Table1[[#This Row],[Days since on Ops Dte]]</f>
        <v>10.720655141037307</v>
      </c>
      <c r="P406" s="1">
        <f ca="1">INT((TODAY()-H406)/365)</f>
        <v>3</v>
      </c>
      <c r="Q406" s="1" t="s">
        <v>83</v>
      </c>
    </row>
    <row r="407" spans="1:17" x14ac:dyDescent="0.2">
      <c r="A407" s="1" t="s">
        <v>50</v>
      </c>
      <c r="B407" s="1" t="s">
        <v>55</v>
      </c>
      <c r="C407" s="1">
        <v>339</v>
      </c>
      <c r="D407" s="1">
        <v>339</v>
      </c>
      <c r="E407" s="1" t="s">
        <v>34</v>
      </c>
      <c r="F407" s="1" t="s">
        <v>56</v>
      </c>
      <c r="G407" s="1">
        <v>3406</v>
      </c>
      <c r="H407" s="2">
        <v>44097</v>
      </c>
      <c r="I407" s="2">
        <v>44098</v>
      </c>
      <c r="J407" s="3">
        <v>1226</v>
      </c>
      <c r="K407" s="3">
        <v>10012</v>
      </c>
      <c r="L407" s="2">
        <v>44987</v>
      </c>
      <c r="M407" s="1">
        <f>Table1[[#This Row],[Pull Dte]]-Table1[[#This Row],[Mfg Dte]]</f>
        <v>890</v>
      </c>
      <c r="N407" s="7">
        <f>Table1[[#This Row],[Ac Tot Cyc Num]]/Table1[[#This Row],[Days since on Ops Dte]]</f>
        <v>1.3775280898876405</v>
      </c>
      <c r="O407" s="7">
        <f>Table1[[#This Row],[Ac Tot Tme Num]]/Table1[[#This Row],[Days since on Ops Dte]]</f>
        <v>11.249438202247191</v>
      </c>
      <c r="P407" s="1">
        <f ca="1">INT((TODAY()-H407)/365)</f>
        <v>2</v>
      </c>
      <c r="Q407" s="1" t="s">
        <v>83</v>
      </c>
    </row>
    <row r="408" spans="1:17" x14ac:dyDescent="0.2">
      <c r="A408" s="1" t="s">
        <v>50</v>
      </c>
      <c r="B408" s="1" t="s">
        <v>55</v>
      </c>
      <c r="C408" s="1">
        <v>339</v>
      </c>
      <c r="D408" s="1">
        <v>339</v>
      </c>
      <c r="E408" s="1" t="s">
        <v>34</v>
      </c>
      <c r="F408" s="1" t="s">
        <v>56</v>
      </c>
      <c r="G408" s="1">
        <v>3407</v>
      </c>
      <c r="H408" s="2">
        <v>44095</v>
      </c>
      <c r="I408" s="2">
        <v>44096</v>
      </c>
      <c r="J408" s="3">
        <v>1130</v>
      </c>
      <c r="K408" s="3">
        <v>9341</v>
      </c>
      <c r="L408" s="2">
        <v>44987</v>
      </c>
      <c r="M408" s="1">
        <f>Table1[[#This Row],[Pull Dte]]-Table1[[#This Row],[Mfg Dte]]</f>
        <v>892</v>
      </c>
      <c r="N408" s="7">
        <f>Table1[[#This Row],[Ac Tot Cyc Num]]/Table1[[#This Row],[Days since on Ops Dte]]</f>
        <v>1.2668161434977578</v>
      </c>
      <c r="O408" s="7">
        <f>Table1[[#This Row],[Ac Tot Tme Num]]/Table1[[#This Row],[Days since on Ops Dte]]</f>
        <v>10.471973094170403</v>
      </c>
      <c r="P408" s="1">
        <f ca="1">INT((TODAY()-H408)/365)</f>
        <v>2</v>
      </c>
      <c r="Q408" s="1" t="s">
        <v>83</v>
      </c>
    </row>
    <row r="409" spans="1:17" x14ac:dyDescent="0.2">
      <c r="A409" s="1" t="s">
        <v>50</v>
      </c>
      <c r="B409" s="1" t="s">
        <v>55</v>
      </c>
      <c r="C409" s="1">
        <v>339</v>
      </c>
      <c r="D409" s="1">
        <v>339</v>
      </c>
      <c r="E409" s="1" t="s">
        <v>34</v>
      </c>
      <c r="F409" s="1" t="s">
        <v>56</v>
      </c>
      <c r="G409" s="1">
        <v>3408</v>
      </c>
      <c r="H409" s="2">
        <v>44133</v>
      </c>
      <c r="I409" s="2">
        <v>44134</v>
      </c>
      <c r="J409" s="3">
        <v>1183</v>
      </c>
      <c r="K409" s="3">
        <v>9880</v>
      </c>
      <c r="L409" s="2">
        <v>44987</v>
      </c>
      <c r="M409" s="1">
        <f>Table1[[#This Row],[Pull Dte]]-Table1[[#This Row],[Mfg Dte]]</f>
        <v>854</v>
      </c>
      <c r="N409" s="7">
        <f>Table1[[#This Row],[Ac Tot Cyc Num]]/Table1[[#This Row],[Days since on Ops Dte]]</f>
        <v>1.3852459016393444</v>
      </c>
      <c r="O409" s="7">
        <f>Table1[[#This Row],[Ac Tot Tme Num]]/Table1[[#This Row],[Days since on Ops Dte]]</f>
        <v>11.569086651053864</v>
      </c>
      <c r="P409" s="1">
        <f ca="1">INT((TODAY()-H409)/365)</f>
        <v>2</v>
      </c>
      <c r="Q409" s="1" t="s">
        <v>83</v>
      </c>
    </row>
    <row r="410" spans="1:17" x14ac:dyDescent="0.2">
      <c r="A410" s="1" t="s">
        <v>50</v>
      </c>
      <c r="B410" s="1" t="s">
        <v>55</v>
      </c>
      <c r="C410" s="1">
        <v>339</v>
      </c>
      <c r="D410" s="1">
        <v>339</v>
      </c>
      <c r="E410" s="1" t="s">
        <v>34</v>
      </c>
      <c r="F410" s="1" t="s">
        <v>56</v>
      </c>
      <c r="G410" s="1">
        <v>3409</v>
      </c>
      <c r="H410" s="2">
        <v>44291</v>
      </c>
      <c r="I410" s="2">
        <v>44291</v>
      </c>
      <c r="J410" s="3">
        <v>1041</v>
      </c>
      <c r="K410" s="3">
        <v>8514</v>
      </c>
      <c r="L410" s="2">
        <v>44987</v>
      </c>
      <c r="M410" s="1">
        <f>Table1[[#This Row],[Pull Dte]]-Table1[[#This Row],[Mfg Dte]]</f>
        <v>696</v>
      </c>
      <c r="N410" s="7">
        <f>Table1[[#This Row],[Ac Tot Cyc Num]]/Table1[[#This Row],[Days since on Ops Dte]]</f>
        <v>1.4956896551724137</v>
      </c>
      <c r="O410" s="7">
        <f>Table1[[#This Row],[Ac Tot Tme Num]]/Table1[[#This Row],[Days since on Ops Dte]]</f>
        <v>12.232758620689655</v>
      </c>
      <c r="P410" s="1">
        <f ca="1">INT((TODAY()-H410)/365)</f>
        <v>1</v>
      </c>
      <c r="Q410" s="1" t="s">
        <v>83</v>
      </c>
    </row>
    <row r="411" spans="1:17" x14ac:dyDescent="0.2">
      <c r="A411" s="1" t="s">
        <v>50</v>
      </c>
      <c r="B411" s="1" t="s">
        <v>55</v>
      </c>
      <c r="C411" s="1">
        <v>339</v>
      </c>
      <c r="D411" s="1">
        <v>339</v>
      </c>
      <c r="E411" s="1" t="s">
        <v>34</v>
      </c>
      <c r="F411" s="1" t="s">
        <v>56</v>
      </c>
      <c r="G411" s="1">
        <v>3410</v>
      </c>
      <c r="H411" s="2">
        <v>44361</v>
      </c>
      <c r="I411" s="2">
        <v>44379</v>
      </c>
      <c r="J411" s="3">
        <v>979</v>
      </c>
      <c r="K411" s="3">
        <v>7903</v>
      </c>
      <c r="L411" s="2">
        <v>44987</v>
      </c>
      <c r="M411" s="1">
        <f>Table1[[#This Row],[Pull Dte]]-Table1[[#This Row],[Mfg Dte]]</f>
        <v>626</v>
      </c>
      <c r="N411" s="7">
        <f>Table1[[#This Row],[Ac Tot Cyc Num]]/Table1[[#This Row],[Days since on Ops Dte]]</f>
        <v>1.5638977635782747</v>
      </c>
      <c r="O411" s="7">
        <f>Table1[[#This Row],[Ac Tot Tme Num]]/Table1[[#This Row],[Days since on Ops Dte]]</f>
        <v>12.624600638977636</v>
      </c>
      <c r="P411" s="1">
        <f ca="1">INT((TODAY()-H411)/365)</f>
        <v>1</v>
      </c>
      <c r="Q411" s="1" t="s">
        <v>83</v>
      </c>
    </row>
    <row r="412" spans="1:17" x14ac:dyDescent="0.2">
      <c r="A412" s="1" t="s">
        <v>50</v>
      </c>
      <c r="B412" s="1" t="s">
        <v>55</v>
      </c>
      <c r="C412" s="1">
        <v>339</v>
      </c>
      <c r="D412" s="1">
        <v>339</v>
      </c>
      <c r="E412" s="1" t="s">
        <v>34</v>
      </c>
      <c r="F412" s="1" t="s">
        <v>56</v>
      </c>
      <c r="G412" s="1">
        <v>3411</v>
      </c>
      <c r="H412" s="2">
        <v>44343</v>
      </c>
      <c r="I412" s="2">
        <v>44361</v>
      </c>
      <c r="J412" s="3">
        <v>944</v>
      </c>
      <c r="K412" s="3">
        <v>7745</v>
      </c>
      <c r="L412" s="2">
        <v>44987</v>
      </c>
      <c r="M412" s="1">
        <f>Table1[[#This Row],[Pull Dte]]-Table1[[#This Row],[Mfg Dte]]</f>
        <v>644</v>
      </c>
      <c r="N412" s="7">
        <f>Table1[[#This Row],[Ac Tot Cyc Num]]/Table1[[#This Row],[Days since on Ops Dte]]</f>
        <v>1.4658385093167703</v>
      </c>
      <c r="O412" s="7">
        <f>Table1[[#This Row],[Ac Tot Tme Num]]/Table1[[#This Row],[Days since on Ops Dte]]</f>
        <v>12.02639751552795</v>
      </c>
      <c r="P412" s="1">
        <f ca="1">INT((TODAY()-H412)/365)</f>
        <v>1</v>
      </c>
      <c r="Q412" s="1" t="s">
        <v>83</v>
      </c>
    </row>
    <row r="413" spans="1:17" x14ac:dyDescent="0.2">
      <c r="A413" s="1" t="s">
        <v>50</v>
      </c>
      <c r="B413" s="1" t="s">
        <v>55</v>
      </c>
      <c r="C413" s="1">
        <v>339</v>
      </c>
      <c r="D413" s="1">
        <v>339</v>
      </c>
      <c r="E413" s="1" t="s">
        <v>34</v>
      </c>
      <c r="F413" s="1" t="s">
        <v>56</v>
      </c>
      <c r="G413" s="1">
        <v>3412</v>
      </c>
      <c r="H413" s="2">
        <v>44620</v>
      </c>
      <c r="I413" s="2">
        <v>44644</v>
      </c>
      <c r="J413" s="3">
        <v>576</v>
      </c>
      <c r="K413" s="3">
        <v>4758</v>
      </c>
      <c r="L413" s="2">
        <v>44987</v>
      </c>
      <c r="M413" s="1">
        <f>Table1[[#This Row],[Pull Dte]]-Table1[[#This Row],[Mfg Dte]]</f>
        <v>367</v>
      </c>
      <c r="N413" s="7">
        <f>Table1[[#This Row],[Ac Tot Cyc Num]]/Table1[[#This Row],[Days since on Ops Dte]]</f>
        <v>1.569482288828338</v>
      </c>
      <c r="O413" s="7">
        <f>Table1[[#This Row],[Ac Tot Tme Num]]/Table1[[#This Row],[Days since on Ops Dte]]</f>
        <v>12.964577656675749</v>
      </c>
      <c r="P413" s="1">
        <f ca="1">INT((TODAY()-H413)/365)</f>
        <v>1</v>
      </c>
      <c r="Q413" s="1" t="s">
        <v>83</v>
      </c>
    </row>
    <row r="414" spans="1:17" x14ac:dyDescent="0.2">
      <c r="A414" s="1" t="s">
        <v>50</v>
      </c>
      <c r="B414" s="1" t="s">
        <v>55</v>
      </c>
      <c r="C414" s="1">
        <v>339</v>
      </c>
      <c r="D414" s="1">
        <v>339</v>
      </c>
      <c r="E414" s="1" t="s">
        <v>34</v>
      </c>
      <c r="F414" s="1" t="s">
        <v>56</v>
      </c>
      <c r="G414" s="1">
        <v>3413</v>
      </c>
      <c r="H414" s="2">
        <v>44812</v>
      </c>
      <c r="I414" s="2">
        <v>44827</v>
      </c>
      <c r="J414" s="3">
        <v>239</v>
      </c>
      <c r="K414" s="3">
        <v>2018</v>
      </c>
      <c r="L414" s="2">
        <v>44987</v>
      </c>
      <c r="M414" s="1">
        <f>Table1[[#This Row],[Pull Dte]]-Table1[[#This Row],[Mfg Dte]]</f>
        <v>175</v>
      </c>
      <c r="N414" s="7">
        <f>Table1[[#This Row],[Ac Tot Cyc Num]]/Table1[[#This Row],[Days since on Ops Dte]]</f>
        <v>1.3657142857142857</v>
      </c>
      <c r="O414" s="7">
        <f>Table1[[#This Row],[Ac Tot Tme Num]]/Table1[[#This Row],[Days since on Ops Dte]]</f>
        <v>11.531428571428572</v>
      </c>
      <c r="P414" s="1">
        <f ca="1">INT((TODAY()-H414)/365)</f>
        <v>0</v>
      </c>
      <c r="Q414" s="1" t="s">
        <v>83</v>
      </c>
    </row>
    <row r="415" spans="1:17" x14ac:dyDescent="0.2">
      <c r="A415" s="1" t="s">
        <v>50</v>
      </c>
      <c r="B415" s="1" t="s">
        <v>55</v>
      </c>
      <c r="C415" s="1">
        <v>339</v>
      </c>
      <c r="D415" s="1">
        <v>339</v>
      </c>
      <c r="E415" s="1" t="s">
        <v>34</v>
      </c>
      <c r="F415" s="1" t="s">
        <v>56</v>
      </c>
      <c r="G415" s="1">
        <v>3414</v>
      </c>
      <c r="H415" s="2">
        <v>44823</v>
      </c>
      <c r="I415" s="2">
        <v>44841</v>
      </c>
      <c r="J415" s="3">
        <v>220</v>
      </c>
      <c r="K415" s="3">
        <v>1917</v>
      </c>
      <c r="L415" s="2">
        <v>44987</v>
      </c>
      <c r="M415" s="1">
        <f>Table1[[#This Row],[Pull Dte]]-Table1[[#This Row],[Mfg Dte]]</f>
        <v>164</v>
      </c>
      <c r="N415" s="7">
        <f>Table1[[#This Row],[Ac Tot Cyc Num]]/Table1[[#This Row],[Days since on Ops Dte]]</f>
        <v>1.3414634146341464</v>
      </c>
      <c r="O415" s="7">
        <f>Table1[[#This Row],[Ac Tot Tme Num]]/Table1[[#This Row],[Days since on Ops Dte]]</f>
        <v>11.689024390243903</v>
      </c>
      <c r="P415" s="1">
        <f ca="1">INT((TODAY()-H415)/365)</f>
        <v>0</v>
      </c>
      <c r="Q415" s="1" t="s">
        <v>83</v>
      </c>
    </row>
    <row r="416" spans="1:17" x14ac:dyDescent="0.2">
      <c r="A416" s="1" t="s">
        <v>50</v>
      </c>
      <c r="B416" s="1" t="s">
        <v>55</v>
      </c>
      <c r="C416" s="1">
        <v>339</v>
      </c>
      <c r="D416" s="1">
        <v>339</v>
      </c>
      <c r="E416" s="1" t="s">
        <v>34</v>
      </c>
      <c r="F416" s="1" t="s">
        <v>56</v>
      </c>
      <c r="G416" s="1">
        <v>3415</v>
      </c>
      <c r="H416" s="2">
        <v>44860</v>
      </c>
      <c r="I416" s="2">
        <v>44879</v>
      </c>
      <c r="J416" s="3">
        <v>165</v>
      </c>
      <c r="K416" s="3">
        <v>1416</v>
      </c>
      <c r="L416" s="2">
        <v>44987</v>
      </c>
      <c r="M416" s="1">
        <f>Table1[[#This Row],[Pull Dte]]-Table1[[#This Row],[Mfg Dte]]</f>
        <v>127</v>
      </c>
      <c r="N416" s="7">
        <f>Table1[[#This Row],[Ac Tot Cyc Num]]/Table1[[#This Row],[Days since on Ops Dte]]</f>
        <v>1.2992125984251968</v>
      </c>
      <c r="O416" s="7">
        <f>Table1[[#This Row],[Ac Tot Tme Num]]/Table1[[#This Row],[Days since on Ops Dte]]</f>
        <v>11.149606299212598</v>
      </c>
      <c r="P416" s="1">
        <f ca="1">INT((TODAY()-H416)/365)</f>
        <v>0</v>
      </c>
      <c r="Q416" s="1" t="s">
        <v>83</v>
      </c>
    </row>
    <row r="417" spans="1:17" x14ac:dyDescent="0.2">
      <c r="A417" s="1" t="s">
        <v>50</v>
      </c>
      <c r="B417" s="1" t="s">
        <v>55</v>
      </c>
      <c r="C417" s="1">
        <v>339</v>
      </c>
      <c r="D417" s="1">
        <v>339</v>
      </c>
      <c r="E417" s="1" t="s">
        <v>34</v>
      </c>
      <c r="F417" s="1" t="s">
        <v>56</v>
      </c>
      <c r="G417" s="1">
        <v>3416</v>
      </c>
      <c r="H417" s="2">
        <v>44650</v>
      </c>
      <c r="I417" s="2">
        <v>44672</v>
      </c>
      <c r="J417" s="3">
        <v>548</v>
      </c>
      <c r="K417" s="3">
        <v>4535</v>
      </c>
      <c r="L417" s="2">
        <v>44987</v>
      </c>
      <c r="M417" s="1">
        <f>Table1[[#This Row],[Pull Dte]]-Table1[[#This Row],[Mfg Dte]]</f>
        <v>337</v>
      </c>
      <c r="N417" s="7">
        <f>Table1[[#This Row],[Ac Tot Cyc Num]]/Table1[[#This Row],[Days since on Ops Dte]]</f>
        <v>1.6261127596439169</v>
      </c>
      <c r="O417" s="7">
        <f>Table1[[#This Row],[Ac Tot Tme Num]]/Table1[[#This Row],[Days since on Ops Dte]]</f>
        <v>13.456973293768545</v>
      </c>
      <c r="P417" s="1">
        <f ca="1">INT((TODAY()-H417)/365)</f>
        <v>0</v>
      </c>
      <c r="Q417" s="1" t="s">
        <v>83</v>
      </c>
    </row>
    <row r="418" spans="1:17" x14ac:dyDescent="0.2">
      <c r="A418" s="1" t="s">
        <v>50</v>
      </c>
      <c r="B418" s="1" t="s">
        <v>55</v>
      </c>
      <c r="C418" s="1">
        <v>339</v>
      </c>
      <c r="D418" s="1">
        <v>339</v>
      </c>
      <c r="E418" s="1" t="s">
        <v>34</v>
      </c>
      <c r="F418" s="1" t="s">
        <v>56</v>
      </c>
      <c r="G418" s="1">
        <v>3417</v>
      </c>
      <c r="H418" s="2">
        <v>44630</v>
      </c>
      <c r="I418" s="2">
        <v>44653</v>
      </c>
      <c r="J418" s="3">
        <v>543</v>
      </c>
      <c r="K418" s="3">
        <v>4606</v>
      </c>
      <c r="L418" s="2">
        <v>44987</v>
      </c>
      <c r="M418" s="1">
        <f>Table1[[#This Row],[Pull Dte]]-Table1[[#This Row],[Mfg Dte]]</f>
        <v>357</v>
      </c>
      <c r="N418" s="7">
        <f>Table1[[#This Row],[Ac Tot Cyc Num]]/Table1[[#This Row],[Days since on Ops Dte]]</f>
        <v>1.5210084033613445</v>
      </c>
      <c r="O418" s="7">
        <f>Table1[[#This Row],[Ac Tot Tme Num]]/Table1[[#This Row],[Days since on Ops Dte]]</f>
        <v>12.901960784313726</v>
      </c>
      <c r="P418" s="1">
        <f ca="1">INT((TODAY()-H418)/365)</f>
        <v>1</v>
      </c>
      <c r="Q418" s="1" t="s">
        <v>83</v>
      </c>
    </row>
    <row r="419" spans="1:17" x14ac:dyDescent="0.2">
      <c r="A419" s="1" t="s">
        <v>50</v>
      </c>
      <c r="B419" s="1" t="s">
        <v>55</v>
      </c>
      <c r="C419" s="1">
        <v>339</v>
      </c>
      <c r="D419" s="1">
        <v>339</v>
      </c>
      <c r="E419" s="1" t="s">
        <v>34</v>
      </c>
      <c r="F419" s="1" t="s">
        <v>56</v>
      </c>
      <c r="G419" s="1">
        <v>3418</v>
      </c>
      <c r="H419" s="2">
        <v>44678</v>
      </c>
      <c r="I419" s="2">
        <v>44700</v>
      </c>
      <c r="J419" s="3">
        <v>477</v>
      </c>
      <c r="K419" s="3">
        <v>3904</v>
      </c>
      <c r="L419" s="2">
        <v>44987</v>
      </c>
      <c r="M419" s="1">
        <f>Table1[[#This Row],[Pull Dte]]-Table1[[#This Row],[Mfg Dte]]</f>
        <v>309</v>
      </c>
      <c r="N419" s="7">
        <f>Table1[[#This Row],[Ac Tot Cyc Num]]/Table1[[#This Row],[Days since on Ops Dte]]</f>
        <v>1.5436893203883495</v>
      </c>
      <c r="O419" s="7">
        <f>Table1[[#This Row],[Ac Tot Tme Num]]/Table1[[#This Row],[Days since on Ops Dte]]</f>
        <v>12.63430420711974</v>
      </c>
      <c r="P419" s="1">
        <f ca="1">INT((TODAY()-H419)/365)</f>
        <v>0</v>
      </c>
      <c r="Q419" s="1" t="s">
        <v>83</v>
      </c>
    </row>
    <row r="420" spans="1:17" x14ac:dyDescent="0.2">
      <c r="A420" s="1" t="s">
        <v>50</v>
      </c>
      <c r="B420" s="1" t="s">
        <v>55</v>
      </c>
      <c r="C420" s="1">
        <v>339</v>
      </c>
      <c r="D420" s="1">
        <v>339</v>
      </c>
      <c r="E420" s="1" t="s">
        <v>34</v>
      </c>
      <c r="F420" s="1" t="s">
        <v>56</v>
      </c>
      <c r="G420" s="1">
        <v>3419</v>
      </c>
      <c r="H420" s="2">
        <v>44802</v>
      </c>
      <c r="I420" s="2">
        <v>44813</v>
      </c>
      <c r="J420" s="3">
        <v>271</v>
      </c>
      <c r="K420" s="3">
        <v>2271</v>
      </c>
      <c r="L420" s="2">
        <v>44987</v>
      </c>
      <c r="M420" s="1">
        <f>Table1[[#This Row],[Pull Dte]]-Table1[[#This Row],[Mfg Dte]]</f>
        <v>185</v>
      </c>
      <c r="N420" s="7">
        <f>Table1[[#This Row],[Ac Tot Cyc Num]]/Table1[[#This Row],[Days since on Ops Dte]]</f>
        <v>1.4648648648648648</v>
      </c>
      <c r="O420" s="7">
        <f>Table1[[#This Row],[Ac Tot Tme Num]]/Table1[[#This Row],[Days since on Ops Dte]]</f>
        <v>12.275675675675675</v>
      </c>
      <c r="P420" s="1">
        <f ca="1">INT((TODAY()-H420)/365)</f>
        <v>0</v>
      </c>
      <c r="Q420" s="1" t="s">
        <v>83</v>
      </c>
    </row>
    <row r="421" spans="1:17" x14ac:dyDescent="0.2">
      <c r="A421" s="1" t="s">
        <v>50</v>
      </c>
      <c r="B421" s="1" t="s">
        <v>55</v>
      </c>
      <c r="C421" s="1">
        <v>339</v>
      </c>
      <c r="D421" s="1">
        <v>339</v>
      </c>
      <c r="E421" s="1" t="s">
        <v>34</v>
      </c>
      <c r="F421" s="1" t="s">
        <v>56</v>
      </c>
      <c r="G421" s="1">
        <v>3420</v>
      </c>
      <c r="H421" s="2">
        <v>44914</v>
      </c>
      <c r="I421" s="2">
        <v>44939</v>
      </c>
      <c r="J421" s="1">
        <v>65</v>
      </c>
      <c r="K421" s="3">
        <v>527</v>
      </c>
      <c r="L421" s="2">
        <v>44987</v>
      </c>
      <c r="M421" s="1">
        <f>Table1[[#This Row],[Pull Dte]]-Table1[[#This Row],[Mfg Dte]]</f>
        <v>73</v>
      </c>
      <c r="N421" s="7">
        <f>Table1[[#This Row],[Ac Tot Cyc Num]]/Table1[[#This Row],[Days since on Ops Dte]]</f>
        <v>0.8904109589041096</v>
      </c>
      <c r="O421" s="7">
        <f>Table1[[#This Row],[Ac Tot Tme Num]]/Table1[[#This Row],[Days since on Ops Dte]]</f>
        <v>7.2191780821917808</v>
      </c>
      <c r="P421" s="1">
        <f ca="1">INT((TODAY()-H421)/365)</f>
        <v>0</v>
      </c>
      <c r="Q421" s="1" t="s">
        <v>83</v>
      </c>
    </row>
    <row r="422" spans="1:17" x14ac:dyDescent="0.2">
      <c r="A422" s="1" t="s">
        <v>50</v>
      </c>
      <c r="B422" s="1" t="s">
        <v>57</v>
      </c>
      <c r="C422" s="1">
        <v>359</v>
      </c>
      <c r="D422" s="1">
        <v>359</v>
      </c>
      <c r="E422" s="1" t="s">
        <v>34</v>
      </c>
      <c r="F422" s="1" t="s">
        <v>58</v>
      </c>
      <c r="G422" s="1">
        <v>3501</v>
      </c>
      <c r="H422" s="2">
        <v>42928</v>
      </c>
      <c r="I422" s="2">
        <v>43035</v>
      </c>
      <c r="J422" s="3">
        <v>2360</v>
      </c>
      <c r="K422" s="3">
        <v>22975</v>
      </c>
      <c r="L422" s="2">
        <v>44987</v>
      </c>
      <c r="M422" s="1">
        <f>Table1[[#This Row],[Pull Dte]]-Table1[[#This Row],[Mfg Dte]]</f>
        <v>2059</v>
      </c>
      <c r="N422" s="7">
        <f>Table1[[#This Row],[Ac Tot Cyc Num]]/Table1[[#This Row],[Days since on Ops Dte]]</f>
        <v>1.146187469645459</v>
      </c>
      <c r="O422" s="7">
        <f>Table1[[#This Row],[Ac Tot Tme Num]]/Table1[[#This Row],[Days since on Ops Dte]]</f>
        <v>11.158329286061194</v>
      </c>
      <c r="P422" s="1">
        <f ca="1">INT((TODAY()-H422)/365)</f>
        <v>5</v>
      </c>
      <c r="Q422" s="1" t="s">
        <v>83</v>
      </c>
    </row>
    <row r="423" spans="1:17" x14ac:dyDescent="0.2">
      <c r="A423" s="1" t="s">
        <v>50</v>
      </c>
      <c r="B423" s="1" t="s">
        <v>57</v>
      </c>
      <c r="C423" s="1">
        <v>359</v>
      </c>
      <c r="D423" s="1">
        <v>359</v>
      </c>
      <c r="E423" s="1" t="s">
        <v>34</v>
      </c>
      <c r="F423" s="1" t="s">
        <v>58</v>
      </c>
      <c r="G423" s="1">
        <v>3502</v>
      </c>
      <c r="H423" s="2">
        <v>42957</v>
      </c>
      <c r="I423" s="2">
        <v>43036</v>
      </c>
      <c r="J423" s="3">
        <v>2389</v>
      </c>
      <c r="K423" s="3">
        <v>22239</v>
      </c>
      <c r="L423" s="2">
        <v>44987</v>
      </c>
      <c r="M423" s="1">
        <f>Table1[[#This Row],[Pull Dte]]-Table1[[#This Row],[Mfg Dte]]</f>
        <v>2030</v>
      </c>
      <c r="N423" s="7">
        <f>Table1[[#This Row],[Ac Tot Cyc Num]]/Table1[[#This Row],[Days since on Ops Dte]]</f>
        <v>1.1768472906403942</v>
      </c>
      <c r="O423" s="7">
        <f>Table1[[#This Row],[Ac Tot Tme Num]]/Table1[[#This Row],[Days since on Ops Dte]]</f>
        <v>10.955172413793104</v>
      </c>
      <c r="P423" s="1">
        <f ca="1">INT((TODAY()-H423)/365)</f>
        <v>5</v>
      </c>
      <c r="Q423" s="1" t="s">
        <v>83</v>
      </c>
    </row>
    <row r="424" spans="1:17" x14ac:dyDescent="0.2">
      <c r="A424" s="1" t="s">
        <v>50</v>
      </c>
      <c r="B424" s="1" t="s">
        <v>57</v>
      </c>
      <c r="C424" s="1">
        <v>359</v>
      </c>
      <c r="D424" s="1">
        <v>359</v>
      </c>
      <c r="E424" s="1" t="s">
        <v>34</v>
      </c>
      <c r="F424" s="1" t="s">
        <v>58</v>
      </c>
      <c r="G424" s="1">
        <v>3503</v>
      </c>
      <c r="H424" s="2">
        <v>43039</v>
      </c>
      <c r="I424" s="2">
        <v>43056</v>
      </c>
      <c r="J424" s="3">
        <v>2317</v>
      </c>
      <c r="K424" s="3">
        <v>22823</v>
      </c>
      <c r="L424" s="2">
        <v>44987</v>
      </c>
      <c r="M424" s="1">
        <f>Table1[[#This Row],[Pull Dte]]-Table1[[#This Row],[Mfg Dte]]</f>
        <v>1948</v>
      </c>
      <c r="N424" s="7">
        <f>Table1[[#This Row],[Ac Tot Cyc Num]]/Table1[[#This Row],[Days since on Ops Dte]]</f>
        <v>1.1894250513347022</v>
      </c>
      <c r="O424" s="7">
        <f>Table1[[#This Row],[Ac Tot Tme Num]]/Table1[[#This Row],[Days since on Ops Dte]]</f>
        <v>11.716119096509241</v>
      </c>
      <c r="P424" s="1">
        <f ca="1">INT((TODAY()-H424)/365)</f>
        <v>5</v>
      </c>
      <c r="Q424" s="1" t="s">
        <v>83</v>
      </c>
    </row>
    <row r="425" spans="1:17" x14ac:dyDescent="0.2">
      <c r="A425" s="1" t="s">
        <v>50</v>
      </c>
      <c r="B425" s="1" t="s">
        <v>57</v>
      </c>
      <c r="C425" s="1">
        <v>359</v>
      </c>
      <c r="D425" s="1">
        <v>359</v>
      </c>
      <c r="E425" s="1" t="s">
        <v>34</v>
      </c>
      <c r="F425" s="1" t="s">
        <v>58</v>
      </c>
      <c r="G425" s="1">
        <v>3504</v>
      </c>
      <c r="H425" s="2">
        <v>43067</v>
      </c>
      <c r="I425" s="2">
        <v>43085</v>
      </c>
      <c r="J425" s="3">
        <v>2316</v>
      </c>
      <c r="K425" s="3">
        <v>23415</v>
      </c>
      <c r="L425" s="2">
        <v>44987</v>
      </c>
      <c r="M425" s="1">
        <f>Table1[[#This Row],[Pull Dte]]-Table1[[#This Row],[Mfg Dte]]</f>
        <v>1920</v>
      </c>
      <c r="N425" s="7">
        <f>Table1[[#This Row],[Ac Tot Cyc Num]]/Table1[[#This Row],[Days since on Ops Dte]]</f>
        <v>1.20625</v>
      </c>
      <c r="O425" s="7">
        <f>Table1[[#This Row],[Ac Tot Tme Num]]/Table1[[#This Row],[Days since on Ops Dte]]</f>
        <v>12.1953125</v>
      </c>
      <c r="P425" s="1">
        <f ca="1">INT((TODAY()-H425)/365)</f>
        <v>5</v>
      </c>
      <c r="Q425" s="1" t="s">
        <v>83</v>
      </c>
    </row>
    <row r="426" spans="1:17" x14ac:dyDescent="0.2">
      <c r="A426" s="1" t="s">
        <v>50</v>
      </c>
      <c r="B426" s="1" t="s">
        <v>57</v>
      </c>
      <c r="C426" s="1">
        <v>359</v>
      </c>
      <c r="D426" s="1">
        <v>359</v>
      </c>
      <c r="E426" s="1" t="s">
        <v>34</v>
      </c>
      <c r="F426" s="1" t="s">
        <v>58</v>
      </c>
      <c r="G426" s="1">
        <v>3505</v>
      </c>
      <c r="H426" s="2">
        <v>43080</v>
      </c>
      <c r="I426" s="2">
        <v>43104</v>
      </c>
      <c r="J426" s="3">
        <v>2214</v>
      </c>
      <c r="K426" s="3">
        <v>22977</v>
      </c>
      <c r="L426" s="2">
        <v>44987</v>
      </c>
      <c r="M426" s="1">
        <f>Table1[[#This Row],[Pull Dte]]-Table1[[#This Row],[Mfg Dte]]</f>
        <v>1907</v>
      </c>
      <c r="N426" s="7">
        <f>Table1[[#This Row],[Ac Tot Cyc Num]]/Table1[[#This Row],[Days since on Ops Dte]]</f>
        <v>1.1609858416360777</v>
      </c>
      <c r="O426" s="7">
        <f>Table1[[#This Row],[Ac Tot Tme Num]]/Table1[[#This Row],[Days since on Ops Dte]]</f>
        <v>12.048767697954903</v>
      </c>
      <c r="P426" s="1">
        <f ca="1">INT((TODAY()-H426)/365)</f>
        <v>5</v>
      </c>
      <c r="Q426" s="1" t="s">
        <v>83</v>
      </c>
    </row>
    <row r="427" spans="1:17" x14ac:dyDescent="0.2">
      <c r="A427" s="1" t="s">
        <v>50</v>
      </c>
      <c r="B427" s="1" t="s">
        <v>57</v>
      </c>
      <c r="C427" s="1">
        <v>359</v>
      </c>
      <c r="D427" s="1">
        <v>359</v>
      </c>
      <c r="E427" s="1" t="s">
        <v>34</v>
      </c>
      <c r="F427" s="1" t="s">
        <v>58</v>
      </c>
      <c r="G427" s="1">
        <v>3506</v>
      </c>
      <c r="H427" s="2">
        <v>43090</v>
      </c>
      <c r="I427" s="2">
        <v>43124</v>
      </c>
      <c r="J427" s="3">
        <v>2192</v>
      </c>
      <c r="K427" s="3">
        <v>22474</v>
      </c>
      <c r="L427" s="2">
        <v>44987</v>
      </c>
      <c r="M427" s="1">
        <f>Table1[[#This Row],[Pull Dte]]-Table1[[#This Row],[Mfg Dte]]</f>
        <v>1897</v>
      </c>
      <c r="N427" s="7">
        <f>Table1[[#This Row],[Ac Tot Cyc Num]]/Table1[[#This Row],[Days since on Ops Dte]]</f>
        <v>1.1555086979441223</v>
      </c>
      <c r="O427" s="7">
        <f>Table1[[#This Row],[Ac Tot Tme Num]]/Table1[[#This Row],[Days since on Ops Dte]]</f>
        <v>11.847127042698999</v>
      </c>
      <c r="P427" s="1">
        <f ca="1">INT((TODAY()-H427)/365)</f>
        <v>5</v>
      </c>
      <c r="Q427" s="1" t="s">
        <v>83</v>
      </c>
    </row>
    <row r="428" spans="1:17" x14ac:dyDescent="0.2">
      <c r="A428" s="1" t="s">
        <v>50</v>
      </c>
      <c r="B428" s="1" t="s">
        <v>57</v>
      </c>
      <c r="C428" s="1">
        <v>359</v>
      </c>
      <c r="D428" s="1">
        <v>359</v>
      </c>
      <c r="E428" s="1" t="s">
        <v>34</v>
      </c>
      <c r="F428" s="1" t="s">
        <v>58</v>
      </c>
      <c r="G428" s="1">
        <v>3507</v>
      </c>
      <c r="H428" s="2">
        <v>43151</v>
      </c>
      <c r="I428" s="2">
        <v>43171</v>
      </c>
      <c r="J428" s="3">
        <v>2213</v>
      </c>
      <c r="K428" s="3">
        <v>21870</v>
      </c>
      <c r="L428" s="2">
        <v>44987</v>
      </c>
      <c r="M428" s="1">
        <f>Table1[[#This Row],[Pull Dte]]-Table1[[#This Row],[Mfg Dte]]</f>
        <v>1836</v>
      </c>
      <c r="N428" s="7">
        <f>Table1[[#This Row],[Ac Tot Cyc Num]]/Table1[[#This Row],[Days since on Ops Dte]]</f>
        <v>1.2053376906318083</v>
      </c>
      <c r="O428" s="7">
        <f>Table1[[#This Row],[Ac Tot Tme Num]]/Table1[[#This Row],[Days since on Ops Dte]]</f>
        <v>11.911764705882353</v>
      </c>
      <c r="P428" s="1">
        <f ca="1">INT((TODAY()-H428)/365)</f>
        <v>5</v>
      </c>
      <c r="Q428" s="1" t="s">
        <v>83</v>
      </c>
    </row>
    <row r="429" spans="1:17" x14ac:dyDescent="0.2">
      <c r="A429" s="1" t="s">
        <v>50</v>
      </c>
      <c r="B429" s="1" t="s">
        <v>57</v>
      </c>
      <c r="C429" s="1">
        <v>359</v>
      </c>
      <c r="D429" s="1">
        <v>359</v>
      </c>
      <c r="E429" s="1" t="s">
        <v>34</v>
      </c>
      <c r="F429" s="1" t="s">
        <v>58</v>
      </c>
      <c r="G429" s="1">
        <v>3508</v>
      </c>
      <c r="H429" s="2">
        <v>43164</v>
      </c>
      <c r="I429" s="2">
        <v>43187</v>
      </c>
      <c r="J429" s="3">
        <v>2147</v>
      </c>
      <c r="K429" s="3">
        <v>22304</v>
      </c>
      <c r="L429" s="2">
        <v>44987</v>
      </c>
      <c r="M429" s="1">
        <f>Table1[[#This Row],[Pull Dte]]-Table1[[#This Row],[Mfg Dte]]</f>
        <v>1823</v>
      </c>
      <c r="N429" s="7">
        <f>Table1[[#This Row],[Ac Tot Cyc Num]]/Table1[[#This Row],[Days since on Ops Dte]]</f>
        <v>1.1777290181020297</v>
      </c>
      <c r="O429" s="7">
        <f>Table1[[#This Row],[Ac Tot Tme Num]]/Table1[[#This Row],[Days since on Ops Dte]]</f>
        <v>12.234777838727373</v>
      </c>
      <c r="P429" s="1">
        <f ca="1">INT((TODAY()-H429)/365)</f>
        <v>5</v>
      </c>
      <c r="Q429" s="1" t="s">
        <v>83</v>
      </c>
    </row>
    <row r="430" spans="1:17" x14ac:dyDescent="0.2">
      <c r="A430" s="1" t="s">
        <v>50</v>
      </c>
      <c r="B430" s="1" t="s">
        <v>57</v>
      </c>
      <c r="C430" s="1">
        <v>359</v>
      </c>
      <c r="D430" s="1">
        <v>359</v>
      </c>
      <c r="E430" s="1" t="s">
        <v>34</v>
      </c>
      <c r="F430" s="1" t="s">
        <v>58</v>
      </c>
      <c r="G430" s="1">
        <v>3509</v>
      </c>
      <c r="H430" s="2">
        <v>43201</v>
      </c>
      <c r="I430" s="2">
        <v>43222</v>
      </c>
      <c r="J430" s="3">
        <v>2122</v>
      </c>
      <c r="K430" s="3">
        <v>21408</v>
      </c>
      <c r="L430" s="2">
        <v>44987</v>
      </c>
      <c r="M430" s="1">
        <f>Table1[[#This Row],[Pull Dte]]-Table1[[#This Row],[Mfg Dte]]</f>
        <v>1786</v>
      </c>
      <c r="N430" s="7">
        <f>Table1[[#This Row],[Ac Tot Cyc Num]]/Table1[[#This Row],[Days since on Ops Dte]]</f>
        <v>1.1881298992161253</v>
      </c>
      <c r="O430" s="7">
        <f>Table1[[#This Row],[Ac Tot Tme Num]]/Table1[[#This Row],[Days since on Ops Dte]]</f>
        <v>11.986562150055992</v>
      </c>
      <c r="P430" s="1">
        <f ca="1">INT((TODAY()-H430)/365)</f>
        <v>4</v>
      </c>
      <c r="Q430" s="1" t="s">
        <v>83</v>
      </c>
    </row>
    <row r="431" spans="1:17" x14ac:dyDescent="0.2">
      <c r="A431" s="1" t="s">
        <v>50</v>
      </c>
      <c r="B431" s="1" t="s">
        <v>57</v>
      </c>
      <c r="C431" s="1">
        <v>359</v>
      </c>
      <c r="D431" s="1">
        <v>359</v>
      </c>
      <c r="E431" s="1" t="s">
        <v>34</v>
      </c>
      <c r="F431" s="1" t="s">
        <v>58</v>
      </c>
      <c r="G431" s="1">
        <v>3510</v>
      </c>
      <c r="H431" s="2">
        <v>43244</v>
      </c>
      <c r="I431" s="2">
        <v>43265</v>
      </c>
      <c r="J431" s="3">
        <v>2124</v>
      </c>
      <c r="K431" s="3">
        <v>21457</v>
      </c>
      <c r="L431" s="2">
        <v>44987</v>
      </c>
      <c r="M431" s="1">
        <f>Table1[[#This Row],[Pull Dte]]-Table1[[#This Row],[Mfg Dte]]</f>
        <v>1743</v>
      </c>
      <c r="N431" s="7">
        <f>Table1[[#This Row],[Ac Tot Cyc Num]]/Table1[[#This Row],[Days since on Ops Dte]]</f>
        <v>1.2185886402753872</v>
      </c>
      <c r="O431" s="7">
        <f>Table1[[#This Row],[Ac Tot Tme Num]]/Table1[[#This Row],[Days since on Ops Dte]]</f>
        <v>12.310384394721744</v>
      </c>
      <c r="P431" s="1">
        <f ca="1">INT((TODAY()-H431)/365)</f>
        <v>4</v>
      </c>
      <c r="Q431" s="1" t="s">
        <v>83</v>
      </c>
    </row>
    <row r="432" spans="1:17" x14ac:dyDescent="0.2">
      <c r="A432" s="1" t="s">
        <v>50</v>
      </c>
      <c r="B432" s="1" t="s">
        <v>57</v>
      </c>
      <c r="C432" s="1">
        <v>359</v>
      </c>
      <c r="D432" s="1">
        <v>359</v>
      </c>
      <c r="E432" s="1" t="s">
        <v>34</v>
      </c>
      <c r="F432" s="1" t="s">
        <v>58</v>
      </c>
      <c r="G432" s="1">
        <v>3511</v>
      </c>
      <c r="H432" s="2">
        <v>43264</v>
      </c>
      <c r="I432" s="2">
        <v>43284</v>
      </c>
      <c r="J432" s="3">
        <v>2002</v>
      </c>
      <c r="K432" s="3">
        <v>21259</v>
      </c>
      <c r="L432" s="2">
        <v>44987</v>
      </c>
      <c r="M432" s="1">
        <f>Table1[[#This Row],[Pull Dte]]-Table1[[#This Row],[Mfg Dte]]</f>
        <v>1723</v>
      </c>
      <c r="N432" s="7">
        <f>Table1[[#This Row],[Ac Tot Cyc Num]]/Table1[[#This Row],[Days since on Ops Dte]]</f>
        <v>1.1619268717353453</v>
      </c>
      <c r="O432" s="7">
        <f>Table1[[#This Row],[Ac Tot Tme Num]]/Table1[[#This Row],[Days since on Ops Dte]]</f>
        <v>12.338363319791062</v>
      </c>
      <c r="P432" s="1">
        <f ca="1">INT((TODAY()-H432)/365)</f>
        <v>4</v>
      </c>
      <c r="Q432" s="1" t="s">
        <v>83</v>
      </c>
    </row>
    <row r="433" spans="1:17" x14ac:dyDescent="0.2">
      <c r="A433" s="1" t="s">
        <v>50</v>
      </c>
      <c r="B433" s="1" t="s">
        <v>57</v>
      </c>
      <c r="C433" s="1">
        <v>359</v>
      </c>
      <c r="D433" s="1">
        <v>359</v>
      </c>
      <c r="E433" s="1" t="s">
        <v>34</v>
      </c>
      <c r="F433" s="1" t="s">
        <v>58</v>
      </c>
      <c r="G433" s="1">
        <v>3512</v>
      </c>
      <c r="H433" s="2">
        <v>43490</v>
      </c>
      <c r="I433" s="2">
        <v>43509</v>
      </c>
      <c r="J433" s="3">
        <v>1785</v>
      </c>
      <c r="K433" s="3">
        <v>17784</v>
      </c>
      <c r="L433" s="2">
        <v>44987</v>
      </c>
      <c r="M433" s="1">
        <f>Table1[[#This Row],[Pull Dte]]-Table1[[#This Row],[Mfg Dte]]</f>
        <v>1497</v>
      </c>
      <c r="N433" s="7">
        <f>Table1[[#This Row],[Ac Tot Cyc Num]]/Table1[[#This Row],[Days since on Ops Dte]]</f>
        <v>1.1923847695390781</v>
      </c>
      <c r="O433" s="7">
        <f>Table1[[#This Row],[Ac Tot Tme Num]]/Table1[[#This Row],[Days since on Ops Dte]]</f>
        <v>11.879759519038076</v>
      </c>
      <c r="P433" s="1">
        <f ca="1">INT((TODAY()-H433)/365)</f>
        <v>4</v>
      </c>
      <c r="Q433" s="1" t="s">
        <v>83</v>
      </c>
    </row>
    <row r="434" spans="1:17" x14ac:dyDescent="0.2">
      <c r="A434" s="1" t="s">
        <v>50</v>
      </c>
      <c r="B434" s="1" t="s">
        <v>57</v>
      </c>
      <c r="C434" s="1">
        <v>359</v>
      </c>
      <c r="D434" s="1">
        <v>359</v>
      </c>
      <c r="E434" s="1" t="s">
        <v>34</v>
      </c>
      <c r="F434" s="1" t="s">
        <v>58</v>
      </c>
      <c r="G434" s="1">
        <v>3513</v>
      </c>
      <c r="H434" s="2">
        <v>43522</v>
      </c>
      <c r="I434" s="2">
        <v>43539</v>
      </c>
      <c r="J434" s="3">
        <v>1641</v>
      </c>
      <c r="K434" s="3">
        <v>17526</v>
      </c>
      <c r="L434" s="2">
        <v>44987</v>
      </c>
      <c r="M434" s="1">
        <f>Table1[[#This Row],[Pull Dte]]-Table1[[#This Row],[Mfg Dte]]</f>
        <v>1465</v>
      </c>
      <c r="N434" s="7">
        <f>Table1[[#This Row],[Ac Tot Cyc Num]]/Table1[[#This Row],[Days since on Ops Dte]]</f>
        <v>1.120136518771331</v>
      </c>
      <c r="O434" s="7">
        <f>Table1[[#This Row],[Ac Tot Tme Num]]/Table1[[#This Row],[Days since on Ops Dte]]</f>
        <v>11.963139931740614</v>
      </c>
      <c r="P434" s="1">
        <f ca="1">INT((TODAY()-H434)/365)</f>
        <v>4</v>
      </c>
      <c r="Q434" s="1" t="s">
        <v>83</v>
      </c>
    </row>
    <row r="435" spans="1:17" x14ac:dyDescent="0.2">
      <c r="A435" s="1" t="s">
        <v>50</v>
      </c>
      <c r="B435" s="1" t="s">
        <v>57</v>
      </c>
      <c r="C435" s="1">
        <v>359</v>
      </c>
      <c r="D435" s="1">
        <v>359</v>
      </c>
      <c r="E435" s="1" t="s">
        <v>34</v>
      </c>
      <c r="F435" s="1" t="s">
        <v>58</v>
      </c>
      <c r="G435" s="1">
        <v>3514</v>
      </c>
      <c r="H435" s="2">
        <v>44089</v>
      </c>
      <c r="I435" s="2">
        <v>44090</v>
      </c>
      <c r="J435" s="3">
        <v>1101</v>
      </c>
      <c r="K435" s="3">
        <v>11226</v>
      </c>
      <c r="L435" s="2">
        <v>44987</v>
      </c>
      <c r="M435" s="1">
        <f>Table1[[#This Row],[Pull Dte]]-Table1[[#This Row],[Mfg Dte]]</f>
        <v>898</v>
      </c>
      <c r="N435" s="7">
        <f>Table1[[#This Row],[Ac Tot Cyc Num]]/Table1[[#This Row],[Days since on Ops Dte]]</f>
        <v>1.2260579064587973</v>
      </c>
      <c r="O435" s="7">
        <f>Table1[[#This Row],[Ac Tot Tme Num]]/Table1[[#This Row],[Days since on Ops Dte]]</f>
        <v>12.501113585746102</v>
      </c>
      <c r="P435" s="1">
        <f ca="1">INT((TODAY()-H435)/365)</f>
        <v>2</v>
      </c>
      <c r="Q435" s="1" t="s">
        <v>83</v>
      </c>
    </row>
    <row r="436" spans="1:17" x14ac:dyDescent="0.2">
      <c r="A436" s="1" t="s">
        <v>50</v>
      </c>
      <c r="B436" s="1" t="s">
        <v>57</v>
      </c>
      <c r="C436" s="1">
        <v>359</v>
      </c>
      <c r="D436" s="1">
        <v>359</v>
      </c>
      <c r="E436" s="1" t="s">
        <v>34</v>
      </c>
      <c r="F436" s="1" t="s">
        <v>58</v>
      </c>
      <c r="G436" s="1">
        <v>3515</v>
      </c>
      <c r="H436" s="2">
        <v>44089</v>
      </c>
      <c r="I436" s="2">
        <v>44090</v>
      </c>
      <c r="J436" s="3">
        <v>1066</v>
      </c>
      <c r="K436" s="3">
        <v>11327</v>
      </c>
      <c r="L436" s="2">
        <v>44987</v>
      </c>
      <c r="M436" s="1">
        <f>Table1[[#This Row],[Pull Dte]]-Table1[[#This Row],[Mfg Dte]]</f>
        <v>898</v>
      </c>
      <c r="N436" s="7">
        <f>Table1[[#This Row],[Ac Tot Cyc Num]]/Table1[[#This Row],[Days since on Ops Dte]]</f>
        <v>1.1870824053452116</v>
      </c>
      <c r="O436" s="7">
        <f>Table1[[#This Row],[Ac Tot Tme Num]]/Table1[[#This Row],[Days since on Ops Dte]]</f>
        <v>12.61358574610245</v>
      </c>
      <c r="P436" s="1">
        <f ca="1">INT((TODAY()-H436)/365)</f>
        <v>2</v>
      </c>
      <c r="Q436" s="1" t="s">
        <v>83</v>
      </c>
    </row>
    <row r="437" spans="1:17" x14ac:dyDescent="0.2">
      <c r="A437" s="1" t="s">
        <v>50</v>
      </c>
      <c r="B437" s="1" t="s">
        <v>57</v>
      </c>
      <c r="C437" s="1">
        <v>359</v>
      </c>
      <c r="D437" s="1">
        <v>359</v>
      </c>
      <c r="E437" s="1" t="s">
        <v>34</v>
      </c>
      <c r="F437" s="1" t="s">
        <v>58</v>
      </c>
      <c r="G437" s="1">
        <v>3516</v>
      </c>
      <c r="H437" s="2">
        <v>44586</v>
      </c>
      <c r="I437" s="2">
        <v>44616</v>
      </c>
      <c r="J437" s="3">
        <v>539</v>
      </c>
      <c r="K437" s="3">
        <v>5312</v>
      </c>
      <c r="L437" s="2">
        <v>44987</v>
      </c>
      <c r="M437" s="1">
        <f>Table1[[#This Row],[Pull Dte]]-Table1[[#This Row],[Mfg Dte]]</f>
        <v>401</v>
      </c>
      <c r="N437" s="7">
        <f>Table1[[#This Row],[Ac Tot Cyc Num]]/Table1[[#This Row],[Days since on Ops Dte]]</f>
        <v>1.3441396508728181</v>
      </c>
      <c r="O437" s="7">
        <f>Table1[[#This Row],[Ac Tot Tme Num]]/Table1[[#This Row],[Days since on Ops Dte]]</f>
        <v>13.246882793017456</v>
      </c>
      <c r="P437" s="1">
        <f ca="1">INT((TODAY()-H437)/365)</f>
        <v>1</v>
      </c>
      <c r="Q437" s="1" t="s">
        <v>83</v>
      </c>
    </row>
    <row r="438" spans="1:17" x14ac:dyDescent="0.2">
      <c r="A438" s="1" t="s">
        <v>50</v>
      </c>
      <c r="B438" s="1" t="s">
        <v>57</v>
      </c>
      <c r="C438" s="1">
        <v>359</v>
      </c>
      <c r="D438" s="1">
        <v>359</v>
      </c>
      <c r="E438" s="1" t="s">
        <v>34</v>
      </c>
      <c r="F438" s="1" t="s">
        <v>58</v>
      </c>
      <c r="G438" s="1">
        <v>3517</v>
      </c>
      <c r="H438" s="2">
        <v>44592</v>
      </c>
      <c r="I438" s="2">
        <v>44593</v>
      </c>
      <c r="J438" s="3">
        <v>516</v>
      </c>
      <c r="K438" s="3">
        <v>5223</v>
      </c>
      <c r="L438" s="2">
        <v>44987</v>
      </c>
      <c r="M438" s="1">
        <f>Table1[[#This Row],[Pull Dte]]-Table1[[#This Row],[Mfg Dte]]</f>
        <v>395</v>
      </c>
      <c r="N438" s="7">
        <f>Table1[[#This Row],[Ac Tot Cyc Num]]/Table1[[#This Row],[Days since on Ops Dte]]</f>
        <v>1.3063291139240507</v>
      </c>
      <c r="O438" s="7">
        <f>Table1[[#This Row],[Ac Tot Tme Num]]/Table1[[#This Row],[Days since on Ops Dte]]</f>
        <v>13.222784810126582</v>
      </c>
      <c r="P438" s="1">
        <f ca="1">INT((TODAY()-H438)/365)</f>
        <v>1</v>
      </c>
      <c r="Q438" s="1" t="s">
        <v>83</v>
      </c>
    </row>
    <row r="439" spans="1:17" x14ac:dyDescent="0.2">
      <c r="A439" s="1" t="s">
        <v>50</v>
      </c>
      <c r="B439" s="1" t="s">
        <v>57</v>
      </c>
      <c r="C439" s="1">
        <v>359</v>
      </c>
      <c r="D439" s="1">
        <v>359</v>
      </c>
      <c r="E439" s="1" t="s">
        <v>34</v>
      </c>
      <c r="F439" s="1" t="s">
        <v>58</v>
      </c>
      <c r="G439" s="1">
        <v>3518</v>
      </c>
      <c r="H439" s="2">
        <v>44886</v>
      </c>
      <c r="I439" s="2">
        <v>44911</v>
      </c>
      <c r="J439" s="3">
        <v>101</v>
      </c>
      <c r="K439" s="3">
        <v>1054</v>
      </c>
      <c r="L439" s="2">
        <v>44987</v>
      </c>
      <c r="M439" s="1">
        <f>Table1[[#This Row],[Pull Dte]]-Table1[[#This Row],[Mfg Dte]]</f>
        <v>101</v>
      </c>
      <c r="N439" s="7">
        <f>Table1[[#This Row],[Ac Tot Cyc Num]]/Table1[[#This Row],[Days since on Ops Dte]]</f>
        <v>1</v>
      </c>
      <c r="O439" s="7">
        <f>Table1[[#This Row],[Ac Tot Tme Num]]/Table1[[#This Row],[Days since on Ops Dte]]</f>
        <v>10.435643564356436</v>
      </c>
      <c r="P439" s="1">
        <f ca="1">INT((TODAY()-H439)/365)</f>
        <v>0</v>
      </c>
      <c r="Q439" s="1" t="s">
        <v>83</v>
      </c>
    </row>
    <row r="440" spans="1:17" x14ac:dyDescent="0.2">
      <c r="A440" s="1" t="s">
        <v>50</v>
      </c>
      <c r="B440" s="1" t="s">
        <v>57</v>
      </c>
      <c r="C440" s="1">
        <v>359</v>
      </c>
      <c r="D440" s="1">
        <v>359</v>
      </c>
      <c r="E440" s="1" t="s">
        <v>34</v>
      </c>
      <c r="F440" s="1" t="s">
        <v>58</v>
      </c>
      <c r="G440" s="1">
        <v>3519</v>
      </c>
      <c r="H440" s="2">
        <v>44909</v>
      </c>
      <c r="I440" s="2">
        <v>44931</v>
      </c>
      <c r="J440" s="1">
        <v>82</v>
      </c>
      <c r="K440" s="3">
        <v>659</v>
      </c>
      <c r="L440" s="2">
        <v>44987</v>
      </c>
      <c r="M440" s="1">
        <f>Table1[[#This Row],[Pull Dte]]-Table1[[#This Row],[Mfg Dte]]</f>
        <v>78</v>
      </c>
      <c r="N440" s="7">
        <f>Table1[[#This Row],[Ac Tot Cyc Num]]/Table1[[#This Row],[Days since on Ops Dte]]</f>
        <v>1.0512820512820513</v>
      </c>
      <c r="O440" s="7">
        <f>Table1[[#This Row],[Ac Tot Tme Num]]/Table1[[#This Row],[Days since on Ops Dte]]</f>
        <v>8.4487179487179489</v>
      </c>
      <c r="P440" s="1">
        <f ca="1">INT((TODAY()-H440)/365)</f>
        <v>0</v>
      </c>
      <c r="Q440" s="1" t="s">
        <v>83</v>
      </c>
    </row>
    <row r="441" spans="1:17" x14ac:dyDescent="0.2">
      <c r="A441" s="1" t="s">
        <v>50</v>
      </c>
      <c r="B441" s="1" t="s">
        <v>57</v>
      </c>
      <c r="C441" s="1" t="s">
        <v>59</v>
      </c>
      <c r="D441" s="1">
        <v>359</v>
      </c>
      <c r="E441" s="4" t="s">
        <v>2</v>
      </c>
      <c r="F441" s="1" t="s">
        <v>58</v>
      </c>
      <c r="G441" s="1">
        <v>3570</v>
      </c>
      <c r="H441" s="2">
        <v>42643</v>
      </c>
      <c r="I441" s="2">
        <v>44978</v>
      </c>
      <c r="J441" s="3">
        <v>1746</v>
      </c>
      <c r="K441" s="3">
        <v>13202</v>
      </c>
      <c r="L441" s="2">
        <v>44987</v>
      </c>
      <c r="M441" s="1">
        <f>Table1[[#This Row],[Pull Dte]]-Table1[[#This Row],[Mfg Dte]]</f>
        <v>2344</v>
      </c>
      <c r="N441" s="7">
        <f>Table1[[#This Row],[Ac Tot Cyc Num]]/Table1[[#This Row],[Days since on Ops Dte]]</f>
        <v>0.74488054607508536</v>
      </c>
      <c r="O441" s="7">
        <f>Table1[[#This Row],[Ac Tot Tme Num]]/Table1[[#This Row],[Days since on Ops Dte]]</f>
        <v>5.6322525597269628</v>
      </c>
      <c r="P441" s="1">
        <f ca="1">INT((TODAY()-H441)/365)</f>
        <v>6</v>
      </c>
      <c r="Q441" s="1" t="s">
        <v>83</v>
      </c>
    </row>
    <row r="442" spans="1:17" x14ac:dyDescent="0.2">
      <c r="A442" s="1" t="s">
        <v>50</v>
      </c>
      <c r="B442" s="1" t="s">
        <v>57</v>
      </c>
      <c r="C442" s="1" t="s">
        <v>59</v>
      </c>
      <c r="D442" s="1">
        <v>359</v>
      </c>
      <c r="E442" s="4" t="s">
        <v>2</v>
      </c>
      <c r="F442" s="1" t="s">
        <v>58</v>
      </c>
      <c r="G442" s="1">
        <v>3571</v>
      </c>
      <c r="H442" s="2">
        <v>42690</v>
      </c>
      <c r="I442" s="2">
        <v>44935</v>
      </c>
      <c r="J442" s="3">
        <v>3114</v>
      </c>
      <c r="K442" s="3">
        <v>14648</v>
      </c>
      <c r="L442" s="2">
        <v>44987</v>
      </c>
      <c r="M442" s="1">
        <f>Table1[[#This Row],[Pull Dte]]-Table1[[#This Row],[Mfg Dte]]</f>
        <v>2297</v>
      </c>
      <c r="N442" s="7">
        <f>Table1[[#This Row],[Ac Tot Cyc Num]]/Table1[[#This Row],[Days since on Ops Dte]]</f>
        <v>1.3556813234653897</v>
      </c>
      <c r="O442" s="7">
        <f>Table1[[#This Row],[Ac Tot Tme Num]]/Table1[[#This Row],[Days since on Ops Dte]]</f>
        <v>6.3770134958641709</v>
      </c>
      <c r="P442" s="1">
        <f ca="1">INT((TODAY()-H442)/365)</f>
        <v>6</v>
      </c>
      <c r="Q442" s="1" t="s">
        <v>83</v>
      </c>
    </row>
    <row r="443" spans="1:17" x14ac:dyDescent="0.2">
      <c r="A443" s="1" t="s">
        <v>50</v>
      </c>
      <c r="B443" s="1" t="s">
        <v>57</v>
      </c>
      <c r="C443" s="1" t="s">
        <v>59</v>
      </c>
      <c r="D443" s="1">
        <v>359</v>
      </c>
      <c r="E443" s="1" t="s">
        <v>34</v>
      </c>
      <c r="F443" s="1" t="s">
        <v>58</v>
      </c>
      <c r="G443" s="1">
        <v>3572</v>
      </c>
      <c r="H443" s="2">
        <v>43217</v>
      </c>
      <c r="I443" s="2">
        <v>44967</v>
      </c>
      <c r="J443" s="3">
        <v>908</v>
      </c>
      <c r="K443" s="3">
        <v>8236</v>
      </c>
      <c r="L443" s="2">
        <v>44987</v>
      </c>
      <c r="M443" s="1">
        <f>Table1[[#This Row],[Pull Dte]]-Table1[[#This Row],[Mfg Dte]]</f>
        <v>1770</v>
      </c>
      <c r="N443" s="7">
        <f>Table1[[#This Row],[Ac Tot Cyc Num]]/Table1[[#This Row],[Days since on Ops Dte]]</f>
        <v>0.51299435028248586</v>
      </c>
      <c r="O443" s="7">
        <f>Table1[[#This Row],[Ac Tot Tme Num]]/Table1[[#This Row],[Days since on Ops Dte]]</f>
        <v>4.653107344632768</v>
      </c>
      <c r="P443" s="1">
        <f ca="1">INT((TODAY()-H443)/365)</f>
        <v>4</v>
      </c>
      <c r="Q443" s="1" t="s">
        <v>83</v>
      </c>
    </row>
    <row r="444" spans="1:17" x14ac:dyDescent="0.2">
      <c r="A444" s="1" t="s">
        <v>50</v>
      </c>
      <c r="B444" s="1" t="s">
        <v>57</v>
      </c>
      <c r="C444" s="1" t="s">
        <v>59</v>
      </c>
      <c r="D444" s="1">
        <v>359</v>
      </c>
      <c r="E444" s="1" t="s">
        <v>34</v>
      </c>
      <c r="F444" s="1" t="s">
        <v>58</v>
      </c>
      <c r="G444" s="1">
        <v>3573</v>
      </c>
      <c r="H444" s="2">
        <v>43454</v>
      </c>
      <c r="I444" s="2">
        <v>44918</v>
      </c>
      <c r="J444" s="3">
        <v>679</v>
      </c>
      <c r="K444" s="3">
        <v>6226</v>
      </c>
      <c r="L444" s="2">
        <v>44987</v>
      </c>
      <c r="M444" s="1">
        <f>Table1[[#This Row],[Pull Dte]]-Table1[[#This Row],[Mfg Dte]]</f>
        <v>1533</v>
      </c>
      <c r="N444" s="7">
        <f>Table1[[#This Row],[Ac Tot Cyc Num]]/Table1[[#This Row],[Days since on Ops Dte]]</f>
        <v>0.44292237442922372</v>
      </c>
      <c r="O444" s="7">
        <f>Table1[[#This Row],[Ac Tot Tme Num]]/Table1[[#This Row],[Days since on Ops Dte]]</f>
        <v>4.0613176777560343</v>
      </c>
      <c r="P444" s="1">
        <f ca="1">INT((TODAY()-H444)/365)</f>
        <v>4</v>
      </c>
      <c r="Q444" s="1" t="s">
        <v>83</v>
      </c>
    </row>
    <row r="445" spans="1:17" x14ac:dyDescent="0.2">
      <c r="A445" s="1" t="s">
        <v>50</v>
      </c>
      <c r="B445" s="1" t="s">
        <v>57</v>
      </c>
      <c r="C445" s="1" t="s">
        <v>59</v>
      </c>
      <c r="D445" s="1">
        <v>359</v>
      </c>
      <c r="E445" s="1" t="s">
        <v>34</v>
      </c>
      <c r="F445" s="1" t="s">
        <v>58</v>
      </c>
      <c r="G445" s="1">
        <v>3574</v>
      </c>
      <c r="H445" s="2">
        <v>43545</v>
      </c>
      <c r="I445" s="2">
        <v>44807</v>
      </c>
      <c r="J445" s="3">
        <v>1372</v>
      </c>
      <c r="K445" s="3">
        <v>7343</v>
      </c>
      <c r="L445" s="2">
        <v>44987</v>
      </c>
      <c r="M445" s="1">
        <f>Table1[[#This Row],[Pull Dte]]-Table1[[#This Row],[Mfg Dte]]</f>
        <v>1442</v>
      </c>
      <c r="N445" s="7">
        <f>Table1[[#This Row],[Ac Tot Cyc Num]]/Table1[[#This Row],[Days since on Ops Dte]]</f>
        <v>0.95145631067961167</v>
      </c>
      <c r="O445" s="7">
        <f>Table1[[#This Row],[Ac Tot Tme Num]]/Table1[[#This Row],[Days since on Ops Dte]]</f>
        <v>5.092233009708738</v>
      </c>
      <c r="P445" s="1">
        <f ca="1">INT((TODAY()-H445)/365)</f>
        <v>4</v>
      </c>
      <c r="Q445" s="1" t="s">
        <v>83</v>
      </c>
    </row>
    <row r="446" spans="1:17" x14ac:dyDescent="0.2">
      <c r="A446" s="1" t="s">
        <v>50</v>
      </c>
      <c r="B446" s="1" t="s">
        <v>57</v>
      </c>
      <c r="C446" s="1" t="s">
        <v>59</v>
      </c>
      <c r="D446" s="1">
        <v>359</v>
      </c>
      <c r="E446" s="1" t="s">
        <v>34</v>
      </c>
      <c r="F446" s="1" t="s">
        <v>58</v>
      </c>
      <c r="G446" s="1">
        <v>3575</v>
      </c>
      <c r="H446" s="2">
        <v>43732</v>
      </c>
      <c r="I446" s="2">
        <v>44724</v>
      </c>
      <c r="J446" s="3">
        <v>863</v>
      </c>
      <c r="K446" s="3">
        <v>5547</v>
      </c>
      <c r="L446" s="2">
        <v>44987</v>
      </c>
      <c r="M446" s="1">
        <f>Table1[[#This Row],[Pull Dte]]-Table1[[#This Row],[Mfg Dte]]</f>
        <v>1255</v>
      </c>
      <c r="N446" s="7">
        <f>Table1[[#This Row],[Ac Tot Cyc Num]]/Table1[[#This Row],[Days since on Ops Dte]]</f>
        <v>0.68764940239043826</v>
      </c>
      <c r="O446" s="7">
        <f>Table1[[#This Row],[Ac Tot Tme Num]]/Table1[[#This Row],[Days since on Ops Dte]]</f>
        <v>4.4199203187250999</v>
      </c>
      <c r="P446" s="1">
        <f ca="1">INT((TODAY()-H446)/365)</f>
        <v>3</v>
      </c>
      <c r="Q446" s="1" t="s">
        <v>83</v>
      </c>
    </row>
    <row r="447" spans="1:17" x14ac:dyDescent="0.2">
      <c r="A447" s="1" t="s">
        <v>50</v>
      </c>
      <c r="B447" s="1" t="s">
        <v>57</v>
      </c>
      <c r="C447" s="1" t="s">
        <v>59</v>
      </c>
      <c r="D447" s="1">
        <v>359</v>
      </c>
      <c r="E447" s="1" t="s">
        <v>34</v>
      </c>
      <c r="F447" s="1" t="s">
        <v>58</v>
      </c>
      <c r="G447" s="1">
        <v>3576</v>
      </c>
      <c r="H447" s="2">
        <v>43809</v>
      </c>
      <c r="I447" s="2">
        <v>44772</v>
      </c>
      <c r="J447" s="3">
        <v>606</v>
      </c>
      <c r="K447" s="3">
        <v>3899</v>
      </c>
      <c r="L447" s="2">
        <v>44987</v>
      </c>
      <c r="M447" s="1">
        <f>Table1[[#This Row],[Pull Dte]]-Table1[[#This Row],[Mfg Dte]]</f>
        <v>1178</v>
      </c>
      <c r="N447" s="7">
        <f>Table1[[#This Row],[Ac Tot Cyc Num]]/Table1[[#This Row],[Days since on Ops Dte]]</f>
        <v>0.51443123938879454</v>
      </c>
      <c r="O447" s="7">
        <f>Table1[[#This Row],[Ac Tot Tme Num]]/Table1[[#This Row],[Days since on Ops Dte]]</f>
        <v>3.3098471986417657</v>
      </c>
      <c r="P447" s="1">
        <f ca="1">INT((TODAY()-H447)/365)</f>
        <v>3</v>
      </c>
      <c r="Q447" s="1" t="s">
        <v>83</v>
      </c>
    </row>
    <row r="448" spans="1:17" x14ac:dyDescent="0.2">
      <c r="A448" s="1" t="s">
        <v>2</v>
      </c>
      <c r="B448" s="1" t="s">
        <v>37</v>
      </c>
      <c r="C448" s="1">
        <v>738</v>
      </c>
      <c r="D448" s="1">
        <v>738</v>
      </c>
      <c r="E448" s="1" t="s">
        <v>2</v>
      </c>
      <c r="F448" s="1" t="s">
        <v>38</v>
      </c>
      <c r="G448" s="1">
        <v>3701</v>
      </c>
      <c r="H448" s="2">
        <v>36089</v>
      </c>
      <c r="I448" s="2">
        <v>36097</v>
      </c>
      <c r="J448" s="3">
        <v>29796</v>
      </c>
      <c r="K448" s="3">
        <v>71896</v>
      </c>
      <c r="L448" s="2">
        <v>44987</v>
      </c>
      <c r="M448" s="1">
        <f>Table1[[#This Row],[Pull Dte]]-Table1[[#This Row],[Mfg Dte]]</f>
        <v>8898</v>
      </c>
      <c r="N448" s="7">
        <f>Table1[[#This Row],[Ac Tot Cyc Num]]/Table1[[#This Row],[Days since on Ops Dte]]</f>
        <v>3.3486176668914363</v>
      </c>
      <c r="O448" s="7">
        <f>Table1[[#This Row],[Ac Tot Tme Num]]/Table1[[#This Row],[Days since on Ops Dte]]</f>
        <v>8.0800179815688917</v>
      </c>
      <c r="P448" s="1">
        <f ca="1">INT((TODAY()-H448)/365)</f>
        <v>24</v>
      </c>
      <c r="Q448" s="1" t="s">
        <v>83</v>
      </c>
    </row>
    <row r="449" spans="1:17" x14ac:dyDescent="0.2">
      <c r="A449" s="1" t="s">
        <v>2</v>
      </c>
      <c r="B449" s="1" t="s">
        <v>37</v>
      </c>
      <c r="C449" s="1">
        <v>738</v>
      </c>
      <c r="D449" s="1">
        <v>738</v>
      </c>
      <c r="E449" s="1" t="s">
        <v>2</v>
      </c>
      <c r="F449" s="1" t="s">
        <v>38</v>
      </c>
      <c r="G449" s="1">
        <v>3702</v>
      </c>
      <c r="H449" s="2">
        <v>36093</v>
      </c>
      <c r="I449" s="2">
        <v>36126</v>
      </c>
      <c r="J449" s="3">
        <v>29988</v>
      </c>
      <c r="K449" s="3">
        <v>72427</v>
      </c>
      <c r="L449" s="2">
        <v>44987</v>
      </c>
      <c r="M449" s="1">
        <f>Table1[[#This Row],[Pull Dte]]-Table1[[#This Row],[Mfg Dte]]</f>
        <v>8894</v>
      </c>
      <c r="N449" s="7">
        <f>Table1[[#This Row],[Ac Tot Cyc Num]]/Table1[[#This Row],[Days since on Ops Dte]]</f>
        <v>3.3717112660220372</v>
      </c>
      <c r="O449" s="7">
        <f>Table1[[#This Row],[Ac Tot Tme Num]]/Table1[[#This Row],[Days since on Ops Dte]]</f>
        <v>8.1433550708342697</v>
      </c>
      <c r="P449" s="1">
        <f ca="1">INT((TODAY()-H449)/365)</f>
        <v>24</v>
      </c>
      <c r="Q449" s="1" t="s">
        <v>83</v>
      </c>
    </row>
    <row r="450" spans="1:17" x14ac:dyDescent="0.2">
      <c r="A450" s="1" t="s">
        <v>2</v>
      </c>
      <c r="B450" s="1" t="s">
        <v>37</v>
      </c>
      <c r="C450" s="1">
        <v>738</v>
      </c>
      <c r="D450" s="1">
        <v>738</v>
      </c>
      <c r="E450" s="1" t="s">
        <v>2</v>
      </c>
      <c r="F450" s="1" t="s">
        <v>38</v>
      </c>
      <c r="G450" s="1">
        <v>3703</v>
      </c>
      <c r="H450" s="2">
        <v>36095</v>
      </c>
      <c r="I450" s="2">
        <v>36116</v>
      </c>
      <c r="J450" s="3">
        <v>30310</v>
      </c>
      <c r="K450" s="3">
        <v>73155</v>
      </c>
      <c r="L450" s="2">
        <v>44987</v>
      </c>
      <c r="M450" s="1">
        <f>Table1[[#This Row],[Pull Dte]]-Table1[[#This Row],[Mfg Dte]]</f>
        <v>8892</v>
      </c>
      <c r="N450" s="7">
        <f>Table1[[#This Row],[Ac Tot Cyc Num]]/Table1[[#This Row],[Days since on Ops Dte]]</f>
        <v>3.4086819613135404</v>
      </c>
      <c r="O450" s="7">
        <f>Table1[[#This Row],[Ac Tot Tme Num]]/Table1[[#This Row],[Days since on Ops Dte]]</f>
        <v>8.2270580296896085</v>
      </c>
      <c r="P450" s="1">
        <f ca="1">INT((TODAY()-H450)/365)</f>
        <v>24</v>
      </c>
      <c r="Q450" s="1" t="s">
        <v>83</v>
      </c>
    </row>
    <row r="451" spans="1:17" x14ac:dyDescent="0.2">
      <c r="A451" s="1" t="s">
        <v>2</v>
      </c>
      <c r="B451" s="1" t="s">
        <v>37</v>
      </c>
      <c r="C451" s="1">
        <v>738</v>
      </c>
      <c r="D451" s="1">
        <v>738</v>
      </c>
      <c r="E451" s="1" t="s">
        <v>2</v>
      </c>
      <c r="F451" s="1" t="s">
        <v>38</v>
      </c>
      <c r="G451" s="1">
        <v>3704</v>
      </c>
      <c r="H451" s="2">
        <v>36096</v>
      </c>
      <c r="I451" s="2">
        <v>36122</v>
      </c>
      <c r="J451" s="3">
        <v>29391</v>
      </c>
      <c r="K451" s="3">
        <v>72469</v>
      </c>
      <c r="L451" s="2">
        <v>44987</v>
      </c>
      <c r="M451" s="1">
        <f>Table1[[#This Row],[Pull Dte]]-Table1[[#This Row],[Mfg Dte]]</f>
        <v>8891</v>
      </c>
      <c r="N451" s="7">
        <f>Table1[[#This Row],[Ac Tot Cyc Num]]/Table1[[#This Row],[Days since on Ops Dte]]</f>
        <v>3.3057023956810259</v>
      </c>
      <c r="O451" s="7">
        <f>Table1[[#This Row],[Ac Tot Tme Num]]/Table1[[#This Row],[Days since on Ops Dte]]</f>
        <v>8.150826678663817</v>
      </c>
      <c r="P451" s="1">
        <f ca="1">INT((TODAY()-H451)/365)</f>
        <v>24</v>
      </c>
      <c r="Q451" s="1" t="s">
        <v>83</v>
      </c>
    </row>
    <row r="452" spans="1:17" x14ac:dyDescent="0.2">
      <c r="A452" s="1" t="s">
        <v>2</v>
      </c>
      <c r="B452" s="1" t="s">
        <v>37</v>
      </c>
      <c r="C452" s="1">
        <v>738</v>
      </c>
      <c r="D452" s="1">
        <v>738</v>
      </c>
      <c r="E452" s="1" t="s">
        <v>2</v>
      </c>
      <c r="F452" s="1" t="s">
        <v>38</v>
      </c>
      <c r="G452" s="1">
        <v>3705</v>
      </c>
      <c r="H452" s="2">
        <v>36121</v>
      </c>
      <c r="I452" s="2">
        <v>36144</v>
      </c>
      <c r="J452" s="3">
        <v>30212</v>
      </c>
      <c r="K452" s="3">
        <v>73874</v>
      </c>
      <c r="L452" s="2">
        <v>44987</v>
      </c>
      <c r="M452" s="1">
        <f>Table1[[#This Row],[Pull Dte]]-Table1[[#This Row],[Mfg Dte]]</f>
        <v>8866</v>
      </c>
      <c r="N452" s="7">
        <f>Table1[[#This Row],[Ac Tot Cyc Num]]/Table1[[#This Row],[Days since on Ops Dte]]</f>
        <v>3.4076246334310851</v>
      </c>
      <c r="O452" s="7">
        <f>Table1[[#This Row],[Ac Tot Tme Num]]/Table1[[#This Row],[Days since on Ops Dte]]</f>
        <v>8.3322806226032036</v>
      </c>
      <c r="P452" s="1">
        <f ca="1">INT((TODAY()-H452)/365)</f>
        <v>24</v>
      </c>
      <c r="Q452" s="1" t="s">
        <v>83</v>
      </c>
    </row>
    <row r="453" spans="1:17" x14ac:dyDescent="0.2">
      <c r="A453" s="1" t="s">
        <v>2</v>
      </c>
      <c r="B453" s="1" t="s">
        <v>37</v>
      </c>
      <c r="C453" s="1">
        <v>738</v>
      </c>
      <c r="D453" s="1">
        <v>738</v>
      </c>
      <c r="E453" s="1" t="s">
        <v>2</v>
      </c>
      <c r="F453" s="1" t="s">
        <v>38</v>
      </c>
      <c r="G453" s="1">
        <v>3706</v>
      </c>
      <c r="H453" s="2">
        <v>36174</v>
      </c>
      <c r="I453" s="2">
        <v>36180</v>
      </c>
      <c r="J453" s="3">
        <v>30756</v>
      </c>
      <c r="K453" s="3">
        <v>75366</v>
      </c>
      <c r="L453" s="2">
        <v>44987</v>
      </c>
      <c r="M453" s="1">
        <f>Table1[[#This Row],[Pull Dte]]-Table1[[#This Row],[Mfg Dte]]</f>
        <v>8813</v>
      </c>
      <c r="N453" s="7">
        <f>Table1[[#This Row],[Ac Tot Cyc Num]]/Table1[[#This Row],[Days since on Ops Dte]]</f>
        <v>3.4898445478270737</v>
      </c>
      <c r="O453" s="7">
        <f>Table1[[#This Row],[Ac Tot Tme Num]]/Table1[[#This Row],[Days since on Ops Dte]]</f>
        <v>8.551685010779531</v>
      </c>
      <c r="P453" s="1">
        <f ca="1">INT((TODAY()-H453)/365)</f>
        <v>24</v>
      </c>
      <c r="Q453" s="1" t="s">
        <v>83</v>
      </c>
    </row>
    <row r="454" spans="1:17" x14ac:dyDescent="0.2">
      <c r="A454" s="1" t="s">
        <v>2</v>
      </c>
      <c r="B454" s="1" t="s">
        <v>37</v>
      </c>
      <c r="C454" s="1">
        <v>738</v>
      </c>
      <c r="D454" s="1">
        <v>738</v>
      </c>
      <c r="E454" s="1" t="s">
        <v>2</v>
      </c>
      <c r="F454" s="1" t="s">
        <v>38</v>
      </c>
      <c r="G454" s="1">
        <v>3707</v>
      </c>
      <c r="H454" s="2">
        <v>36289</v>
      </c>
      <c r="I454" s="2">
        <v>36294</v>
      </c>
      <c r="J454" s="3">
        <v>29075</v>
      </c>
      <c r="K454" s="3">
        <v>72550</v>
      </c>
      <c r="L454" s="2">
        <v>44987</v>
      </c>
      <c r="M454" s="1">
        <f>Table1[[#This Row],[Pull Dte]]-Table1[[#This Row],[Mfg Dte]]</f>
        <v>8698</v>
      </c>
      <c r="N454" s="7">
        <f>Table1[[#This Row],[Ac Tot Cyc Num]]/Table1[[#This Row],[Days since on Ops Dte]]</f>
        <v>3.3427224649344676</v>
      </c>
      <c r="O454" s="7">
        <f>Table1[[#This Row],[Ac Tot Tme Num]]/Table1[[#This Row],[Days since on Ops Dte]]</f>
        <v>8.3409979305587498</v>
      </c>
      <c r="P454" s="1">
        <f ca="1">INT((TODAY()-H454)/365)</f>
        <v>23</v>
      </c>
      <c r="Q454" s="1" t="s">
        <v>83</v>
      </c>
    </row>
    <row r="455" spans="1:17" x14ac:dyDescent="0.2">
      <c r="A455" s="1" t="s">
        <v>2</v>
      </c>
      <c r="B455" s="1" t="s">
        <v>37</v>
      </c>
      <c r="C455" s="1">
        <v>738</v>
      </c>
      <c r="D455" s="1">
        <v>738</v>
      </c>
      <c r="E455" s="1" t="s">
        <v>2</v>
      </c>
      <c r="F455" s="1" t="s">
        <v>38</v>
      </c>
      <c r="G455" s="1">
        <v>3708</v>
      </c>
      <c r="H455" s="2">
        <v>36384</v>
      </c>
      <c r="I455" s="2">
        <v>36390</v>
      </c>
      <c r="J455" s="3">
        <v>28842</v>
      </c>
      <c r="K455" s="3">
        <v>71787</v>
      </c>
      <c r="L455" s="2">
        <v>44987</v>
      </c>
      <c r="M455" s="1">
        <f>Table1[[#This Row],[Pull Dte]]-Table1[[#This Row],[Mfg Dte]]</f>
        <v>8603</v>
      </c>
      <c r="N455" s="7">
        <f>Table1[[#This Row],[Ac Tot Cyc Num]]/Table1[[#This Row],[Days since on Ops Dte]]</f>
        <v>3.35255143554574</v>
      </c>
      <c r="O455" s="7">
        <f>Table1[[#This Row],[Ac Tot Tme Num]]/Table1[[#This Row],[Days since on Ops Dte]]</f>
        <v>8.3444147390445185</v>
      </c>
      <c r="P455" s="1">
        <f ca="1">INT((TODAY()-H455)/365)</f>
        <v>23</v>
      </c>
      <c r="Q455" s="1" t="s">
        <v>83</v>
      </c>
    </row>
    <row r="456" spans="1:17" x14ac:dyDescent="0.2">
      <c r="A456" s="1" t="s">
        <v>2</v>
      </c>
      <c r="B456" s="1" t="s">
        <v>37</v>
      </c>
      <c r="C456" s="1">
        <v>738</v>
      </c>
      <c r="D456" s="1">
        <v>738</v>
      </c>
      <c r="E456" s="1" t="s">
        <v>2</v>
      </c>
      <c r="F456" s="1" t="s">
        <v>38</v>
      </c>
      <c r="G456" s="1">
        <v>3709</v>
      </c>
      <c r="H456" s="2">
        <v>36395</v>
      </c>
      <c r="I456" s="2">
        <v>36397</v>
      </c>
      <c r="J456" s="3">
        <v>28830</v>
      </c>
      <c r="K456" s="3">
        <v>72201</v>
      </c>
      <c r="L456" s="2">
        <v>44987</v>
      </c>
      <c r="M456" s="1">
        <f>Table1[[#This Row],[Pull Dte]]-Table1[[#This Row],[Mfg Dte]]</f>
        <v>8592</v>
      </c>
      <c r="N456" s="7">
        <f>Table1[[#This Row],[Ac Tot Cyc Num]]/Table1[[#This Row],[Days since on Ops Dte]]</f>
        <v>3.3554469273743015</v>
      </c>
      <c r="O456" s="7">
        <f>Table1[[#This Row],[Ac Tot Tme Num]]/Table1[[#This Row],[Days since on Ops Dte]]</f>
        <v>8.4032821229050274</v>
      </c>
      <c r="P456" s="1">
        <f ca="1">INT((TODAY()-H456)/365)</f>
        <v>23</v>
      </c>
      <c r="Q456" s="1" t="s">
        <v>83</v>
      </c>
    </row>
    <row r="457" spans="1:17" x14ac:dyDescent="0.2">
      <c r="A457" s="1" t="s">
        <v>2</v>
      </c>
      <c r="B457" s="1" t="s">
        <v>37</v>
      </c>
      <c r="C457" s="1">
        <v>738</v>
      </c>
      <c r="D457" s="1">
        <v>738</v>
      </c>
      <c r="E457" s="1" t="s">
        <v>2</v>
      </c>
      <c r="F457" s="1" t="s">
        <v>38</v>
      </c>
      <c r="G457" s="1">
        <v>3710</v>
      </c>
      <c r="H457" s="2">
        <v>36413</v>
      </c>
      <c r="I457" s="2">
        <v>36430</v>
      </c>
      <c r="J457" s="3">
        <v>29047</v>
      </c>
      <c r="K457" s="3">
        <v>73174</v>
      </c>
      <c r="L457" s="2">
        <v>44987</v>
      </c>
      <c r="M457" s="1">
        <f>Table1[[#This Row],[Pull Dte]]-Table1[[#This Row],[Mfg Dte]]</f>
        <v>8574</v>
      </c>
      <c r="N457" s="7">
        <f>Table1[[#This Row],[Ac Tot Cyc Num]]/Table1[[#This Row],[Days since on Ops Dte]]</f>
        <v>3.387800326568696</v>
      </c>
      <c r="O457" s="7">
        <f>Table1[[#This Row],[Ac Tot Tme Num]]/Table1[[#This Row],[Days since on Ops Dte]]</f>
        <v>8.5344063447632372</v>
      </c>
      <c r="P457" s="1">
        <f ca="1">INT((TODAY()-H457)/365)</f>
        <v>23</v>
      </c>
      <c r="Q457" s="1" t="s">
        <v>83</v>
      </c>
    </row>
    <row r="458" spans="1:17" x14ac:dyDescent="0.2">
      <c r="A458" s="1" t="s">
        <v>2</v>
      </c>
      <c r="B458" s="1" t="s">
        <v>37</v>
      </c>
      <c r="C458" s="1">
        <v>738</v>
      </c>
      <c r="D458" s="1">
        <v>738</v>
      </c>
      <c r="E458" s="1" t="s">
        <v>2</v>
      </c>
      <c r="F458" s="1" t="s">
        <v>38</v>
      </c>
      <c r="G458" s="1">
        <v>3711</v>
      </c>
      <c r="H458" s="2">
        <v>36412</v>
      </c>
      <c r="I458" s="2">
        <v>36419</v>
      </c>
      <c r="J458" s="3">
        <v>28926</v>
      </c>
      <c r="K458" s="3">
        <v>72976</v>
      </c>
      <c r="L458" s="2">
        <v>44987</v>
      </c>
      <c r="M458" s="1">
        <f>Table1[[#This Row],[Pull Dte]]-Table1[[#This Row],[Mfg Dte]]</f>
        <v>8575</v>
      </c>
      <c r="N458" s="7">
        <f>Table1[[#This Row],[Ac Tot Cyc Num]]/Table1[[#This Row],[Days since on Ops Dte]]</f>
        <v>3.3732944606413993</v>
      </c>
      <c r="O458" s="7">
        <f>Table1[[#This Row],[Ac Tot Tme Num]]/Table1[[#This Row],[Days since on Ops Dte]]</f>
        <v>8.5103206997084548</v>
      </c>
      <c r="P458" s="1">
        <f ca="1">INT((TODAY()-H458)/365)</f>
        <v>23</v>
      </c>
      <c r="Q458" s="1" t="s">
        <v>83</v>
      </c>
    </row>
    <row r="459" spans="1:17" x14ac:dyDescent="0.2">
      <c r="A459" s="1" t="s">
        <v>2</v>
      </c>
      <c r="B459" s="1" t="s">
        <v>37</v>
      </c>
      <c r="C459" s="1">
        <v>738</v>
      </c>
      <c r="D459" s="1">
        <v>738</v>
      </c>
      <c r="E459" s="1" t="s">
        <v>2</v>
      </c>
      <c r="F459" s="1" t="s">
        <v>38</v>
      </c>
      <c r="G459" s="1">
        <v>3712</v>
      </c>
      <c r="H459" s="2">
        <v>36445</v>
      </c>
      <c r="I459" s="2">
        <v>36446</v>
      </c>
      <c r="J459" s="3">
        <v>28817</v>
      </c>
      <c r="K459" s="3">
        <v>72318</v>
      </c>
      <c r="L459" s="2">
        <v>44987</v>
      </c>
      <c r="M459" s="1">
        <f>Table1[[#This Row],[Pull Dte]]-Table1[[#This Row],[Mfg Dte]]</f>
        <v>8542</v>
      </c>
      <c r="N459" s="7">
        <f>Table1[[#This Row],[Ac Tot Cyc Num]]/Table1[[#This Row],[Days since on Ops Dte]]</f>
        <v>3.3735659096230393</v>
      </c>
      <c r="O459" s="7">
        <f>Table1[[#This Row],[Ac Tot Tme Num]]/Table1[[#This Row],[Days since on Ops Dte]]</f>
        <v>8.4661671739639424</v>
      </c>
      <c r="P459" s="1">
        <f ca="1">INT((TODAY()-H459)/365)</f>
        <v>23</v>
      </c>
      <c r="Q459" s="1" t="s">
        <v>83</v>
      </c>
    </row>
    <row r="460" spans="1:17" x14ac:dyDescent="0.2">
      <c r="A460" s="1" t="s">
        <v>2</v>
      </c>
      <c r="B460" s="1" t="s">
        <v>37</v>
      </c>
      <c r="C460" s="1">
        <v>738</v>
      </c>
      <c r="D460" s="1">
        <v>738</v>
      </c>
      <c r="E460" s="1" t="s">
        <v>2</v>
      </c>
      <c r="F460" s="1" t="s">
        <v>38</v>
      </c>
      <c r="G460" s="1">
        <v>3713</v>
      </c>
      <c r="H460" s="2">
        <v>36451</v>
      </c>
      <c r="I460" s="2">
        <v>36455</v>
      </c>
      <c r="J460" s="3">
        <v>28565</v>
      </c>
      <c r="K460" s="3">
        <v>71492</v>
      </c>
      <c r="L460" s="2">
        <v>44987</v>
      </c>
      <c r="M460" s="1">
        <f>Table1[[#This Row],[Pull Dte]]-Table1[[#This Row],[Mfg Dte]]</f>
        <v>8536</v>
      </c>
      <c r="N460" s="7">
        <f>Table1[[#This Row],[Ac Tot Cyc Num]]/Table1[[#This Row],[Days since on Ops Dte]]</f>
        <v>3.346415182755389</v>
      </c>
      <c r="O460" s="7">
        <f>Table1[[#This Row],[Ac Tot Tme Num]]/Table1[[#This Row],[Days since on Ops Dte]]</f>
        <v>8.3753514526710404</v>
      </c>
      <c r="P460" s="1">
        <f ca="1">INT((TODAY()-H460)/365)</f>
        <v>23</v>
      </c>
      <c r="Q460" s="1" t="s">
        <v>83</v>
      </c>
    </row>
    <row r="461" spans="1:17" x14ac:dyDescent="0.2">
      <c r="A461" s="1" t="s">
        <v>2</v>
      </c>
      <c r="B461" s="1" t="s">
        <v>37</v>
      </c>
      <c r="C461" s="1">
        <v>738</v>
      </c>
      <c r="D461" s="1">
        <v>738</v>
      </c>
      <c r="E461" s="1" t="s">
        <v>2</v>
      </c>
      <c r="F461" s="1" t="s">
        <v>38</v>
      </c>
      <c r="G461" s="1">
        <v>3714</v>
      </c>
      <c r="H461" s="2">
        <v>36485</v>
      </c>
      <c r="I461" s="2">
        <v>36487</v>
      </c>
      <c r="J461" s="3">
        <v>28506</v>
      </c>
      <c r="K461" s="3">
        <v>71649</v>
      </c>
      <c r="L461" s="2">
        <v>44987</v>
      </c>
      <c r="M461" s="1">
        <f>Table1[[#This Row],[Pull Dte]]-Table1[[#This Row],[Mfg Dte]]</f>
        <v>8502</v>
      </c>
      <c r="N461" s="7">
        <f>Table1[[#This Row],[Ac Tot Cyc Num]]/Table1[[#This Row],[Days since on Ops Dte]]</f>
        <v>3.3528581510232884</v>
      </c>
      <c r="O461" s="7">
        <f>Table1[[#This Row],[Ac Tot Tme Num]]/Table1[[#This Row],[Days since on Ops Dte]]</f>
        <v>8.4273112208892034</v>
      </c>
      <c r="P461" s="1">
        <f ca="1">INT((TODAY()-H461)/365)</f>
        <v>23</v>
      </c>
      <c r="Q461" s="1" t="s">
        <v>83</v>
      </c>
    </row>
    <row r="462" spans="1:17" x14ac:dyDescent="0.2">
      <c r="A462" s="1" t="s">
        <v>2</v>
      </c>
      <c r="B462" s="1" t="s">
        <v>37</v>
      </c>
      <c r="C462" s="1">
        <v>738</v>
      </c>
      <c r="D462" s="1">
        <v>738</v>
      </c>
      <c r="E462" s="1" t="s">
        <v>2</v>
      </c>
      <c r="F462" s="1" t="s">
        <v>38</v>
      </c>
      <c r="G462" s="1">
        <v>3715</v>
      </c>
      <c r="H462" s="2">
        <v>36476</v>
      </c>
      <c r="I462" s="2">
        <v>36486</v>
      </c>
      <c r="J462" s="3">
        <v>29115</v>
      </c>
      <c r="K462" s="3">
        <v>72634</v>
      </c>
      <c r="L462" s="2">
        <v>44987</v>
      </c>
      <c r="M462" s="1">
        <f>Table1[[#This Row],[Pull Dte]]-Table1[[#This Row],[Mfg Dte]]</f>
        <v>8511</v>
      </c>
      <c r="N462" s="7">
        <f>Table1[[#This Row],[Ac Tot Cyc Num]]/Table1[[#This Row],[Days since on Ops Dte]]</f>
        <v>3.4208671131476911</v>
      </c>
      <c r="O462" s="7">
        <f>Table1[[#This Row],[Ac Tot Tme Num]]/Table1[[#This Row],[Days since on Ops Dte]]</f>
        <v>8.5341322993772764</v>
      </c>
      <c r="P462" s="1">
        <f ca="1">INT((TODAY()-H462)/365)</f>
        <v>23</v>
      </c>
      <c r="Q462" s="1" t="s">
        <v>83</v>
      </c>
    </row>
    <row r="463" spans="1:17" x14ac:dyDescent="0.2">
      <c r="A463" s="1" t="s">
        <v>2</v>
      </c>
      <c r="B463" s="1" t="s">
        <v>37</v>
      </c>
      <c r="C463" s="1">
        <v>738</v>
      </c>
      <c r="D463" s="1">
        <v>738</v>
      </c>
      <c r="E463" s="1" t="s">
        <v>2</v>
      </c>
      <c r="F463" s="1" t="s">
        <v>38</v>
      </c>
      <c r="G463" s="1">
        <v>3716</v>
      </c>
      <c r="H463" s="2">
        <v>36514</v>
      </c>
      <c r="I463" s="2">
        <v>36516</v>
      </c>
      <c r="J463" s="3">
        <v>27763</v>
      </c>
      <c r="K463" s="3">
        <v>69970</v>
      </c>
      <c r="L463" s="2">
        <v>44987</v>
      </c>
      <c r="M463" s="1">
        <f>Table1[[#This Row],[Pull Dte]]-Table1[[#This Row],[Mfg Dte]]</f>
        <v>8473</v>
      </c>
      <c r="N463" s="7">
        <f>Table1[[#This Row],[Ac Tot Cyc Num]]/Table1[[#This Row],[Days since on Ops Dte]]</f>
        <v>3.2766434556827568</v>
      </c>
      <c r="O463" s="7">
        <f>Table1[[#This Row],[Ac Tot Tme Num]]/Table1[[#This Row],[Days since on Ops Dte]]</f>
        <v>8.2579959872536293</v>
      </c>
      <c r="P463" s="1">
        <f ca="1">INT((TODAY()-H463)/365)</f>
        <v>23</v>
      </c>
      <c r="Q463" s="1" t="s">
        <v>83</v>
      </c>
    </row>
    <row r="464" spans="1:17" x14ac:dyDescent="0.2">
      <c r="A464" s="1" t="s">
        <v>2</v>
      </c>
      <c r="B464" s="1" t="s">
        <v>37</v>
      </c>
      <c r="C464" s="1">
        <v>738</v>
      </c>
      <c r="D464" s="1">
        <v>738</v>
      </c>
      <c r="E464" s="1" t="s">
        <v>2</v>
      </c>
      <c r="F464" s="1" t="s">
        <v>38</v>
      </c>
      <c r="G464" s="1">
        <v>3717</v>
      </c>
      <c r="H464" s="2">
        <v>36538</v>
      </c>
      <c r="I464" s="2">
        <v>36544</v>
      </c>
      <c r="J464" s="3">
        <v>28328</v>
      </c>
      <c r="K464" s="3">
        <v>70852</v>
      </c>
      <c r="L464" s="2">
        <v>44987</v>
      </c>
      <c r="M464" s="1">
        <f>Table1[[#This Row],[Pull Dte]]-Table1[[#This Row],[Mfg Dte]]</f>
        <v>8449</v>
      </c>
      <c r="N464" s="7">
        <f>Table1[[#This Row],[Ac Tot Cyc Num]]/Table1[[#This Row],[Days since on Ops Dte]]</f>
        <v>3.3528228192685523</v>
      </c>
      <c r="O464" s="7">
        <f>Table1[[#This Row],[Ac Tot Tme Num]]/Table1[[#This Row],[Days since on Ops Dte]]</f>
        <v>8.3858444786365247</v>
      </c>
      <c r="P464" s="1">
        <f ca="1">INT((TODAY()-H464)/365)</f>
        <v>23</v>
      </c>
      <c r="Q464" s="1" t="s">
        <v>83</v>
      </c>
    </row>
    <row r="465" spans="1:17" x14ac:dyDescent="0.2">
      <c r="A465" s="1" t="s">
        <v>2</v>
      </c>
      <c r="B465" s="1" t="s">
        <v>37</v>
      </c>
      <c r="C465" s="1">
        <v>738</v>
      </c>
      <c r="D465" s="1">
        <v>738</v>
      </c>
      <c r="E465" s="1" t="s">
        <v>2</v>
      </c>
      <c r="F465" s="1" t="s">
        <v>38</v>
      </c>
      <c r="G465" s="1">
        <v>3718</v>
      </c>
      <c r="H465" s="2">
        <v>36554</v>
      </c>
      <c r="I465" s="2">
        <v>36559</v>
      </c>
      <c r="J465" s="3">
        <v>28615</v>
      </c>
      <c r="K465" s="3">
        <v>71649</v>
      </c>
      <c r="L465" s="2">
        <v>44987</v>
      </c>
      <c r="M465" s="1">
        <f>Table1[[#This Row],[Pull Dte]]-Table1[[#This Row],[Mfg Dte]]</f>
        <v>8433</v>
      </c>
      <c r="N465" s="7">
        <f>Table1[[#This Row],[Ac Tot Cyc Num]]/Table1[[#This Row],[Days since on Ops Dte]]</f>
        <v>3.3932171232064507</v>
      </c>
      <c r="O465" s="7">
        <f>Table1[[#This Row],[Ac Tot Tme Num]]/Table1[[#This Row],[Days since on Ops Dte]]</f>
        <v>8.4962646744930623</v>
      </c>
      <c r="P465" s="1">
        <f ca="1">INT((TODAY()-H465)/365)</f>
        <v>23</v>
      </c>
      <c r="Q465" s="1" t="s">
        <v>83</v>
      </c>
    </row>
    <row r="466" spans="1:17" x14ac:dyDescent="0.2">
      <c r="A466" s="1" t="s">
        <v>2</v>
      </c>
      <c r="B466" s="1" t="s">
        <v>37</v>
      </c>
      <c r="C466" s="1">
        <v>738</v>
      </c>
      <c r="D466" s="1">
        <v>738</v>
      </c>
      <c r="E466" s="1" t="s">
        <v>2</v>
      </c>
      <c r="F466" s="1" t="s">
        <v>38</v>
      </c>
      <c r="G466" s="1">
        <v>3719</v>
      </c>
      <c r="H466" s="2">
        <v>36631</v>
      </c>
      <c r="I466" s="2">
        <v>36634</v>
      </c>
      <c r="J466" s="3">
        <v>27622</v>
      </c>
      <c r="K466" s="3">
        <v>69488</v>
      </c>
      <c r="L466" s="2">
        <v>44987</v>
      </c>
      <c r="M466" s="1">
        <f>Table1[[#This Row],[Pull Dte]]-Table1[[#This Row],[Mfg Dte]]</f>
        <v>8356</v>
      </c>
      <c r="N466" s="7">
        <f>Table1[[#This Row],[Ac Tot Cyc Num]]/Table1[[#This Row],[Days since on Ops Dte]]</f>
        <v>3.3056486357108663</v>
      </c>
      <c r="O466" s="7">
        <f>Table1[[#This Row],[Ac Tot Tme Num]]/Table1[[#This Row],[Days since on Ops Dte]]</f>
        <v>8.3159406414552421</v>
      </c>
      <c r="P466" s="1">
        <f ca="1">INT((TODAY()-H466)/365)</f>
        <v>22</v>
      </c>
      <c r="Q466" s="1" t="s">
        <v>83</v>
      </c>
    </row>
    <row r="467" spans="1:17" x14ac:dyDescent="0.2">
      <c r="A467" s="1" t="s">
        <v>2</v>
      </c>
      <c r="B467" s="1" t="s">
        <v>37</v>
      </c>
      <c r="C467" s="1">
        <v>738</v>
      </c>
      <c r="D467" s="1">
        <v>738</v>
      </c>
      <c r="E467" s="1" t="s">
        <v>2</v>
      </c>
      <c r="F467" s="1" t="s">
        <v>38</v>
      </c>
      <c r="G467" s="1">
        <v>3720</v>
      </c>
      <c r="H467" s="2">
        <v>36643</v>
      </c>
      <c r="I467" s="2">
        <v>36648</v>
      </c>
      <c r="J467" s="3">
        <v>28576</v>
      </c>
      <c r="K467" s="3">
        <v>72127</v>
      </c>
      <c r="L467" s="2">
        <v>44987</v>
      </c>
      <c r="M467" s="1">
        <f>Table1[[#This Row],[Pull Dte]]-Table1[[#This Row],[Mfg Dte]]</f>
        <v>8344</v>
      </c>
      <c r="N467" s="7">
        <f>Table1[[#This Row],[Ac Tot Cyc Num]]/Table1[[#This Row],[Days since on Ops Dte]]</f>
        <v>3.4247363374880155</v>
      </c>
      <c r="O467" s="7">
        <f>Table1[[#This Row],[Ac Tot Tme Num]]/Table1[[#This Row],[Days since on Ops Dte]]</f>
        <v>8.6441754554170664</v>
      </c>
      <c r="P467" s="1">
        <f ca="1">INT((TODAY()-H467)/365)</f>
        <v>22</v>
      </c>
      <c r="Q467" s="1" t="s">
        <v>83</v>
      </c>
    </row>
    <row r="468" spans="1:17" x14ac:dyDescent="0.2">
      <c r="A468" s="1" t="s">
        <v>2</v>
      </c>
      <c r="B468" s="1" t="s">
        <v>37</v>
      </c>
      <c r="C468" s="1">
        <v>738</v>
      </c>
      <c r="D468" s="1">
        <v>738</v>
      </c>
      <c r="E468" s="1" t="s">
        <v>2</v>
      </c>
      <c r="F468" s="1" t="s">
        <v>38</v>
      </c>
      <c r="G468" s="1">
        <v>3721</v>
      </c>
      <c r="H468" s="2">
        <v>36651</v>
      </c>
      <c r="I468" s="2">
        <v>36658</v>
      </c>
      <c r="J468" s="3">
        <v>28551</v>
      </c>
      <c r="K468" s="3">
        <v>71597</v>
      </c>
      <c r="L468" s="2">
        <v>44987</v>
      </c>
      <c r="M468" s="1">
        <f>Table1[[#This Row],[Pull Dte]]-Table1[[#This Row],[Mfg Dte]]</f>
        <v>8336</v>
      </c>
      <c r="N468" s="7">
        <f>Table1[[#This Row],[Ac Tot Cyc Num]]/Table1[[#This Row],[Days since on Ops Dte]]</f>
        <v>3.425023992322457</v>
      </c>
      <c r="O468" s="7">
        <f>Table1[[#This Row],[Ac Tot Tme Num]]/Table1[[#This Row],[Days since on Ops Dte]]</f>
        <v>8.5888915547024958</v>
      </c>
      <c r="P468" s="1">
        <f ca="1">INT((TODAY()-H468)/365)</f>
        <v>22</v>
      </c>
      <c r="Q468" s="1" t="s">
        <v>83</v>
      </c>
    </row>
    <row r="469" spans="1:17" x14ac:dyDescent="0.2">
      <c r="A469" s="1" t="s">
        <v>2</v>
      </c>
      <c r="B469" s="1" t="s">
        <v>37</v>
      </c>
      <c r="C469" s="1">
        <v>738</v>
      </c>
      <c r="D469" s="1">
        <v>738</v>
      </c>
      <c r="E469" s="1" t="s">
        <v>2</v>
      </c>
      <c r="F469" s="1" t="s">
        <v>38</v>
      </c>
      <c r="G469" s="1">
        <v>3722</v>
      </c>
      <c r="H469" s="2">
        <v>36674</v>
      </c>
      <c r="I469" s="2">
        <v>36683</v>
      </c>
      <c r="J469" s="3">
        <v>28190</v>
      </c>
      <c r="K469" s="3">
        <v>70817</v>
      </c>
      <c r="L469" s="2">
        <v>44987</v>
      </c>
      <c r="M469" s="1">
        <f>Table1[[#This Row],[Pull Dte]]-Table1[[#This Row],[Mfg Dte]]</f>
        <v>8313</v>
      </c>
      <c r="N469" s="7">
        <f>Table1[[#This Row],[Ac Tot Cyc Num]]/Table1[[#This Row],[Days since on Ops Dte]]</f>
        <v>3.3910742210994829</v>
      </c>
      <c r="O469" s="7">
        <f>Table1[[#This Row],[Ac Tot Tme Num]]/Table1[[#This Row],[Days since on Ops Dte]]</f>
        <v>8.5188259352820879</v>
      </c>
      <c r="P469" s="1">
        <f ca="1">INT((TODAY()-H469)/365)</f>
        <v>22</v>
      </c>
      <c r="Q469" s="1" t="s">
        <v>83</v>
      </c>
    </row>
    <row r="470" spans="1:17" x14ac:dyDescent="0.2">
      <c r="A470" s="1" t="s">
        <v>2</v>
      </c>
      <c r="B470" s="1" t="s">
        <v>37</v>
      </c>
      <c r="C470" s="1">
        <v>738</v>
      </c>
      <c r="D470" s="1">
        <v>738</v>
      </c>
      <c r="E470" s="1" t="s">
        <v>2</v>
      </c>
      <c r="F470" s="1" t="s">
        <v>38</v>
      </c>
      <c r="G470" s="1">
        <v>3723</v>
      </c>
      <c r="H470" s="2">
        <v>36707</v>
      </c>
      <c r="I470" s="2">
        <v>36717</v>
      </c>
      <c r="J470" s="3">
        <v>28508</v>
      </c>
      <c r="K470" s="3">
        <v>71761</v>
      </c>
      <c r="L470" s="2">
        <v>44987</v>
      </c>
      <c r="M470" s="1">
        <f>Table1[[#This Row],[Pull Dte]]-Table1[[#This Row],[Mfg Dte]]</f>
        <v>8280</v>
      </c>
      <c r="N470" s="7">
        <f>Table1[[#This Row],[Ac Tot Cyc Num]]/Table1[[#This Row],[Days since on Ops Dte]]</f>
        <v>3.4429951690821254</v>
      </c>
      <c r="O470" s="7">
        <f>Table1[[#This Row],[Ac Tot Tme Num]]/Table1[[#This Row],[Days since on Ops Dte]]</f>
        <v>8.6667874396135272</v>
      </c>
      <c r="P470" s="1">
        <f ca="1">INT((TODAY()-H470)/365)</f>
        <v>22</v>
      </c>
      <c r="Q470" s="1" t="s">
        <v>83</v>
      </c>
    </row>
    <row r="471" spans="1:17" x14ac:dyDescent="0.2">
      <c r="A471" s="1" t="s">
        <v>2</v>
      </c>
      <c r="B471" s="1" t="s">
        <v>37</v>
      </c>
      <c r="C471" s="1">
        <v>738</v>
      </c>
      <c r="D471" s="1">
        <v>738</v>
      </c>
      <c r="E471" s="1" t="s">
        <v>2</v>
      </c>
      <c r="F471" s="1" t="s">
        <v>38</v>
      </c>
      <c r="G471" s="1">
        <v>3724</v>
      </c>
      <c r="H471" s="2">
        <v>36706</v>
      </c>
      <c r="I471" s="2">
        <v>36717</v>
      </c>
      <c r="J471" s="3">
        <v>28095</v>
      </c>
      <c r="K471" s="3">
        <v>70353</v>
      </c>
      <c r="L471" s="2">
        <v>44987</v>
      </c>
      <c r="M471" s="1">
        <f>Table1[[#This Row],[Pull Dte]]-Table1[[#This Row],[Mfg Dte]]</f>
        <v>8281</v>
      </c>
      <c r="N471" s="7">
        <f>Table1[[#This Row],[Ac Tot Cyc Num]]/Table1[[#This Row],[Days since on Ops Dte]]</f>
        <v>3.3927061949039969</v>
      </c>
      <c r="O471" s="7">
        <f>Table1[[#This Row],[Ac Tot Tme Num]]/Table1[[#This Row],[Days since on Ops Dte]]</f>
        <v>8.4957130781306613</v>
      </c>
      <c r="P471" s="1">
        <f ca="1">INT((TODAY()-H471)/365)</f>
        <v>22</v>
      </c>
      <c r="Q471" s="1" t="s">
        <v>83</v>
      </c>
    </row>
    <row r="472" spans="1:17" x14ac:dyDescent="0.2">
      <c r="A472" s="1" t="s">
        <v>2</v>
      </c>
      <c r="B472" s="1" t="s">
        <v>37</v>
      </c>
      <c r="C472" s="1">
        <v>738</v>
      </c>
      <c r="D472" s="1">
        <v>738</v>
      </c>
      <c r="E472" s="1" t="s">
        <v>2</v>
      </c>
      <c r="F472" s="1" t="s">
        <v>38</v>
      </c>
      <c r="G472" s="1">
        <v>3725</v>
      </c>
      <c r="H472" s="2">
        <v>36722</v>
      </c>
      <c r="I472" s="2">
        <v>36734</v>
      </c>
      <c r="J472" s="3">
        <v>30355</v>
      </c>
      <c r="K472" s="3">
        <v>64410</v>
      </c>
      <c r="L472" s="2">
        <v>44987</v>
      </c>
      <c r="M472" s="1">
        <f>Table1[[#This Row],[Pull Dte]]-Table1[[#This Row],[Mfg Dte]]</f>
        <v>8265</v>
      </c>
      <c r="N472" s="7">
        <f>Table1[[#This Row],[Ac Tot Cyc Num]]/Table1[[#This Row],[Days since on Ops Dte]]</f>
        <v>3.6727162734422261</v>
      </c>
      <c r="O472" s="7">
        <f>Table1[[#This Row],[Ac Tot Tme Num]]/Table1[[#This Row],[Days since on Ops Dte]]</f>
        <v>7.7931034482758621</v>
      </c>
      <c r="P472" s="1">
        <f ca="1">INT((TODAY()-H472)/365)</f>
        <v>22</v>
      </c>
      <c r="Q472" s="1" t="s">
        <v>83</v>
      </c>
    </row>
    <row r="473" spans="1:17" x14ac:dyDescent="0.2">
      <c r="A473" s="1" t="s">
        <v>2</v>
      </c>
      <c r="B473" s="1" t="s">
        <v>37</v>
      </c>
      <c r="C473" s="1">
        <v>738</v>
      </c>
      <c r="D473" s="1">
        <v>738</v>
      </c>
      <c r="E473" s="1" t="s">
        <v>2</v>
      </c>
      <c r="F473" s="1" t="s">
        <v>38</v>
      </c>
      <c r="G473" s="1">
        <v>3726</v>
      </c>
      <c r="H473" s="2">
        <v>36755</v>
      </c>
      <c r="I473" s="2">
        <v>36763</v>
      </c>
      <c r="J473" s="3">
        <v>29583</v>
      </c>
      <c r="K473" s="3">
        <v>63121</v>
      </c>
      <c r="L473" s="2">
        <v>44987</v>
      </c>
      <c r="M473" s="1">
        <f>Table1[[#This Row],[Pull Dte]]-Table1[[#This Row],[Mfg Dte]]</f>
        <v>8232</v>
      </c>
      <c r="N473" s="7">
        <f>Table1[[#This Row],[Ac Tot Cyc Num]]/Table1[[#This Row],[Days since on Ops Dte]]</f>
        <v>3.5936588921282797</v>
      </c>
      <c r="O473" s="7">
        <f>Table1[[#This Row],[Ac Tot Tme Num]]/Table1[[#This Row],[Days since on Ops Dte]]</f>
        <v>7.6677599611273077</v>
      </c>
      <c r="P473" s="1">
        <f ca="1">INT((TODAY()-H473)/365)</f>
        <v>22</v>
      </c>
      <c r="Q473" s="1" t="s">
        <v>83</v>
      </c>
    </row>
    <row r="474" spans="1:17" x14ac:dyDescent="0.2">
      <c r="A474" s="1" t="s">
        <v>2</v>
      </c>
      <c r="B474" s="1" t="s">
        <v>37</v>
      </c>
      <c r="C474" s="1">
        <v>738</v>
      </c>
      <c r="D474" s="1">
        <v>738</v>
      </c>
      <c r="E474" s="1" t="s">
        <v>2</v>
      </c>
      <c r="F474" s="1" t="s">
        <v>38</v>
      </c>
      <c r="G474" s="1">
        <v>3727</v>
      </c>
      <c r="H474" s="2">
        <v>36761</v>
      </c>
      <c r="I474" s="2">
        <v>36768</v>
      </c>
      <c r="J474" s="3">
        <v>30461</v>
      </c>
      <c r="K474" s="3">
        <v>65448</v>
      </c>
      <c r="L474" s="2">
        <v>44987</v>
      </c>
      <c r="M474" s="1">
        <f>Table1[[#This Row],[Pull Dte]]-Table1[[#This Row],[Mfg Dte]]</f>
        <v>8226</v>
      </c>
      <c r="N474" s="7">
        <f>Table1[[#This Row],[Ac Tot Cyc Num]]/Table1[[#This Row],[Days since on Ops Dte]]</f>
        <v>3.7030148310235838</v>
      </c>
      <c r="O474" s="7">
        <f>Table1[[#This Row],[Ac Tot Tme Num]]/Table1[[#This Row],[Days since on Ops Dte]]</f>
        <v>7.9562363238512033</v>
      </c>
      <c r="P474" s="1">
        <f ca="1">INT((TODAY()-H474)/365)</f>
        <v>22</v>
      </c>
      <c r="Q474" s="1" t="s">
        <v>83</v>
      </c>
    </row>
    <row r="475" spans="1:17" x14ac:dyDescent="0.2">
      <c r="A475" s="1" t="s">
        <v>2</v>
      </c>
      <c r="B475" s="1" t="s">
        <v>37</v>
      </c>
      <c r="C475" s="1">
        <v>738</v>
      </c>
      <c r="D475" s="1">
        <v>738</v>
      </c>
      <c r="E475" s="1" t="s">
        <v>2</v>
      </c>
      <c r="F475" s="1" t="s">
        <v>38</v>
      </c>
      <c r="G475" s="1">
        <v>3728</v>
      </c>
      <c r="H475" s="2">
        <v>36761</v>
      </c>
      <c r="I475" s="2">
        <v>36770</v>
      </c>
      <c r="J475" s="3">
        <v>30377</v>
      </c>
      <c r="K475" s="3">
        <v>65049</v>
      </c>
      <c r="L475" s="2">
        <v>44987</v>
      </c>
      <c r="M475" s="1">
        <f>Table1[[#This Row],[Pull Dte]]-Table1[[#This Row],[Mfg Dte]]</f>
        <v>8226</v>
      </c>
      <c r="N475" s="7">
        <f>Table1[[#This Row],[Ac Tot Cyc Num]]/Table1[[#This Row],[Days since on Ops Dte]]</f>
        <v>3.6928033065888646</v>
      </c>
      <c r="O475" s="7">
        <f>Table1[[#This Row],[Ac Tot Tme Num]]/Table1[[#This Row],[Days since on Ops Dte]]</f>
        <v>7.9077315827862877</v>
      </c>
      <c r="P475" s="1">
        <f ca="1">INT((TODAY()-H475)/365)</f>
        <v>22</v>
      </c>
      <c r="Q475" s="1" t="s">
        <v>83</v>
      </c>
    </row>
    <row r="476" spans="1:17" x14ac:dyDescent="0.2">
      <c r="A476" s="1" t="s">
        <v>2</v>
      </c>
      <c r="B476" s="1" t="s">
        <v>37</v>
      </c>
      <c r="C476" s="1">
        <v>738</v>
      </c>
      <c r="D476" s="1">
        <v>738</v>
      </c>
      <c r="E476" s="1" t="s">
        <v>2</v>
      </c>
      <c r="F476" s="1" t="s">
        <v>38</v>
      </c>
      <c r="G476" s="1">
        <v>3729</v>
      </c>
      <c r="H476" s="2">
        <v>36787</v>
      </c>
      <c r="I476" s="2">
        <v>36796</v>
      </c>
      <c r="J476" s="3">
        <v>30691</v>
      </c>
      <c r="K476" s="3">
        <v>65891</v>
      </c>
      <c r="L476" s="2">
        <v>44987</v>
      </c>
      <c r="M476" s="1">
        <f>Table1[[#This Row],[Pull Dte]]-Table1[[#This Row],[Mfg Dte]]</f>
        <v>8200</v>
      </c>
      <c r="N476" s="7">
        <f>Table1[[#This Row],[Ac Tot Cyc Num]]/Table1[[#This Row],[Days since on Ops Dte]]</f>
        <v>3.7428048780487804</v>
      </c>
      <c r="O476" s="7">
        <f>Table1[[#This Row],[Ac Tot Tme Num]]/Table1[[#This Row],[Days since on Ops Dte]]</f>
        <v>8.0354878048780485</v>
      </c>
      <c r="P476" s="1">
        <f ca="1">INT((TODAY()-H476)/365)</f>
        <v>22</v>
      </c>
      <c r="Q476" s="1" t="s">
        <v>83</v>
      </c>
    </row>
    <row r="477" spans="1:17" x14ac:dyDescent="0.2">
      <c r="A477" s="1" t="s">
        <v>2</v>
      </c>
      <c r="B477" s="1" t="s">
        <v>37</v>
      </c>
      <c r="C477" s="1">
        <v>738</v>
      </c>
      <c r="D477" s="1">
        <v>738</v>
      </c>
      <c r="E477" s="1" t="s">
        <v>2</v>
      </c>
      <c r="F477" s="1" t="s">
        <v>38</v>
      </c>
      <c r="G477" s="1">
        <v>3730</v>
      </c>
      <c r="H477" s="2">
        <v>36790</v>
      </c>
      <c r="I477" s="2">
        <v>36801</v>
      </c>
      <c r="J477" s="3">
        <v>30157</v>
      </c>
      <c r="K477" s="3">
        <v>65633</v>
      </c>
      <c r="L477" s="2">
        <v>44987</v>
      </c>
      <c r="M477" s="1">
        <f>Table1[[#This Row],[Pull Dte]]-Table1[[#This Row],[Mfg Dte]]</f>
        <v>8197</v>
      </c>
      <c r="N477" s="7">
        <f>Table1[[#This Row],[Ac Tot Cyc Num]]/Table1[[#This Row],[Days since on Ops Dte]]</f>
        <v>3.6790289130169573</v>
      </c>
      <c r="O477" s="7">
        <f>Table1[[#This Row],[Ac Tot Tme Num]]/Table1[[#This Row],[Days since on Ops Dte]]</f>
        <v>8.0069537635720387</v>
      </c>
      <c r="P477" s="1">
        <f ca="1">INT((TODAY()-H477)/365)</f>
        <v>22</v>
      </c>
      <c r="Q477" s="1" t="s">
        <v>83</v>
      </c>
    </row>
    <row r="478" spans="1:17" x14ac:dyDescent="0.2">
      <c r="A478" s="1" t="s">
        <v>2</v>
      </c>
      <c r="B478" s="1" t="s">
        <v>37</v>
      </c>
      <c r="C478" s="1">
        <v>738</v>
      </c>
      <c r="D478" s="1">
        <v>738</v>
      </c>
      <c r="E478" s="1" t="s">
        <v>2</v>
      </c>
      <c r="F478" s="1" t="s">
        <v>38</v>
      </c>
      <c r="G478" s="1">
        <v>3731</v>
      </c>
      <c r="H478" s="2">
        <v>36798</v>
      </c>
      <c r="I478" s="2">
        <v>36805</v>
      </c>
      <c r="J478" s="3">
        <v>30675</v>
      </c>
      <c r="K478" s="3">
        <v>65100</v>
      </c>
      <c r="L478" s="2">
        <v>44987</v>
      </c>
      <c r="M478" s="1">
        <f>Table1[[#This Row],[Pull Dte]]-Table1[[#This Row],[Mfg Dte]]</f>
        <v>8189</v>
      </c>
      <c r="N478" s="7">
        <f>Table1[[#This Row],[Ac Tot Cyc Num]]/Table1[[#This Row],[Days since on Ops Dte]]</f>
        <v>3.7458786176578336</v>
      </c>
      <c r="O478" s="7">
        <f>Table1[[#This Row],[Ac Tot Tme Num]]/Table1[[#This Row],[Days since on Ops Dte]]</f>
        <v>7.9496886066674808</v>
      </c>
      <c r="P478" s="1">
        <f ca="1">INT((TODAY()-H478)/365)</f>
        <v>22</v>
      </c>
      <c r="Q478" s="1" t="s">
        <v>83</v>
      </c>
    </row>
    <row r="479" spans="1:17" x14ac:dyDescent="0.2">
      <c r="A479" s="1" t="s">
        <v>2</v>
      </c>
      <c r="B479" s="1" t="s">
        <v>37</v>
      </c>
      <c r="C479" s="1">
        <v>738</v>
      </c>
      <c r="D479" s="1">
        <v>738</v>
      </c>
      <c r="E479" s="1" t="s">
        <v>2</v>
      </c>
      <c r="F479" s="1" t="s">
        <v>38</v>
      </c>
      <c r="G479" s="1">
        <v>3732</v>
      </c>
      <c r="H479" s="2">
        <v>36802</v>
      </c>
      <c r="I479" s="2">
        <v>36809</v>
      </c>
      <c r="J479" s="3">
        <v>30415</v>
      </c>
      <c r="K479" s="3">
        <v>65240</v>
      </c>
      <c r="L479" s="2">
        <v>44987</v>
      </c>
      <c r="M479" s="1">
        <f>Table1[[#This Row],[Pull Dte]]-Table1[[#This Row],[Mfg Dte]]</f>
        <v>8185</v>
      </c>
      <c r="N479" s="7">
        <f>Table1[[#This Row],[Ac Tot Cyc Num]]/Table1[[#This Row],[Days since on Ops Dte]]</f>
        <v>3.7159437996334757</v>
      </c>
      <c r="O479" s="7">
        <f>Table1[[#This Row],[Ac Tot Tme Num]]/Table1[[#This Row],[Days since on Ops Dte]]</f>
        <v>7.9706780696395843</v>
      </c>
      <c r="P479" s="1">
        <f ca="1">INT((TODAY()-H479)/365)</f>
        <v>22</v>
      </c>
      <c r="Q479" s="1" t="s">
        <v>83</v>
      </c>
    </row>
    <row r="480" spans="1:17" x14ac:dyDescent="0.2">
      <c r="A480" s="1" t="s">
        <v>2</v>
      </c>
      <c r="B480" s="1" t="s">
        <v>37</v>
      </c>
      <c r="C480" s="1">
        <v>738</v>
      </c>
      <c r="D480" s="1">
        <v>738</v>
      </c>
      <c r="E480" s="1" t="s">
        <v>2</v>
      </c>
      <c r="F480" s="1" t="s">
        <v>38</v>
      </c>
      <c r="G480" s="1">
        <v>3733</v>
      </c>
      <c r="H480" s="2">
        <v>36826</v>
      </c>
      <c r="I480" s="2">
        <v>36829</v>
      </c>
      <c r="J480" s="3">
        <v>29386</v>
      </c>
      <c r="K480" s="3">
        <v>63363</v>
      </c>
      <c r="L480" s="2">
        <v>44987</v>
      </c>
      <c r="M480" s="1">
        <f>Table1[[#This Row],[Pull Dte]]-Table1[[#This Row],[Mfg Dte]]</f>
        <v>8161</v>
      </c>
      <c r="N480" s="7">
        <f>Table1[[#This Row],[Ac Tot Cyc Num]]/Table1[[#This Row],[Days since on Ops Dte]]</f>
        <v>3.6007842176203897</v>
      </c>
      <c r="O480" s="7">
        <f>Table1[[#This Row],[Ac Tot Tme Num]]/Table1[[#This Row],[Days since on Ops Dte]]</f>
        <v>7.7641220438671734</v>
      </c>
      <c r="P480" s="1">
        <f ca="1">INT((TODAY()-H480)/365)</f>
        <v>22</v>
      </c>
      <c r="Q480" s="1" t="s">
        <v>83</v>
      </c>
    </row>
    <row r="481" spans="1:17" x14ac:dyDescent="0.2">
      <c r="A481" s="1" t="s">
        <v>2</v>
      </c>
      <c r="B481" s="1" t="s">
        <v>37</v>
      </c>
      <c r="C481" s="1">
        <v>738</v>
      </c>
      <c r="D481" s="1">
        <v>738</v>
      </c>
      <c r="E481" s="1" t="s">
        <v>2</v>
      </c>
      <c r="F481" s="1" t="s">
        <v>38</v>
      </c>
      <c r="G481" s="1">
        <v>3734</v>
      </c>
      <c r="H481" s="2">
        <v>36825</v>
      </c>
      <c r="I481" s="2">
        <v>36829</v>
      </c>
      <c r="J481" s="3">
        <v>30646</v>
      </c>
      <c r="K481" s="3">
        <v>64712</v>
      </c>
      <c r="L481" s="2">
        <v>44987</v>
      </c>
      <c r="M481" s="1">
        <f>Table1[[#This Row],[Pull Dte]]-Table1[[#This Row],[Mfg Dte]]</f>
        <v>8162</v>
      </c>
      <c r="N481" s="7">
        <f>Table1[[#This Row],[Ac Tot Cyc Num]]/Table1[[#This Row],[Days since on Ops Dte]]</f>
        <v>3.7547169811320753</v>
      </c>
      <c r="O481" s="7">
        <f>Table1[[#This Row],[Ac Tot Tme Num]]/Table1[[#This Row],[Days since on Ops Dte]]</f>
        <v>7.9284489095809851</v>
      </c>
      <c r="P481" s="1">
        <f ca="1">INT((TODAY()-H481)/365)</f>
        <v>22</v>
      </c>
      <c r="Q481" s="1" t="s">
        <v>83</v>
      </c>
    </row>
    <row r="482" spans="1:17" x14ac:dyDescent="0.2">
      <c r="A482" s="1" t="s">
        <v>2</v>
      </c>
      <c r="B482" s="1" t="s">
        <v>37</v>
      </c>
      <c r="C482" s="1">
        <v>738</v>
      </c>
      <c r="D482" s="1">
        <v>738</v>
      </c>
      <c r="E482" s="1" t="s">
        <v>2</v>
      </c>
      <c r="F482" s="1" t="s">
        <v>38</v>
      </c>
      <c r="G482" s="1">
        <v>3735</v>
      </c>
      <c r="H482" s="2">
        <v>36832</v>
      </c>
      <c r="I482" s="2">
        <v>36836</v>
      </c>
      <c r="J482" s="3">
        <v>30236</v>
      </c>
      <c r="K482" s="3">
        <v>65458</v>
      </c>
      <c r="L482" s="2">
        <v>44987</v>
      </c>
      <c r="M482" s="1">
        <f>Table1[[#This Row],[Pull Dte]]-Table1[[#This Row],[Mfg Dte]]</f>
        <v>8155</v>
      </c>
      <c r="N482" s="7">
        <f>Table1[[#This Row],[Ac Tot Cyc Num]]/Table1[[#This Row],[Days since on Ops Dte]]</f>
        <v>3.7076640098099327</v>
      </c>
      <c r="O482" s="7">
        <f>Table1[[#This Row],[Ac Tot Tme Num]]/Table1[[#This Row],[Days since on Ops Dte]]</f>
        <v>8.0267320662170452</v>
      </c>
      <c r="P482" s="1">
        <f ca="1">INT((TODAY()-H482)/365)</f>
        <v>22</v>
      </c>
      <c r="Q482" s="1" t="s">
        <v>83</v>
      </c>
    </row>
    <row r="483" spans="1:17" x14ac:dyDescent="0.2">
      <c r="A483" s="1" t="s">
        <v>2</v>
      </c>
      <c r="B483" s="1" t="s">
        <v>37</v>
      </c>
      <c r="C483" s="1">
        <v>738</v>
      </c>
      <c r="D483" s="1">
        <v>738</v>
      </c>
      <c r="E483" s="1" t="s">
        <v>2</v>
      </c>
      <c r="F483" s="1" t="s">
        <v>38</v>
      </c>
      <c r="G483" s="1">
        <v>3736</v>
      </c>
      <c r="H483" s="2">
        <v>36852</v>
      </c>
      <c r="I483" s="2">
        <v>36859</v>
      </c>
      <c r="J483" s="3">
        <v>30172</v>
      </c>
      <c r="K483" s="3">
        <v>64733</v>
      </c>
      <c r="L483" s="2">
        <v>44987</v>
      </c>
      <c r="M483" s="1">
        <f>Table1[[#This Row],[Pull Dte]]-Table1[[#This Row],[Mfg Dte]]</f>
        <v>8135</v>
      </c>
      <c r="N483" s="7">
        <f>Table1[[#This Row],[Ac Tot Cyc Num]]/Table1[[#This Row],[Days since on Ops Dte]]</f>
        <v>3.7089121081745544</v>
      </c>
      <c r="O483" s="7">
        <f>Table1[[#This Row],[Ac Tot Tme Num]]/Table1[[#This Row],[Days since on Ops Dte]]</f>
        <v>7.9573448063921326</v>
      </c>
      <c r="P483" s="1">
        <f ca="1">INT((TODAY()-H483)/365)</f>
        <v>22</v>
      </c>
      <c r="Q483" s="1" t="s">
        <v>83</v>
      </c>
    </row>
    <row r="484" spans="1:17" x14ac:dyDescent="0.2">
      <c r="A484" s="1" t="s">
        <v>2</v>
      </c>
      <c r="B484" s="1" t="s">
        <v>37</v>
      </c>
      <c r="C484" s="1">
        <v>738</v>
      </c>
      <c r="D484" s="1">
        <v>738</v>
      </c>
      <c r="E484" s="1" t="s">
        <v>2</v>
      </c>
      <c r="F484" s="1" t="s">
        <v>38</v>
      </c>
      <c r="G484" s="1">
        <v>3737</v>
      </c>
      <c r="H484" s="2">
        <v>36859</v>
      </c>
      <c r="I484" s="2">
        <v>36864</v>
      </c>
      <c r="J484" s="3">
        <v>29081</v>
      </c>
      <c r="K484" s="3">
        <v>63652</v>
      </c>
      <c r="L484" s="2">
        <v>44987</v>
      </c>
      <c r="M484" s="1">
        <f>Table1[[#This Row],[Pull Dte]]-Table1[[#This Row],[Mfg Dte]]</f>
        <v>8128</v>
      </c>
      <c r="N484" s="7">
        <f>Table1[[#This Row],[Ac Tot Cyc Num]]/Table1[[#This Row],[Days since on Ops Dte]]</f>
        <v>3.5778789370078741</v>
      </c>
      <c r="O484" s="7">
        <f>Table1[[#This Row],[Ac Tot Tme Num]]/Table1[[#This Row],[Days since on Ops Dte]]</f>
        <v>7.831200787401575</v>
      </c>
      <c r="P484" s="1">
        <f ca="1">INT((TODAY()-H484)/365)</f>
        <v>22</v>
      </c>
      <c r="Q484" s="1" t="s">
        <v>83</v>
      </c>
    </row>
    <row r="485" spans="1:17" x14ac:dyDescent="0.2">
      <c r="A485" s="1" t="s">
        <v>2</v>
      </c>
      <c r="B485" s="1" t="s">
        <v>37</v>
      </c>
      <c r="C485" s="1">
        <v>738</v>
      </c>
      <c r="D485" s="1">
        <v>738</v>
      </c>
      <c r="E485" s="1" t="s">
        <v>2</v>
      </c>
      <c r="F485" s="1" t="s">
        <v>38</v>
      </c>
      <c r="G485" s="1">
        <v>3738</v>
      </c>
      <c r="H485" s="2">
        <v>36873</v>
      </c>
      <c r="I485" s="2">
        <v>36886</v>
      </c>
      <c r="J485" s="3">
        <v>28979</v>
      </c>
      <c r="K485" s="3">
        <v>64717</v>
      </c>
      <c r="L485" s="2">
        <v>44987</v>
      </c>
      <c r="M485" s="1">
        <f>Table1[[#This Row],[Pull Dte]]-Table1[[#This Row],[Mfg Dte]]</f>
        <v>8114</v>
      </c>
      <c r="N485" s="7">
        <f>Table1[[#This Row],[Ac Tot Cyc Num]]/Table1[[#This Row],[Days since on Ops Dte]]</f>
        <v>3.5714813901897955</v>
      </c>
      <c r="O485" s="7">
        <f>Table1[[#This Row],[Ac Tot Tme Num]]/Table1[[#This Row],[Days since on Ops Dte]]</f>
        <v>7.9759674636430864</v>
      </c>
      <c r="P485" s="1">
        <f ca="1">INT((TODAY()-H485)/365)</f>
        <v>22</v>
      </c>
      <c r="Q485" s="1" t="s">
        <v>83</v>
      </c>
    </row>
    <row r="486" spans="1:17" x14ac:dyDescent="0.2">
      <c r="A486" s="1" t="s">
        <v>2</v>
      </c>
      <c r="B486" s="1" t="s">
        <v>37</v>
      </c>
      <c r="C486" s="1">
        <v>738</v>
      </c>
      <c r="D486" s="1">
        <v>738</v>
      </c>
      <c r="E486" s="1" t="s">
        <v>2</v>
      </c>
      <c r="F486" s="1" t="s">
        <v>38</v>
      </c>
      <c r="G486" s="1">
        <v>3739</v>
      </c>
      <c r="H486" s="2">
        <v>36874</v>
      </c>
      <c r="I486" s="2">
        <v>37568</v>
      </c>
      <c r="J486" s="3">
        <v>28855</v>
      </c>
      <c r="K486" s="3">
        <v>66540</v>
      </c>
      <c r="L486" s="2">
        <v>44987</v>
      </c>
      <c r="M486" s="1">
        <f>Table1[[#This Row],[Pull Dte]]-Table1[[#This Row],[Mfg Dte]]</f>
        <v>8113</v>
      </c>
      <c r="N486" s="7">
        <f>Table1[[#This Row],[Ac Tot Cyc Num]]/Table1[[#This Row],[Days since on Ops Dte]]</f>
        <v>3.5566374953777888</v>
      </c>
      <c r="O486" s="7">
        <f>Table1[[#This Row],[Ac Tot Tme Num]]/Table1[[#This Row],[Days since on Ops Dte]]</f>
        <v>8.2016516701590039</v>
      </c>
      <c r="P486" s="1">
        <f ca="1">INT((TODAY()-H486)/365)</f>
        <v>22</v>
      </c>
      <c r="Q486" s="1" t="s">
        <v>83</v>
      </c>
    </row>
    <row r="487" spans="1:17" x14ac:dyDescent="0.2">
      <c r="A487" s="1" t="s">
        <v>2</v>
      </c>
      <c r="B487" s="1" t="s">
        <v>37</v>
      </c>
      <c r="C487" s="1">
        <v>738</v>
      </c>
      <c r="D487" s="1">
        <v>738</v>
      </c>
      <c r="E487" s="1" t="s">
        <v>2</v>
      </c>
      <c r="F487" s="1" t="s">
        <v>38</v>
      </c>
      <c r="G487" s="1">
        <v>3740</v>
      </c>
      <c r="H487" s="2">
        <v>36879</v>
      </c>
      <c r="I487" s="2">
        <v>37580</v>
      </c>
      <c r="J487" s="3">
        <v>28707</v>
      </c>
      <c r="K487" s="3">
        <v>66309</v>
      </c>
      <c r="L487" s="2">
        <v>44987</v>
      </c>
      <c r="M487" s="1">
        <f>Table1[[#This Row],[Pull Dte]]-Table1[[#This Row],[Mfg Dte]]</f>
        <v>8108</v>
      </c>
      <c r="N487" s="7">
        <f>Table1[[#This Row],[Ac Tot Cyc Num]]/Table1[[#This Row],[Days since on Ops Dte]]</f>
        <v>3.5405772076961024</v>
      </c>
      <c r="O487" s="7">
        <f>Table1[[#This Row],[Ac Tot Tme Num]]/Table1[[#This Row],[Days since on Ops Dte]]</f>
        <v>8.1782190429205723</v>
      </c>
      <c r="P487" s="1">
        <f ca="1">INT((TODAY()-H487)/365)</f>
        <v>22</v>
      </c>
      <c r="Q487" s="1" t="s">
        <v>83</v>
      </c>
    </row>
    <row r="488" spans="1:17" x14ac:dyDescent="0.2">
      <c r="A488" s="1" t="s">
        <v>2</v>
      </c>
      <c r="B488" s="1" t="s">
        <v>37</v>
      </c>
      <c r="C488" s="1">
        <v>738</v>
      </c>
      <c r="D488" s="1">
        <v>738</v>
      </c>
      <c r="E488" s="1" t="s">
        <v>2</v>
      </c>
      <c r="F488" s="1" t="s">
        <v>38</v>
      </c>
      <c r="G488" s="1">
        <v>3741</v>
      </c>
      <c r="H488" s="2">
        <v>36914</v>
      </c>
      <c r="I488" s="2">
        <v>36921</v>
      </c>
      <c r="J488" s="3">
        <v>27087</v>
      </c>
      <c r="K488" s="3">
        <v>68717</v>
      </c>
      <c r="L488" s="2">
        <v>44987</v>
      </c>
      <c r="M488" s="1">
        <f>Table1[[#This Row],[Pull Dte]]-Table1[[#This Row],[Mfg Dte]]</f>
        <v>8073</v>
      </c>
      <c r="N488" s="7">
        <f>Table1[[#This Row],[Ac Tot Cyc Num]]/Table1[[#This Row],[Days since on Ops Dte]]</f>
        <v>3.3552582683017467</v>
      </c>
      <c r="O488" s="7">
        <f>Table1[[#This Row],[Ac Tot Tme Num]]/Table1[[#This Row],[Days since on Ops Dte]]</f>
        <v>8.5119534249969035</v>
      </c>
      <c r="P488" s="1">
        <f ca="1">INT((TODAY()-H488)/365)</f>
        <v>22</v>
      </c>
      <c r="Q488" s="1" t="s">
        <v>83</v>
      </c>
    </row>
    <row r="489" spans="1:17" x14ac:dyDescent="0.2">
      <c r="A489" s="1" t="s">
        <v>2</v>
      </c>
      <c r="B489" s="1" t="s">
        <v>37</v>
      </c>
      <c r="C489" s="1">
        <v>738</v>
      </c>
      <c r="D489" s="1">
        <v>738</v>
      </c>
      <c r="E489" s="1" t="s">
        <v>2</v>
      </c>
      <c r="F489" s="1" t="s">
        <v>38</v>
      </c>
      <c r="G489" s="1">
        <v>3742</v>
      </c>
      <c r="H489" s="2">
        <v>36917</v>
      </c>
      <c r="I489" s="2">
        <v>36928</v>
      </c>
      <c r="J489" s="3">
        <v>27683</v>
      </c>
      <c r="K489" s="3">
        <v>69972</v>
      </c>
      <c r="L489" s="2">
        <v>44987</v>
      </c>
      <c r="M489" s="1">
        <f>Table1[[#This Row],[Pull Dte]]-Table1[[#This Row],[Mfg Dte]]</f>
        <v>8070</v>
      </c>
      <c r="N489" s="7">
        <f>Table1[[#This Row],[Ac Tot Cyc Num]]/Table1[[#This Row],[Days since on Ops Dte]]</f>
        <v>3.4303593556381662</v>
      </c>
      <c r="O489" s="7">
        <f>Table1[[#This Row],[Ac Tot Tme Num]]/Table1[[#This Row],[Days since on Ops Dte]]</f>
        <v>8.6706319702602226</v>
      </c>
      <c r="P489" s="1">
        <f ca="1">INT((TODAY()-H489)/365)</f>
        <v>22</v>
      </c>
      <c r="Q489" s="1" t="s">
        <v>83</v>
      </c>
    </row>
    <row r="490" spans="1:17" x14ac:dyDescent="0.2">
      <c r="A490" s="1" t="s">
        <v>2</v>
      </c>
      <c r="B490" s="1" t="s">
        <v>37</v>
      </c>
      <c r="C490" s="1">
        <v>738</v>
      </c>
      <c r="D490" s="1">
        <v>738</v>
      </c>
      <c r="E490" s="1" t="s">
        <v>2</v>
      </c>
      <c r="F490" s="1" t="s">
        <v>38</v>
      </c>
      <c r="G490" s="1">
        <v>3743</v>
      </c>
      <c r="H490" s="2">
        <v>36942</v>
      </c>
      <c r="I490" s="2">
        <v>36948</v>
      </c>
      <c r="J490" s="3">
        <v>27770</v>
      </c>
      <c r="K490" s="3">
        <v>69601</v>
      </c>
      <c r="L490" s="2">
        <v>44987</v>
      </c>
      <c r="M490" s="1">
        <f>Table1[[#This Row],[Pull Dte]]-Table1[[#This Row],[Mfg Dte]]</f>
        <v>8045</v>
      </c>
      <c r="N490" s="7">
        <f>Table1[[#This Row],[Ac Tot Cyc Num]]/Table1[[#This Row],[Days since on Ops Dte]]</f>
        <v>3.4518334369173398</v>
      </c>
      <c r="O490" s="7">
        <f>Table1[[#This Row],[Ac Tot Tme Num]]/Table1[[#This Row],[Days since on Ops Dte]]</f>
        <v>8.6514605344934736</v>
      </c>
      <c r="P490" s="1">
        <f ca="1">INT((TODAY()-H490)/365)</f>
        <v>22</v>
      </c>
      <c r="Q490" s="1" t="s">
        <v>83</v>
      </c>
    </row>
    <row r="491" spans="1:17" x14ac:dyDescent="0.2">
      <c r="A491" s="1" t="s">
        <v>2</v>
      </c>
      <c r="B491" s="1" t="s">
        <v>37</v>
      </c>
      <c r="C491" s="1">
        <v>738</v>
      </c>
      <c r="D491" s="1">
        <v>738</v>
      </c>
      <c r="E491" s="1" t="s">
        <v>2</v>
      </c>
      <c r="F491" s="1" t="s">
        <v>38</v>
      </c>
      <c r="G491" s="1">
        <v>3744</v>
      </c>
      <c r="H491" s="2">
        <v>36980</v>
      </c>
      <c r="I491" s="2">
        <v>37040</v>
      </c>
      <c r="J491" s="3">
        <v>26530</v>
      </c>
      <c r="K491" s="3">
        <v>70868</v>
      </c>
      <c r="L491" s="2">
        <v>44987</v>
      </c>
      <c r="M491" s="1">
        <f>Table1[[#This Row],[Pull Dte]]-Table1[[#This Row],[Mfg Dte]]</f>
        <v>8007</v>
      </c>
      <c r="N491" s="7">
        <f>Table1[[#This Row],[Ac Tot Cyc Num]]/Table1[[#This Row],[Days since on Ops Dte]]</f>
        <v>3.3133508180342202</v>
      </c>
      <c r="O491" s="7">
        <f>Table1[[#This Row],[Ac Tot Tme Num]]/Table1[[#This Row],[Days since on Ops Dte]]</f>
        <v>8.850755588859748</v>
      </c>
      <c r="P491" s="1">
        <f ca="1">INT((TODAY()-H491)/365)</f>
        <v>21</v>
      </c>
      <c r="Q491" s="1" t="s">
        <v>83</v>
      </c>
    </row>
    <row r="492" spans="1:17" x14ac:dyDescent="0.2">
      <c r="A492" s="1" t="s">
        <v>2</v>
      </c>
      <c r="B492" s="1" t="s">
        <v>37</v>
      </c>
      <c r="C492" s="1">
        <v>738</v>
      </c>
      <c r="D492" s="1">
        <v>738</v>
      </c>
      <c r="E492" s="1" t="s">
        <v>2</v>
      </c>
      <c r="F492" s="1" t="s">
        <v>38</v>
      </c>
      <c r="G492" s="1">
        <v>3745</v>
      </c>
      <c r="H492" s="2">
        <v>37011</v>
      </c>
      <c r="I492" s="2">
        <v>37057</v>
      </c>
      <c r="J492" s="3">
        <v>26587</v>
      </c>
      <c r="K492" s="3">
        <v>70834</v>
      </c>
      <c r="L492" s="2">
        <v>44987</v>
      </c>
      <c r="M492" s="1">
        <f>Table1[[#This Row],[Pull Dte]]-Table1[[#This Row],[Mfg Dte]]</f>
        <v>7976</v>
      </c>
      <c r="N492" s="7">
        <f>Table1[[#This Row],[Ac Tot Cyc Num]]/Table1[[#This Row],[Days since on Ops Dte]]</f>
        <v>3.3333751253761283</v>
      </c>
      <c r="O492" s="7">
        <f>Table1[[#This Row],[Ac Tot Tme Num]]/Table1[[#This Row],[Days since on Ops Dte]]</f>
        <v>8.8808926780341029</v>
      </c>
      <c r="P492" s="1">
        <f ca="1">INT((TODAY()-H492)/365)</f>
        <v>21</v>
      </c>
      <c r="Q492" s="1" t="s">
        <v>83</v>
      </c>
    </row>
    <row r="493" spans="1:17" x14ac:dyDescent="0.2">
      <c r="A493" s="1" t="s">
        <v>2</v>
      </c>
      <c r="B493" s="1" t="s">
        <v>37</v>
      </c>
      <c r="C493" s="1">
        <v>738</v>
      </c>
      <c r="D493" s="1">
        <v>738</v>
      </c>
      <c r="E493" s="1" t="s">
        <v>2</v>
      </c>
      <c r="F493" s="1" t="s">
        <v>38</v>
      </c>
      <c r="G493" s="1">
        <v>3746</v>
      </c>
      <c r="H493" s="2">
        <v>37035</v>
      </c>
      <c r="I493" s="2">
        <v>37061</v>
      </c>
      <c r="J493" s="3">
        <v>26644</v>
      </c>
      <c r="K493" s="3">
        <v>70396</v>
      </c>
      <c r="L493" s="2">
        <v>44987</v>
      </c>
      <c r="M493" s="1">
        <f>Table1[[#This Row],[Pull Dte]]-Table1[[#This Row],[Mfg Dte]]</f>
        <v>7952</v>
      </c>
      <c r="N493" s="7">
        <f>Table1[[#This Row],[Ac Tot Cyc Num]]/Table1[[#This Row],[Days since on Ops Dte]]</f>
        <v>3.3506036217303823</v>
      </c>
      <c r="O493" s="7">
        <f>Table1[[#This Row],[Ac Tot Tme Num]]/Table1[[#This Row],[Days since on Ops Dte]]</f>
        <v>8.8526156941649905</v>
      </c>
      <c r="P493" s="1">
        <f ca="1">INT((TODAY()-H493)/365)</f>
        <v>21</v>
      </c>
      <c r="Q493" s="1" t="s">
        <v>83</v>
      </c>
    </row>
    <row r="494" spans="1:17" x14ac:dyDescent="0.2">
      <c r="A494" s="1" t="s">
        <v>2</v>
      </c>
      <c r="B494" s="1" t="s">
        <v>37</v>
      </c>
      <c r="C494" s="1">
        <v>738</v>
      </c>
      <c r="D494" s="1">
        <v>738</v>
      </c>
      <c r="E494" s="1" t="s">
        <v>2</v>
      </c>
      <c r="F494" s="1" t="s">
        <v>38</v>
      </c>
      <c r="G494" s="1">
        <v>3747</v>
      </c>
      <c r="H494" s="2">
        <v>37031</v>
      </c>
      <c r="I494" s="2">
        <v>37036</v>
      </c>
      <c r="J494" s="3">
        <v>26657</v>
      </c>
      <c r="K494" s="3">
        <v>70890</v>
      </c>
      <c r="L494" s="2">
        <v>44987</v>
      </c>
      <c r="M494" s="1">
        <f>Table1[[#This Row],[Pull Dte]]-Table1[[#This Row],[Mfg Dte]]</f>
        <v>7956</v>
      </c>
      <c r="N494" s="7">
        <f>Table1[[#This Row],[Ac Tot Cyc Num]]/Table1[[#This Row],[Days since on Ops Dte]]</f>
        <v>3.3505530417295124</v>
      </c>
      <c r="O494" s="7">
        <f>Table1[[#This Row],[Ac Tot Tme Num]]/Table1[[#This Row],[Days since on Ops Dte]]</f>
        <v>8.9102564102564106</v>
      </c>
      <c r="P494" s="1">
        <f ca="1">INT((TODAY()-H494)/365)</f>
        <v>21</v>
      </c>
      <c r="Q494" s="1" t="s">
        <v>83</v>
      </c>
    </row>
    <row r="495" spans="1:17" x14ac:dyDescent="0.2">
      <c r="A495" s="1" t="s">
        <v>2</v>
      </c>
      <c r="B495" s="1" t="s">
        <v>37</v>
      </c>
      <c r="C495" s="1">
        <v>738</v>
      </c>
      <c r="D495" s="1">
        <v>738</v>
      </c>
      <c r="E495" s="1" t="s">
        <v>2</v>
      </c>
      <c r="F495" s="1" t="s">
        <v>38</v>
      </c>
      <c r="G495" s="1">
        <v>3748</v>
      </c>
      <c r="H495" s="2">
        <v>37050</v>
      </c>
      <c r="I495" s="2">
        <v>37064</v>
      </c>
      <c r="J495" s="3">
        <v>26599</v>
      </c>
      <c r="K495" s="3">
        <v>70669</v>
      </c>
      <c r="L495" s="2">
        <v>44987</v>
      </c>
      <c r="M495" s="1">
        <f>Table1[[#This Row],[Pull Dte]]-Table1[[#This Row],[Mfg Dte]]</f>
        <v>7937</v>
      </c>
      <c r="N495" s="7">
        <f>Table1[[#This Row],[Ac Tot Cyc Num]]/Table1[[#This Row],[Days since on Ops Dte]]</f>
        <v>3.3512662214942672</v>
      </c>
      <c r="O495" s="7">
        <f>Table1[[#This Row],[Ac Tot Tme Num]]/Table1[[#This Row],[Days since on Ops Dte]]</f>
        <v>8.9037419679979841</v>
      </c>
      <c r="P495" s="1">
        <f ca="1">INT((TODAY()-H495)/365)</f>
        <v>21</v>
      </c>
      <c r="Q495" s="1" t="s">
        <v>83</v>
      </c>
    </row>
    <row r="496" spans="1:17" x14ac:dyDescent="0.2">
      <c r="A496" s="1" t="s">
        <v>2</v>
      </c>
      <c r="B496" s="1" t="s">
        <v>37</v>
      </c>
      <c r="C496" s="1">
        <v>738</v>
      </c>
      <c r="D496" s="1">
        <v>738</v>
      </c>
      <c r="E496" s="1" t="s">
        <v>2</v>
      </c>
      <c r="F496" s="1" t="s">
        <v>38</v>
      </c>
      <c r="G496" s="1">
        <v>3749</v>
      </c>
      <c r="H496" s="2">
        <v>37051</v>
      </c>
      <c r="I496" s="2">
        <v>37070</v>
      </c>
      <c r="J496" s="3">
        <v>26551</v>
      </c>
      <c r="K496" s="3">
        <v>70328</v>
      </c>
      <c r="L496" s="2">
        <v>44987</v>
      </c>
      <c r="M496" s="1">
        <f>Table1[[#This Row],[Pull Dte]]-Table1[[#This Row],[Mfg Dte]]</f>
        <v>7936</v>
      </c>
      <c r="N496" s="7">
        <f>Table1[[#This Row],[Ac Tot Cyc Num]]/Table1[[#This Row],[Days since on Ops Dte]]</f>
        <v>3.345640120967742</v>
      </c>
      <c r="O496" s="7">
        <f>Table1[[#This Row],[Ac Tot Tme Num]]/Table1[[#This Row],[Days since on Ops Dte]]</f>
        <v>8.8618951612903221</v>
      </c>
      <c r="P496" s="1">
        <f ca="1">INT((TODAY()-H496)/365)</f>
        <v>21</v>
      </c>
      <c r="Q496" s="1" t="s">
        <v>83</v>
      </c>
    </row>
    <row r="497" spans="1:17" x14ac:dyDescent="0.2">
      <c r="A497" s="1" t="s">
        <v>2</v>
      </c>
      <c r="B497" s="1" t="s">
        <v>37</v>
      </c>
      <c r="C497" s="1">
        <v>738</v>
      </c>
      <c r="D497" s="1">
        <v>738</v>
      </c>
      <c r="E497" s="1" t="s">
        <v>2</v>
      </c>
      <c r="F497" s="1" t="s">
        <v>38</v>
      </c>
      <c r="G497" s="1">
        <v>3750</v>
      </c>
      <c r="H497" s="2">
        <v>37057</v>
      </c>
      <c r="I497" s="2">
        <v>37077</v>
      </c>
      <c r="J497" s="3">
        <v>26713</v>
      </c>
      <c r="K497" s="3">
        <v>70460</v>
      </c>
      <c r="L497" s="2">
        <v>44987</v>
      </c>
      <c r="M497" s="1">
        <f>Table1[[#This Row],[Pull Dte]]-Table1[[#This Row],[Mfg Dte]]</f>
        <v>7930</v>
      </c>
      <c r="N497" s="7">
        <f>Table1[[#This Row],[Ac Tot Cyc Num]]/Table1[[#This Row],[Days since on Ops Dte]]</f>
        <v>3.3686002522068095</v>
      </c>
      <c r="O497" s="7">
        <f>Table1[[#This Row],[Ac Tot Tme Num]]/Table1[[#This Row],[Days since on Ops Dte]]</f>
        <v>8.8852459016393439</v>
      </c>
      <c r="P497" s="1">
        <f ca="1">INT((TODAY()-H497)/365)</f>
        <v>21</v>
      </c>
      <c r="Q497" s="1" t="s">
        <v>83</v>
      </c>
    </row>
    <row r="498" spans="1:17" x14ac:dyDescent="0.2">
      <c r="A498" s="1" t="s">
        <v>2</v>
      </c>
      <c r="B498" s="1" t="s">
        <v>37</v>
      </c>
      <c r="C498" s="1">
        <v>738</v>
      </c>
      <c r="D498" s="1">
        <v>738</v>
      </c>
      <c r="E498" s="1" t="s">
        <v>2</v>
      </c>
      <c r="F498" s="1" t="s">
        <v>38</v>
      </c>
      <c r="G498" s="1">
        <v>3751</v>
      </c>
      <c r="H498" s="2">
        <v>37087</v>
      </c>
      <c r="I498" s="2">
        <v>37092</v>
      </c>
      <c r="J498" s="3">
        <v>26479</v>
      </c>
      <c r="K498" s="3">
        <v>70256</v>
      </c>
      <c r="L498" s="2">
        <v>44987</v>
      </c>
      <c r="M498" s="1">
        <f>Table1[[#This Row],[Pull Dte]]-Table1[[#This Row],[Mfg Dte]]</f>
        <v>7900</v>
      </c>
      <c r="N498" s="7">
        <f>Table1[[#This Row],[Ac Tot Cyc Num]]/Table1[[#This Row],[Days since on Ops Dte]]</f>
        <v>3.351772151898734</v>
      </c>
      <c r="O498" s="7">
        <f>Table1[[#This Row],[Ac Tot Tme Num]]/Table1[[#This Row],[Days since on Ops Dte]]</f>
        <v>8.8931645569620255</v>
      </c>
      <c r="P498" s="1">
        <f ca="1">INT((TODAY()-H498)/365)</f>
        <v>21</v>
      </c>
      <c r="Q498" s="1" t="s">
        <v>83</v>
      </c>
    </row>
    <row r="499" spans="1:17" x14ac:dyDescent="0.2">
      <c r="A499" s="1" t="s">
        <v>2</v>
      </c>
      <c r="B499" s="1" t="s">
        <v>37</v>
      </c>
      <c r="C499" s="1">
        <v>738</v>
      </c>
      <c r="D499" s="1">
        <v>738</v>
      </c>
      <c r="E499" s="1" t="s">
        <v>2</v>
      </c>
      <c r="F499" s="1" t="s">
        <v>38</v>
      </c>
      <c r="G499" s="1">
        <v>3752</v>
      </c>
      <c r="H499" s="2">
        <v>37091</v>
      </c>
      <c r="I499" s="2">
        <v>37097</v>
      </c>
      <c r="J499" s="3">
        <v>26520</v>
      </c>
      <c r="K499" s="3">
        <v>70003</v>
      </c>
      <c r="L499" s="2">
        <v>44987</v>
      </c>
      <c r="M499" s="1">
        <f>Table1[[#This Row],[Pull Dte]]-Table1[[#This Row],[Mfg Dte]]</f>
        <v>7896</v>
      </c>
      <c r="N499" s="7">
        <f>Table1[[#This Row],[Ac Tot Cyc Num]]/Table1[[#This Row],[Days since on Ops Dte]]</f>
        <v>3.358662613981763</v>
      </c>
      <c r="O499" s="7">
        <f>Table1[[#This Row],[Ac Tot Tme Num]]/Table1[[#This Row],[Days since on Ops Dte]]</f>
        <v>8.8656281661600804</v>
      </c>
      <c r="P499" s="1">
        <f ca="1">INT((TODAY()-H499)/365)</f>
        <v>21</v>
      </c>
      <c r="Q499" s="1" t="s">
        <v>83</v>
      </c>
    </row>
    <row r="500" spans="1:17" x14ac:dyDescent="0.2">
      <c r="A500" s="1" t="s">
        <v>2</v>
      </c>
      <c r="B500" s="1" t="s">
        <v>37</v>
      </c>
      <c r="C500" s="1">
        <v>738</v>
      </c>
      <c r="D500" s="1">
        <v>738</v>
      </c>
      <c r="E500" s="1" t="s">
        <v>2</v>
      </c>
      <c r="F500" s="1" t="s">
        <v>38</v>
      </c>
      <c r="G500" s="1">
        <v>3753</v>
      </c>
      <c r="H500" s="2">
        <v>37093</v>
      </c>
      <c r="I500" s="2">
        <v>37102</v>
      </c>
      <c r="J500" s="3">
        <v>25769</v>
      </c>
      <c r="K500" s="3">
        <v>67578</v>
      </c>
      <c r="L500" s="2">
        <v>44987</v>
      </c>
      <c r="M500" s="1">
        <f>Table1[[#This Row],[Pull Dte]]-Table1[[#This Row],[Mfg Dte]]</f>
        <v>7894</v>
      </c>
      <c r="N500" s="7">
        <f>Table1[[#This Row],[Ac Tot Cyc Num]]/Table1[[#This Row],[Days since on Ops Dte]]</f>
        <v>3.2643780086141372</v>
      </c>
      <c r="O500" s="7">
        <f>Table1[[#This Row],[Ac Tot Tme Num]]/Table1[[#This Row],[Days since on Ops Dte]]</f>
        <v>8.5606789967063595</v>
      </c>
      <c r="P500" s="1">
        <f ca="1">INT((TODAY()-H500)/365)</f>
        <v>21</v>
      </c>
      <c r="Q500" s="1" t="s">
        <v>83</v>
      </c>
    </row>
    <row r="501" spans="1:17" x14ac:dyDescent="0.2">
      <c r="A501" s="1" t="s">
        <v>2</v>
      </c>
      <c r="B501" s="1" t="s">
        <v>37</v>
      </c>
      <c r="C501" s="1">
        <v>738</v>
      </c>
      <c r="D501" s="1">
        <v>738</v>
      </c>
      <c r="E501" s="1" t="s">
        <v>2</v>
      </c>
      <c r="F501" s="1" t="s">
        <v>38</v>
      </c>
      <c r="G501" s="1">
        <v>3754</v>
      </c>
      <c r="H501" s="2">
        <v>37106</v>
      </c>
      <c r="I501" s="2">
        <v>37112</v>
      </c>
      <c r="J501" s="3">
        <v>26811</v>
      </c>
      <c r="K501" s="3">
        <v>70466</v>
      </c>
      <c r="L501" s="2">
        <v>44987</v>
      </c>
      <c r="M501" s="1">
        <f>Table1[[#This Row],[Pull Dte]]-Table1[[#This Row],[Mfg Dte]]</f>
        <v>7881</v>
      </c>
      <c r="N501" s="7">
        <f>Table1[[#This Row],[Ac Tot Cyc Num]]/Table1[[#This Row],[Days since on Ops Dte]]</f>
        <v>3.4019794442329654</v>
      </c>
      <c r="O501" s="7">
        <f>Table1[[#This Row],[Ac Tot Tme Num]]/Table1[[#This Row],[Days since on Ops Dte]]</f>
        <v>8.9412511102651955</v>
      </c>
      <c r="P501" s="1">
        <f ca="1">INT((TODAY()-H501)/365)</f>
        <v>21</v>
      </c>
      <c r="Q501" s="1" t="s">
        <v>83</v>
      </c>
    </row>
    <row r="502" spans="1:17" x14ac:dyDescent="0.2">
      <c r="A502" s="1" t="s">
        <v>2</v>
      </c>
      <c r="B502" s="1" t="s">
        <v>37</v>
      </c>
      <c r="C502" s="1">
        <v>738</v>
      </c>
      <c r="D502" s="1">
        <v>738</v>
      </c>
      <c r="E502" s="1" t="s">
        <v>2</v>
      </c>
      <c r="F502" s="1" t="s">
        <v>38</v>
      </c>
      <c r="G502" s="1">
        <v>3755</v>
      </c>
      <c r="H502" s="2">
        <v>37117</v>
      </c>
      <c r="I502" s="2">
        <v>37120</v>
      </c>
      <c r="J502" s="3">
        <v>26015</v>
      </c>
      <c r="K502" s="3">
        <v>68899</v>
      </c>
      <c r="L502" s="2">
        <v>44987</v>
      </c>
      <c r="M502" s="1">
        <f>Table1[[#This Row],[Pull Dte]]-Table1[[#This Row],[Mfg Dte]]</f>
        <v>7870</v>
      </c>
      <c r="N502" s="7">
        <f>Table1[[#This Row],[Ac Tot Cyc Num]]/Table1[[#This Row],[Days since on Ops Dte]]</f>
        <v>3.3055908513341805</v>
      </c>
      <c r="O502" s="7">
        <f>Table1[[#This Row],[Ac Tot Tme Num]]/Table1[[#This Row],[Days since on Ops Dte]]</f>
        <v>8.7546378653113095</v>
      </c>
      <c r="P502" s="1">
        <f ca="1">INT((TODAY()-H502)/365)</f>
        <v>21</v>
      </c>
      <c r="Q502" s="1" t="s">
        <v>83</v>
      </c>
    </row>
    <row r="503" spans="1:17" x14ac:dyDescent="0.2">
      <c r="A503" s="1" t="s">
        <v>2</v>
      </c>
      <c r="B503" s="1" t="s">
        <v>37</v>
      </c>
      <c r="C503" s="1">
        <v>738</v>
      </c>
      <c r="D503" s="1">
        <v>738</v>
      </c>
      <c r="E503" s="1" t="s">
        <v>2</v>
      </c>
      <c r="F503" s="1" t="s">
        <v>38</v>
      </c>
      <c r="G503" s="1">
        <v>3756</v>
      </c>
      <c r="H503" s="2">
        <v>37135</v>
      </c>
      <c r="I503" s="2">
        <v>37141</v>
      </c>
      <c r="J503" s="3">
        <v>26098</v>
      </c>
      <c r="K503" s="3">
        <v>69675</v>
      </c>
      <c r="L503" s="2">
        <v>44987</v>
      </c>
      <c r="M503" s="1">
        <f>Table1[[#This Row],[Pull Dte]]-Table1[[#This Row],[Mfg Dte]]</f>
        <v>7852</v>
      </c>
      <c r="N503" s="7">
        <f>Table1[[#This Row],[Ac Tot Cyc Num]]/Table1[[#This Row],[Days since on Ops Dte]]</f>
        <v>3.3237391747325522</v>
      </c>
      <c r="O503" s="7">
        <f>Table1[[#This Row],[Ac Tot Tme Num]]/Table1[[#This Row],[Days since on Ops Dte]]</f>
        <v>8.8735354049923583</v>
      </c>
      <c r="P503" s="1">
        <f ca="1">INT((TODAY()-H503)/365)</f>
        <v>21</v>
      </c>
      <c r="Q503" s="1" t="s">
        <v>83</v>
      </c>
    </row>
    <row r="504" spans="1:17" x14ac:dyDescent="0.2">
      <c r="A504" s="1" t="s">
        <v>2</v>
      </c>
      <c r="B504" s="1" t="s">
        <v>37</v>
      </c>
      <c r="C504" s="1">
        <v>738</v>
      </c>
      <c r="D504" s="1">
        <v>738</v>
      </c>
      <c r="E504" s="1" t="s">
        <v>2</v>
      </c>
      <c r="F504" s="1" t="s">
        <v>38</v>
      </c>
      <c r="G504" s="1">
        <v>3757</v>
      </c>
      <c r="H504" s="2">
        <v>37123</v>
      </c>
      <c r="I504" s="2">
        <v>37127</v>
      </c>
      <c r="J504" s="3">
        <v>26075</v>
      </c>
      <c r="K504" s="3">
        <v>69381</v>
      </c>
      <c r="L504" s="2">
        <v>44987</v>
      </c>
      <c r="M504" s="1">
        <f>Table1[[#This Row],[Pull Dte]]-Table1[[#This Row],[Mfg Dte]]</f>
        <v>7864</v>
      </c>
      <c r="N504" s="7">
        <f>Table1[[#This Row],[Ac Tot Cyc Num]]/Table1[[#This Row],[Days since on Ops Dte]]</f>
        <v>3.3157426246185149</v>
      </c>
      <c r="O504" s="7">
        <f>Table1[[#This Row],[Ac Tot Tme Num]]/Table1[[#This Row],[Days since on Ops Dte]]</f>
        <v>8.8226093591047814</v>
      </c>
      <c r="P504" s="1">
        <f ca="1">INT((TODAY()-H504)/365)</f>
        <v>21</v>
      </c>
      <c r="Q504" s="1" t="s">
        <v>83</v>
      </c>
    </row>
    <row r="505" spans="1:17" x14ac:dyDescent="0.2">
      <c r="A505" s="1" t="s">
        <v>2</v>
      </c>
      <c r="B505" s="1" t="s">
        <v>37</v>
      </c>
      <c r="C505" s="1">
        <v>738</v>
      </c>
      <c r="D505" s="1">
        <v>738</v>
      </c>
      <c r="E505" s="1" t="s">
        <v>2</v>
      </c>
      <c r="F505" s="1" t="s">
        <v>38</v>
      </c>
      <c r="G505" s="1">
        <v>3758</v>
      </c>
      <c r="H505" s="2">
        <v>37124</v>
      </c>
      <c r="I505" s="2">
        <v>37127</v>
      </c>
      <c r="J505" s="3">
        <v>26094</v>
      </c>
      <c r="K505" s="3">
        <v>69766</v>
      </c>
      <c r="L505" s="2">
        <v>44987</v>
      </c>
      <c r="M505" s="1">
        <f>Table1[[#This Row],[Pull Dte]]-Table1[[#This Row],[Mfg Dte]]</f>
        <v>7863</v>
      </c>
      <c r="N505" s="7">
        <f>Table1[[#This Row],[Ac Tot Cyc Num]]/Table1[[#This Row],[Days since on Ops Dte]]</f>
        <v>3.3185806943914535</v>
      </c>
      <c r="O505" s="7">
        <f>Table1[[#This Row],[Ac Tot Tme Num]]/Table1[[#This Row],[Days since on Ops Dte]]</f>
        <v>8.8726949001653317</v>
      </c>
      <c r="P505" s="1">
        <f ca="1">INT((TODAY()-H505)/365)</f>
        <v>21</v>
      </c>
      <c r="Q505" s="1" t="s">
        <v>83</v>
      </c>
    </row>
    <row r="506" spans="1:17" x14ac:dyDescent="0.2">
      <c r="A506" s="1" t="s">
        <v>2</v>
      </c>
      <c r="B506" s="1" t="s">
        <v>37</v>
      </c>
      <c r="C506" s="1">
        <v>738</v>
      </c>
      <c r="D506" s="1">
        <v>738</v>
      </c>
      <c r="E506" s="1" t="s">
        <v>2</v>
      </c>
      <c r="F506" s="1" t="s">
        <v>38</v>
      </c>
      <c r="G506" s="1">
        <v>3759</v>
      </c>
      <c r="H506" s="2">
        <v>37166</v>
      </c>
      <c r="I506" s="2">
        <v>37267</v>
      </c>
      <c r="J506" s="3">
        <v>25800</v>
      </c>
      <c r="K506" s="3">
        <v>69444</v>
      </c>
      <c r="L506" s="2">
        <v>44987</v>
      </c>
      <c r="M506" s="1">
        <f>Table1[[#This Row],[Pull Dte]]-Table1[[#This Row],[Mfg Dte]]</f>
        <v>7821</v>
      </c>
      <c r="N506" s="7">
        <f>Table1[[#This Row],[Ac Tot Cyc Num]]/Table1[[#This Row],[Days since on Ops Dte]]</f>
        <v>3.2988108937476026</v>
      </c>
      <c r="O506" s="7">
        <f>Table1[[#This Row],[Ac Tot Tme Num]]/Table1[[#This Row],[Days since on Ops Dte]]</f>
        <v>8.8791714614499426</v>
      </c>
      <c r="P506" s="1">
        <f ca="1">INT((TODAY()-H506)/365)</f>
        <v>21</v>
      </c>
      <c r="Q506" s="1" t="s">
        <v>83</v>
      </c>
    </row>
    <row r="507" spans="1:17" x14ac:dyDescent="0.2">
      <c r="A507" s="1" t="s">
        <v>2</v>
      </c>
      <c r="B507" s="1" t="s">
        <v>37</v>
      </c>
      <c r="C507" s="1">
        <v>738</v>
      </c>
      <c r="D507" s="1">
        <v>738</v>
      </c>
      <c r="E507" s="1" t="s">
        <v>2</v>
      </c>
      <c r="F507" s="1" t="s">
        <v>38</v>
      </c>
      <c r="G507" s="1">
        <v>3760</v>
      </c>
      <c r="H507" s="2">
        <v>37167</v>
      </c>
      <c r="I507" s="2">
        <v>37267</v>
      </c>
      <c r="J507" s="3">
        <v>25479</v>
      </c>
      <c r="K507" s="3">
        <v>68237</v>
      </c>
      <c r="L507" s="2">
        <v>44987</v>
      </c>
      <c r="M507" s="1">
        <f>Table1[[#This Row],[Pull Dte]]-Table1[[#This Row],[Mfg Dte]]</f>
        <v>7820</v>
      </c>
      <c r="N507" s="7">
        <f>Table1[[#This Row],[Ac Tot Cyc Num]]/Table1[[#This Row],[Days since on Ops Dte]]</f>
        <v>3.2581841432225063</v>
      </c>
      <c r="O507" s="7">
        <f>Table1[[#This Row],[Ac Tot Tme Num]]/Table1[[#This Row],[Days since on Ops Dte]]</f>
        <v>8.7259590792838875</v>
      </c>
      <c r="P507" s="1">
        <f ca="1">INT((TODAY()-H507)/365)</f>
        <v>21</v>
      </c>
      <c r="Q507" s="1" t="s">
        <v>83</v>
      </c>
    </row>
    <row r="508" spans="1:17" x14ac:dyDescent="0.2">
      <c r="A508" s="1" t="s">
        <v>2</v>
      </c>
      <c r="B508" s="1" t="s">
        <v>37</v>
      </c>
      <c r="C508" s="1">
        <v>738</v>
      </c>
      <c r="D508" s="1">
        <v>738</v>
      </c>
      <c r="E508" s="1" t="s">
        <v>2</v>
      </c>
      <c r="F508" s="1" t="s">
        <v>38</v>
      </c>
      <c r="G508" s="1">
        <v>3761</v>
      </c>
      <c r="H508" s="2">
        <v>37174</v>
      </c>
      <c r="I508" s="2">
        <v>37274</v>
      </c>
      <c r="J508" s="3">
        <v>25461</v>
      </c>
      <c r="K508" s="3">
        <v>68353</v>
      </c>
      <c r="L508" s="2">
        <v>44987</v>
      </c>
      <c r="M508" s="1">
        <f>Table1[[#This Row],[Pull Dte]]-Table1[[#This Row],[Mfg Dte]]</f>
        <v>7813</v>
      </c>
      <c r="N508" s="7">
        <f>Table1[[#This Row],[Ac Tot Cyc Num]]/Table1[[#This Row],[Days since on Ops Dte]]</f>
        <v>3.2587994368360427</v>
      </c>
      <c r="O508" s="7">
        <f>Table1[[#This Row],[Ac Tot Tme Num]]/Table1[[#This Row],[Days since on Ops Dte]]</f>
        <v>8.7486240880583637</v>
      </c>
      <c r="P508" s="1">
        <f ca="1">INT((TODAY()-H508)/365)</f>
        <v>21</v>
      </c>
      <c r="Q508" s="1" t="s">
        <v>83</v>
      </c>
    </row>
    <row r="509" spans="1:17" x14ac:dyDescent="0.2">
      <c r="A509" s="1" t="s">
        <v>2</v>
      </c>
      <c r="B509" s="1" t="s">
        <v>37</v>
      </c>
      <c r="C509" s="1">
        <v>738</v>
      </c>
      <c r="D509" s="1">
        <v>738</v>
      </c>
      <c r="E509" s="1" t="s">
        <v>2</v>
      </c>
      <c r="F509" s="1" t="s">
        <v>38</v>
      </c>
      <c r="G509" s="1">
        <v>3762</v>
      </c>
      <c r="H509" s="2">
        <v>37181</v>
      </c>
      <c r="I509" s="2">
        <v>37267</v>
      </c>
      <c r="J509" s="3">
        <v>23153</v>
      </c>
      <c r="K509" s="3">
        <v>62626</v>
      </c>
      <c r="L509" s="2">
        <v>44987</v>
      </c>
      <c r="M509" s="1">
        <f>Table1[[#This Row],[Pull Dte]]-Table1[[#This Row],[Mfg Dte]]</f>
        <v>7806</v>
      </c>
      <c r="N509" s="7">
        <f>Table1[[#This Row],[Ac Tot Cyc Num]]/Table1[[#This Row],[Days since on Ops Dte]]</f>
        <v>2.9660517550602101</v>
      </c>
      <c r="O509" s="7">
        <f>Table1[[#This Row],[Ac Tot Tme Num]]/Table1[[#This Row],[Days since on Ops Dte]]</f>
        <v>8.022802972072764</v>
      </c>
      <c r="P509" s="1">
        <f ca="1">INT((TODAY()-H509)/365)</f>
        <v>21</v>
      </c>
      <c r="Q509" s="1" t="s">
        <v>83</v>
      </c>
    </row>
    <row r="510" spans="1:17" x14ac:dyDescent="0.2">
      <c r="A510" s="1" t="s">
        <v>2</v>
      </c>
      <c r="B510" s="1" t="s">
        <v>37</v>
      </c>
      <c r="C510" s="1">
        <v>738</v>
      </c>
      <c r="D510" s="1">
        <v>738</v>
      </c>
      <c r="E510" s="1" t="s">
        <v>2</v>
      </c>
      <c r="F510" s="1" t="s">
        <v>38</v>
      </c>
      <c r="G510" s="1">
        <v>3763</v>
      </c>
      <c r="H510" s="2">
        <v>37210</v>
      </c>
      <c r="I510" s="2">
        <v>37274</v>
      </c>
      <c r="J510" s="3">
        <v>25916</v>
      </c>
      <c r="K510" s="3">
        <v>69149</v>
      </c>
      <c r="L510" s="2">
        <v>44987</v>
      </c>
      <c r="M510" s="1">
        <f>Table1[[#This Row],[Pull Dte]]-Table1[[#This Row],[Mfg Dte]]</f>
        <v>7777</v>
      </c>
      <c r="N510" s="7">
        <f>Table1[[#This Row],[Ac Tot Cyc Num]]/Table1[[#This Row],[Days since on Ops Dte]]</f>
        <v>3.3323903818953324</v>
      </c>
      <c r="O510" s="7">
        <f>Table1[[#This Row],[Ac Tot Tme Num]]/Table1[[#This Row],[Days since on Ops Dte]]</f>
        <v>8.8914748617718917</v>
      </c>
      <c r="P510" s="1">
        <f ca="1">INT((TODAY()-H510)/365)</f>
        <v>21</v>
      </c>
      <c r="Q510" s="1" t="s">
        <v>83</v>
      </c>
    </row>
    <row r="511" spans="1:17" x14ac:dyDescent="0.2">
      <c r="A511" s="1" t="s">
        <v>2</v>
      </c>
      <c r="B511" s="1" t="s">
        <v>37</v>
      </c>
      <c r="C511" s="1">
        <v>738</v>
      </c>
      <c r="D511" s="1">
        <v>738</v>
      </c>
      <c r="E511" s="1" t="s">
        <v>2</v>
      </c>
      <c r="F511" s="1" t="s">
        <v>38</v>
      </c>
      <c r="G511" s="1">
        <v>3764</v>
      </c>
      <c r="H511" s="2">
        <v>37211</v>
      </c>
      <c r="I511" s="2">
        <v>37274</v>
      </c>
      <c r="J511" s="3">
        <v>24746</v>
      </c>
      <c r="K511" s="3">
        <v>66757</v>
      </c>
      <c r="L511" s="2">
        <v>44987</v>
      </c>
      <c r="M511" s="1">
        <f>Table1[[#This Row],[Pull Dte]]-Table1[[#This Row],[Mfg Dte]]</f>
        <v>7776</v>
      </c>
      <c r="N511" s="7">
        <f>Table1[[#This Row],[Ac Tot Cyc Num]]/Table1[[#This Row],[Days since on Ops Dte]]</f>
        <v>3.1823559670781894</v>
      </c>
      <c r="O511" s="7">
        <f>Table1[[#This Row],[Ac Tot Tme Num]]/Table1[[#This Row],[Days since on Ops Dte]]</f>
        <v>8.5850051440329214</v>
      </c>
      <c r="P511" s="1">
        <f ca="1">INT((TODAY()-H511)/365)</f>
        <v>21</v>
      </c>
      <c r="Q511" s="1" t="s">
        <v>83</v>
      </c>
    </row>
    <row r="512" spans="1:17" x14ac:dyDescent="0.2">
      <c r="A512" s="1" t="s">
        <v>2</v>
      </c>
      <c r="B512" s="1" t="s">
        <v>37</v>
      </c>
      <c r="C512" s="1">
        <v>738</v>
      </c>
      <c r="D512" s="1">
        <v>738</v>
      </c>
      <c r="E512" s="1" t="s">
        <v>2</v>
      </c>
      <c r="F512" s="1" t="s">
        <v>38</v>
      </c>
      <c r="G512" s="1">
        <v>3765</v>
      </c>
      <c r="H512" s="2">
        <v>37213</v>
      </c>
      <c r="I512" s="2">
        <v>37274</v>
      </c>
      <c r="J512" s="3">
        <v>25945</v>
      </c>
      <c r="K512" s="3">
        <v>69446</v>
      </c>
      <c r="L512" s="2">
        <v>44987</v>
      </c>
      <c r="M512" s="1">
        <f>Table1[[#This Row],[Pull Dte]]-Table1[[#This Row],[Mfg Dte]]</f>
        <v>7774</v>
      </c>
      <c r="N512" s="7">
        <f>Table1[[#This Row],[Ac Tot Cyc Num]]/Table1[[#This Row],[Days since on Ops Dte]]</f>
        <v>3.3374067404167738</v>
      </c>
      <c r="O512" s="7">
        <f>Table1[[#This Row],[Ac Tot Tme Num]]/Table1[[#This Row],[Days since on Ops Dte]]</f>
        <v>8.9331103678929757</v>
      </c>
      <c r="P512" s="1">
        <f ca="1">INT((TODAY()-H512)/365)</f>
        <v>21</v>
      </c>
      <c r="Q512" s="1" t="s">
        <v>83</v>
      </c>
    </row>
    <row r="513" spans="1:17" x14ac:dyDescent="0.2">
      <c r="A513" s="1" t="s">
        <v>2</v>
      </c>
      <c r="B513" s="1" t="s">
        <v>37</v>
      </c>
      <c r="C513" s="1">
        <v>738</v>
      </c>
      <c r="D513" s="1">
        <v>738</v>
      </c>
      <c r="E513" s="1" t="s">
        <v>2</v>
      </c>
      <c r="F513" s="1" t="s">
        <v>38</v>
      </c>
      <c r="G513" s="1">
        <v>3766</v>
      </c>
      <c r="H513" s="2">
        <v>37239</v>
      </c>
      <c r="I513" s="2">
        <v>37274</v>
      </c>
      <c r="J513" s="3">
        <v>25789</v>
      </c>
      <c r="K513" s="3">
        <v>68618</v>
      </c>
      <c r="L513" s="2">
        <v>44987</v>
      </c>
      <c r="M513" s="1">
        <f>Table1[[#This Row],[Pull Dte]]-Table1[[#This Row],[Mfg Dte]]</f>
        <v>7748</v>
      </c>
      <c r="N513" s="7">
        <f>Table1[[#This Row],[Ac Tot Cyc Num]]/Table1[[#This Row],[Days since on Ops Dte]]</f>
        <v>3.328471863706763</v>
      </c>
      <c r="O513" s="7">
        <f>Table1[[#This Row],[Ac Tot Tme Num]]/Table1[[#This Row],[Days since on Ops Dte]]</f>
        <v>8.8562209602478053</v>
      </c>
      <c r="P513" s="1">
        <f ca="1">INT((TODAY()-H513)/365)</f>
        <v>21</v>
      </c>
      <c r="Q513" s="1" t="s">
        <v>83</v>
      </c>
    </row>
    <row r="514" spans="1:17" x14ac:dyDescent="0.2">
      <c r="A514" s="1" t="s">
        <v>2</v>
      </c>
      <c r="B514" s="1" t="s">
        <v>37</v>
      </c>
      <c r="C514" s="1">
        <v>738</v>
      </c>
      <c r="D514" s="1">
        <v>738</v>
      </c>
      <c r="E514" s="1" t="s">
        <v>2</v>
      </c>
      <c r="F514" s="1" t="s">
        <v>38</v>
      </c>
      <c r="G514" s="1">
        <v>3767</v>
      </c>
      <c r="H514" s="2">
        <v>37238</v>
      </c>
      <c r="I514" s="2">
        <v>37278</v>
      </c>
      <c r="J514" s="3">
        <v>25642</v>
      </c>
      <c r="K514" s="3">
        <v>68898</v>
      </c>
      <c r="L514" s="2">
        <v>44987</v>
      </c>
      <c r="M514" s="1">
        <f>Table1[[#This Row],[Pull Dte]]-Table1[[#This Row],[Mfg Dte]]</f>
        <v>7749</v>
      </c>
      <c r="N514" s="7">
        <f>Table1[[#This Row],[Ac Tot Cyc Num]]/Table1[[#This Row],[Days since on Ops Dte]]</f>
        <v>3.3090721383404311</v>
      </c>
      <c r="O514" s="7">
        <f>Table1[[#This Row],[Ac Tot Tme Num]]/Table1[[#This Row],[Days since on Ops Dte]]</f>
        <v>8.8912117692605506</v>
      </c>
      <c r="P514" s="1">
        <f ca="1">INT((TODAY()-H514)/365)</f>
        <v>21</v>
      </c>
      <c r="Q514" s="1" t="s">
        <v>83</v>
      </c>
    </row>
    <row r="515" spans="1:17" x14ac:dyDescent="0.2">
      <c r="A515" s="1" t="s">
        <v>2</v>
      </c>
      <c r="B515" s="1" t="s">
        <v>37</v>
      </c>
      <c r="C515" s="1">
        <v>738</v>
      </c>
      <c r="D515" s="1">
        <v>738</v>
      </c>
      <c r="E515" s="1" t="s">
        <v>2</v>
      </c>
      <c r="F515" s="1" t="s">
        <v>38</v>
      </c>
      <c r="G515" s="1">
        <v>3768</v>
      </c>
      <c r="H515" s="2">
        <v>37275</v>
      </c>
      <c r="I515" s="2">
        <v>37284</v>
      </c>
      <c r="J515" s="3">
        <v>25727</v>
      </c>
      <c r="K515" s="3">
        <v>68235</v>
      </c>
      <c r="L515" s="2">
        <v>44987</v>
      </c>
      <c r="M515" s="1">
        <f>Table1[[#This Row],[Pull Dte]]-Table1[[#This Row],[Mfg Dte]]</f>
        <v>7712</v>
      </c>
      <c r="N515" s="7">
        <f>Table1[[#This Row],[Ac Tot Cyc Num]]/Table1[[#This Row],[Days since on Ops Dte]]</f>
        <v>3.3359699170124482</v>
      </c>
      <c r="O515" s="7">
        <f>Table1[[#This Row],[Ac Tot Tme Num]]/Table1[[#This Row],[Days since on Ops Dte]]</f>
        <v>8.847899377593361</v>
      </c>
      <c r="P515" s="1">
        <f ca="1">INT((TODAY()-H515)/365)</f>
        <v>21</v>
      </c>
      <c r="Q515" s="1" t="s">
        <v>83</v>
      </c>
    </row>
    <row r="516" spans="1:17" x14ac:dyDescent="0.2">
      <c r="A516" s="1" t="s">
        <v>2</v>
      </c>
      <c r="B516" s="1" t="s">
        <v>37</v>
      </c>
      <c r="C516" s="1">
        <v>738</v>
      </c>
      <c r="D516" s="1">
        <v>738</v>
      </c>
      <c r="E516" s="1" t="s">
        <v>2</v>
      </c>
      <c r="F516" s="1" t="s">
        <v>38</v>
      </c>
      <c r="G516" s="1">
        <v>3769</v>
      </c>
      <c r="H516" s="2">
        <v>37287</v>
      </c>
      <c r="I516" s="2">
        <v>37291</v>
      </c>
      <c r="J516" s="3">
        <v>25831</v>
      </c>
      <c r="K516" s="3">
        <v>69224</v>
      </c>
      <c r="L516" s="2">
        <v>44987</v>
      </c>
      <c r="M516" s="1">
        <f>Table1[[#This Row],[Pull Dte]]-Table1[[#This Row],[Mfg Dte]]</f>
        <v>7700</v>
      </c>
      <c r="N516" s="7">
        <f>Table1[[#This Row],[Ac Tot Cyc Num]]/Table1[[#This Row],[Days since on Ops Dte]]</f>
        <v>3.3546753246753247</v>
      </c>
      <c r="O516" s="7">
        <f>Table1[[#This Row],[Ac Tot Tme Num]]/Table1[[#This Row],[Days since on Ops Dte]]</f>
        <v>8.99012987012987</v>
      </c>
      <c r="P516" s="1">
        <f ca="1">INT((TODAY()-H516)/365)</f>
        <v>21</v>
      </c>
      <c r="Q516" s="1" t="s">
        <v>83</v>
      </c>
    </row>
    <row r="517" spans="1:17" x14ac:dyDescent="0.2">
      <c r="A517" s="1" t="s">
        <v>2</v>
      </c>
      <c r="B517" s="1" t="s">
        <v>37</v>
      </c>
      <c r="C517" s="1">
        <v>738</v>
      </c>
      <c r="D517" s="1">
        <v>738</v>
      </c>
      <c r="E517" s="1" t="s">
        <v>2</v>
      </c>
      <c r="F517" s="1" t="s">
        <v>38</v>
      </c>
      <c r="G517" s="1">
        <v>3770</v>
      </c>
      <c r="H517" s="2">
        <v>37306</v>
      </c>
      <c r="I517" s="2">
        <v>37316</v>
      </c>
      <c r="J517" s="3">
        <v>25815</v>
      </c>
      <c r="K517" s="3">
        <v>68648</v>
      </c>
      <c r="L517" s="2">
        <v>44987</v>
      </c>
      <c r="M517" s="1">
        <f>Table1[[#This Row],[Pull Dte]]-Table1[[#This Row],[Mfg Dte]]</f>
        <v>7681</v>
      </c>
      <c r="N517" s="7">
        <f>Table1[[#This Row],[Ac Tot Cyc Num]]/Table1[[#This Row],[Days since on Ops Dte]]</f>
        <v>3.3608905090483012</v>
      </c>
      <c r="O517" s="7">
        <f>Table1[[#This Row],[Ac Tot Tme Num]]/Table1[[#This Row],[Days since on Ops Dte]]</f>
        <v>8.9373779455800033</v>
      </c>
      <c r="P517" s="1">
        <f ca="1">INT((TODAY()-H517)/365)</f>
        <v>21</v>
      </c>
      <c r="Q517" s="1" t="s">
        <v>83</v>
      </c>
    </row>
    <row r="518" spans="1:17" x14ac:dyDescent="0.2">
      <c r="A518" s="1" t="s">
        <v>2</v>
      </c>
      <c r="B518" s="1" t="s">
        <v>37</v>
      </c>
      <c r="C518" s="1">
        <v>738</v>
      </c>
      <c r="D518" s="1">
        <v>738</v>
      </c>
      <c r="E518" s="1" t="s">
        <v>2</v>
      </c>
      <c r="F518" s="1" t="s">
        <v>38</v>
      </c>
      <c r="G518" s="1">
        <v>3771</v>
      </c>
      <c r="H518" s="2">
        <v>37347</v>
      </c>
      <c r="I518" s="2">
        <v>37356</v>
      </c>
      <c r="J518" s="3">
        <v>25700</v>
      </c>
      <c r="K518" s="3">
        <v>67705</v>
      </c>
      <c r="L518" s="2">
        <v>44987</v>
      </c>
      <c r="M518" s="1">
        <f>Table1[[#This Row],[Pull Dte]]-Table1[[#This Row],[Mfg Dte]]</f>
        <v>7640</v>
      </c>
      <c r="N518" s="7">
        <f>Table1[[#This Row],[Ac Tot Cyc Num]]/Table1[[#This Row],[Days since on Ops Dte]]</f>
        <v>3.3638743455497382</v>
      </c>
      <c r="O518" s="7">
        <f>Table1[[#This Row],[Ac Tot Tme Num]]/Table1[[#This Row],[Days since on Ops Dte]]</f>
        <v>8.861910994764397</v>
      </c>
      <c r="P518" s="1">
        <f ca="1">INT((TODAY()-H518)/365)</f>
        <v>20</v>
      </c>
      <c r="Q518" s="1" t="s">
        <v>83</v>
      </c>
    </row>
    <row r="519" spans="1:17" x14ac:dyDescent="0.2">
      <c r="A519" s="1" t="s">
        <v>2</v>
      </c>
      <c r="B519" s="1" t="s">
        <v>37</v>
      </c>
      <c r="C519" s="1">
        <v>738</v>
      </c>
      <c r="D519" s="1">
        <v>738</v>
      </c>
      <c r="E519" s="1" t="s">
        <v>2</v>
      </c>
      <c r="F519" s="1" t="s">
        <v>38</v>
      </c>
      <c r="G519" s="1">
        <v>3772</v>
      </c>
      <c r="H519" s="2">
        <v>40379</v>
      </c>
      <c r="I519" s="2">
        <v>40386</v>
      </c>
      <c r="J519" s="3">
        <v>14999</v>
      </c>
      <c r="K519" s="3">
        <v>40647</v>
      </c>
      <c r="L519" s="2">
        <v>44987</v>
      </c>
      <c r="M519" s="1">
        <f>Table1[[#This Row],[Pull Dte]]-Table1[[#This Row],[Mfg Dte]]</f>
        <v>4608</v>
      </c>
      <c r="N519" s="7">
        <f>Table1[[#This Row],[Ac Tot Cyc Num]]/Table1[[#This Row],[Days since on Ops Dte]]</f>
        <v>3.2549913194444446</v>
      </c>
      <c r="O519" s="7">
        <f>Table1[[#This Row],[Ac Tot Tme Num]]/Table1[[#This Row],[Days since on Ops Dte]]</f>
        <v>8.8209635416666661</v>
      </c>
      <c r="P519" s="1">
        <f ca="1">INT((TODAY()-H519)/365)</f>
        <v>12</v>
      </c>
      <c r="Q519" s="1" t="s">
        <v>83</v>
      </c>
    </row>
    <row r="520" spans="1:17" x14ac:dyDescent="0.2">
      <c r="A520" s="1" t="s">
        <v>2</v>
      </c>
      <c r="B520" s="1" t="s">
        <v>37</v>
      </c>
      <c r="C520" s="1">
        <v>738</v>
      </c>
      <c r="D520" s="1">
        <v>738</v>
      </c>
      <c r="E520" s="1" t="s">
        <v>2</v>
      </c>
      <c r="F520" s="1" t="s">
        <v>38</v>
      </c>
      <c r="G520" s="1">
        <v>3773</v>
      </c>
      <c r="H520" s="2">
        <v>40381</v>
      </c>
      <c r="I520" s="2">
        <v>40387</v>
      </c>
      <c r="J520" s="3">
        <v>14985</v>
      </c>
      <c r="K520" s="3">
        <v>40111</v>
      </c>
      <c r="L520" s="2">
        <v>44987</v>
      </c>
      <c r="M520" s="1">
        <f>Table1[[#This Row],[Pull Dte]]-Table1[[#This Row],[Mfg Dte]]</f>
        <v>4606</v>
      </c>
      <c r="N520" s="7">
        <f>Table1[[#This Row],[Ac Tot Cyc Num]]/Table1[[#This Row],[Days since on Ops Dte]]</f>
        <v>3.253365175857577</v>
      </c>
      <c r="O520" s="7">
        <f>Table1[[#This Row],[Ac Tot Tme Num]]/Table1[[#This Row],[Days since on Ops Dte]]</f>
        <v>8.708423795049935</v>
      </c>
      <c r="P520" s="1">
        <f ca="1">INT((TODAY()-H520)/365)</f>
        <v>12</v>
      </c>
      <c r="Q520" s="1" t="s">
        <v>83</v>
      </c>
    </row>
    <row r="521" spans="1:17" x14ac:dyDescent="0.2">
      <c r="A521" s="1" t="s">
        <v>2</v>
      </c>
      <c r="B521" s="1" t="s">
        <v>37</v>
      </c>
      <c r="C521" s="1">
        <v>738</v>
      </c>
      <c r="D521" s="1">
        <v>738</v>
      </c>
      <c r="E521" s="1" t="s">
        <v>2</v>
      </c>
      <c r="F521" s="1" t="s">
        <v>38</v>
      </c>
      <c r="G521" s="1">
        <v>3774</v>
      </c>
      <c r="H521" s="2">
        <v>41258</v>
      </c>
      <c r="I521" s="2">
        <v>42908</v>
      </c>
      <c r="J521" s="3">
        <v>17192</v>
      </c>
      <c r="K521" s="3">
        <v>26960</v>
      </c>
      <c r="L521" s="2">
        <v>44987</v>
      </c>
      <c r="M521" s="1">
        <f>Table1[[#This Row],[Pull Dte]]-Table1[[#This Row],[Mfg Dte]]</f>
        <v>3729</v>
      </c>
      <c r="N521" s="7">
        <f>Table1[[#This Row],[Ac Tot Cyc Num]]/Table1[[#This Row],[Days since on Ops Dte]]</f>
        <v>4.6103513006167871</v>
      </c>
      <c r="O521" s="7">
        <f>Table1[[#This Row],[Ac Tot Tme Num]]/Table1[[#This Row],[Days since on Ops Dte]]</f>
        <v>7.2298203271654602</v>
      </c>
      <c r="P521" s="1">
        <f ca="1">INT((TODAY()-H521)/365)</f>
        <v>10</v>
      </c>
      <c r="Q521" s="1" t="s">
        <v>83</v>
      </c>
    </row>
    <row r="522" spans="1:17" x14ac:dyDescent="0.2">
      <c r="A522" s="1" t="s">
        <v>2</v>
      </c>
      <c r="B522" s="1" t="s">
        <v>37</v>
      </c>
      <c r="C522" s="1">
        <v>738</v>
      </c>
      <c r="D522" s="1">
        <v>738</v>
      </c>
      <c r="E522" s="1" t="s">
        <v>2</v>
      </c>
      <c r="F522" s="1" t="s">
        <v>38</v>
      </c>
      <c r="G522" s="1">
        <v>3775</v>
      </c>
      <c r="H522" s="2">
        <v>41461</v>
      </c>
      <c r="I522" s="2">
        <v>42899</v>
      </c>
      <c r="J522" s="3">
        <v>14408</v>
      </c>
      <c r="K522" s="3">
        <v>23261</v>
      </c>
      <c r="L522" s="2">
        <v>44987</v>
      </c>
      <c r="M522" s="1">
        <f>Table1[[#This Row],[Pull Dte]]-Table1[[#This Row],[Mfg Dte]]</f>
        <v>3526</v>
      </c>
      <c r="N522" s="7">
        <f>Table1[[#This Row],[Ac Tot Cyc Num]]/Table1[[#This Row],[Days since on Ops Dte]]</f>
        <v>4.0862166761202499</v>
      </c>
      <c r="O522" s="7">
        <f>Table1[[#This Row],[Ac Tot Tme Num]]/Table1[[#This Row],[Days since on Ops Dte]]</f>
        <v>6.5969937606352804</v>
      </c>
      <c r="P522" s="1">
        <f ca="1">INT((TODAY()-H522)/365)</f>
        <v>9</v>
      </c>
      <c r="Q522" s="1" t="s">
        <v>83</v>
      </c>
    </row>
    <row r="523" spans="1:17" x14ac:dyDescent="0.2">
      <c r="A523" s="1" t="s">
        <v>2</v>
      </c>
      <c r="B523" s="1" t="s">
        <v>37</v>
      </c>
      <c r="C523" s="1">
        <v>738</v>
      </c>
      <c r="D523" s="1">
        <v>738</v>
      </c>
      <c r="E523" s="1" t="s">
        <v>2</v>
      </c>
      <c r="F523" s="1" t="s">
        <v>38</v>
      </c>
      <c r="G523" s="1">
        <v>3776</v>
      </c>
      <c r="H523" s="2">
        <v>41543</v>
      </c>
      <c r="I523" s="2">
        <v>42892</v>
      </c>
      <c r="J523" s="3">
        <v>14753</v>
      </c>
      <c r="K523" s="3">
        <v>23156</v>
      </c>
      <c r="L523" s="2">
        <v>44987</v>
      </c>
      <c r="M523" s="1">
        <f>Table1[[#This Row],[Pull Dte]]-Table1[[#This Row],[Mfg Dte]]</f>
        <v>3444</v>
      </c>
      <c r="N523" s="7">
        <f>Table1[[#This Row],[Ac Tot Cyc Num]]/Table1[[#This Row],[Days since on Ops Dte]]</f>
        <v>4.2836817653890824</v>
      </c>
      <c r="O523" s="7">
        <f>Table1[[#This Row],[Ac Tot Tme Num]]/Table1[[#This Row],[Days since on Ops Dte]]</f>
        <v>6.7235772357723578</v>
      </c>
      <c r="P523" s="1">
        <f ca="1">INT((TODAY()-H523)/365)</f>
        <v>9</v>
      </c>
      <c r="Q523" s="1" t="s">
        <v>83</v>
      </c>
    </row>
    <row r="524" spans="1:17" x14ac:dyDescent="0.2">
      <c r="A524" s="1" t="s">
        <v>2</v>
      </c>
      <c r="B524" s="1" t="s">
        <v>37</v>
      </c>
      <c r="C524" s="1">
        <v>738</v>
      </c>
      <c r="D524" s="1">
        <v>738</v>
      </c>
      <c r="E524" s="1" t="s">
        <v>2</v>
      </c>
      <c r="F524" s="1" t="s">
        <v>38</v>
      </c>
      <c r="G524" s="1">
        <v>3777</v>
      </c>
      <c r="H524" s="2">
        <v>41654</v>
      </c>
      <c r="I524" s="2">
        <v>42873</v>
      </c>
      <c r="J524" s="3">
        <v>13957</v>
      </c>
      <c r="K524" s="3">
        <v>22048</v>
      </c>
      <c r="L524" s="2">
        <v>44987</v>
      </c>
      <c r="M524" s="1">
        <f>Table1[[#This Row],[Pull Dte]]-Table1[[#This Row],[Mfg Dte]]</f>
        <v>3333</v>
      </c>
      <c r="N524" s="7">
        <f>Table1[[#This Row],[Ac Tot Cyc Num]]/Table1[[#This Row],[Days since on Ops Dte]]</f>
        <v>4.1875187518751877</v>
      </c>
      <c r="O524" s="7">
        <f>Table1[[#This Row],[Ac Tot Tme Num]]/Table1[[#This Row],[Days since on Ops Dte]]</f>
        <v>6.6150615061506155</v>
      </c>
      <c r="P524" s="1">
        <f ca="1">INT((TODAY()-H524)/365)</f>
        <v>9</v>
      </c>
      <c r="Q524" s="1" t="s">
        <v>83</v>
      </c>
    </row>
    <row r="525" spans="1:17" x14ac:dyDescent="0.2">
      <c r="A525" s="1" t="s">
        <v>2</v>
      </c>
      <c r="B525" s="1" t="s">
        <v>37</v>
      </c>
      <c r="C525" s="1">
        <v>739</v>
      </c>
      <c r="D525" s="1">
        <v>739</v>
      </c>
      <c r="E525" s="1" t="s">
        <v>2</v>
      </c>
      <c r="F525" s="1" t="s">
        <v>39</v>
      </c>
      <c r="G525" s="1">
        <v>3801</v>
      </c>
      <c r="H525" s="2">
        <v>41544</v>
      </c>
      <c r="I525" s="2">
        <v>41598</v>
      </c>
      <c r="J525" s="3">
        <v>11105</v>
      </c>
      <c r="K525" s="3">
        <v>28979</v>
      </c>
      <c r="L525" s="2">
        <v>44987</v>
      </c>
      <c r="M525" s="1">
        <f>Table1[[#This Row],[Pull Dte]]-Table1[[#This Row],[Mfg Dte]]</f>
        <v>3443</v>
      </c>
      <c r="N525" s="7">
        <f>Table1[[#This Row],[Ac Tot Cyc Num]]/Table1[[#This Row],[Days since on Ops Dte]]</f>
        <v>3.225384838803369</v>
      </c>
      <c r="O525" s="7">
        <f>Table1[[#This Row],[Ac Tot Tme Num]]/Table1[[#This Row],[Days since on Ops Dte]]</f>
        <v>8.4167876851582921</v>
      </c>
      <c r="P525" s="1">
        <f ca="1">INT((TODAY()-H525)/365)</f>
        <v>9</v>
      </c>
      <c r="Q525" s="1" t="s">
        <v>83</v>
      </c>
    </row>
    <row r="526" spans="1:17" x14ac:dyDescent="0.2">
      <c r="A526" s="1" t="s">
        <v>2</v>
      </c>
      <c r="B526" s="1" t="s">
        <v>37</v>
      </c>
      <c r="C526" s="1">
        <v>739</v>
      </c>
      <c r="D526" s="1">
        <v>739</v>
      </c>
      <c r="E526" s="1" t="s">
        <v>2</v>
      </c>
      <c r="F526" s="1" t="s">
        <v>39</v>
      </c>
      <c r="G526" s="1">
        <v>3802</v>
      </c>
      <c r="H526" s="2">
        <v>41550</v>
      </c>
      <c r="I526" s="2">
        <v>41578</v>
      </c>
      <c r="J526" s="3">
        <v>11582</v>
      </c>
      <c r="K526" s="3">
        <v>30014</v>
      </c>
      <c r="L526" s="2">
        <v>44987</v>
      </c>
      <c r="M526" s="1">
        <f>Table1[[#This Row],[Pull Dte]]-Table1[[#This Row],[Mfg Dte]]</f>
        <v>3437</v>
      </c>
      <c r="N526" s="7">
        <f>Table1[[#This Row],[Ac Tot Cyc Num]]/Table1[[#This Row],[Days since on Ops Dte]]</f>
        <v>3.3697992435263311</v>
      </c>
      <c r="O526" s="7">
        <f>Table1[[#This Row],[Ac Tot Tme Num]]/Table1[[#This Row],[Days since on Ops Dte]]</f>
        <v>8.7326156531859187</v>
      </c>
      <c r="P526" s="1">
        <f ca="1">INT((TODAY()-H526)/365)</f>
        <v>9</v>
      </c>
      <c r="Q526" s="1" t="s">
        <v>83</v>
      </c>
    </row>
    <row r="527" spans="1:17" x14ac:dyDescent="0.2">
      <c r="A527" s="1" t="s">
        <v>2</v>
      </c>
      <c r="B527" s="1" t="s">
        <v>37</v>
      </c>
      <c r="C527" s="1">
        <v>739</v>
      </c>
      <c r="D527" s="1">
        <v>739</v>
      </c>
      <c r="E527" s="1" t="s">
        <v>2</v>
      </c>
      <c r="F527" s="1" t="s">
        <v>39</v>
      </c>
      <c r="G527" s="1">
        <v>3803</v>
      </c>
      <c r="H527" s="2">
        <v>41557</v>
      </c>
      <c r="I527" s="2">
        <v>41579</v>
      </c>
      <c r="J527" s="3">
        <v>11595</v>
      </c>
      <c r="K527" s="3">
        <v>30181</v>
      </c>
      <c r="L527" s="2">
        <v>44987</v>
      </c>
      <c r="M527" s="1">
        <f>Table1[[#This Row],[Pull Dte]]-Table1[[#This Row],[Mfg Dte]]</f>
        <v>3430</v>
      </c>
      <c r="N527" s="7">
        <f>Table1[[#This Row],[Ac Tot Cyc Num]]/Table1[[#This Row],[Days since on Ops Dte]]</f>
        <v>3.380466472303207</v>
      </c>
      <c r="O527" s="7">
        <f>Table1[[#This Row],[Ac Tot Tme Num]]/Table1[[#This Row],[Days since on Ops Dte]]</f>
        <v>8.7991253644314877</v>
      </c>
      <c r="P527" s="1">
        <f ca="1">INT((TODAY()-H527)/365)</f>
        <v>9</v>
      </c>
      <c r="Q527" s="1" t="s">
        <v>83</v>
      </c>
    </row>
    <row r="528" spans="1:17" x14ac:dyDescent="0.2">
      <c r="A528" s="1" t="s">
        <v>2</v>
      </c>
      <c r="B528" s="1" t="s">
        <v>37</v>
      </c>
      <c r="C528" s="1">
        <v>739</v>
      </c>
      <c r="D528" s="1">
        <v>739</v>
      </c>
      <c r="E528" s="1" t="s">
        <v>2</v>
      </c>
      <c r="F528" s="1" t="s">
        <v>39</v>
      </c>
      <c r="G528" s="1">
        <v>3804</v>
      </c>
      <c r="H528" s="2">
        <v>41564</v>
      </c>
      <c r="I528" s="2">
        <v>41579</v>
      </c>
      <c r="J528" s="3">
        <v>11410</v>
      </c>
      <c r="K528" s="3">
        <v>30224</v>
      </c>
      <c r="L528" s="2">
        <v>44987</v>
      </c>
      <c r="M528" s="1">
        <f>Table1[[#This Row],[Pull Dte]]-Table1[[#This Row],[Mfg Dte]]</f>
        <v>3423</v>
      </c>
      <c r="N528" s="7">
        <f>Table1[[#This Row],[Ac Tot Cyc Num]]/Table1[[#This Row],[Days since on Ops Dte]]</f>
        <v>3.3333333333333335</v>
      </c>
      <c r="O528" s="7">
        <f>Table1[[#This Row],[Ac Tot Tme Num]]/Table1[[#This Row],[Days since on Ops Dte]]</f>
        <v>8.8296815658778858</v>
      </c>
      <c r="P528" s="1">
        <f ca="1">INT((TODAY()-H528)/365)</f>
        <v>9</v>
      </c>
      <c r="Q528" s="1" t="s">
        <v>83</v>
      </c>
    </row>
    <row r="529" spans="1:17" x14ac:dyDescent="0.2">
      <c r="A529" s="1" t="s">
        <v>2</v>
      </c>
      <c r="B529" s="1" t="s">
        <v>37</v>
      </c>
      <c r="C529" s="1">
        <v>739</v>
      </c>
      <c r="D529" s="1">
        <v>739</v>
      </c>
      <c r="E529" s="1" t="s">
        <v>2</v>
      </c>
      <c r="F529" s="1" t="s">
        <v>39</v>
      </c>
      <c r="G529" s="1">
        <v>3805</v>
      </c>
      <c r="H529" s="2">
        <v>41578</v>
      </c>
      <c r="I529" s="2">
        <v>41584</v>
      </c>
      <c r="J529" s="3">
        <v>11692</v>
      </c>
      <c r="K529" s="3">
        <v>30413</v>
      </c>
      <c r="L529" s="2">
        <v>44987</v>
      </c>
      <c r="M529" s="1">
        <f>Table1[[#This Row],[Pull Dte]]-Table1[[#This Row],[Mfg Dte]]</f>
        <v>3409</v>
      </c>
      <c r="N529" s="7">
        <f>Table1[[#This Row],[Ac Tot Cyc Num]]/Table1[[#This Row],[Days since on Ops Dte]]</f>
        <v>3.4297447931944851</v>
      </c>
      <c r="O529" s="7">
        <f>Table1[[#This Row],[Ac Tot Tme Num]]/Table1[[#This Row],[Days since on Ops Dte]]</f>
        <v>8.9213845702552064</v>
      </c>
      <c r="P529" s="1">
        <f ca="1">INT((TODAY()-H529)/365)</f>
        <v>9</v>
      </c>
      <c r="Q529" s="1" t="s">
        <v>83</v>
      </c>
    </row>
    <row r="530" spans="1:17" x14ac:dyDescent="0.2">
      <c r="A530" s="1" t="s">
        <v>2</v>
      </c>
      <c r="B530" s="1" t="s">
        <v>37</v>
      </c>
      <c r="C530" s="1">
        <v>739</v>
      </c>
      <c r="D530" s="1">
        <v>739</v>
      </c>
      <c r="E530" s="1" t="s">
        <v>2</v>
      </c>
      <c r="F530" s="1" t="s">
        <v>39</v>
      </c>
      <c r="G530" s="1">
        <v>3806</v>
      </c>
      <c r="H530" s="2">
        <v>41586</v>
      </c>
      <c r="I530" s="2">
        <v>41596</v>
      </c>
      <c r="J530" s="3">
        <v>11390</v>
      </c>
      <c r="K530" s="3">
        <v>29829</v>
      </c>
      <c r="L530" s="2">
        <v>44987</v>
      </c>
      <c r="M530" s="1">
        <f>Table1[[#This Row],[Pull Dte]]-Table1[[#This Row],[Mfg Dte]]</f>
        <v>3401</v>
      </c>
      <c r="N530" s="7">
        <f>Table1[[#This Row],[Ac Tot Cyc Num]]/Table1[[#This Row],[Days since on Ops Dte]]</f>
        <v>3.3490149955895325</v>
      </c>
      <c r="O530" s="7">
        <f>Table1[[#This Row],[Ac Tot Tme Num]]/Table1[[#This Row],[Days since on Ops Dte]]</f>
        <v>8.7706556895030872</v>
      </c>
      <c r="P530" s="1">
        <f ca="1">INT((TODAY()-H530)/365)</f>
        <v>9</v>
      </c>
      <c r="Q530" s="1" t="s">
        <v>83</v>
      </c>
    </row>
    <row r="531" spans="1:17" x14ac:dyDescent="0.2">
      <c r="A531" s="1" t="s">
        <v>2</v>
      </c>
      <c r="B531" s="1" t="s">
        <v>37</v>
      </c>
      <c r="C531" s="1">
        <v>739</v>
      </c>
      <c r="D531" s="1">
        <v>739</v>
      </c>
      <c r="E531" s="1" t="s">
        <v>2</v>
      </c>
      <c r="F531" s="1" t="s">
        <v>39</v>
      </c>
      <c r="G531" s="1">
        <v>3807</v>
      </c>
      <c r="H531" s="2">
        <v>41592</v>
      </c>
      <c r="I531" s="2">
        <v>41598</v>
      </c>
      <c r="J531" s="3">
        <v>11502</v>
      </c>
      <c r="K531" s="3">
        <v>29964</v>
      </c>
      <c r="L531" s="2">
        <v>44987</v>
      </c>
      <c r="M531" s="1">
        <f>Table1[[#This Row],[Pull Dte]]-Table1[[#This Row],[Mfg Dte]]</f>
        <v>3395</v>
      </c>
      <c r="N531" s="7">
        <f>Table1[[#This Row],[Ac Tot Cyc Num]]/Table1[[#This Row],[Days since on Ops Dte]]</f>
        <v>3.3879234167893961</v>
      </c>
      <c r="O531" s="7">
        <f>Table1[[#This Row],[Ac Tot Tme Num]]/Table1[[#This Row],[Days since on Ops Dte]]</f>
        <v>8.8259204712812966</v>
      </c>
      <c r="P531" s="1">
        <f ca="1">INT((TODAY()-H531)/365)</f>
        <v>9</v>
      </c>
      <c r="Q531" s="1" t="s">
        <v>83</v>
      </c>
    </row>
    <row r="532" spans="1:17" x14ac:dyDescent="0.2">
      <c r="A532" s="1" t="s">
        <v>2</v>
      </c>
      <c r="B532" s="1" t="s">
        <v>37</v>
      </c>
      <c r="C532" s="1">
        <v>739</v>
      </c>
      <c r="D532" s="1">
        <v>739</v>
      </c>
      <c r="E532" s="1" t="s">
        <v>2</v>
      </c>
      <c r="F532" s="1" t="s">
        <v>39</v>
      </c>
      <c r="G532" s="1">
        <v>3808</v>
      </c>
      <c r="H532" s="2">
        <v>41593</v>
      </c>
      <c r="I532" s="2">
        <v>41605</v>
      </c>
      <c r="J532" s="3">
        <v>11670</v>
      </c>
      <c r="K532" s="3">
        <v>30300</v>
      </c>
      <c r="L532" s="2">
        <v>44987</v>
      </c>
      <c r="M532" s="1">
        <f>Table1[[#This Row],[Pull Dte]]-Table1[[#This Row],[Mfg Dte]]</f>
        <v>3394</v>
      </c>
      <c r="N532" s="7">
        <f>Table1[[#This Row],[Ac Tot Cyc Num]]/Table1[[#This Row],[Days since on Ops Dte]]</f>
        <v>3.4384207424867412</v>
      </c>
      <c r="O532" s="7">
        <f>Table1[[#This Row],[Ac Tot Tme Num]]/Table1[[#This Row],[Days since on Ops Dte]]</f>
        <v>8.9275191514437235</v>
      </c>
      <c r="P532" s="1">
        <f ca="1">INT((TODAY()-H532)/365)</f>
        <v>9</v>
      </c>
      <c r="Q532" s="1" t="s">
        <v>83</v>
      </c>
    </row>
    <row r="533" spans="1:17" x14ac:dyDescent="0.2">
      <c r="A533" s="1" t="s">
        <v>2</v>
      </c>
      <c r="B533" s="1" t="s">
        <v>37</v>
      </c>
      <c r="C533" s="1">
        <v>739</v>
      </c>
      <c r="D533" s="1">
        <v>739</v>
      </c>
      <c r="E533" s="1" t="s">
        <v>2</v>
      </c>
      <c r="F533" s="1" t="s">
        <v>39</v>
      </c>
      <c r="G533" s="1">
        <v>3809</v>
      </c>
      <c r="H533" s="2">
        <v>41601</v>
      </c>
      <c r="I533" s="2">
        <v>41617</v>
      </c>
      <c r="J533" s="3">
        <v>11363</v>
      </c>
      <c r="K533" s="3">
        <v>29817</v>
      </c>
      <c r="L533" s="2">
        <v>44987</v>
      </c>
      <c r="M533" s="1">
        <f>Table1[[#This Row],[Pull Dte]]-Table1[[#This Row],[Mfg Dte]]</f>
        <v>3386</v>
      </c>
      <c r="N533" s="7">
        <f>Table1[[#This Row],[Ac Tot Cyc Num]]/Table1[[#This Row],[Days since on Ops Dte]]</f>
        <v>3.3558771411695214</v>
      </c>
      <c r="O533" s="7">
        <f>Table1[[#This Row],[Ac Tot Tme Num]]/Table1[[#This Row],[Days since on Ops Dte]]</f>
        <v>8.8059657412876557</v>
      </c>
      <c r="P533" s="1">
        <f ca="1">INT((TODAY()-H533)/365)</f>
        <v>9</v>
      </c>
      <c r="Q533" s="1" t="s">
        <v>83</v>
      </c>
    </row>
    <row r="534" spans="1:17" x14ac:dyDescent="0.2">
      <c r="A534" s="1" t="s">
        <v>2</v>
      </c>
      <c r="B534" s="1" t="s">
        <v>37</v>
      </c>
      <c r="C534" s="1">
        <v>739</v>
      </c>
      <c r="D534" s="1">
        <v>739</v>
      </c>
      <c r="E534" s="1" t="s">
        <v>2</v>
      </c>
      <c r="F534" s="1" t="s">
        <v>39</v>
      </c>
      <c r="G534" s="1">
        <v>3810</v>
      </c>
      <c r="H534" s="2">
        <v>41610</v>
      </c>
      <c r="I534" s="2">
        <v>41619</v>
      </c>
      <c r="J534" s="3">
        <v>11382</v>
      </c>
      <c r="K534" s="3">
        <v>30126</v>
      </c>
      <c r="L534" s="2">
        <v>44987</v>
      </c>
      <c r="M534" s="1">
        <f>Table1[[#This Row],[Pull Dte]]-Table1[[#This Row],[Mfg Dte]]</f>
        <v>3377</v>
      </c>
      <c r="N534" s="7">
        <f>Table1[[#This Row],[Ac Tot Cyc Num]]/Table1[[#This Row],[Days since on Ops Dte]]</f>
        <v>3.3704471424341129</v>
      </c>
      <c r="O534" s="7">
        <f>Table1[[#This Row],[Ac Tot Tme Num]]/Table1[[#This Row],[Days since on Ops Dte]]</f>
        <v>8.9209357417826478</v>
      </c>
      <c r="P534" s="1">
        <f ca="1">INT((TODAY()-H534)/365)</f>
        <v>9</v>
      </c>
      <c r="Q534" s="1" t="s">
        <v>83</v>
      </c>
    </row>
    <row r="535" spans="1:17" x14ac:dyDescent="0.2">
      <c r="A535" s="1" t="s">
        <v>2</v>
      </c>
      <c r="B535" s="1" t="s">
        <v>37</v>
      </c>
      <c r="C535" s="1">
        <v>739</v>
      </c>
      <c r="D535" s="1">
        <v>739</v>
      </c>
      <c r="E535" s="1" t="s">
        <v>2</v>
      </c>
      <c r="F535" s="1" t="s">
        <v>39</v>
      </c>
      <c r="G535" s="1">
        <v>3811</v>
      </c>
      <c r="H535" s="2">
        <v>41614</v>
      </c>
      <c r="I535" s="2">
        <v>41625</v>
      </c>
      <c r="J535" s="3">
        <v>11616</v>
      </c>
      <c r="K535" s="3">
        <v>30617</v>
      </c>
      <c r="L535" s="2">
        <v>44987</v>
      </c>
      <c r="M535" s="1">
        <f>Table1[[#This Row],[Pull Dte]]-Table1[[#This Row],[Mfg Dte]]</f>
        <v>3373</v>
      </c>
      <c r="N535" s="7">
        <f>Table1[[#This Row],[Ac Tot Cyc Num]]/Table1[[#This Row],[Days since on Ops Dte]]</f>
        <v>3.4438185591461608</v>
      </c>
      <c r="O535" s="7">
        <f>Table1[[#This Row],[Ac Tot Tme Num]]/Table1[[#This Row],[Days since on Ops Dte]]</f>
        <v>9.0770827156833676</v>
      </c>
      <c r="P535" s="1">
        <f ca="1">INT((TODAY()-H535)/365)</f>
        <v>9</v>
      </c>
      <c r="Q535" s="1" t="s">
        <v>83</v>
      </c>
    </row>
    <row r="536" spans="1:17" x14ac:dyDescent="0.2">
      <c r="A536" s="1" t="s">
        <v>2</v>
      </c>
      <c r="B536" s="1" t="s">
        <v>37</v>
      </c>
      <c r="C536" s="1">
        <v>739</v>
      </c>
      <c r="D536" s="1">
        <v>739</v>
      </c>
      <c r="E536" s="1" t="s">
        <v>2</v>
      </c>
      <c r="F536" s="1" t="s">
        <v>39</v>
      </c>
      <c r="G536" s="1">
        <v>3812</v>
      </c>
      <c r="H536" s="2">
        <v>41620</v>
      </c>
      <c r="I536" s="2">
        <v>41626</v>
      </c>
      <c r="J536" s="3">
        <v>11403</v>
      </c>
      <c r="K536" s="3">
        <v>29974</v>
      </c>
      <c r="L536" s="2">
        <v>44987</v>
      </c>
      <c r="M536" s="1">
        <f>Table1[[#This Row],[Pull Dte]]-Table1[[#This Row],[Mfg Dte]]</f>
        <v>3367</v>
      </c>
      <c r="N536" s="7">
        <f>Table1[[#This Row],[Ac Tot Cyc Num]]/Table1[[#This Row],[Days since on Ops Dte]]</f>
        <v>3.3866943866943866</v>
      </c>
      <c r="O536" s="7">
        <f>Table1[[#This Row],[Ac Tot Tme Num]]/Table1[[#This Row],[Days since on Ops Dte]]</f>
        <v>8.9022869022869031</v>
      </c>
      <c r="P536" s="1">
        <f ca="1">INT((TODAY()-H536)/365)</f>
        <v>9</v>
      </c>
      <c r="Q536" s="1" t="s">
        <v>83</v>
      </c>
    </row>
    <row r="537" spans="1:17" x14ac:dyDescent="0.2">
      <c r="A537" s="1" t="s">
        <v>2</v>
      </c>
      <c r="B537" s="1" t="s">
        <v>37</v>
      </c>
      <c r="C537" s="1">
        <v>739</v>
      </c>
      <c r="D537" s="1">
        <v>739</v>
      </c>
      <c r="E537" s="1" t="s">
        <v>2</v>
      </c>
      <c r="F537" s="1" t="s">
        <v>39</v>
      </c>
      <c r="G537" s="1">
        <v>3813</v>
      </c>
      <c r="H537" s="2">
        <v>41655</v>
      </c>
      <c r="I537" s="2">
        <v>41673</v>
      </c>
      <c r="J537" s="3">
        <v>11546</v>
      </c>
      <c r="K537" s="3">
        <v>29724</v>
      </c>
      <c r="L537" s="2">
        <v>44987</v>
      </c>
      <c r="M537" s="1">
        <f>Table1[[#This Row],[Pull Dte]]-Table1[[#This Row],[Mfg Dte]]</f>
        <v>3332</v>
      </c>
      <c r="N537" s="7">
        <f>Table1[[#This Row],[Ac Tot Cyc Num]]/Table1[[#This Row],[Days since on Ops Dte]]</f>
        <v>3.4651860744297718</v>
      </c>
      <c r="O537" s="7">
        <f>Table1[[#This Row],[Ac Tot Tme Num]]/Table1[[#This Row],[Days since on Ops Dte]]</f>
        <v>8.9207683073229287</v>
      </c>
      <c r="P537" s="1">
        <f ca="1">INT((TODAY()-H537)/365)</f>
        <v>9</v>
      </c>
      <c r="Q537" s="1" t="s">
        <v>83</v>
      </c>
    </row>
    <row r="538" spans="1:17" x14ac:dyDescent="0.2">
      <c r="A538" s="1" t="s">
        <v>2</v>
      </c>
      <c r="B538" s="1" t="s">
        <v>37</v>
      </c>
      <c r="C538" s="1">
        <v>739</v>
      </c>
      <c r="D538" s="1">
        <v>739</v>
      </c>
      <c r="E538" s="1" t="s">
        <v>2</v>
      </c>
      <c r="F538" s="1" t="s">
        <v>39</v>
      </c>
      <c r="G538" s="1">
        <v>3814</v>
      </c>
      <c r="H538" s="2">
        <v>41652</v>
      </c>
      <c r="I538" s="2">
        <v>41661</v>
      </c>
      <c r="J538" s="3">
        <v>11419</v>
      </c>
      <c r="K538" s="3">
        <v>29860</v>
      </c>
      <c r="L538" s="2">
        <v>44987</v>
      </c>
      <c r="M538" s="1">
        <f>Table1[[#This Row],[Pull Dte]]-Table1[[#This Row],[Mfg Dte]]</f>
        <v>3335</v>
      </c>
      <c r="N538" s="7">
        <f>Table1[[#This Row],[Ac Tot Cyc Num]]/Table1[[#This Row],[Days since on Ops Dte]]</f>
        <v>3.4239880059970016</v>
      </c>
      <c r="O538" s="7">
        <f>Table1[[#This Row],[Ac Tot Tme Num]]/Table1[[#This Row],[Days since on Ops Dte]]</f>
        <v>8.953523238380809</v>
      </c>
      <c r="P538" s="1">
        <f ca="1">INT((TODAY()-H538)/365)</f>
        <v>9</v>
      </c>
      <c r="Q538" s="1" t="s">
        <v>83</v>
      </c>
    </row>
    <row r="539" spans="1:17" x14ac:dyDescent="0.2">
      <c r="A539" s="1" t="s">
        <v>2</v>
      </c>
      <c r="B539" s="1" t="s">
        <v>37</v>
      </c>
      <c r="C539" s="1">
        <v>739</v>
      </c>
      <c r="D539" s="1">
        <v>739</v>
      </c>
      <c r="E539" s="1" t="s">
        <v>2</v>
      </c>
      <c r="F539" s="1" t="s">
        <v>39</v>
      </c>
      <c r="G539" s="1">
        <v>3815</v>
      </c>
      <c r="H539" s="2">
        <v>41675</v>
      </c>
      <c r="I539" s="2">
        <v>41682</v>
      </c>
      <c r="J539" s="3">
        <v>11280</v>
      </c>
      <c r="K539" s="3">
        <v>29508</v>
      </c>
      <c r="L539" s="2">
        <v>44987</v>
      </c>
      <c r="M539" s="1">
        <f>Table1[[#This Row],[Pull Dte]]-Table1[[#This Row],[Mfg Dte]]</f>
        <v>3312</v>
      </c>
      <c r="N539" s="7">
        <f>Table1[[#This Row],[Ac Tot Cyc Num]]/Table1[[#This Row],[Days since on Ops Dte]]</f>
        <v>3.4057971014492754</v>
      </c>
      <c r="O539" s="7">
        <f>Table1[[#This Row],[Ac Tot Tme Num]]/Table1[[#This Row],[Days since on Ops Dte]]</f>
        <v>8.9094202898550723</v>
      </c>
      <c r="P539" s="1">
        <f ca="1">INT((TODAY()-H539)/365)</f>
        <v>9</v>
      </c>
      <c r="Q539" s="1" t="s">
        <v>83</v>
      </c>
    </row>
    <row r="540" spans="1:17" x14ac:dyDescent="0.2">
      <c r="A540" s="1" t="s">
        <v>2</v>
      </c>
      <c r="B540" s="1" t="s">
        <v>37</v>
      </c>
      <c r="C540" s="1">
        <v>739</v>
      </c>
      <c r="D540" s="1">
        <v>739</v>
      </c>
      <c r="E540" s="1" t="s">
        <v>2</v>
      </c>
      <c r="F540" s="1" t="s">
        <v>39</v>
      </c>
      <c r="G540" s="1">
        <v>3816</v>
      </c>
      <c r="H540" s="2">
        <v>41688</v>
      </c>
      <c r="I540" s="2">
        <v>41694</v>
      </c>
      <c r="J540" s="3">
        <v>11197</v>
      </c>
      <c r="K540" s="3">
        <v>29457</v>
      </c>
      <c r="L540" s="2">
        <v>44987</v>
      </c>
      <c r="M540" s="1">
        <f>Table1[[#This Row],[Pull Dte]]-Table1[[#This Row],[Mfg Dte]]</f>
        <v>3299</v>
      </c>
      <c r="N540" s="7">
        <f>Table1[[#This Row],[Ac Tot Cyc Num]]/Table1[[#This Row],[Days since on Ops Dte]]</f>
        <v>3.3940588056986964</v>
      </c>
      <c r="O540" s="7">
        <f>Table1[[#This Row],[Ac Tot Tme Num]]/Table1[[#This Row],[Days since on Ops Dte]]</f>
        <v>8.9290694149742347</v>
      </c>
      <c r="P540" s="1">
        <f ca="1">INT((TODAY()-H540)/365)</f>
        <v>9</v>
      </c>
      <c r="Q540" s="1" t="s">
        <v>83</v>
      </c>
    </row>
    <row r="541" spans="1:17" x14ac:dyDescent="0.2">
      <c r="A541" s="1" t="s">
        <v>2</v>
      </c>
      <c r="B541" s="1" t="s">
        <v>37</v>
      </c>
      <c r="C541" s="1">
        <v>739</v>
      </c>
      <c r="D541" s="1">
        <v>739</v>
      </c>
      <c r="E541" s="1" t="s">
        <v>2</v>
      </c>
      <c r="F541" s="1" t="s">
        <v>39</v>
      </c>
      <c r="G541" s="1">
        <v>3817</v>
      </c>
      <c r="H541" s="2">
        <v>41715</v>
      </c>
      <c r="I541" s="2">
        <v>41724</v>
      </c>
      <c r="J541" s="3">
        <v>11346</v>
      </c>
      <c r="K541" s="3">
        <v>29483</v>
      </c>
      <c r="L541" s="2">
        <v>44987</v>
      </c>
      <c r="M541" s="1">
        <f>Table1[[#This Row],[Pull Dte]]-Table1[[#This Row],[Mfg Dte]]</f>
        <v>3272</v>
      </c>
      <c r="N541" s="7">
        <f>Table1[[#This Row],[Ac Tot Cyc Num]]/Table1[[#This Row],[Days since on Ops Dte]]</f>
        <v>3.46760391198044</v>
      </c>
      <c r="O541" s="7">
        <f>Table1[[#This Row],[Ac Tot Tme Num]]/Table1[[#This Row],[Days since on Ops Dte]]</f>
        <v>9.0106968215158929</v>
      </c>
      <c r="P541" s="1">
        <f ca="1">INT((TODAY()-H541)/365)</f>
        <v>9</v>
      </c>
      <c r="Q541" s="1" t="s">
        <v>83</v>
      </c>
    </row>
    <row r="542" spans="1:17" x14ac:dyDescent="0.2">
      <c r="A542" s="1" t="s">
        <v>2</v>
      </c>
      <c r="B542" s="1" t="s">
        <v>37</v>
      </c>
      <c r="C542" s="1">
        <v>739</v>
      </c>
      <c r="D542" s="1">
        <v>739</v>
      </c>
      <c r="E542" s="1" t="s">
        <v>2</v>
      </c>
      <c r="F542" s="1" t="s">
        <v>39</v>
      </c>
      <c r="G542" s="1">
        <v>3818</v>
      </c>
      <c r="H542" s="2">
        <v>41713</v>
      </c>
      <c r="I542" s="2">
        <v>41722</v>
      </c>
      <c r="J542" s="3">
        <v>11155</v>
      </c>
      <c r="K542" s="3">
        <v>29369</v>
      </c>
      <c r="L542" s="2">
        <v>44987</v>
      </c>
      <c r="M542" s="1">
        <f>Table1[[#This Row],[Pull Dte]]-Table1[[#This Row],[Mfg Dte]]</f>
        <v>3274</v>
      </c>
      <c r="N542" s="7">
        <f>Table1[[#This Row],[Ac Tot Cyc Num]]/Table1[[#This Row],[Days since on Ops Dte]]</f>
        <v>3.4071472205253515</v>
      </c>
      <c r="O542" s="7">
        <f>Table1[[#This Row],[Ac Tot Tme Num]]/Table1[[#This Row],[Days since on Ops Dte]]</f>
        <v>8.9703726328649971</v>
      </c>
      <c r="P542" s="1">
        <f ca="1">INT((TODAY()-H542)/365)</f>
        <v>9</v>
      </c>
      <c r="Q542" s="1" t="s">
        <v>83</v>
      </c>
    </row>
    <row r="543" spans="1:17" x14ac:dyDescent="0.2">
      <c r="A543" s="1" t="s">
        <v>2</v>
      </c>
      <c r="B543" s="1" t="s">
        <v>37</v>
      </c>
      <c r="C543" s="1">
        <v>739</v>
      </c>
      <c r="D543" s="1">
        <v>739</v>
      </c>
      <c r="E543" s="1" t="s">
        <v>2</v>
      </c>
      <c r="F543" s="1" t="s">
        <v>39</v>
      </c>
      <c r="G543" s="1">
        <v>3819</v>
      </c>
      <c r="H543" s="2">
        <v>41754</v>
      </c>
      <c r="I543" s="2">
        <v>41761</v>
      </c>
      <c r="J543" s="3">
        <v>11154</v>
      </c>
      <c r="K543" s="3">
        <v>29129</v>
      </c>
      <c r="L543" s="2">
        <v>44987</v>
      </c>
      <c r="M543" s="1">
        <f>Table1[[#This Row],[Pull Dte]]-Table1[[#This Row],[Mfg Dte]]</f>
        <v>3233</v>
      </c>
      <c r="N543" s="7">
        <f>Table1[[#This Row],[Ac Tot Cyc Num]]/Table1[[#This Row],[Days since on Ops Dte]]</f>
        <v>3.4500463965357255</v>
      </c>
      <c r="O543" s="7">
        <f>Table1[[#This Row],[Ac Tot Tme Num]]/Table1[[#This Row],[Days since on Ops Dte]]</f>
        <v>9.0098979276214042</v>
      </c>
      <c r="P543" s="1">
        <f ca="1">INT((TODAY()-H543)/365)</f>
        <v>8</v>
      </c>
      <c r="Q543" s="1" t="s">
        <v>83</v>
      </c>
    </row>
    <row r="544" spans="1:17" x14ac:dyDescent="0.2">
      <c r="A544" s="1" t="s">
        <v>2</v>
      </c>
      <c r="B544" s="1" t="s">
        <v>37</v>
      </c>
      <c r="C544" s="1">
        <v>739</v>
      </c>
      <c r="D544" s="1">
        <v>739</v>
      </c>
      <c r="E544" s="1" t="s">
        <v>2</v>
      </c>
      <c r="F544" s="1" t="s">
        <v>39</v>
      </c>
      <c r="G544" s="1">
        <v>3820</v>
      </c>
      <c r="H544" s="2">
        <v>41749</v>
      </c>
      <c r="I544" s="2">
        <v>41757</v>
      </c>
      <c r="J544" s="3">
        <v>11191</v>
      </c>
      <c r="K544" s="3">
        <v>28943</v>
      </c>
      <c r="L544" s="2">
        <v>44987</v>
      </c>
      <c r="M544" s="1">
        <f>Table1[[#This Row],[Pull Dte]]-Table1[[#This Row],[Mfg Dte]]</f>
        <v>3238</v>
      </c>
      <c r="N544" s="7">
        <f>Table1[[#This Row],[Ac Tot Cyc Num]]/Table1[[#This Row],[Days since on Ops Dte]]</f>
        <v>3.4561457689932058</v>
      </c>
      <c r="O544" s="7">
        <f>Table1[[#This Row],[Ac Tot Tme Num]]/Table1[[#This Row],[Days since on Ops Dte]]</f>
        <v>8.9385423100679429</v>
      </c>
      <c r="P544" s="1">
        <f ca="1">INT((TODAY()-H544)/365)</f>
        <v>8</v>
      </c>
      <c r="Q544" s="1" t="s">
        <v>83</v>
      </c>
    </row>
    <row r="545" spans="1:17" x14ac:dyDescent="0.2">
      <c r="A545" s="1" t="s">
        <v>2</v>
      </c>
      <c r="B545" s="1" t="s">
        <v>37</v>
      </c>
      <c r="C545" s="1">
        <v>739</v>
      </c>
      <c r="D545" s="1">
        <v>739</v>
      </c>
      <c r="E545" s="1" t="s">
        <v>2</v>
      </c>
      <c r="F545" s="1" t="s">
        <v>39</v>
      </c>
      <c r="G545" s="1">
        <v>3821</v>
      </c>
      <c r="H545" s="2">
        <v>41760</v>
      </c>
      <c r="I545" s="2">
        <v>41771</v>
      </c>
      <c r="J545" s="3">
        <v>11106</v>
      </c>
      <c r="K545" s="3">
        <v>28700</v>
      </c>
      <c r="L545" s="2">
        <v>44987</v>
      </c>
      <c r="M545" s="1">
        <f>Table1[[#This Row],[Pull Dte]]-Table1[[#This Row],[Mfg Dte]]</f>
        <v>3227</v>
      </c>
      <c r="N545" s="7">
        <f>Table1[[#This Row],[Ac Tot Cyc Num]]/Table1[[#This Row],[Days since on Ops Dte]]</f>
        <v>3.4415866129532073</v>
      </c>
      <c r="O545" s="7">
        <f>Table1[[#This Row],[Ac Tot Tme Num]]/Table1[[#This Row],[Days since on Ops Dte]]</f>
        <v>8.8937093275488071</v>
      </c>
      <c r="P545" s="1">
        <f ca="1">INT((TODAY()-H545)/365)</f>
        <v>8</v>
      </c>
      <c r="Q545" s="1" t="s">
        <v>83</v>
      </c>
    </row>
    <row r="546" spans="1:17" x14ac:dyDescent="0.2">
      <c r="A546" s="1" t="s">
        <v>2</v>
      </c>
      <c r="B546" s="1" t="s">
        <v>37</v>
      </c>
      <c r="C546" s="1">
        <v>739</v>
      </c>
      <c r="D546" s="1">
        <v>739</v>
      </c>
      <c r="E546" s="1" t="s">
        <v>2</v>
      </c>
      <c r="F546" s="1" t="s">
        <v>39</v>
      </c>
      <c r="G546" s="1">
        <v>3822</v>
      </c>
      <c r="H546" s="2">
        <v>41801</v>
      </c>
      <c r="I546" s="2">
        <v>41810</v>
      </c>
      <c r="J546" s="3">
        <v>10400</v>
      </c>
      <c r="K546" s="3">
        <v>27043</v>
      </c>
      <c r="L546" s="2">
        <v>44987</v>
      </c>
      <c r="M546" s="1">
        <f>Table1[[#This Row],[Pull Dte]]-Table1[[#This Row],[Mfg Dte]]</f>
        <v>3186</v>
      </c>
      <c r="N546" s="7">
        <f>Table1[[#This Row],[Ac Tot Cyc Num]]/Table1[[#This Row],[Days since on Ops Dte]]</f>
        <v>3.2642812303829252</v>
      </c>
      <c r="O546" s="7">
        <f>Table1[[#This Row],[Ac Tot Tme Num]]/Table1[[#This Row],[Days since on Ops Dte]]</f>
        <v>8.4880728185812924</v>
      </c>
      <c r="P546" s="1">
        <f ca="1">INT((TODAY()-H546)/365)</f>
        <v>8</v>
      </c>
      <c r="Q546" s="1" t="s">
        <v>83</v>
      </c>
    </row>
    <row r="547" spans="1:17" x14ac:dyDescent="0.2">
      <c r="A547" s="1" t="s">
        <v>2</v>
      </c>
      <c r="B547" s="1" t="s">
        <v>37</v>
      </c>
      <c r="C547" s="1">
        <v>739</v>
      </c>
      <c r="D547" s="1">
        <v>739</v>
      </c>
      <c r="E547" s="1" t="s">
        <v>2</v>
      </c>
      <c r="F547" s="1" t="s">
        <v>39</v>
      </c>
      <c r="G547" s="1">
        <v>3823</v>
      </c>
      <c r="H547" s="2">
        <v>41822</v>
      </c>
      <c r="I547" s="2">
        <v>41838</v>
      </c>
      <c r="J547" s="3">
        <v>10724</v>
      </c>
      <c r="K547" s="3">
        <v>27675</v>
      </c>
      <c r="L547" s="2">
        <v>44987</v>
      </c>
      <c r="M547" s="1">
        <f>Table1[[#This Row],[Pull Dte]]-Table1[[#This Row],[Mfg Dte]]</f>
        <v>3165</v>
      </c>
      <c r="N547" s="7">
        <f>Table1[[#This Row],[Ac Tot Cyc Num]]/Table1[[#This Row],[Days since on Ops Dte]]</f>
        <v>3.3883096366508689</v>
      </c>
      <c r="O547" s="7">
        <f>Table1[[#This Row],[Ac Tot Tme Num]]/Table1[[#This Row],[Days since on Ops Dte]]</f>
        <v>8.7440758293838865</v>
      </c>
      <c r="P547" s="1">
        <f ca="1">INT((TODAY()-H547)/365)</f>
        <v>8</v>
      </c>
      <c r="Q547" s="1" t="s">
        <v>83</v>
      </c>
    </row>
    <row r="548" spans="1:17" x14ac:dyDescent="0.2">
      <c r="A548" s="1" t="s">
        <v>2</v>
      </c>
      <c r="B548" s="1" t="s">
        <v>37</v>
      </c>
      <c r="C548" s="1">
        <v>739</v>
      </c>
      <c r="D548" s="1">
        <v>739</v>
      </c>
      <c r="E548" s="1" t="s">
        <v>2</v>
      </c>
      <c r="F548" s="1" t="s">
        <v>39</v>
      </c>
      <c r="G548" s="1">
        <v>3824</v>
      </c>
      <c r="H548" s="2">
        <v>41834</v>
      </c>
      <c r="I548" s="2">
        <v>41848</v>
      </c>
      <c r="J548" s="3">
        <v>10152</v>
      </c>
      <c r="K548" s="3">
        <v>26461</v>
      </c>
      <c r="L548" s="2">
        <v>44987</v>
      </c>
      <c r="M548" s="1">
        <f>Table1[[#This Row],[Pull Dte]]-Table1[[#This Row],[Mfg Dte]]</f>
        <v>3153</v>
      </c>
      <c r="N548" s="7">
        <f>Table1[[#This Row],[Ac Tot Cyc Num]]/Table1[[#This Row],[Days since on Ops Dte]]</f>
        <v>3.219790675547098</v>
      </c>
      <c r="O548" s="7">
        <f>Table1[[#This Row],[Ac Tot Tme Num]]/Table1[[#This Row],[Days since on Ops Dte]]</f>
        <v>8.3923247700602595</v>
      </c>
      <c r="P548" s="1">
        <f ca="1">INT((TODAY()-H548)/365)</f>
        <v>8</v>
      </c>
      <c r="Q548" s="1" t="s">
        <v>83</v>
      </c>
    </row>
    <row r="549" spans="1:17" x14ac:dyDescent="0.2">
      <c r="A549" s="1" t="s">
        <v>2</v>
      </c>
      <c r="B549" s="1" t="s">
        <v>37</v>
      </c>
      <c r="C549" s="1">
        <v>739</v>
      </c>
      <c r="D549" s="1">
        <v>739</v>
      </c>
      <c r="E549" s="1" t="s">
        <v>2</v>
      </c>
      <c r="F549" s="1" t="s">
        <v>39</v>
      </c>
      <c r="G549" s="1">
        <v>3825</v>
      </c>
      <c r="H549" s="2">
        <v>41850</v>
      </c>
      <c r="I549" s="2">
        <v>41866</v>
      </c>
      <c r="J549" s="3">
        <v>10477</v>
      </c>
      <c r="K549" s="3">
        <v>27224</v>
      </c>
      <c r="L549" s="2">
        <v>44987</v>
      </c>
      <c r="M549" s="1">
        <f>Table1[[#This Row],[Pull Dte]]-Table1[[#This Row],[Mfg Dte]]</f>
        <v>3137</v>
      </c>
      <c r="N549" s="7">
        <f>Table1[[#This Row],[Ac Tot Cyc Num]]/Table1[[#This Row],[Days since on Ops Dte]]</f>
        <v>3.3398151099776858</v>
      </c>
      <c r="O549" s="7">
        <f>Table1[[#This Row],[Ac Tot Tme Num]]/Table1[[#This Row],[Days since on Ops Dte]]</f>
        <v>8.6783551163532042</v>
      </c>
      <c r="P549" s="1">
        <f ca="1">INT((TODAY()-H549)/365)</f>
        <v>8</v>
      </c>
      <c r="Q549" s="1" t="s">
        <v>83</v>
      </c>
    </row>
    <row r="550" spans="1:17" x14ac:dyDescent="0.2">
      <c r="A550" s="1" t="s">
        <v>2</v>
      </c>
      <c r="B550" s="1" t="s">
        <v>37</v>
      </c>
      <c r="C550" s="1">
        <v>739</v>
      </c>
      <c r="D550" s="1">
        <v>739</v>
      </c>
      <c r="E550" s="1" t="s">
        <v>2</v>
      </c>
      <c r="F550" s="1" t="s">
        <v>39</v>
      </c>
      <c r="G550" s="1">
        <v>3826</v>
      </c>
      <c r="H550" s="2">
        <v>41859</v>
      </c>
      <c r="I550" s="2">
        <v>41872</v>
      </c>
      <c r="J550" s="3">
        <v>9971</v>
      </c>
      <c r="K550" s="3">
        <v>25910</v>
      </c>
      <c r="L550" s="2">
        <v>44987</v>
      </c>
      <c r="M550" s="1">
        <f>Table1[[#This Row],[Pull Dte]]-Table1[[#This Row],[Mfg Dte]]</f>
        <v>3128</v>
      </c>
      <c r="N550" s="7">
        <f>Table1[[#This Row],[Ac Tot Cyc Num]]/Table1[[#This Row],[Days since on Ops Dte]]</f>
        <v>3.1876598465473145</v>
      </c>
      <c r="O550" s="7">
        <f>Table1[[#This Row],[Ac Tot Tme Num]]/Table1[[#This Row],[Days since on Ops Dte]]</f>
        <v>8.2832480818414318</v>
      </c>
      <c r="P550" s="1">
        <f ca="1">INT((TODAY()-H550)/365)</f>
        <v>8</v>
      </c>
      <c r="Q550" s="1" t="s">
        <v>83</v>
      </c>
    </row>
    <row r="551" spans="1:17" x14ac:dyDescent="0.2">
      <c r="A551" s="1" t="s">
        <v>2</v>
      </c>
      <c r="B551" s="1" t="s">
        <v>37</v>
      </c>
      <c r="C551" s="1">
        <v>739</v>
      </c>
      <c r="D551" s="1">
        <v>739</v>
      </c>
      <c r="E551" s="1" t="s">
        <v>2</v>
      </c>
      <c r="F551" s="1" t="s">
        <v>39</v>
      </c>
      <c r="G551" s="1">
        <v>3827</v>
      </c>
      <c r="H551" s="2">
        <v>41882</v>
      </c>
      <c r="I551" s="2">
        <v>41894</v>
      </c>
      <c r="J551" s="3">
        <v>10416</v>
      </c>
      <c r="K551" s="3">
        <v>26767</v>
      </c>
      <c r="L551" s="2">
        <v>44987</v>
      </c>
      <c r="M551" s="1">
        <f>Table1[[#This Row],[Pull Dte]]-Table1[[#This Row],[Mfg Dte]]</f>
        <v>3105</v>
      </c>
      <c r="N551" s="7">
        <f>Table1[[#This Row],[Ac Tot Cyc Num]]/Table1[[#This Row],[Days since on Ops Dte]]</f>
        <v>3.3545893719806763</v>
      </c>
      <c r="O551" s="7">
        <f>Table1[[#This Row],[Ac Tot Tme Num]]/Table1[[#This Row],[Days since on Ops Dte]]</f>
        <v>8.6206119162640906</v>
      </c>
      <c r="P551" s="1">
        <f ca="1">INT((TODAY()-H551)/365)</f>
        <v>8</v>
      </c>
      <c r="Q551" s="1" t="s">
        <v>83</v>
      </c>
    </row>
    <row r="552" spans="1:17" x14ac:dyDescent="0.2">
      <c r="A552" s="1" t="s">
        <v>2</v>
      </c>
      <c r="B552" s="1" t="s">
        <v>37</v>
      </c>
      <c r="C552" s="1">
        <v>739</v>
      </c>
      <c r="D552" s="1">
        <v>739</v>
      </c>
      <c r="E552" s="1" t="s">
        <v>2</v>
      </c>
      <c r="F552" s="1" t="s">
        <v>39</v>
      </c>
      <c r="G552" s="1">
        <v>3828</v>
      </c>
      <c r="H552" s="2">
        <v>41924</v>
      </c>
      <c r="I552" s="2">
        <v>41934</v>
      </c>
      <c r="J552" s="3">
        <v>9553</v>
      </c>
      <c r="K552" s="3">
        <v>24739</v>
      </c>
      <c r="L552" s="2">
        <v>44987</v>
      </c>
      <c r="M552" s="1">
        <f>Table1[[#This Row],[Pull Dte]]-Table1[[#This Row],[Mfg Dte]]</f>
        <v>3063</v>
      </c>
      <c r="N552" s="7">
        <f>Table1[[#This Row],[Ac Tot Cyc Num]]/Table1[[#This Row],[Days since on Ops Dte]]</f>
        <v>3.1188377407770158</v>
      </c>
      <c r="O552" s="7">
        <f>Table1[[#This Row],[Ac Tot Tme Num]]/Table1[[#This Row],[Days since on Ops Dte]]</f>
        <v>8.0767221678093364</v>
      </c>
      <c r="P552" s="1">
        <f ca="1">INT((TODAY()-H552)/365)</f>
        <v>8</v>
      </c>
      <c r="Q552" s="1" t="s">
        <v>83</v>
      </c>
    </row>
    <row r="553" spans="1:17" x14ac:dyDescent="0.2">
      <c r="A553" s="1" t="s">
        <v>2</v>
      </c>
      <c r="B553" s="1" t="s">
        <v>37</v>
      </c>
      <c r="C553" s="1">
        <v>739</v>
      </c>
      <c r="D553" s="1">
        <v>739</v>
      </c>
      <c r="E553" s="1" t="s">
        <v>2</v>
      </c>
      <c r="F553" s="1" t="s">
        <v>39</v>
      </c>
      <c r="G553" s="1">
        <v>3829</v>
      </c>
      <c r="H553" s="2">
        <v>41957</v>
      </c>
      <c r="I553" s="2">
        <v>41965</v>
      </c>
      <c r="J553" s="3">
        <v>9917</v>
      </c>
      <c r="K553" s="3">
        <v>25623</v>
      </c>
      <c r="L553" s="2">
        <v>44987</v>
      </c>
      <c r="M553" s="1">
        <f>Table1[[#This Row],[Pull Dte]]-Table1[[#This Row],[Mfg Dte]]</f>
        <v>3030</v>
      </c>
      <c r="N553" s="7">
        <f>Table1[[#This Row],[Ac Tot Cyc Num]]/Table1[[#This Row],[Days since on Ops Dte]]</f>
        <v>3.272937293729373</v>
      </c>
      <c r="O553" s="7">
        <f>Table1[[#This Row],[Ac Tot Tme Num]]/Table1[[#This Row],[Days since on Ops Dte]]</f>
        <v>8.4564356435643564</v>
      </c>
      <c r="P553" s="1">
        <f ca="1">INT((TODAY()-H553)/365)</f>
        <v>8</v>
      </c>
      <c r="Q553" s="1" t="s">
        <v>83</v>
      </c>
    </row>
    <row r="554" spans="1:17" x14ac:dyDescent="0.2">
      <c r="A554" s="1" t="s">
        <v>2</v>
      </c>
      <c r="B554" s="1" t="s">
        <v>37</v>
      </c>
      <c r="C554" s="1">
        <v>739</v>
      </c>
      <c r="D554" s="1">
        <v>739</v>
      </c>
      <c r="E554" s="1" t="s">
        <v>2</v>
      </c>
      <c r="F554" s="1" t="s">
        <v>39</v>
      </c>
      <c r="G554" s="1">
        <v>3830</v>
      </c>
      <c r="H554" s="2">
        <v>41963</v>
      </c>
      <c r="I554" s="2">
        <v>41975</v>
      </c>
      <c r="J554" s="3">
        <v>9391</v>
      </c>
      <c r="K554" s="3">
        <v>24443</v>
      </c>
      <c r="L554" s="2">
        <v>44987</v>
      </c>
      <c r="M554" s="1">
        <f>Table1[[#This Row],[Pull Dte]]-Table1[[#This Row],[Mfg Dte]]</f>
        <v>3024</v>
      </c>
      <c r="N554" s="7">
        <f>Table1[[#This Row],[Ac Tot Cyc Num]]/Table1[[#This Row],[Days since on Ops Dte]]</f>
        <v>3.1054894179894181</v>
      </c>
      <c r="O554" s="7">
        <f>Table1[[#This Row],[Ac Tot Tme Num]]/Table1[[#This Row],[Days since on Ops Dte]]</f>
        <v>8.0830026455026456</v>
      </c>
      <c r="P554" s="1">
        <f ca="1">INT((TODAY()-H554)/365)</f>
        <v>8</v>
      </c>
      <c r="Q554" s="1" t="s">
        <v>83</v>
      </c>
    </row>
    <row r="555" spans="1:17" x14ac:dyDescent="0.2">
      <c r="A555" s="1" t="s">
        <v>2</v>
      </c>
      <c r="B555" s="1" t="s">
        <v>37</v>
      </c>
      <c r="C555" s="1">
        <v>739</v>
      </c>
      <c r="D555" s="1">
        <v>739</v>
      </c>
      <c r="E555" s="1" t="s">
        <v>2</v>
      </c>
      <c r="F555" s="1" t="s">
        <v>39</v>
      </c>
      <c r="G555" s="1">
        <v>3831</v>
      </c>
      <c r="H555" s="2">
        <v>41995</v>
      </c>
      <c r="I555" s="2">
        <v>42011</v>
      </c>
      <c r="J555" s="3">
        <v>9373</v>
      </c>
      <c r="K555" s="3">
        <v>24686</v>
      </c>
      <c r="L555" s="2">
        <v>44987</v>
      </c>
      <c r="M555" s="1">
        <f>Table1[[#This Row],[Pull Dte]]-Table1[[#This Row],[Mfg Dte]]</f>
        <v>2992</v>
      </c>
      <c r="N555" s="7">
        <f>Table1[[#This Row],[Ac Tot Cyc Num]]/Table1[[#This Row],[Days since on Ops Dte]]</f>
        <v>3.1326871657754012</v>
      </c>
      <c r="O555" s="7">
        <f>Table1[[#This Row],[Ac Tot Tme Num]]/Table1[[#This Row],[Days since on Ops Dte]]</f>
        <v>8.2506684491978604</v>
      </c>
      <c r="P555" s="1">
        <f ca="1">INT((TODAY()-H555)/365)</f>
        <v>8</v>
      </c>
      <c r="Q555" s="1" t="s">
        <v>83</v>
      </c>
    </row>
    <row r="556" spans="1:17" x14ac:dyDescent="0.2">
      <c r="A556" s="1" t="s">
        <v>2</v>
      </c>
      <c r="B556" s="1" t="s">
        <v>37</v>
      </c>
      <c r="C556" s="1">
        <v>739</v>
      </c>
      <c r="D556" s="1">
        <v>739</v>
      </c>
      <c r="E556" s="1" t="s">
        <v>2</v>
      </c>
      <c r="F556" s="1" t="s">
        <v>39</v>
      </c>
      <c r="G556" s="1">
        <v>3832</v>
      </c>
      <c r="H556" s="2">
        <v>42026</v>
      </c>
      <c r="I556" s="2">
        <v>42037</v>
      </c>
      <c r="J556" s="3">
        <v>10231</v>
      </c>
      <c r="K556" s="3">
        <v>26180</v>
      </c>
      <c r="L556" s="2">
        <v>44987</v>
      </c>
      <c r="M556" s="1">
        <f>Table1[[#This Row],[Pull Dte]]-Table1[[#This Row],[Mfg Dte]]</f>
        <v>2961</v>
      </c>
      <c r="N556" s="7">
        <f>Table1[[#This Row],[Ac Tot Cyc Num]]/Table1[[#This Row],[Days since on Ops Dte]]</f>
        <v>3.4552516041877746</v>
      </c>
      <c r="O556" s="7">
        <f>Table1[[#This Row],[Ac Tot Tme Num]]/Table1[[#This Row],[Days since on Ops Dte]]</f>
        <v>8.8416075650118202</v>
      </c>
      <c r="P556" s="1">
        <f ca="1">INT((TODAY()-H556)/365)</f>
        <v>8</v>
      </c>
      <c r="Q556" s="1" t="s">
        <v>83</v>
      </c>
    </row>
    <row r="557" spans="1:17" x14ac:dyDescent="0.2">
      <c r="A557" s="1" t="s">
        <v>2</v>
      </c>
      <c r="B557" s="1" t="s">
        <v>37</v>
      </c>
      <c r="C557" s="1">
        <v>739</v>
      </c>
      <c r="D557" s="1">
        <v>739</v>
      </c>
      <c r="E557" s="1" t="s">
        <v>2</v>
      </c>
      <c r="F557" s="1" t="s">
        <v>39</v>
      </c>
      <c r="G557" s="1">
        <v>3833</v>
      </c>
      <c r="H557" s="2">
        <v>42032</v>
      </c>
      <c r="I557" s="2">
        <v>42044</v>
      </c>
      <c r="J557" s="3">
        <v>9772</v>
      </c>
      <c r="K557" s="3">
        <v>24863</v>
      </c>
      <c r="L557" s="2">
        <v>44987</v>
      </c>
      <c r="M557" s="1">
        <f>Table1[[#This Row],[Pull Dte]]-Table1[[#This Row],[Mfg Dte]]</f>
        <v>2955</v>
      </c>
      <c r="N557" s="7">
        <f>Table1[[#This Row],[Ac Tot Cyc Num]]/Table1[[#This Row],[Days since on Ops Dte]]</f>
        <v>3.306937394247039</v>
      </c>
      <c r="O557" s="7">
        <f>Table1[[#This Row],[Ac Tot Tme Num]]/Table1[[#This Row],[Days since on Ops Dte]]</f>
        <v>8.413874788494077</v>
      </c>
      <c r="P557" s="1">
        <f ca="1">INT((TODAY()-H557)/365)</f>
        <v>8</v>
      </c>
      <c r="Q557" s="1" t="s">
        <v>83</v>
      </c>
    </row>
    <row r="558" spans="1:17" x14ac:dyDescent="0.2">
      <c r="A558" s="1" t="s">
        <v>2</v>
      </c>
      <c r="B558" s="1" t="s">
        <v>37</v>
      </c>
      <c r="C558" s="1">
        <v>739</v>
      </c>
      <c r="D558" s="1">
        <v>739</v>
      </c>
      <c r="E558" s="1" t="s">
        <v>2</v>
      </c>
      <c r="F558" s="1" t="s">
        <v>39</v>
      </c>
      <c r="G558" s="1">
        <v>3834</v>
      </c>
      <c r="H558" s="2">
        <v>42057</v>
      </c>
      <c r="I558" s="2">
        <v>42074</v>
      </c>
      <c r="J558" s="3">
        <v>10127</v>
      </c>
      <c r="K558" s="3">
        <v>26454</v>
      </c>
      <c r="L558" s="2">
        <v>44987</v>
      </c>
      <c r="M558" s="1">
        <f>Table1[[#This Row],[Pull Dte]]-Table1[[#This Row],[Mfg Dte]]</f>
        <v>2930</v>
      </c>
      <c r="N558" s="7">
        <f>Table1[[#This Row],[Ac Tot Cyc Num]]/Table1[[#This Row],[Days since on Ops Dte]]</f>
        <v>3.4563139931740614</v>
      </c>
      <c r="O558" s="7">
        <f>Table1[[#This Row],[Ac Tot Tme Num]]/Table1[[#This Row],[Days since on Ops Dte]]</f>
        <v>9.0286689419795216</v>
      </c>
      <c r="P558" s="1">
        <f ca="1">INT((TODAY()-H558)/365)</f>
        <v>8</v>
      </c>
      <c r="Q558" s="1" t="s">
        <v>83</v>
      </c>
    </row>
    <row r="559" spans="1:17" x14ac:dyDescent="0.2">
      <c r="A559" s="1" t="s">
        <v>2</v>
      </c>
      <c r="B559" s="1" t="s">
        <v>37</v>
      </c>
      <c r="C559" s="1">
        <v>739</v>
      </c>
      <c r="D559" s="1">
        <v>739</v>
      </c>
      <c r="E559" s="1" t="s">
        <v>2</v>
      </c>
      <c r="F559" s="1" t="s">
        <v>39</v>
      </c>
      <c r="G559" s="1">
        <v>3835</v>
      </c>
      <c r="H559" s="2">
        <v>42062</v>
      </c>
      <c r="I559" s="2">
        <v>42081</v>
      </c>
      <c r="J559" s="3">
        <v>9449</v>
      </c>
      <c r="K559" s="3">
        <v>24446</v>
      </c>
      <c r="L559" s="2">
        <v>44987</v>
      </c>
      <c r="M559" s="1">
        <f>Table1[[#This Row],[Pull Dte]]-Table1[[#This Row],[Mfg Dte]]</f>
        <v>2925</v>
      </c>
      <c r="N559" s="7">
        <f>Table1[[#This Row],[Ac Tot Cyc Num]]/Table1[[#This Row],[Days since on Ops Dte]]</f>
        <v>3.2304273504273504</v>
      </c>
      <c r="O559" s="7">
        <f>Table1[[#This Row],[Ac Tot Tme Num]]/Table1[[#This Row],[Days since on Ops Dte]]</f>
        <v>8.3576068376068378</v>
      </c>
      <c r="P559" s="1">
        <f ca="1">INT((TODAY()-H559)/365)</f>
        <v>8</v>
      </c>
      <c r="Q559" s="1" t="s">
        <v>83</v>
      </c>
    </row>
    <row r="560" spans="1:17" x14ac:dyDescent="0.2">
      <c r="A560" s="1" t="s">
        <v>2</v>
      </c>
      <c r="B560" s="1" t="s">
        <v>37</v>
      </c>
      <c r="C560" s="1">
        <v>739</v>
      </c>
      <c r="D560" s="1">
        <v>739</v>
      </c>
      <c r="E560" s="1" t="s">
        <v>2</v>
      </c>
      <c r="F560" s="1" t="s">
        <v>39</v>
      </c>
      <c r="G560" s="1">
        <v>3836</v>
      </c>
      <c r="H560" s="2">
        <v>42081</v>
      </c>
      <c r="I560" s="2">
        <v>42094</v>
      </c>
      <c r="J560" s="3">
        <v>9806</v>
      </c>
      <c r="K560" s="3">
        <v>25072</v>
      </c>
      <c r="L560" s="2">
        <v>44987</v>
      </c>
      <c r="M560" s="1">
        <f>Table1[[#This Row],[Pull Dte]]-Table1[[#This Row],[Mfg Dte]]</f>
        <v>2906</v>
      </c>
      <c r="N560" s="7">
        <f>Table1[[#This Row],[Ac Tot Cyc Num]]/Table1[[#This Row],[Days since on Ops Dte]]</f>
        <v>3.3743977976600137</v>
      </c>
      <c r="O560" s="7">
        <f>Table1[[#This Row],[Ac Tot Tme Num]]/Table1[[#This Row],[Days since on Ops Dte]]</f>
        <v>8.6276668960770824</v>
      </c>
      <c r="P560" s="1">
        <f ca="1">INT((TODAY()-H560)/365)</f>
        <v>8</v>
      </c>
      <c r="Q560" s="1" t="s">
        <v>83</v>
      </c>
    </row>
    <row r="561" spans="1:17" x14ac:dyDescent="0.2">
      <c r="A561" s="1" t="s">
        <v>2</v>
      </c>
      <c r="B561" s="1" t="s">
        <v>37</v>
      </c>
      <c r="C561" s="1">
        <v>739</v>
      </c>
      <c r="D561" s="1">
        <v>739</v>
      </c>
      <c r="E561" s="1" t="s">
        <v>2</v>
      </c>
      <c r="F561" s="1" t="s">
        <v>39</v>
      </c>
      <c r="G561" s="1">
        <v>3837</v>
      </c>
      <c r="H561" s="2">
        <v>42082</v>
      </c>
      <c r="I561" s="2">
        <v>42104</v>
      </c>
      <c r="J561" s="3">
        <v>9897</v>
      </c>
      <c r="K561" s="3">
        <v>25681</v>
      </c>
      <c r="L561" s="2">
        <v>44987</v>
      </c>
      <c r="M561" s="1">
        <f>Table1[[#This Row],[Pull Dte]]-Table1[[#This Row],[Mfg Dte]]</f>
        <v>2905</v>
      </c>
      <c r="N561" s="7">
        <f>Table1[[#This Row],[Ac Tot Cyc Num]]/Table1[[#This Row],[Days since on Ops Dte]]</f>
        <v>3.4068846815834766</v>
      </c>
      <c r="O561" s="7">
        <f>Table1[[#This Row],[Ac Tot Tme Num]]/Table1[[#This Row],[Days since on Ops Dte]]</f>
        <v>8.8402753872633397</v>
      </c>
      <c r="P561" s="1">
        <f ca="1">INT((TODAY()-H561)/365)</f>
        <v>8</v>
      </c>
      <c r="Q561" s="1" t="s">
        <v>83</v>
      </c>
    </row>
    <row r="562" spans="1:17" x14ac:dyDescent="0.2">
      <c r="A562" s="1" t="s">
        <v>2</v>
      </c>
      <c r="B562" s="1" t="s">
        <v>37</v>
      </c>
      <c r="C562" s="1">
        <v>739</v>
      </c>
      <c r="D562" s="1">
        <v>739</v>
      </c>
      <c r="E562" s="1" t="s">
        <v>2</v>
      </c>
      <c r="F562" s="1" t="s">
        <v>39</v>
      </c>
      <c r="G562" s="1">
        <v>3838</v>
      </c>
      <c r="H562" s="2">
        <v>42106</v>
      </c>
      <c r="I562" s="2">
        <v>42125</v>
      </c>
      <c r="J562" s="3">
        <v>9652</v>
      </c>
      <c r="K562" s="3">
        <v>24943</v>
      </c>
      <c r="L562" s="2">
        <v>44987</v>
      </c>
      <c r="M562" s="1">
        <f>Table1[[#This Row],[Pull Dte]]-Table1[[#This Row],[Mfg Dte]]</f>
        <v>2881</v>
      </c>
      <c r="N562" s="7">
        <f>Table1[[#This Row],[Ac Tot Cyc Num]]/Table1[[#This Row],[Days since on Ops Dte]]</f>
        <v>3.3502256161055191</v>
      </c>
      <c r="O562" s="7">
        <f>Table1[[#This Row],[Ac Tot Tme Num]]/Table1[[#This Row],[Days since on Ops Dte]]</f>
        <v>8.6577577230128426</v>
      </c>
      <c r="P562" s="1">
        <f ca="1">INT((TODAY()-H562)/365)</f>
        <v>7</v>
      </c>
      <c r="Q562" s="1" t="s">
        <v>83</v>
      </c>
    </row>
    <row r="563" spans="1:17" x14ac:dyDescent="0.2">
      <c r="A563" s="1" t="s">
        <v>2</v>
      </c>
      <c r="B563" s="1" t="s">
        <v>37</v>
      </c>
      <c r="C563" s="1">
        <v>739</v>
      </c>
      <c r="D563" s="1">
        <v>739</v>
      </c>
      <c r="E563" s="1" t="s">
        <v>2</v>
      </c>
      <c r="F563" s="1" t="s">
        <v>39</v>
      </c>
      <c r="G563" s="1">
        <v>3839</v>
      </c>
      <c r="H563" s="2">
        <v>42109</v>
      </c>
      <c r="I563" s="2">
        <v>42135</v>
      </c>
      <c r="J563" s="3">
        <v>9846</v>
      </c>
      <c r="K563" s="3">
        <v>25293</v>
      </c>
      <c r="L563" s="2">
        <v>44987</v>
      </c>
      <c r="M563" s="1">
        <f>Table1[[#This Row],[Pull Dte]]-Table1[[#This Row],[Mfg Dte]]</f>
        <v>2878</v>
      </c>
      <c r="N563" s="7">
        <f>Table1[[#This Row],[Ac Tot Cyc Num]]/Table1[[#This Row],[Days since on Ops Dte]]</f>
        <v>3.4211257817929117</v>
      </c>
      <c r="O563" s="7">
        <f>Table1[[#This Row],[Ac Tot Tme Num]]/Table1[[#This Row],[Days since on Ops Dte]]</f>
        <v>8.7883947185545512</v>
      </c>
      <c r="P563" s="1">
        <f ca="1">INT((TODAY()-H563)/365)</f>
        <v>7</v>
      </c>
      <c r="Q563" s="1" t="s">
        <v>83</v>
      </c>
    </row>
    <row r="564" spans="1:17" x14ac:dyDescent="0.2">
      <c r="A564" s="1" t="s">
        <v>2</v>
      </c>
      <c r="B564" s="1" t="s">
        <v>37</v>
      </c>
      <c r="C564" s="1">
        <v>739</v>
      </c>
      <c r="D564" s="1">
        <v>739</v>
      </c>
      <c r="E564" s="1" t="s">
        <v>2</v>
      </c>
      <c r="F564" s="1" t="s">
        <v>39</v>
      </c>
      <c r="G564" s="1">
        <v>3840</v>
      </c>
      <c r="H564" s="2">
        <v>42139</v>
      </c>
      <c r="I564" s="2">
        <v>42153</v>
      </c>
      <c r="J564" s="3">
        <v>9664</v>
      </c>
      <c r="K564" s="3">
        <v>24859</v>
      </c>
      <c r="L564" s="2">
        <v>44987</v>
      </c>
      <c r="M564" s="1">
        <f>Table1[[#This Row],[Pull Dte]]-Table1[[#This Row],[Mfg Dte]]</f>
        <v>2848</v>
      </c>
      <c r="N564" s="7">
        <f>Table1[[#This Row],[Ac Tot Cyc Num]]/Table1[[#This Row],[Days since on Ops Dte]]</f>
        <v>3.393258426966292</v>
      </c>
      <c r="O564" s="7">
        <f>Table1[[#This Row],[Ac Tot Tme Num]]/Table1[[#This Row],[Days since on Ops Dte]]</f>
        <v>8.7285814606741567</v>
      </c>
      <c r="P564" s="1">
        <f ca="1">INT((TODAY()-H564)/365)</f>
        <v>7</v>
      </c>
      <c r="Q564" s="1" t="s">
        <v>83</v>
      </c>
    </row>
    <row r="565" spans="1:17" x14ac:dyDescent="0.2">
      <c r="A565" s="1" t="s">
        <v>2</v>
      </c>
      <c r="B565" s="1" t="s">
        <v>37</v>
      </c>
      <c r="C565" s="1">
        <v>739</v>
      </c>
      <c r="D565" s="1">
        <v>739</v>
      </c>
      <c r="E565" s="1" t="s">
        <v>2</v>
      </c>
      <c r="F565" s="1" t="s">
        <v>39</v>
      </c>
      <c r="G565" s="1">
        <v>3841</v>
      </c>
      <c r="H565" s="2">
        <v>42173</v>
      </c>
      <c r="I565" s="2">
        <v>42185</v>
      </c>
      <c r="J565" s="3">
        <v>9454</v>
      </c>
      <c r="K565" s="3">
        <v>24280</v>
      </c>
      <c r="L565" s="2">
        <v>44987</v>
      </c>
      <c r="M565" s="1">
        <f>Table1[[#This Row],[Pull Dte]]-Table1[[#This Row],[Mfg Dte]]</f>
        <v>2814</v>
      </c>
      <c r="N565" s="7">
        <f>Table1[[#This Row],[Ac Tot Cyc Num]]/Table1[[#This Row],[Days since on Ops Dte]]</f>
        <v>3.359630419331912</v>
      </c>
      <c r="O565" s="7">
        <f>Table1[[#This Row],[Ac Tot Tme Num]]/Table1[[#This Row],[Days since on Ops Dte]]</f>
        <v>8.6282871357498223</v>
      </c>
      <c r="P565" s="1">
        <f ca="1">INT((TODAY()-H565)/365)</f>
        <v>7</v>
      </c>
      <c r="Q565" s="1" t="s">
        <v>83</v>
      </c>
    </row>
    <row r="566" spans="1:17" x14ac:dyDescent="0.2">
      <c r="A566" s="1" t="s">
        <v>2</v>
      </c>
      <c r="B566" s="1" t="s">
        <v>37</v>
      </c>
      <c r="C566" s="1">
        <v>739</v>
      </c>
      <c r="D566" s="1">
        <v>739</v>
      </c>
      <c r="E566" s="1" t="s">
        <v>2</v>
      </c>
      <c r="F566" s="1" t="s">
        <v>39</v>
      </c>
      <c r="G566" s="1">
        <v>3842</v>
      </c>
      <c r="H566" s="2">
        <v>42186</v>
      </c>
      <c r="I566" s="2">
        <v>42215</v>
      </c>
      <c r="J566" s="3">
        <v>9575</v>
      </c>
      <c r="K566" s="3">
        <v>24001</v>
      </c>
      <c r="L566" s="2">
        <v>44987</v>
      </c>
      <c r="M566" s="1">
        <f>Table1[[#This Row],[Pull Dte]]-Table1[[#This Row],[Mfg Dte]]</f>
        <v>2801</v>
      </c>
      <c r="N566" s="7">
        <f>Table1[[#This Row],[Ac Tot Cyc Num]]/Table1[[#This Row],[Days since on Ops Dte]]</f>
        <v>3.4184219921456624</v>
      </c>
      <c r="O566" s="7">
        <f>Table1[[#This Row],[Ac Tot Tme Num]]/Table1[[#This Row],[Days since on Ops Dte]]</f>
        <v>8.5687254551945742</v>
      </c>
      <c r="P566" s="1">
        <f ca="1">INT((TODAY()-H566)/365)</f>
        <v>7</v>
      </c>
      <c r="Q566" s="1" t="s">
        <v>83</v>
      </c>
    </row>
    <row r="567" spans="1:17" x14ac:dyDescent="0.2">
      <c r="A567" s="1" t="s">
        <v>2</v>
      </c>
      <c r="B567" s="1" t="s">
        <v>37</v>
      </c>
      <c r="C567" s="1">
        <v>739</v>
      </c>
      <c r="D567" s="1">
        <v>739</v>
      </c>
      <c r="E567" s="1" t="s">
        <v>2</v>
      </c>
      <c r="F567" s="1" t="s">
        <v>39</v>
      </c>
      <c r="G567" s="1">
        <v>3843</v>
      </c>
      <c r="H567" s="2">
        <v>42202</v>
      </c>
      <c r="I567" s="2">
        <v>42222</v>
      </c>
      <c r="J567" s="3">
        <v>9208</v>
      </c>
      <c r="K567" s="3">
        <v>23685</v>
      </c>
      <c r="L567" s="2">
        <v>44987</v>
      </c>
      <c r="M567" s="1">
        <f>Table1[[#This Row],[Pull Dte]]-Table1[[#This Row],[Mfg Dte]]</f>
        <v>2785</v>
      </c>
      <c r="N567" s="7">
        <f>Table1[[#This Row],[Ac Tot Cyc Num]]/Table1[[#This Row],[Days since on Ops Dte]]</f>
        <v>3.3062836624775582</v>
      </c>
      <c r="O567" s="7">
        <f>Table1[[#This Row],[Ac Tot Tme Num]]/Table1[[#This Row],[Days since on Ops Dte]]</f>
        <v>8.504488330341113</v>
      </c>
      <c r="P567" s="1">
        <f ca="1">INT((TODAY()-H567)/365)</f>
        <v>7</v>
      </c>
      <c r="Q567" s="1" t="s">
        <v>83</v>
      </c>
    </row>
    <row r="568" spans="1:17" x14ac:dyDescent="0.2">
      <c r="A568" s="1" t="s">
        <v>2</v>
      </c>
      <c r="B568" s="1" t="s">
        <v>37</v>
      </c>
      <c r="C568" s="1">
        <v>739</v>
      </c>
      <c r="D568" s="1">
        <v>739</v>
      </c>
      <c r="E568" s="1" t="s">
        <v>2</v>
      </c>
      <c r="F568" s="1" t="s">
        <v>39</v>
      </c>
      <c r="G568" s="1">
        <v>3844</v>
      </c>
      <c r="H568" s="2">
        <v>42220</v>
      </c>
      <c r="I568" s="2">
        <v>42234</v>
      </c>
      <c r="J568" s="3">
        <v>9352</v>
      </c>
      <c r="K568" s="3">
        <v>24226</v>
      </c>
      <c r="L568" s="2">
        <v>44987</v>
      </c>
      <c r="M568" s="1">
        <f>Table1[[#This Row],[Pull Dte]]-Table1[[#This Row],[Mfg Dte]]</f>
        <v>2767</v>
      </c>
      <c r="N568" s="7">
        <f>Table1[[#This Row],[Ac Tot Cyc Num]]/Table1[[#This Row],[Days since on Ops Dte]]</f>
        <v>3.379833754969281</v>
      </c>
      <c r="O568" s="7">
        <f>Table1[[#This Row],[Ac Tot Tme Num]]/Table1[[#This Row],[Days since on Ops Dte]]</f>
        <v>8.7553306830502358</v>
      </c>
      <c r="P568" s="1">
        <f ca="1">INT((TODAY()-H568)/365)</f>
        <v>7</v>
      </c>
      <c r="Q568" s="1" t="s">
        <v>83</v>
      </c>
    </row>
    <row r="569" spans="1:17" x14ac:dyDescent="0.2">
      <c r="A569" s="1" t="s">
        <v>2</v>
      </c>
      <c r="B569" s="1" t="s">
        <v>37</v>
      </c>
      <c r="C569" s="1">
        <v>739</v>
      </c>
      <c r="D569" s="1">
        <v>739</v>
      </c>
      <c r="E569" s="1" t="s">
        <v>2</v>
      </c>
      <c r="F569" s="1" t="s">
        <v>39</v>
      </c>
      <c r="G569" s="1">
        <v>3845</v>
      </c>
      <c r="H569" s="2">
        <v>42243</v>
      </c>
      <c r="I569" s="2">
        <v>42251</v>
      </c>
      <c r="J569" s="3">
        <v>9296</v>
      </c>
      <c r="K569" s="3">
        <v>23704</v>
      </c>
      <c r="L569" s="2">
        <v>44987</v>
      </c>
      <c r="M569" s="1">
        <f>Table1[[#This Row],[Pull Dte]]-Table1[[#This Row],[Mfg Dte]]</f>
        <v>2744</v>
      </c>
      <c r="N569" s="7">
        <f>Table1[[#This Row],[Ac Tot Cyc Num]]/Table1[[#This Row],[Days since on Ops Dte]]</f>
        <v>3.3877551020408165</v>
      </c>
      <c r="O569" s="7">
        <f>Table1[[#This Row],[Ac Tot Tme Num]]/Table1[[#This Row],[Days since on Ops Dte]]</f>
        <v>8.6384839650145775</v>
      </c>
      <c r="P569" s="1">
        <f ca="1">INT((TODAY()-H569)/365)</f>
        <v>7</v>
      </c>
      <c r="Q569" s="1" t="s">
        <v>83</v>
      </c>
    </row>
    <row r="570" spans="1:17" x14ac:dyDescent="0.2">
      <c r="A570" s="1" t="s">
        <v>2</v>
      </c>
      <c r="B570" s="1" t="s">
        <v>37</v>
      </c>
      <c r="C570" s="1">
        <v>739</v>
      </c>
      <c r="D570" s="1">
        <v>739</v>
      </c>
      <c r="E570" s="1" t="s">
        <v>2</v>
      </c>
      <c r="F570" s="1" t="s">
        <v>39</v>
      </c>
      <c r="G570" s="1">
        <v>3846</v>
      </c>
      <c r="H570" s="2">
        <v>42265</v>
      </c>
      <c r="I570" s="2">
        <v>42292</v>
      </c>
      <c r="J570" s="3">
        <v>9500</v>
      </c>
      <c r="K570" s="3">
        <v>23927</v>
      </c>
      <c r="L570" s="2">
        <v>44987</v>
      </c>
      <c r="M570" s="1">
        <f>Table1[[#This Row],[Pull Dte]]-Table1[[#This Row],[Mfg Dte]]</f>
        <v>2722</v>
      </c>
      <c r="N570" s="7">
        <f>Table1[[#This Row],[Ac Tot Cyc Num]]/Table1[[#This Row],[Days since on Ops Dte]]</f>
        <v>3.4900808229243205</v>
      </c>
      <c r="O570" s="7">
        <f>Table1[[#This Row],[Ac Tot Tme Num]]/Table1[[#This Row],[Days since on Ops Dte]]</f>
        <v>8.7902277736958112</v>
      </c>
      <c r="P570" s="1">
        <f ca="1">INT((TODAY()-H570)/365)</f>
        <v>7</v>
      </c>
      <c r="Q570" s="1" t="s">
        <v>83</v>
      </c>
    </row>
    <row r="571" spans="1:17" x14ac:dyDescent="0.2">
      <c r="A571" s="1" t="s">
        <v>2</v>
      </c>
      <c r="B571" s="1" t="s">
        <v>37</v>
      </c>
      <c r="C571" s="1">
        <v>739</v>
      </c>
      <c r="D571" s="1">
        <v>739</v>
      </c>
      <c r="E571" s="1" t="s">
        <v>2</v>
      </c>
      <c r="F571" s="1" t="s">
        <v>39</v>
      </c>
      <c r="G571" s="1">
        <v>3847</v>
      </c>
      <c r="H571" s="2">
        <v>42282</v>
      </c>
      <c r="I571" s="2">
        <v>42304</v>
      </c>
      <c r="J571" s="3">
        <v>9190</v>
      </c>
      <c r="K571" s="3">
        <v>23474</v>
      </c>
      <c r="L571" s="2">
        <v>44987</v>
      </c>
      <c r="M571" s="1">
        <f>Table1[[#This Row],[Pull Dte]]-Table1[[#This Row],[Mfg Dte]]</f>
        <v>2705</v>
      </c>
      <c r="N571" s="7">
        <f>Table1[[#This Row],[Ac Tot Cyc Num]]/Table1[[#This Row],[Days since on Ops Dte]]</f>
        <v>3.3974121996303142</v>
      </c>
      <c r="O571" s="7">
        <f>Table1[[#This Row],[Ac Tot Tme Num]]/Table1[[#This Row],[Days since on Ops Dte]]</f>
        <v>8.6780036968576706</v>
      </c>
      <c r="P571" s="1">
        <f ca="1">INT((TODAY()-H571)/365)</f>
        <v>7</v>
      </c>
      <c r="Q571" s="1" t="s">
        <v>83</v>
      </c>
    </row>
    <row r="572" spans="1:17" x14ac:dyDescent="0.2">
      <c r="A572" s="1" t="s">
        <v>2</v>
      </c>
      <c r="B572" s="1" t="s">
        <v>37</v>
      </c>
      <c r="C572" s="1">
        <v>739</v>
      </c>
      <c r="D572" s="1">
        <v>739</v>
      </c>
      <c r="E572" s="1" t="s">
        <v>2</v>
      </c>
      <c r="F572" s="1" t="s">
        <v>39</v>
      </c>
      <c r="G572" s="1">
        <v>3848</v>
      </c>
      <c r="H572" s="2">
        <v>42321</v>
      </c>
      <c r="I572" s="2">
        <v>42341</v>
      </c>
      <c r="J572" s="3">
        <v>8964</v>
      </c>
      <c r="K572" s="3">
        <v>22879</v>
      </c>
      <c r="L572" s="2">
        <v>44987</v>
      </c>
      <c r="M572" s="1">
        <f>Table1[[#This Row],[Pull Dte]]-Table1[[#This Row],[Mfg Dte]]</f>
        <v>2666</v>
      </c>
      <c r="N572" s="7">
        <f>Table1[[#This Row],[Ac Tot Cyc Num]]/Table1[[#This Row],[Days since on Ops Dte]]</f>
        <v>3.3623405851462866</v>
      </c>
      <c r="O572" s="7">
        <f>Table1[[#This Row],[Ac Tot Tme Num]]/Table1[[#This Row],[Days since on Ops Dte]]</f>
        <v>8.5817704426106527</v>
      </c>
      <c r="P572" s="1">
        <f ca="1">INT((TODAY()-H572)/365)</f>
        <v>7</v>
      </c>
      <c r="Q572" s="1" t="s">
        <v>83</v>
      </c>
    </row>
    <row r="573" spans="1:17" x14ac:dyDescent="0.2">
      <c r="A573" s="1" t="s">
        <v>2</v>
      </c>
      <c r="B573" s="1" t="s">
        <v>37</v>
      </c>
      <c r="C573" s="1">
        <v>739</v>
      </c>
      <c r="D573" s="1">
        <v>739</v>
      </c>
      <c r="E573" s="1" t="s">
        <v>2</v>
      </c>
      <c r="F573" s="1" t="s">
        <v>39</v>
      </c>
      <c r="G573" s="1">
        <v>3849</v>
      </c>
      <c r="H573" s="2">
        <v>42331</v>
      </c>
      <c r="I573" s="2">
        <v>42353</v>
      </c>
      <c r="J573" s="3">
        <v>9105</v>
      </c>
      <c r="K573" s="3">
        <v>23498</v>
      </c>
      <c r="L573" s="2">
        <v>44987</v>
      </c>
      <c r="M573" s="1">
        <f>Table1[[#This Row],[Pull Dte]]-Table1[[#This Row],[Mfg Dte]]</f>
        <v>2656</v>
      </c>
      <c r="N573" s="7">
        <f>Table1[[#This Row],[Ac Tot Cyc Num]]/Table1[[#This Row],[Days since on Ops Dte]]</f>
        <v>3.4280873493975905</v>
      </c>
      <c r="O573" s="7">
        <f>Table1[[#This Row],[Ac Tot Tme Num]]/Table1[[#This Row],[Days since on Ops Dte]]</f>
        <v>8.8471385542168672</v>
      </c>
      <c r="P573" s="1">
        <f ca="1">INT((TODAY()-H573)/365)</f>
        <v>7</v>
      </c>
      <c r="Q573" s="1" t="s">
        <v>83</v>
      </c>
    </row>
    <row r="574" spans="1:17" x14ac:dyDescent="0.2">
      <c r="A574" s="1" t="s">
        <v>2</v>
      </c>
      <c r="B574" s="1" t="s">
        <v>37</v>
      </c>
      <c r="C574" s="1">
        <v>739</v>
      </c>
      <c r="D574" s="1">
        <v>739</v>
      </c>
      <c r="E574" s="1" t="s">
        <v>2</v>
      </c>
      <c r="F574" s="1" t="s">
        <v>39</v>
      </c>
      <c r="G574" s="1">
        <v>3850</v>
      </c>
      <c r="H574" s="2">
        <v>42344</v>
      </c>
      <c r="I574" s="2">
        <v>42366</v>
      </c>
      <c r="J574" s="3">
        <v>9035</v>
      </c>
      <c r="K574" s="3">
        <v>23077</v>
      </c>
      <c r="L574" s="2">
        <v>44987</v>
      </c>
      <c r="M574" s="1">
        <f>Table1[[#This Row],[Pull Dte]]-Table1[[#This Row],[Mfg Dte]]</f>
        <v>2643</v>
      </c>
      <c r="N574" s="7">
        <f>Table1[[#This Row],[Ac Tot Cyc Num]]/Table1[[#This Row],[Days since on Ops Dte]]</f>
        <v>3.4184638668180098</v>
      </c>
      <c r="O574" s="7">
        <f>Table1[[#This Row],[Ac Tot Tme Num]]/Table1[[#This Row],[Days since on Ops Dte]]</f>
        <v>8.7313658721150205</v>
      </c>
      <c r="P574" s="1">
        <f ca="1">INT((TODAY()-H574)/365)</f>
        <v>7</v>
      </c>
      <c r="Q574" s="1" t="s">
        <v>83</v>
      </c>
    </row>
    <row r="575" spans="1:17" x14ac:dyDescent="0.2">
      <c r="A575" s="1" t="s">
        <v>2</v>
      </c>
      <c r="B575" s="1" t="s">
        <v>37</v>
      </c>
      <c r="C575" s="1">
        <v>739</v>
      </c>
      <c r="D575" s="1">
        <v>739</v>
      </c>
      <c r="E575" s="1" t="s">
        <v>2</v>
      </c>
      <c r="F575" s="1" t="s">
        <v>39</v>
      </c>
      <c r="G575" s="1">
        <v>3851</v>
      </c>
      <c r="H575" s="2">
        <v>42383</v>
      </c>
      <c r="I575" s="2">
        <v>42402</v>
      </c>
      <c r="J575" s="3">
        <v>8829</v>
      </c>
      <c r="K575" s="3">
        <v>22261</v>
      </c>
      <c r="L575" s="2">
        <v>44987</v>
      </c>
      <c r="M575" s="1">
        <f>Table1[[#This Row],[Pull Dte]]-Table1[[#This Row],[Mfg Dte]]</f>
        <v>2604</v>
      </c>
      <c r="N575" s="7">
        <f>Table1[[#This Row],[Ac Tot Cyc Num]]/Table1[[#This Row],[Days since on Ops Dte]]</f>
        <v>3.3905529953917051</v>
      </c>
      <c r="O575" s="7">
        <f>Table1[[#This Row],[Ac Tot Tme Num]]/Table1[[#This Row],[Days since on Ops Dte]]</f>
        <v>8.5487711213517663</v>
      </c>
      <c r="P575" s="1">
        <f ca="1">INT((TODAY()-H575)/365)</f>
        <v>7</v>
      </c>
      <c r="Q575" s="1" t="s">
        <v>83</v>
      </c>
    </row>
    <row r="576" spans="1:17" x14ac:dyDescent="0.2">
      <c r="A576" s="1" t="s">
        <v>2</v>
      </c>
      <c r="B576" s="1" t="s">
        <v>37</v>
      </c>
      <c r="C576" s="1">
        <v>739</v>
      </c>
      <c r="D576" s="1">
        <v>739</v>
      </c>
      <c r="E576" s="1" t="s">
        <v>2</v>
      </c>
      <c r="F576" s="1" t="s">
        <v>39</v>
      </c>
      <c r="G576" s="1">
        <v>3852</v>
      </c>
      <c r="H576" s="2">
        <v>42391</v>
      </c>
      <c r="I576" s="2">
        <v>42416</v>
      </c>
      <c r="J576" s="3">
        <v>8918</v>
      </c>
      <c r="K576" s="3">
        <v>22669</v>
      </c>
      <c r="L576" s="2">
        <v>44987</v>
      </c>
      <c r="M576" s="1">
        <f>Table1[[#This Row],[Pull Dte]]-Table1[[#This Row],[Mfg Dte]]</f>
        <v>2596</v>
      </c>
      <c r="N576" s="7">
        <f>Table1[[#This Row],[Ac Tot Cyc Num]]/Table1[[#This Row],[Days since on Ops Dte]]</f>
        <v>3.4352850539291215</v>
      </c>
      <c r="O576" s="7">
        <f>Table1[[#This Row],[Ac Tot Tme Num]]/Table1[[#This Row],[Days since on Ops Dte]]</f>
        <v>8.7322804314329741</v>
      </c>
      <c r="P576" s="1">
        <f ca="1">INT((TODAY()-H576)/365)</f>
        <v>7</v>
      </c>
      <c r="Q576" s="1" t="s">
        <v>83</v>
      </c>
    </row>
    <row r="577" spans="1:17" x14ac:dyDescent="0.2">
      <c r="A577" s="1" t="s">
        <v>2</v>
      </c>
      <c r="B577" s="1" t="s">
        <v>37</v>
      </c>
      <c r="C577" s="1">
        <v>739</v>
      </c>
      <c r="D577" s="1">
        <v>739</v>
      </c>
      <c r="E577" s="1" t="s">
        <v>2</v>
      </c>
      <c r="F577" s="1" t="s">
        <v>39</v>
      </c>
      <c r="G577" s="1">
        <v>3853</v>
      </c>
      <c r="H577" s="2">
        <v>42417</v>
      </c>
      <c r="I577" s="2">
        <v>42438</v>
      </c>
      <c r="J577" s="3">
        <v>8356</v>
      </c>
      <c r="K577" s="3">
        <v>22442</v>
      </c>
      <c r="L577" s="2">
        <v>44987</v>
      </c>
      <c r="M577" s="1">
        <f>Table1[[#This Row],[Pull Dte]]-Table1[[#This Row],[Mfg Dte]]</f>
        <v>2570</v>
      </c>
      <c r="N577" s="7">
        <f>Table1[[#This Row],[Ac Tot Cyc Num]]/Table1[[#This Row],[Days since on Ops Dte]]</f>
        <v>3.2513618677042802</v>
      </c>
      <c r="O577" s="7">
        <f>Table1[[#This Row],[Ac Tot Tme Num]]/Table1[[#This Row],[Days since on Ops Dte]]</f>
        <v>8.7322957198443572</v>
      </c>
      <c r="P577" s="1">
        <f ca="1">INT((TODAY()-H577)/365)</f>
        <v>7</v>
      </c>
      <c r="Q577" s="1" t="s">
        <v>83</v>
      </c>
    </row>
    <row r="578" spans="1:17" x14ac:dyDescent="0.2">
      <c r="A578" s="1" t="s">
        <v>2</v>
      </c>
      <c r="B578" s="1" t="s">
        <v>37</v>
      </c>
      <c r="C578" s="1">
        <v>739</v>
      </c>
      <c r="D578" s="1">
        <v>739</v>
      </c>
      <c r="E578" s="1" t="s">
        <v>2</v>
      </c>
      <c r="F578" s="1" t="s">
        <v>39</v>
      </c>
      <c r="G578" s="1">
        <v>3854</v>
      </c>
      <c r="H578" s="2">
        <v>42425</v>
      </c>
      <c r="I578" s="2">
        <v>42441</v>
      </c>
      <c r="J578" s="3">
        <v>8314</v>
      </c>
      <c r="K578" s="3">
        <v>22446</v>
      </c>
      <c r="L578" s="2">
        <v>44987</v>
      </c>
      <c r="M578" s="1">
        <f>Table1[[#This Row],[Pull Dte]]-Table1[[#This Row],[Mfg Dte]]</f>
        <v>2562</v>
      </c>
      <c r="N578" s="7">
        <f>Table1[[#This Row],[Ac Tot Cyc Num]]/Table1[[#This Row],[Days since on Ops Dte]]</f>
        <v>3.2451209992193597</v>
      </c>
      <c r="O578" s="7">
        <f>Table1[[#This Row],[Ac Tot Tme Num]]/Table1[[#This Row],[Days since on Ops Dte]]</f>
        <v>8.7611241217798597</v>
      </c>
      <c r="P578" s="1">
        <f ca="1">INT((TODAY()-H578)/365)</f>
        <v>7</v>
      </c>
      <c r="Q578" s="1" t="s">
        <v>83</v>
      </c>
    </row>
    <row r="579" spans="1:17" x14ac:dyDescent="0.2">
      <c r="A579" s="1" t="s">
        <v>2</v>
      </c>
      <c r="B579" s="1" t="s">
        <v>37</v>
      </c>
      <c r="C579" s="1">
        <v>739</v>
      </c>
      <c r="D579" s="1">
        <v>739</v>
      </c>
      <c r="E579" s="1" t="s">
        <v>2</v>
      </c>
      <c r="F579" s="1" t="s">
        <v>39</v>
      </c>
      <c r="G579" s="1">
        <v>3855</v>
      </c>
      <c r="H579" s="2">
        <v>42438</v>
      </c>
      <c r="I579" s="2">
        <v>42460</v>
      </c>
      <c r="J579" s="3">
        <v>8490</v>
      </c>
      <c r="K579" s="3">
        <v>22733</v>
      </c>
      <c r="L579" s="2">
        <v>44987</v>
      </c>
      <c r="M579" s="1">
        <f>Table1[[#This Row],[Pull Dte]]-Table1[[#This Row],[Mfg Dte]]</f>
        <v>2549</v>
      </c>
      <c r="N579" s="7">
        <f>Table1[[#This Row],[Ac Tot Cyc Num]]/Table1[[#This Row],[Days since on Ops Dte]]</f>
        <v>3.3307179285994506</v>
      </c>
      <c r="O579" s="7">
        <f>Table1[[#This Row],[Ac Tot Tme Num]]/Table1[[#This Row],[Days since on Ops Dte]]</f>
        <v>8.9183993723028632</v>
      </c>
      <c r="P579" s="1">
        <f ca="1">INT((TODAY()-H579)/365)</f>
        <v>7</v>
      </c>
      <c r="Q579" s="1" t="s">
        <v>83</v>
      </c>
    </row>
    <row r="580" spans="1:17" x14ac:dyDescent="0.2">
      <c r="A580" s="1" t="s">
        <v>2</v>
      </c>
      <c r="B580" s="1" t="s">
        <v>37</v>
      </c>
      <c r="C580" s="1">
        <v>739</v>
      </c>
      <c r="D580" s="1">
        <v>739</v>
      </c>
      <c r="E580" s="1" t="s">
        <v>2</v>
      </c>
      <c r="F580" s="1" t="s">
        <v>39</v>
      </c>
      <c r="G580" s="1">
        <v>3856</v>
      </c>
      <c r="H580" s="2">
        <v>42454</v>
      </c>
      <c r="I580" s="2">
        <v>42474</v>
      </c>
      <c r="J580" s="3">
        <v>8405</v>
      </c>
      <c r="K580" s="3">
        <v>22491</v>
      </c>
      <c r="L580" s="2">
        <v>44987</v>
      </c>
      <c r="M580" s="1">
        <f>Table1[[#This Row],[Pull Dte]]-Table1[[#This Row],[Mfg Dte]]</f>
        <v>2533</v>
      </c>
      <c r="N580" s="7">
        <f>Table1[[#This Row],[Ac Tot Cyc Num]]/Table1[[#This Row],[Days since on Ops Dte]]</f>
        <v>3.318199763126727</v>
      </c>
      <c r="O580" s="7">
        <f>Table1[[#This Row],[Ac Tot Tme Num]]/Table1[[#This Row],[Days since on Ops Dte]]</f>
        <v>8.8791946308724832</v>
      </c>
      <c r="P580" s="1">
        <f ca="1">INT((TODAY()-H580)/365)</f>
        <v>6</v>
      </c>
      <c r="Q580" s="1" t="s">
        <v>83</v>
      </c>
    </row>
    <row r="581" spans="1:17" x14ac:dyDescent="0.2">
      <c r="A581" s="1" t="s">
        <v>2</v>
      </c>
      <c r="B581" s="1" t="s">
        <v>37</v>
      </c>
      <c r="C581" s="1">
        <v>739</v>
      </c>
      <c r="D581" s="1">
        <v>739</v>
      </c>
      <c r="E581" s="1" t="s">
        <v>2</v>
      </c>
      <c r="F581" s="1" t="s">
        <v>39</v>
      </c>
      <c r="G581" s="1">
        <v>3857</v>
      </c>
      <c r="H581" s="2">
        <v>42463</v>
      </c>
      <c r="I581" s="2">
        <v>42487</v>
      </c>
      <c r="J581" s="3">
        <v>8446</v>
      </c>
      <c r="K581" s="3">
        <v>22632</v>
      </c>
      <c r="L581" s="2">
        <v>44987</v>
      </c>
      <c r="M581" s="1">
        <f>Table1[[#This Row],[Pull Dte]]-Table1[[#This Row],[Mfg Dte]]</f>
        <v>2524</v>
      </c>
      <c r="N581" s="7">
        <f>Table1[[#This Row],[Ac Tot Cyc Num]]/Table1[[#This Row],[Days since on Ops Dte]]</f>
        <v>3.3462757527733755</v>
      </c>
      <c r="O581" s="7">
        <f>Table1[[#This Row],[Ac Tot Tme Num]]/Table1[[#This Row],[Days since on Ops Dte]]</f>
        <v>8.9667194928684619</v>
      </c>
      <c r="P581" s="1">
        <f ca="1">INT((TODAY()-H581)/365)</f>
        <v>6</v>
      </c>
      <c r="Q581" s="1" t="s">
        <v>83</v>
      </c>
    </row>
    <row r="582" spans="1:17" x14ac:dyDescent="0.2">
      <c r="A582" s="1" t="s">
        <v>2</v>
      </c>
      <c r="B582" s="1" t="s">
        <v>37</v>
      </c>
      <c r="C582" s="1">
        <v>739</v>
      </c>
      <c r="D582" s="1">
        <v>739</v>
      </c>
      <c r="E582" s="1" t="s">
        <v>2</v>
      </c>
      <c r="F582" s="1" t="s">
        <v>39</v>
      </c>
      <c r="G582" s="1">
        <v>3858</v>
      </c>
      <c r="H582" s="2">
        <v>42481</v>
      </c>
      <c r="I582" s="2">
        <v>42501</v>
      </c>
      <c r="J582" s="3">
        <v>8270</v>
      </c>
      <c r="K582" s="3">
        <v>21911</v>
      </c>
      <c r="L582" s="2">
        <v>44987</v>
      </c>
      <c r="M582" s="1">
        <f>Table1[[#This Row],[Pull Dte]]-Table1[[#This Row],[Mfg Dte]]</f>
        <v>2506</v>
      </c>
      <c r="N582" s="7">
        <f>Table1[[#This Row],[Ac Tot Cyc Num]]/Table1[[#This Row],[Days since on Ops Dte]]</f>
        <v>3.3000798084596967</v>
      </c>
      <c r="O582" s="7">
        <f>Table1[[#This Row],[Ac Tot Tme Num]]/Table1[[#This Row],[Days since on Ops Dte]]</f>
        <v>8.7434158020750203</v>
      </c>
      <c r="P582" s="1">
        <f ca="1">INT((TODAY()-H582)/365)</f>
        <v>6</v>
      </c>
      <c r="Q582" s="1" t="s">
        <v>83</v>
      </c>
    </row>
    <row r="583" spans="1:17" x14ac:dyDescent="0.2">
      <c r="A583" s="1" t="s">
        <v>2</v>
      </c>
      <c r="B583" s="1" t="s">
        <v>37</v>
      </c>
      <c r="C583" s="1">
        <v>739</v>
      </c>
      <c r="D583" s="1">
        <v>739</v>
      </c>
      <c r="E583" s="1" t="s">
        <v>2</v>
      </c>
      <c r="F583" s="1" t="s">
        <v>39</v>
      </c>
      <c r="G583" s="1">
        <v>3859</v>
      </c>
      <c r="H583" s="2">
        <v>42496</v>
      </c>
      <c r="I583" s="2">
        <v>42516</v>
      </c>
      <c r="J583" s="3">
        <v>8256</v>
      </c>
      <c r="K583" s="3">
        <v>21907</v>
      </c>
      <c r="L583" s="2">
        <v>44987</v>
      </c>
      <c r="M583" s="1">
        <f>Table1[[#This Row],[Pull Dte]]-Table1[[#This Row],[Mfg Dte]]</f>
        <v>2491</v>
      </c>
      <c r="N583" s="7">
        <f>Table1[[#This Row],[Ac Tot Cyc Num]]/Table1[[#This Row],[Days since on Ops Dte]]</f>
        <v>3.3143315937374549</v>
      </c>
      <c r="O583" s="7">
        <f>Table1[[#This Row],[Ac Tot Tme Num]]/Table1[[#This Row],[Days since on Ops Dte]]</f>
        <v>8.794460056202329</v>
      </c>
      <c r="P583" s="1">
        <f ca="1">INT((TODAY()-H583)/365)</f>
        <v>6</v>
      </c>
      <c r="Q583" s="1" t="s">
        <v>83</v>
      </c>
    </row>
    <row r="584" spans="1:17" x14ac:dyDescent="0.2">
      <c r="A584" s="1" t="s">
        <v>2</v>
      </c>
      <c r="B584" s="1" t="s">
        <v>37</v>
      </c>
      <c r="C584" s="1">
        <v>739</v>
      </c>
      <c r="D584" s="1">
        <v>739</v>
      </c>
      <c r="E584" s="1" t="s">
        <v>2</v>
      </c>
      <c r="F584" s="1" t="s">
        <v>39</v>
      </c>
      <c r="G584" s="1">
        <v>3860</v>
      </c>
      <c r="H584" s="2">
        <v>42549</v>
      </c>
      <c r="I584" s="2">
        <v>42559</v>
      </c>
      <c r="J584" s="3">
        <v>7988</v>
      </c>
      <c r="K584" s="3">
        <v>21149</v>
      </c>
      <c r="L584" s="2">
        <v>44987</v>
      </c>
      <c r="M584" s="1">
        <f>Table1[[#This Row],[Pull Dte]]-Table1[[#This Row],[Mfg Dte]]</f>
        <v>2438</v>
      </c>
      <c r="N584" s="7">
        <f>Table1[[#This Row],[Ac Tot Cyc Num]]/Table1[[#This Row],[Days since on Ops Dte]]</f>
        <v>3.276456111566858</v>
      </c>
      <c r="O584" s="7">
        <f>Table1[[#This Row],[Ac Tot Tme Num]]/Table1[[#This Row],[Days since on Ops Dte]]</f>
        <v>8.67473338802297</v>
      </c>
      <c r="P584" s="1">
        <f ca="1">INT((TODAY()-H584)/365)</f>
        <v>6</v>
      </c>
      <c r="Q584" s="1" t="s">
        <v>83</v>
      </c>
    </row>
    <row r="585" spans="1:17" x14ac:dyDescent="0.2">
      <c r="A585" s="1" t="s">
        <v>2</v>
      </c>
      <c r="B585" s="1" t="s">
        <v>37</v>
      </c>
      <c r="C585" s="1">
        <v>739</v>
      </c>
      <c r="D585" s="1">
        <v>739</v>
      </c>
      <c r="E585" s="1" t="s">
        <v>2</v>
      </c>
      <c r="F585" s="1" t="s">
        <v>39</v>
      </c>
      <c r="G585" s="1">
        <v>3861</v>
      </c>
      <c r="H585" s="2">
        <v>42551</v>
      </c>
      <c r="I585" s="2">
        <v>42571</v>
      </c>
      <c r="J585" s="3">
        <v>8030</v>
      </c>
      <c r="K585" s="3">
        <v>21140</v>
      </c>
      <c r="L585" s="2">
        <v>44987</v>
      </c>
      <c r="M585" s="1">
        <f>Table1[[#This Row],[Pull Dte]]-Table1[[#This Row],[Mfg Dte]]</f>
        <v>2436</v>
      </c>
      <c r="N585" s="7">
        <f>Table1[[#This Row],[Ac Tot Cyc Num]]/Table1[[#This Row],[Days since on Ops Dte]]</f>
        <v>3.2963875205254514</v>
      </c>
      <c r="O585" s="7">
        <f>Table1[[#This Row],[Ac Tot Tme Num]]/Table1[[#This Row],[Days since on Ops Dte]]</f>
        <v>8.6781609195402307</v>
      </c>
      <c r="P585" s="1">
        <f ca="1">INT((TODAY()-H585)/365)</f>
        <v>6</v>
      </c>
      <c r="Q585" s="1" t="s">
        <v>83</v>
      </c>
    </row>
    <row r="586" spans="1:17" x14ac:dyDescent="0.2">
      <c r="A586" s="1" t="s">
        <v>2</v>
      </c>
      <c r="B586" s="1" t="s">
        <v>37</v>
      </c>
      <c r="C586" s="1">
        <v>739</v>
      </c>
      <c r="D586" s="1">
        <v>739</v>
      </c>
      <c r="E586" s="1" t="s">
        <v>2</v>
      </c>
      <c r="F586" s="1" t="s">
        <v>39</v>
      </c>
      <c r="G586" s="1">
        <v>3862</v>
      </c>
      <c r="H586" s="2">
        <v>42570</v>
      </c>
      <c r="I586" s="2">
        <v>42590</v>
      </c>
      <c r="J586" s="3">
        <v>7874</v>
      </c>
      <c r="K586" s="3">
        <v>20687</v>
      </c>
      <c r="L586" s="2">
        <v>44987</v>
      </c>
      <c r="M586" s="1">
        <f>Table1[[#This Row],[Pull Dte]]-Table1[[#This Row],[Mfg Dte]]</f>
        <v>2417</v>
      </c>
      <c r="N586" s="7">
        <f>Table1[[#This Row],[Ac Tot Cyc Num]]/Table1[[#This Row],[Days since on Ops Dte]]</f>
        <v>3.2577575506826646</v>
      </c>
      <c r="O586" s="7">
        <f>Table1[[#This Row],[Ac Tot Tme Num]]/Table1[[#This Row],[Days since on Ops Dte]]</f>
        <v>8.5589573851882506</v>
      </c>
      <c r="P586" s="1">
        <f ca="1">INT((TODAY()-H586)/365)</f>
        <v>6</v>
      </c>
      <c r="Q586" s="1" t="s">
        <v>83</v>
      </c>
    </row>
    <row r="587" spans="1:17" x14ac:dyDescent="0.2">
      <c r="A587" s="1" t="s">
        <v>2</v>
      </c>
      <c r="B587" s="1" t="s">
        <v>37</v>
      </c>
      <c r="C587" s="1">
        <v>739</v>
      </c>
      <c r="D587" s="1">
        <v>739</v>
      </c>
      <c r="E587" s="1" t="s">
        <v>2</v>
      </c>
      <c r="F587" s="1" t="s">
        <v>39</v>
      </c>
      <c r="G587" s="1">
        <v>3863</v>
      </c>
      <c r="H587" s="2">
        <v>42583</v>
      </c>
      <c r="I587" s="2">
        <v>42597</v>
      </c>
      <c r="J587" s="3">
        <v>7769</v>
      </c>
      <c r="K587" s="3">
        <v>20786</v>
      </c>
      <c r="L587" s="2">
        <v>44987</v>
      </c>
      <c r="M587" s="1">
        <f>Table1[[#This Row],[Pull Dte]]-Table1[[#This Row],[Mfg Dte]]</f>
        <v>2404</v>
      </c>
      <c r="N587" s="7">
        <f>Table1[[#This Row],[Ac Tot Cyc Num]]/Table1[[#This Row],[Days since on Ops Dte]]</f>
        <v>3.2316971713810316</v>
      </c>
      <c r="O587" s="7">
        <f>Table1[[#This Row],[Ac Tot Tme Num]]/Table1[[#This Row],[Days since on Ops Dte]]</f>
        <v>8.646422628951747</v>
      </c>
      <c r="P587" s="1">
        <f ca="1">INT((TODAY()-H587)/365)</f>
        <v>6</v>
      </c>
      <c r="Q587" s="1" t="s">
        <v>83</v>
      </c>
    </row>
    <row r="588" spans="1:17" x14ac:dyDescent="0.2">
      <c r="A588" s="1" t="s">
        <v>2</v>
      </c>
      <c r="B588" s="1" t="s">
        <v>37</v>
      </c>
      <c r="C588" s="1">
        <v>739</v>
      </c>
      <c r="D588" s="1">
        <v>739</v>
      </c>
      <c r="E588" s="1" t="s">
        <v>2</v>
      </c>
      <c r="F588" s="1" t="s">
        <v>39</v>
      </c>
      <c r="G588" s="1">
        <v>3864</v>
      </c>
      <c r="H588" s="2">
        <v>42601</v>
      </c>
      <c r="I588" s="2">
        <v>42608</v>
      </c>
      <c r="J588" s="3">
        <v>7947</v>
      </c>
      <c r="K588" s="3">
        <v>20610</v>
      </c>
      <c r="L588" s="2">
        <v>44987</v>
      </c>
      <c r="M588" s="1">
        <f>Table1[[#This Row],[Pull Dte]]-Table1[[#This Row],[Mfg Dte]]</f>
        <v>2386</v>
      </c>
      <c r="N588" s="7">
        <f>Table1[[#This Row],[Ac Tot Cyc Num]]/Table1[[#This Row],[Days since on Ops Dte]]</f>
        <v>3.3306789606035205</v>
      </c>
      <c r="O588" s="7">
        <f>Table1[[#This Row],[Ac Tot Tme Num]]/Table1[[#This Row],[Days since on Ops Dte]]</f>
        <v>8.6378876781223806</v>
      </c>
      <c r="P588" s="1">
        <f ca="1">INT((TODAY()-H588)/365)</f>
        <v>6</v>
      </c>
      <c r="Q588" s="1" t="s">
        <v>83</v>
      </c>
    </row>
    <row r="589" spans="1:17" x14ac:dyDescent="0.2">
      <c r="A589" s="1" t="s">
        <v>2</v>
      </c>
      <c r="B589" s="1" t="s">
        <v>37</v>
      </c>
      <c r="C589" s="1">
        <v>739</v>
      </c>
      <c r="D589" s="1">
        <v>739</v>
      </c>
      <c r="E589" s="1" t="s">
        <v>2</v>
      </c>
      <c r="F589" s="1" t="s">
        <v>39</v>
      </c>
      <c r="G589" s="1">
        <v>3865</v>
      </c>
      <c r="H589" s="2">
        <v>42615</v>
      </c>
      <c r="I589" s="2">
        <v>42629</v>
      </c>
      <c r="J589" s="3">
        <v>7702</v>
      </c>
      <c r="K589" s="3">
        <v>20265</v>
      </c>
      <c r="L589" s="2">
        <v>44987</v>
      </c>
      <c r="M589" s="1">
        <f>Table1[[#This Row],[Pull Dte]]-Table1[[#This Row],[Mfg Dte]]</f>
        <v>2372</v>
      </c>
      <c r="N589" s="7">
        <f>Table1[[#This Row],[Ac Tot Cyc Num]]/Table1[[#This Row],[Days since on Ops Dte]]</f>
        <v>3.2470489038785835</v>
      </c>
      <c r="O589" s="7">
        <f>Table1[[#This Row],[Ac Tot Tme Num]]/Table1[[#This Row],[Days since on Ops Dte]]</f>
        <v>8.5434232715008438</v>
      </c>
      <c r="P589" s="1">
        <f ca="1">INT((TODAY()-H589)/365)</f>
        <v>6</v>
      </c>
      <c r="Q589" s="1" t="s">
        <v>83</v>
      </c>
    </row>
    <row r="590" spans="1:17" x14ac:dyDescent="0.2">
      <c r="A590" s="1" t="s">
        <v>2</v>
      </c>
      <c r="B590" s="1" t="s">
        <v>37</v>
      </c>
      <c r="C590" s="1">
        <v>739</v>
      </c>
      <c r="D590" s="1">
        <v>739</v>
      </c>
      <c r="E590" s="1" t="s">
        <v>2</v>
      </c>
      <c r="F590" s="1" t="s">
        <v>39</v>
      </c>
      <c r="G590" s="1">
        <v>3866</v>
      </c>
      <c r="H590" s="2">
        <v>42644</v>
      </c>
      <c r="I590" s="2">
        <v>42662</v>
      </c>
      <c r="J590" s="3">
        <v>7589</v>
      </c>
      <c r="K590" s="3">
        <v>19862</v>
      </c>
      <c r="L590" s="2">
        <v>44987</v>
      </c>
      <c r="M590" s="1">
        <f>Table1[[#This Row],[Pull Dte]]-Table1[[#This Row],[Mfg Dte]]</f>
        <v>2343</v>
      </c>
      <c r="N590" s="7">
        <f>Table1[[#This Row],[Ac Tot Cyc Num]]/Table1[[#This Row],[Days since on Ops Dte]]</f>
        <v>3.2390098164746051</v>
      </c>
      <c r="O590" s="7">
        <f>Table1[[#This Row],[Ac Tot Tme Num]]/Table1[[#This Row],[Days since on Ops Dte]]</f>
        <v>8.4771660264618003</v>
      </c>
      <c r="P590" s="1">
        <f ca="1">INT((TODAY()-H590)/365)</f>
        <v>6</v>
      </c>
      <c r="Q590" s="1" t="s">
        <v>83</v>
      </c>
    </row>
    <row r="591" spans="1:17" x14ac:dyDescent="0.2">
      <c r="A591" s="1" t="s">
        <v>2</v>
      </c>
      <c r="B591" s="1" t="s">
        <v>37</v>
      </c>
      <c r="C591" s="1">
        <v>739</v>
      </c>
      <c r="D591" s="1">
        <v>739</v>
      </c>
      <c r="E591" s="1" t="s">
        <v>2</v>
      </c>
      <c r="F591" s="1" t="s">
        <v>39</v>
      </c>
      <c r="G591" s="1">
        <v>3867</v>
      </c>
      <c r="H591" s="2">
        <v>42675</v>
      </c>
      <c r="I591" s="2">
        <v>42682</v>
      </c>
      <c r="J591" s="3">
        <v>7327</v>
      </c>
      <c r="K591" s="3">
        <v>19165</v>
      </c>
      <c r="L591" s="2">
        <v>44987</v>
      </c>
      <c r="M591" s="1">
        <f>Table1[[#This Row],[Pull Dte]]-Table1[[#This Row],[Mfg Dte]]</f>
        <v>2312</v>
      </c>
      <c r="N591" s="7">
        <f>Table1[[#This Row],[Ac Tot Cyc Num]]/Table1[[#This Row],[Days since on Ops Dte]]</f>
        <v>3.1691176470588234</v>
      </c>
      <c r="O591" s="7">
        <f>Table1[[#This Row],[Ac Tot Tme Num]]/Table1[[#This Row],[Days since on Ops Dte]]</f>
        <v>8.289359861591695</v>
      </c>
      <c r="P591" s="1">
        <f ca="1">INT((TODAY()-H591)/365)</f>
        <v>6</v>
      </c>
      <c r="Q591" s="1" t="s">
        <v>83</v>
      </c>
    </row>
    <row r="592" spans="1:17" x14ac:dyDescent="0.2">
      <c r="A592" s="1" t="s">
        <v>2</v>
      </c>
      <c r="B592" s="1" t="s">
        <v>37</v>
      </c>
      <c r="C592" s="1">
        <v>739</v>
      </c>
      <c r="D592" s="1">
        <v>739</v>
      </c>
      <c r="E592" s="1" t="s">
        <v>2</v>
      </c>
      <c r="F592" s="1" t="s">
        <v>39</v>
      </c>
      <c r="G592" s="1">
        <v>3868</v>
      </c>
      <c r="H592" s="2">
        <v>42694</v>
      </c>
      <c r="I592" s="2">
        <v>42711</v>
      </c>
      <c r="J592" s="3">
        <v>7620</v>
      </c>
      <c r="K592" s="3">
        <v>20165</v>
      </c>
      <c r="L592" s="2">
        <v>44987</v>
      </c>
      <c r="M592" s="1">
        <f>Table1[[#This Row],[Pull Dte]]-Table1[[#This Row],[Mfg Dte]]</f>
        <v>2293</v>
      </c>
      <c r="N592" s="7">
        <f>Table1[[#This Row],[Ac Tot Cyc Num]]/Table1[[#This Row],[Days since on Ops Dte]]</f>
        <v>3.3231574356737896</v>
      </c>
      <c r="O592" s="7">
        <f>Table1[[#This Row],[Ac Tot Tme Num]]/Table1[[#This Row],[Days since on Ops Dte]]</f>
        <v>8.79415612734409</v>
      </c>
      <c r="P592" s="1">
        <f ca="1">INT((TODAY()-H592)/365)</f>
        <v>6</v>
      </c>
      <c r="Q592" s="1" t="s">
        <v>83</v>
      </c>
    </row>
    <row r="593" spans="1:17" x14ac:dyDescent="0.2">
      <c r="A593" s="1" t="s">
        <v>2</v>
      </c>
      <c r="B593" s="1" t="s">
        <v>37</v>
      </c>
      <c r="C593" s="1">
        <v>739</v>
      </c>
      <c r="D593" s="1">
        <v>739</v>
      </c>
      <c r="E593" s="1" t="s">
        <v>2</v>
      </c>
      <c r="F593" s="1" t="s">
        <v>39</v>
      </c>
      <c r="G593" s="1">
        <v>3869</v>
      </c>
      <c r="H593" s="2">
        <v>42726</v>
      </c>
      <c r="I593" s="2">
        <v>42740</v>
      </c>
      <c r="J593" s="3">
        <v>7475</v>
      </c>
      <c r="K593" s="3">
        <v>19273</v>
      </c>
      <c r="L593" s="2">
        <v>44987</v>
      </c>
      <c r="M593" s="1">
        <f>Table1[[#This Row],[Pull Dte]]-Table1[[#This Row],[Mfg Dte]]</f>
        <v>2261</v>
      </c>
      <c r="N593" s="7">
        <f>Table1[[#This Row],[Ac Tot Cyc Num]]/Table1[[#This Row],[Days since on Ops Dte]]</f>
        <v>3.3060592658115877</v>
      </c>
      <c r="O593" s="7">
        <f>Table1[[#This Row],[Ac Tot Tme Num]]/Table1[[#This Row],[Days since on Ops Dte]]</f>
        <v>8.5241043785935435</v>
      </c>
      <c r="P593" s="1">
        <f ca="1">INT((TODAY()-H593)/365)</f>
        <v>6</v>
      </c>
      <c r="Q593" s="1" t="s">
        <v>83</v>
      </c>
    </row>
    <row r="594" spans="1:17" x14ac:dyDescent="0.2">
      <c r="A594" s="1" t="s">
        <v>2</v>
      </c>
      <c r="B594" s="1" t="s">
        <v>37</v>
      </c>
      <c r="C594" s="1">
        <v>739</v>
      </c>
      <c r="D594" s="1">
        <v>739</v>
      </c>
      <c r="E594" s="1" t="s">
        <v>2</v>
      </c>
      <c r="F594" s="1" t="s">
        <v>39</v>
      </c>
      <c r="G594" s="1">
        <v>3870</v>
      </c>
      <c r="H594" s="2">
        <v>42749</v>
      </c>
      <c r="I594" s="2">
        <v>42766</v>
      </c>
      <c r="J594" s="3">
        <v>7613</v>
      </c>
      <c r="K594" s="3">
        <v>19801</v>
      </c>
      <c r="L594" s="2">
        <v>44987</v>
      </c>
      <c r="M594" s="1">
        <f>Table1[[#This Row],[Pull Dte]]-Table1[[#This Row],[Mfg Dte]]</f>
        <v>2238</v>
      </c>
      <c r="N594" s="7">
        <f>Table1[[#This Row],[Ac Tot Cyc Num]]/Table1[[#This Row],[Days since on Ops Dte]]</f>
        <v>3.401697944593387</v>
      </c>
      <c r="O594" s="7">
        <f>Table1[[#This Row],[Ac Tot Tme Num]]/Table1[[#This Row],[Days since on Ops Dte]]</f>
        <v>8.8476318141197492</v>
      </c>
      <c r="P594" s="1">
        <f ca="1">INT((TODAY()-H594)/365)</f>
        <v>6</v>
      </c>
      <c r="Q594" s="1" t="s">
        <v>83</v>
      </c>
    </row>
    <row r="595" spans="1:17" x14ac:dyDescent="0.2">
      <c r="A595" s="1" t="s">
        <v>2</v>
      </c>
      <c r="B595" s="1" t="s">
        <v>37</v>
      </c>
      <c r="C595" s="1">
        <v>739</v>
      </c>
      <c r="D595" s="1">
        <v>739</v>
      </c>
      <c r="E595" s="1" t="s">
        <v>2</v>
      </c>
      <c r="F595" s="1" t="s">
        <v>39</v>
      </c>
      <c r="G595" s="1">
        <v>3871</v>
      </c>
      <c r="H595" s="2">
        <v>42757</v>
      </c>
      <c r="I595" s="2">
        <v>42773</v>
      </c>
      <c r="J595" s="3">
        <v>7618</v>
      </c>
      <c r="K595" s="3">
        <v>19799</v>
      </c>
      <c r="L595" s="2">
        <v>44987</v>
      </c>
      <c r="M595" s="1">
        <f>Table1[[#This Row],[Pull Dte]]-Table1[[#This Row],[Mfg Dte]]</f>
        <v>2230</v>
      </c>
      <c r="N595" s="7">
        <f>Table1[[#This Row],[Ac Tot Cyc Num]]/Table1[[#This Row],[Days since on Ops Dte]]</f>
        <v>3.4161434977578473</v>
      </c>
      <c r="O595" s="7">
        <f>Table1[[#This Row],[Ac Tot Tme Num]]/Table1[[#This Row],[Days since on Ops Dte]]</f>
        <v>8.8784753363228699</v>
      </c>
      <c r="P595" s="1">
        <f ca="1">INT((TODAY()-H595)/365)</f>
        <v>6</v>
      </c>
      <c r="Q595" s="1" t="s">
        <v>83</v>
      </c>
    </row>
    <row r="596" spans="1:17" x14ac:dyDescent="0.2">
      <c r="A596" s="1" t="s">
        <v>2</v>
      </c>
      <c r="B596" s="1" t="s">
        <v>37</v>
      </c>
      <c r="C596" s="1">
        <v>739</v>
      </c>
      <c r="D596" s="1">
        <v>739</v>
      </c>
      <c r="E596" s="1" t="s">
        <v>2</v>
      </c>
      <c r="F596" s="1" t="s">
        <v>39</v>
      </c>
      <c r="G596" s="1">
        <v>3872</v>
      </c>
      <c r="H596" s="2">
        <v>42767</v>
      </c>
      <c r="I596" s="2">
        <v>42783</v>
      </c>
      <c r="J596" s="3">
        <v>7373</v>
      </c>
      <c r="K596" s="3">
        <v>18997</v>
      </c>
      <c r="L596" s="2">
        <v>44987</v>
      </c>
      <c r="M596" s="1">
        <f>Table1[[#This Row],[Pull Dte]]-Table1[[#This Row],[Mfg Dte]]</f>
        <v>2220</v>
      </c>
      <c r="N596" s="7">
        <f>Table1[[#This Row],[Ac Tot Cyc Num]]/Table1[[#This Row],[Days since on Ops Dte]]</f>
        <v>3.3211711711711711</v>
      </c>
      <c r="O596" s="7">
        <f>Table1[[#This Row],[Ac Tot Tme Num]]/Table1[[#This Row],[Days since on Ops Dte]]</f>
        <v>8.5572072072072078</v>
      </c>
      <c r="P596" s="1">
        <f ca="1">INT((TODAY()-H596)/365)</f>
        <v>6</v>
      </c>
      <c r="Q596" s="1" t="s">
        <v>83</v>
      </c>
    </row>
    <row r="597" spans="1:17" x14ac:dyDescent="0.2">
      <c r="A597" s="1" t="s">
        <v>2</v>
      </c>
      <c r="B597" s="1" t="s">
        <v>37</v>
      </c>
      <c r="C597" s="1">
        <v>739</v>
      </c>
      <c r="D597" s="1">
        <v>739</v>
      </c>
      <c r="E597" s="1" t="s">
        <v>2</v>
      </c>
      <c r="F597" s="1" t="s">
        <v>39</v>
      </c>
      <c r="G597" s="1">
        <v>3873</v>
      </c>
      <c r="H597" s="2">
        <v>42793</v>
      </c>
      <c r="I597" s="2">
        <v>42803</v>
      </c>
      <c r="J597" s="3">
        <v>7373</v>
      </c>
      <c r="K597" s="3">
        <v>18931</v>
      </c>
      <c r="L597" s="2">
        <v>44987</v>
      </c>
      <c r="M597" s="1">
        <f>Table1[[#This Row],[Pull Dte]]-Table1[[#This Row],[Mfg Dte]]</f>
        <v>2194</v>
      </c>
      <c r="N597" s="7">
        <f>Table1[[#This Row],[Ac Tot Cyc Num]]/Table1[[#This Row],[Days since on Ops Dte]]</f>
        <v>3.36052871467639</v>
      </c>
      <c r="O597" s="7">
        <f>Table1[[#This Row],[Ac Tot Tme Num]]/Table1[[#This Row],[Days since on Ops Dte]]</f>
        <v>8.6285323609845026</v>
      </c>
      <c r="P597" s="1">
        <f ca="1">INT((TODAY()-H597)/365)</f>
        <v>6</v>
      </c>
      <c r="Q597" s="1" t="s">
        <v>83</v>
      </c>
    </row>
    <row r="598" spans="1:17" x14ac:dyDescent="0.2">
      <c r="A598" s="1" t="s">
        <v>2</v>
      </c>
      <c r="B598" s="1" t="s">
        <v>37</v>
      </c>
      <c r="C598" s="1">
        <v>739</v>
      </c>
      <c r="D598" s="1">
        <v>739</v>
      </c>
      <c r="E598" s="1" t="s">
        <v>2</v>
      </c>
      <c r="F598" s="1" t="s">
        <v>39</v>
      </c>
      <c r="G598" s="1">
        <v>3874</v>
      </c>
      <c r="H598" s="2">
        <v>42797</v>
      </c>
      <c r="I598" s="2">
        <v>42811</v>
      </c>
      <c r="J598" s="3">
        <v>7433</v>
      </c>
      <c r="K598" s="3">
        <v>19405</v>
      </c>
      <c r="L598" s="2">
        <v>44987</v>
      </c>
      <c r="M598" s="1">
        <f>Table1[[#This Row],[Pull Dte]]-Table1[[#This Row],[Mfg Dte]]</f>
        <v>2190</v>
      </c>
      <c r="N598" s="7">
        <f>Table1[[#This Row],[Ac Tot Cyc Num]]/Table1[[#This Row],[Days since on Ops Dte]]</f>
        <v>3.3940639269406394</v>
      </c>
      <c r="O598" s="7">
        <f>Table1[[#This Row],[Ac Tot Tme Num]]/Table1[[#This Row],[Days since on Ops Dte]]</f>
        <v>8.8607305936073057</v>
      </c>
      <c r="P598" s="1">
        <f ca="1">INT((TODAY()-H598)/365)</f>
        <v>6</v>
      </c>
      <c r="Q598" s="1" t="s">
        <v>83</v>
      </c>
    </row>
    <row r="599" spans="1:17" x14ac:dyDescent="0.2">
      <c r="A599" s="1" t="s">
        <v>2</v>
      </c>
      <c r="B599" s="1" t="s">
        <v>37</v>
      </c>
      <c r="C599" s="1">
        <v>739</v>
      </c>
      <c r="D599" s="1">
        <v>739</v>
      </c>
      <c r="E599" s="1" t="s">
        <v>2</v>
      </c>
      <c r="F599" s="1" t="s">
        <v>39</v>
      </c>
      <c r="G599" s="1">
        <v>3875</v>
      </c>
      <c r="H599" s="2">
        <v>42805</v>
      </c>
      <c r="I599" s="2">
        <v>42828</v>
      </c>
      <c r="J599" s="3">
        <v>7187</v>
      </c>
      <c r="K599" s="3">
        <v>18850</v>
      </c>
      <c r="L599" s="2">
        <v>44987</v>
      </c>
      <c r="M599" s="1">
        <f>Table1[[#This Row],[Pull Dte]]-Table1[[#This Row],[Mfg Dte]]</f>
        <v>2182</v>
      </c>
      <c r="N599" s="7">
        <f>Table1[[#This Row],[Ac Tot Cyc Num]]/Table1[[#This Row],[Days since on Ops Dte]]</f>
        <v>3.2937671860678277</v>
      </c>
      <c r="O599" s="7">
        <f>Table1[[#This Row],[Ac Tot Tme Num]]/Table1[[#This Row],[Days since on Ops Dte]]</f>
        <v>8.6388634280476619</v>
      </c>
      <c r="P599" s="1">
        <f ca="1">INT((TODAY()-H599)/365)</f>
        <v>6</v>
      </c>
      <c r="Q599" s="1" t="s">
        <v>83</v>
      </c>
    </row>
    <row r="600" spans="1:17" x14ac:dyDescent="0.2">
      <c r="A600" s="1" t="s">
        <v>2</v>
      </c>
      <c r="B600" s="1" t="s">
        <v>37</v>
      </c>
      <c r="C600" s="1">
        <v>739</v>
      </c>
      <c r="D600" s="1">
        <v>739</v>
      </c>
      <c r="E600" s="1" t="s">
        <v>34</v>
      </c>
      <c r="F600" s="1" t="s">
        <v>39</v>
      </c>
      <c r="G600" s="1">
        <v>3876</v>
      </c>
      <c r="H600" s="2">
        <v>42831</v>
      </c>
      <c r="I600" s="2">
        <v>42842</v>
      </c>
      <c r="J600" s="3">
        <v>6827</v>
      </c>
      <c r="K600" s="3">
        <v>18408</v>
      </c>
      <c r="L600" s="2">
        <v>44987</v>
      </c>
      <c r="M600" s="1">
        <f>Table1[[#This Row],[Pull Dte]]-Table1[[#This Row],[Mfg Dte]]</f>
        <v>2156</v>
      </c>
      <c r="N600" s="7">
        <f>Table1[[#This Row],[Ac Tot Cyc Num]]/Table1[[#This Row],[Days since on Ops Dte]]</f>
        <v>3.1665120593692024</v>
      </c>
      <c r="O600" s="7">
        <f>Table1[[#This Row],[Ac Tot Tme Num]]/Table1[[#This Row],[Days since on Ops Dte]]</f>
        <v>8.538033395176253</v>
      </c>
      <c r="P600" s="1">
        <f ca="1">INT((TODAY()-H600)/365)</f>
        <v>5</v>
      </c>
      <c r="Q600" s="1" t="s">
        <v>83</v>
      </c>
    </row>
    <row r="601" spans="1:17" x14ac:dyDescent="0.2">
      <c r="A601" s="1" t="s">
        <v>2</v>
      </c>
      <c r="B601" s="1" t="s">
        <v>37</v>
      </c>
      <c r="C601" s="1">
        <v>739</v>
      </c>
      <c r="D601" s="1">
        <v>739</v>
      </c>
      <c r="E601" s="1" t="s">
        <v>34</v>
      </c>
      <c r="F601" s="1" t="s">
        <v>39</v>
      </c>
      <c r="G601" s="1">
        <v>3877</v>
      </c>
      <c r="H601" s="2">
        <v>42850</v>
      </c>
      <c r="I601" s="2">
        <v>42864</v>
      </c>
      <c r="J601" s="3">
        <v>6357</v>
      </c>
      <c r="K601" s="3">
        <v>17011</v>
      </c>
      <c r="L601" s="2">
        <v>44987</v>
      </c>
      <c r="M601" s="1">
        <f>Table1[[#This Row],[Pull Dte]]-Table1[[#This Row],[Mfg Dte]]</f>
        <v>2137</v>
      </c>
      <c r="N601" s="7">
        <f>Table1[[#This Row],[Ac Tot Cyc Num]]/Table1[[#This Row],[Days since on Ops Dte]]</f>
        <v>2.9747309312119796</v>
      </c>
      <c r="O601" s="7">
        <f>Table1[[#This Row],[Ac Tot Tme Num]]/Table1[[#This Row],[Days since on Ops Dte]]</f>
        <v>7.9602246139447823</v>
      </c>
      <c r="P601" s="1">
        <f ca="1">INT((TODAY()-H601)/365)</f>
        <v>5</v>
      </c>
      <c r="Q601" s="1" t="s">
        <v>83</v>
      </c>
    </row>
    <row r="602" spans="1:17" x14ac:dyDescent="0.2">
      <c r="A602" s="1" t="s">
        <v>2</v>
      </c>
      <c r="B602" s="1" t="s">
        <v>37</v>
      </c>
      <c r="C602" s="1">
        <v>739</v>
      </c>
      <c r="D602" s="1">
        <v>739</v>
      </c>
      <c r="E602" s="1" t="s">
        <v>34</v>
      </c>
      <c r="F602" s="1" t="s">
        <v>39</v>
      </c>
      <c r="G602" s="1">
        <v>3878</v>
      </c>
      <c r="H602" s="2">
        <v>42866</v>
      </c>
      <c r="I602" s="2">
        <v>42888</v>
      </c>
      <c r="J602" s="3">
        <v>6520</v>
      </c>
      <c r="K602" s="3">
        <v>17830</v>
      </c>
      <c r="L602" s="2">
        <v>44987</v>
      </c>
      <c r="M602" s="1">
        <f>Table1[[#This Row],[Pull Dte]]-Table1[[#This Row],[Mfg Dte]]</f>
        <v>2121</v>
      </c>
      <c r="N602" s="7">
        <f>Table1[[#This Row],[Ac Tot Cyc Num]]/Table1[[#This Row],[Days since on Ops Dte]]</f>
        <v>3.0740216878830742</v>
      </c>
      <c r="O602" s="7">
        <f>Table1[[#This Row],[Ac Tot Tme Num]]/Table1[[#This Row],[Days since on Ops Dte]]</f>
        <v>8.4064120697784066</v>
      </c>
      <c r="P602" s="1">
        <f ca="1">INT((TODAY()-H602)/365)</f>
        <v>5</v>
      </c>
      <c r="Q602" s="1" t="s">
        <v>83</v>
      </c>
    </row>
    <row r="603" spans="1:17" x14ac:dyDescent="0.2">
      <c r="A603" s="1" t="s">
        <v>2</v>
      </c>
      <c r="B603" s="1" t="s">
        <v>37</v>
      </c>
      <c r="C603" s="1">
        <v>739</v>
      </c>
      <c r="D603" s="1">
        <v>739</v>
      </c>
      <c r="E603" s="1" t="s">
        <v>34</v>
      </c>
      <c r="F603" s="1" t="s">
        <v>39</v>
      </c>
      <c r="G603" s="1">
        <v>3879</v>
      </c>
      <c r="H603" s="2">
        <v>42887</v>
      </c>
      <c r="I603" s="2">
        <v>42899</v>
      </c>
      <c r="J603" s="3">
        <v>6566</v>
      </c>
      <c r="K603" s="3">
        <v>17637</v>
      </c>
      <c r="L603" s="2">
        <v>44987</v>
      </c>
      <c r="M603" s="1">
        <f>Table1[[#This Row],[Pull Dte]]-Table1[[#This Row],[Mfg Dte]]</f>
        <v>2100</v>
      </c>
      <c r="N603" s="7">
        <f>Table1[[#This Row],[Ac Tot Cyc Num]]/Table1[[#This Row],[Days since on Ops Dte]]</f>
        <v>3.1266666666666665</v>
      </c>
      <c r="O603" s="7">
        <f>Table1[[#This Row],[Ac Tot Tme Num]]/Table1[[#This Row],[Days since on Ops Dte]]</f>
        <v>8.3985714285714277</v>
      </c>
      <c r="P603" s="1">
        <f ca="1">INT((TODAY()-H603)/365)</f>
        <v>5</v>
      </c>
      <c r="Q603" s="1" t="s">
        <v>83</v>
      </c>
    </row>
    <row r="604" spans="1:17" x14ac:dyDescent="0.2">
      <c r="A604" s="1" t="s">
        <v>2</v>
      </c>
      <c r="B604" s="1" t="s">
        <v>37</v>
      </c>
      <c r="C604" s="1">
        <v>739</v>
      </c>
      <c r="D604" s="1">
        <v>739</v>
      </c>
      <c r="E604" s="1" t="s">
        <v>34</v>
      </c>
      <c r="F604" s="1" t="s">
        <v>39</v>
      </c>
      <c r="G604" s="1">
        <v>3880</v>
      </c>
      <c r="H604" s="2">
        <v>42928</v>
      </c>
      <c r="I604" s="2">
        <v>42937</v>
      </c>
      <c r="J604" s="3">
        <v>6301</v>
      </c>
      <c r="K604" s="3">
        <v>16966</v>
      </c>
      <c r="L604" s="2">
        <v>44987</v>
      </c>
      <c r="M604" s="1">
        <f>Table1[[#This Row],[Pull Dte]]-Table1[[#This Row],[Mfg Dte]]</f>
        <v>2059</v>
      </c>
      <c r="N604" s="7">
        <f>Table1[[#This Row],[Ac Tot Cyc Num]]/Table1[[#This Row],[Days since on Ops Dte]]</f>
        <v>3.0602234094220497</v>
      </c>
      <c r="O604" s="7">
        <f>Table1[[#This Row],[Ac Tot Tme Num]]/Table1[[#This Row],[Days since on Ops Dte]]</f>
        <v>8.2399222923749385</v>
      </c>
      <c r="P604" s="1">
        <f ca="1">INT((TODAY()-H604)/365)</f>
        <v>5</v>
      </c>
      <c r="Q604" s="1" t="s">
        <v>83</v>
      </c>
    </row>
    <row r="605" spans="1:17" x14ac:dyDescent="0.2">
      <c r="A605" s="1" t="s">
        <v>2</v>
      </c>
      <c r="B605" s="1" t="s">
        <v>37</v>
      </c>
      <c r="C605" s="1">
        <v>739</v>
      </c>
      <c r="D605" s="1">
        <v>739</v>
      </c>
      <c r="E605" s="1" t="s">
        <v>34</v>
      </c>
      <c r="F605" s="1" t="s">
        <v>39</v>
      </c>
      <c r="G605" s="1">
        <v>3881</v>
      </c>
      <c r="H605" s="2">
        <v>42922</v>
      </c>
      <c r="I605" s="2">
        <v>42942</v>
      </c>
      <c r="J605" s="3">
        <v>6427</v>
      </c>
      <c r="K605" s="3">
        <v>17203</v>
      </c>
      <c r="L605" s="2">
        <v>44987</v>
      </c>
      <c r="M605" s="1">
        <f>Table1[[#This Row],[Pull Dte]]-Table1[[#This Row],[Mfg Dte]]</f>
        <v>2065</v>
      </c>
      <c r="N605" s="7">
        <f>Table1[[#This Row],[Ac Tot Cyc Num]]/Table1[[#This Row],[Days since on Ops Dte]]</f>
        <v>3.1123486682808719</v>
      </c>
      <c r="O605" s="7">
        <f>Table1[[#This Row],[Ac Tot Tme Num]]/Table1[[#This Row],[Days since on Ops Dte]]</f>
        <v>8.3307506053268767</v>
      </c>
      <c r="P605" s="1">
        <f ca="1">INT((TODAY()-H605)/365)</f>
        <v>5</v>
      </c>
      <c r="Q605" s="1" t="s">
        <v>83</v>
      </c>
    </row>
    <row r="606" spans="1:17" x14ac:dyDescent="0.2">
      <c r="A606" s="1" t="s">
        <v>2</v>
      </c>
      <c r="B606" s="1" t="s">
        <v>37</v>
      </c>
      <c r="C606" s="1">
        <v>739</v>
      </c>
      <c r="D606" s="1">
        <v>739</v>
      </c>
      <c r="E606" s="1" t="s">
        <v>34</v>
      </c>
      <c r="F606" s="1" t="s">
        <v>39</v>
      </c>
      <c r="G606" s="1">
        <v>3882</v>
      </c>
      <c r="H606" s="2">
        <v>42952</v>
      </c>
      <c r="I606" s="2">
        <v>42964</v>
      </c>
      <c r="J606" s="3">
        <v>5687</v>
      </c>
      <c r="K606" s="3">
        <v>15245</v>
      </c>
      <c r="L606" s="2">
        <v>44987</v>
      </c>
      <c r="M606" s="1">
        <f>Table1[[#This Row],[Pull Dte]]-Table1[[#This Row],[Mfg Dte]]</f>
        <v>2035</v>
      </c>
      <c r="N606" s="7">
        <f>Table1[[#This Row],[Ac Tot Cyc Num]]/Table1[[#This Row],[Days since on Ops Dte]]</f>
        <v>2.7945945945945945</v>
      </c>
      <c r="O606" s="7">
        <f>Table1[[#This Row],[Ac Tot Tme Num]]/Table1[[#This Row],[Days since on Ops Dte]]</f>
        <v>7.4914004914004915</v>
      </c>
      <c r="P606" s="1">
        <f ca="1">INT((TODAY()-H606)/365)</f>
        <v>5</v>
      </c>
      <c r="Q606" s="1" t="s">
        <v>83</v>
      </c>
    </row>
    <row r="607" spans="1:17" x14ac:dyDescent="0.2">
      <c r="A607" s="1" t="s">
        <v>2</v>
      </c>
      <c r="B607" s="1" t="s">
        <v>37</v>
      </c>
      <c r="C607" s="1">
        <v>739</v>
      </c>
      <c r="D607" s="1">
        <v>739</v>
      </c>
      <c r="E607" s="1" t="s">
        <v>34</v>
      </c>
      <c r="F607" s="1" t="s">
        <v>39</v>
      </c>
      <c r="G607" s="1">
        <v>3883</v>
      </c>
      <c r="H607" s="2">
        <v>42960</v>
      </c>
      <c r="I607" s="2">
        <v>42975</v>
      </c>
      <c r="J607" s="3">
        <v>6001</v>
      </c>
      <c r="K607" s="3">
        <v>16469</v>
      </c>
      <c r="L607" s="2">
        <v>44987</v>
      </c>
      <c r="M607" s="1">
        <f>Table1[[#This Row],[Pull Dte]]-Table1[[#This Row],[Mfg Dte]]</f>
        <v>2027</v>
      </c>
      <c r="N607" s="7">
        <f>Table1[[#This Row],[Ac Tot Cyc Num]]/Table1[[#This Row],[Days since on Ops Dte]]</f>
        <v>2.9605328071040948</v>
      </c>
      <c r="O607" s="7">
        <f>Table1[[#This Row],[Ac Tot Tme Num]]/Table1[[#This Row],[Days since on Ops Dte]]</f>
        <v>8.1248149975333011</v>
      </c>
      <c r="P607" s="1">
        <f ca="1">INT((TODAY()-H607)/365)</f>
        <v>5</v>
      </c>
      <c r="Q607" s="1" t="s">
        <v>83</v>
      </c>
    </row>
    <row r="608" spans="1:17" x14ac:dyDescent="0.2">
      <c r="A608" s="1" t="s">
        <v>2</v>
      </c>
      <c r="B608" s="1" t="s">
        <v>37</v>
      </c>
      <c r="C608" s="1">
        <v>739</v>
      </c>
      <c r="D608" s="1">
        <v>739</v>
      </c>
      <c r="E608" s="1" t="s">
        <v>34</v>
      </c>
      <c r="F608" s="1" t="s">
        <v>39</v>
      </c>
      <c r="G608" s="1">
        <v>3884</v>
      </c>
      <c r="H608" s="2">
        <v>42978</v>
      </c>
      <c r="I608" s="2">
        <v>42989</v>
      </c>
      <c r="J608" s="3">
        <v>6142</v>
      </c>
      <c r="K608" s="3">
        <v>16858</v>
      </c>
      <c r="L608" s="2">
        <v>44987</v>
      </c>
      <c r="M608" s="1">
        <f>Table1[[#This Row],[Pull Dte]]-Table1[[#This Row],[Mfg Dte]]</f>
        <v>2009</v>
      </c>
      <c r="N608" s="7">
        <f>Table1[[#This Row],[Ac Tot Cyc Num]]/Table1[[#This Row],[Days since on Ops Dte]]</f>
        <v>3.0572424091587855</v>
      </c>
      <c r="O608" s="7">
        <f>Table1[[#This Row],[Ac Tot Tme Num]]/Table1[[#This Row],[Days since on Ops Dte]]</f>
        <v>8.3912394225983071</v>
      </c>
      <c r="P608" s="1">
        <f ca="1">INT((TODAY()-H608)/365)</f>
        <v>5</v>
      </c>
      <c r="Q608" s="1" t="s">
        <v>83</v>
      </c>
    </row>
    <row r="609" spans="1:17" x14ac:dyDescent="0.2">
      <c r="A609" s="1" t="s">
        <v>2</v>
      </c>
      <c r="B609" s="1" t="s">
        <v>37</v>
      </c>
      <c r="C609" s="1">
        <v>739</v>
      </c>
      <c r="D609" s="1">
        <v>739</v>
      </c>
      <c r="E609" s="1" t="s">
        <v>34</v>
      </c>
      <c r="F609" s="1" t="s">
        <v>39</v>
      </c>
      <c r="G609" s="1">
        <v>3885</v>
      </c>
      <c r="H609" s="2">
        <v>43026</v>
      </c>
      <c r="I609" s="2">
        <v>43039</v>
      </c>
      <c r="J609" s="3">
        <v>5566</v>
      </c>
      <c r="K609" s="3">
        <v>15066</v>
      </c>
      <c r="L609" s="2">
        <v>44987</v>
      </c>
      <c r="M609" s="1">
        <f>Table1[[#This Row],[Pull Dte]]-Table1[[#This Row],[Mfg Dte]]</f>
        <v>1961</v>
      </c>
      <c r="N609" s="7">
        <f>Table1[[#This Row],[Ac Tot Cyc Num]]/Table1[[#This Row],[Days since on Ops Dte]]</f>
        <v>2.8383477817440084</v>
      </c>
      <c r="O609" s="7">
        <f>Table1[[#This Row],[Ac Tot Tme Num]]/Table1[[#This Row],[Days since on Ops Dte]]</f>
        <v>7.6828148903620601</v>
      </c>
      <c r="P609" s="1">
        <f ca="1">INT((TODAY()-H609)/365)</f>
        <v>5</v>
      </c>
      <c r="Q609" s="1" t="s">
        <v>83</v>
      </c>
    </row>
    <row r="610" spans="1:17" x14ac:dyDescent="0.2">
      <c r="A610" s="1" t="s">
        <v>2</v>
      </c>
      <c r="B610" s="1" t="s">
        <v>37</v>
      </c>
      <c r="C610" s="1">
        <v>739</v>
      </c>
      <c r="D610" s="1">
        <v>739</v>
      </c>
      <c r="E610" s="1" t="s">
        <v>34</v>
      </c>
      <c r="F610" s="1" t="s">
        <v>39</v>
      </c>
      <c r="G610" s="1">
        <v>3886</v>
      </c>
      <c r="H610" s="2">
        <v>43044</v>
      </c>
      <c r="I610" s="2">
        <v>43060</v>
      </c>
      <c r="J610" s="3">
        <v>5269</v>
      </c>
      <c r="K610" s="3">
        <v>14215</v>
      </c>
      <c r="L610" s="2">
        <v>44987</v>
      </c>
      <c r="M610" s="1">
        <f>Table1[[#This Row],[Pull Dte]]-Table1[[#This Row],[Mfg Dte]]</f>
        <v>1943</v>
      </c>
      <c r="N610" s="7">
        <f>Table1[[#This Row],[Ac Tot Cyc Num]]/Table1[[#This Row],[Days since on Ops Dte]]</f>
        <v>2.7117858980957283</v>
      </c>
      <c r="O610" s="7">
        <f>Table1[[#This Row],[Ac Tot Tme Num]]/Table1[[#This Row],[Days since on Ops Dte]]</f>
        <v>7.3160061760164696</v>
      </c>
      <c r="P610" s="1">
        <f ca="1">INT((TODAY()-H610)/365)</f>
        <v>5</v>
      </c>
      <c r="Q610" s="1" t="s">
        <v>83</v>
      </c>
    </row>
    <row r="611" spans="1:17" x14ac:dyDescent="0.2">
      <c r="A611" s="1" t="s">
        <v>2</v>
      </c>
      <c r="B611" s="1" t="s">
        <v>37</v>
      </c>
      <c r="C611" s="1">
        <v>739</v>
      </c>
      <c r="D611" s="1">
        <v>739</v>
      </c>
      <c r="E611" s="1" t="s">
        <v>34</v>
      </c>
      <c r="F611" s="1" t="s">
        <v>39</v>
      </c>
      <c r="G611" s="1">
        <v>3887</v>
      </c>
      <c r="H611" s="2">
        <v>43054</v>
      </c>
      <c r="I611" s="2">
        <v>43070</v>
      </c>
      <c r="J611" s="3">
        <v>5696</v>
      </c>
      <c r="K611" s="3">
        <v>15386</v>
      </c>
      <c r="L611" s="2">
        <v>44987</v>
      </c>
      <c r="M611" s="1">
        <f>Table1[[#This Row],[Pull Dte]]-Table1[[#This Row],[Mfg Dte]]</f>
        <v>1933</v>
      </c>
      <c r="N611" s="7">
        <f>Table1[[#This Row],[Ac Tot Cyc Num]]/Table1[[#This Row],[Days since on Ops Dte]]</f>
        <v>2.9467149508535955</v>
      </c>
      <c r="O611" s="7">
        <f>Table1[[#This Row],[Ac Tot Tme Num]]/Table1[[#This Row],[Days since on Ops Dte]]</f>
        <v>7.9596482152095192</v>
      </c>
      <c r="P611" s="1">
        <f ca="1">INT((TODAY()-H611)/365)</f>
        <v>5</v>
      </c>
      <c r="Q611" s="1" t="s">
        <v>83</v>
      </c>
    </row>
    <row r="612" spans="1:17" x14ac:dyDescent="0.2">
      <c r="A612" s="1" t="s">
        <v>2</v>
      </c>
      <c r="B612" s="1" t="s">
        <v>37</v>
      </c>
      <c r="C612" s="1">
        <v>739</v>
      </c>
      <c r="D612" s="1">
        <v>739</v>
      </c>
      <c r="E612" s="1" t="s">
        <v>34</v>
      </c>
      <c r="F612" s="1" t="s">
        <v>39</v>
      </c>
      <c r="G612" s="1">
        <v>3888</v>
      </c>
      <c r="H612" s="2">
        <v>43081</v>
      </c>
      <c r="I612" s="2">
        <v>43098</v>
      </c>
      <c r="J612" s="3">
        <v>5599</v>
      </c>
      <c r="K612" s="3">
        <v>15100</v>
      </c>
      <c r="L612" s="2">
        <v>44987</v>
      </c>
      <c r="M612" s="1">
        <f>Table1[[#This Row],[Pull Dte]]-Table1[[#This Row],[Mfg Dte]]</f>
        <v>1906</v>
      </c>
      <c r="N612" s="7">
        <f>Table1[[#This Row],[Ac Tot Cyc Num]]/Table1[[#This Row],[Days since on Ops Dte]]</f>
        <v>2.9375655823714584</v>
      </c>
      <c r="O612" s="7">
        <f>Table1[[#This Row],[Ac Tot Tme Num]]/Table1[[#This Row],[Days since on Ops Dte]]</f>
        <v>7.9223504721930746</v>
      </c>
      <c r="P612" s="1">
        <f ca="1">INT((TODAY()-H612)/365)</f>
        <v>5</v>
      </c>
      <c r="Q612" s="1" t="s">
        <v>83</v>
      </c>
    </row>
    <row r="613" spans="1:17" x14ac:dyDescent="0.2">
      <c r="A613" s="1" t="s">
        <v>2</v>
      </c>
      <c r="B613" s="1" t="s">
        <v>37</v>
      </c>
      <c r="C613" s="1">
        <v>739</v>
      </c>
      <c r="D613" s="1">
        <v>739</v>
      </c>
      <c r="E613" s="1" t="s">
        <v>34</v>
      </c>
      <c r="F613" s="1" t="s">
        <v>39</v>
      </c>
      <c r="G613" s="1">
        <v>3889</v>
      </c>
      <c r="H613" s="2">
        <v>43089</v>
      </c>
      <c r="I613" s="2">
        <v>43105</v>
      </c>
      <c r="J613" s="3">
        <v>5518</v>
      </c>
      <c r="K613" s="3">
        <v>14904</v>
      </c>
      <c r="L613" s="2">
        <v>44987</v>
      </c>
      <c r="M613" s="1">
        <f>Table1[[#This Row],[Pull Dte]]-Table1[[#This Row],[Mfg Dte]]</f>
        <v>1898</v>
      </c>
      <c r="N613" s="7">
        <f>Table1[[#This Row],[Ac Tot Cyc Num]]/Table1[[#This Row],[Days since on Ops Dte]]</f>
        <v>2.9072708113804002</v>
      </c>
      <c r="O613" s="7">
        <f>Table1[[#This Row],[Ac Tot Tme Num]]/Table1[[#This Row],[Days since on Ops Dte]]</f>
        <v>7.8524762908324552</v>
      </c>
      <c r="P613" s="1">
        <f ca="1">INT((TODAY()-H613)/365)</f>
        <v>5</v>
      </c>
      <c r="Q613" s="1" t="s">
        <v>83</v>
      </c>
    </row>
    <row r="614" spans="1:17" x14ac:dyDescent="0.2">
      <c r="A614" s="1" t="s">
        <v>2</v>
      </c>
      <c r="B614" s="1" t="s">
        <v>37</v>
      </c>
      <c r="C614" s="1">
        <v>739</v>
      </c>
      <c r="D614" s="1">
        <v>739</v>
      </c>
      <c r="E614" s="1" t="s">
        <v>34</v>
      </c>
      <c r="F614" s="1" t="s">
        <v>39</v>
      </c>
      <c r="G614" s="1">
        <v>3890</v>
      </c>
      <c r="H614" s="2">
        <v>43133</v>
      </c>
      <c r="I614" s="2">
        <v>43158</v>
      </c>
      <c r="J614" s="3">
        <v>5831</v>
      </c>
      <c r="K614" s="3">
        <v>15741</v>
      </c>
      <c r="L614" s="2">
        <v>44987</v>
      </c>
      <c r="M614" s="1">
        <f>Table1[[#This Row],[Pull Dte]]-Table1[[#This Row],[Mfg Dte]]</f>
        <v>1854</v>
      </c>
      <c r="N614" s="7">
        <f>Table1[[#This Row],[Ac Tot Cyc Num]]/Table1[[#This Row],[Days since on Ops Dte]]</f>
        <v>3.1450916936353828</v>
      </c>
      <c r="O614" s="7">
        <f>Table1[[#This Row],[Ac Tot Tme Num]]/Table1[[#This Row],[Days since on Ops Dte]]</f>
        <v>8.4902912621359228</v>
      </c>
      <c r="P614" s="1">
        <f ca="1">INT((TODAY()-H614)/365)</f>
        <v>5</v>
      </c>
      <c r="Q614" s="1" t="s">
        <v>83</v>
      </c>
    </row>
    <row r="615" spans="1:17" x14ac:dyDescent="0.2">
      <c r="A615" s="1" t="s">
        <v>2</v>
      </c>
      <c r="B615" s="1" t="s">
        <v>37</v>
      </c>
      <c r="C615" s="1">
        <v>739</v>
      </c>
      <c r="D615" s="1">
        <v>739</v>
      </c>
      <c r="E615" s="1" t="s">
        <v>34</v>
      </c>
      <c r="F615" s="1" t="s">
        <v>39</v>
      </c>
      <c r="G615" s="1">
        <v>3891</v>
      </c>
      <c r="H615" s="2">
        <v>43153</v>
      </c>
      <c r="I615" s="2">
        <v>43174</v>
      </c>
      <c r="J615" s="3">
        <v>5804</v>
      </c>
      <c r="K615" s="3">
        <v>15254</v>
      </c>
      <c r="L615" s="2">
        <v>44987</v>
      </c>
      <c r="M615" s="1">
        <f>Table1[[#This Row],[Pull Dte]]-Table1[[#This Row],[Mfg Dte]]</f>
        <v>1834</v>
      </c>
      <c r="N615" s="7">
        <f>Table1[[#This Row],[Ac Tot Cyc Num]]/Table1[[#This Row],[Days since on Ops Dte]]</f>
        <v>3.1646673936750274</v>
      </c>
      <c r="O615" s="7">
        <f>Table1[[#This Row],[Ac Tot Tme Num]]/Table1[[#This Row],[Days since on Ops Dte]]</f>
        <v>8.3173391494002189</v>
      </c>
      <c r="P615" s="1">
        <f ca="1">INT((TODAY()-H615)/365)</f>
        <v>5</v>
      </c>
      <c r="Q615" s="1" t="s">
        <v>83</v>
      </c>
    </row>
    <row r="616" spans="1:17" x14ac:dyDescent="0.2">
      <c r="A616" s="1" t="s">
        <v>2</v>
      </c>
      <c r="B616" s="1" t="s">
        <v>37</v>
      </c>
      <c r="C616" s="1">
        <v>739</v>
      </c>
      <c r="D616" s="1">
        <v>739</v>
      </c>
      <c r="E616" s="1" t="s">
        <v>34</v>
      </c>
      <c r="F616" s="1" t="s">
        <v>39</v>
      </c>
      <c r="G616" s="1">
        <v>3892</v>
      </c>
      <c r="H616" s="2">
        <v>43171</v>
      </c>
      <c r="I616" s="2">
        <v>43185</v>
      </c>
      <c r="J616" s="3">
        <v>5763</v>
      </c>
      <c r="K616" s="3">
        <v>15430</v>
      </c>
      <c r="L616" s="2">
        <v>44987</v>
      </c>
      <c r="M616" s="1">
        <f>Table1[[#This Row],[Pull Dte]]-Table1[[#This Row],[Mfg Dte]]</f>
        <v>1816</v>
      </c>
      <c r="N616" s="7">
        <f>Table1[[#This Row],[Ac Tot Cyc Num]]/Table1[[#This Row],[Days since on Ops Dte]]</f>
        <v>3.1734581497797358</v>
      </c>
      <c r="O616" s="7">
        <f>Table1[[#This Row],[Ac Tot Tme Num]]/Table1[[#This Row],[Days since on Ops Dte]]</f>
        <v>8.4966960352422909</v>
      </c>
      <c r="P616" s="1">
        <f ca="1">INT((TODAY()-H616)/365)</f>
        <v>5</v>
      </c>
      <c r="Q616" s="1" t="s">
        <v>83</v>
      </c>
    </row>
    <row r="617" spans="1:17" x14ac:dyDescent="0.2">
      <c r="A617" s="1" t="s">
        <v>2</v>
      </c>
      <c r="B617" s="1" t="s">
        <v>37</v>
      </c>
      <c r="C617" s="1">
        <v>739</v>
      </c>
      <c r="D617" s="1">
        <v>739</v>
      </c>
      <c r="E617" s="1" t="s">
        <v>34</v>
      </c>
      <c r="F617" s="1" t="s">
        <v>39</v>
      </c>
      <c r="G617" s="1">
        <v>3893</v>
      </c>
      <c r="H617" s="2">
        <v>43185</v>
      </c>
      <c r="I617" s="2">
        <v>43196</v>
      </c>
      <c r="J617" s="3">
        <v>5604</v>
      </c>
      <c r="K617" s="3">
        <v>14966</v>
      </c>
      <c r="L617" s="2">
        <v>44987</v>
      </c>
      <c r="M617" s="1">
        <f>Table1[[#This Row],[Pull Dte]]-Table1[[#This Row],[Mfg Dte]]</f>
        <v>1802</v>
      </c>
      <c r="N617" s="7">
        <f>Table1[[#This Row],[Ac Tot Cyc Num]]/Table1[[#This Row],[Days since on Ops Dte]]</f>
        <v>3.1098779134295227</v>
      </c>
      <c r="O617" s="7">
        <f>Table1[[#This Row],[Ac Tot Tme Num]]/Table1[[#This Row],[Days since on Ops Dte]]</f>
        <v>8.3052164261931196</v>
      </c>
      <c r="P617" s="1">
        <f ca="1">INT((TODAY()-H617)/365)</f>
        <v>4</v>
      </c>
      <c r="Q617" s="1" t="s">
        <v>83</v>
      </c>
    </row>
    <row r="618" spans="1:17" x14ac:dyDescent="0.2">
      <c r="A618" s="1" t="s">
        <v>2</v>
      </c>
      <c r="B618" s="1" t="s">
        <v>37</v>
      </c>
      <c r="C618" s="1">
        <v>739</v>
      </c>
      <c r="D618" s="1">
        <v>739</v>
      </c>
      <c r="E618" s="1" t="s">
        <v>34</v>
      </c>
      <c r="F618" s="1" t="s">
        <v>39</v>
      </c>
      <c r="G618" s="1">
        <v>3894</v>
      </c>
      <c r="H618" s="2">
        <v>43188</v>
      </c>
      <c r="I618" s="2">
        <v>43198</v>
      </c>
      <c r="J618" s="3">
        <v>5685</v>
      </c>
      <c r="K618" s="3">
        <v>14907</v>
      </c>
      <c r="L618" s="2">
        <v>44987</v>
      </c>
      <c r="M618" s="1">
        <f>Table1[[#This Row],[Pull Dte]]-Table1[[#This Row],[Mfg Dte]]</f>
        <v>1799</v>
      </c>
      <c r="N618" s="7">
        <f>Table1[[#This Row],[Ac Tot Cyc Num]]/Table1[[#This Row],[Days since on Ops Dte]]</f>
        <v>3.1600889382990549</v>
      </c>
      <c r="O618" s="7">
        <f>Table1[[#This Row],[Ac Tot Tme Num]]/Table1[[#This Row],[Days since on Ops Dte]]</f>
        <v>8.2862701500833804</v>
      </c>
      <c r="P618" s="1">
        <f ca="1">INT((TODAY()-H618)/365)</f>
        <v>4</v>
      </c>
      <c r="Q618" s="1" t="s">
        <v>83</v>
      </c>
    </row>
    <row r="619" spans="1:17" x14ac:dyDescent="0.2">
      <c r="A619" s="1" t="s">
        <v>2</v>
      </c>
      <c r="B619" s="1" t="s">
        <v>37</v>
      </c>
      <c r="C619" s="1">
        <v>739</v>
      </c>
      <c r="D619" s="1">
        <v>739</v>
      </c>
      <c r="E619" s="1" t="s">
        <v>34</v>
      </c>
      <c r="F619" s="1" t="s">
        <v>39</v>
      </c>
      <c r="G619" s="1">
        <v>3895</v>
      </c>
      <c r="H619" s="2">
        <v>43207</v>
      </c>
      <c r="I619" s="2">
        <v>43217</v>
      </c>
      <c r="J619" s="3">
        <v>5513</v>
      </c>
      <c r="K619" s="3">
        <v>14795</v>
      </c>
      <c r="L619" s="2">
        <v>44987</v>
      </c>
      <c r="M619" s="1">
        <f>Table1[[#This Row],[Pull Dte]]-Table1[[#This Row],[Mfg Dte]]</f>
        <v>1780</v>
      </c>
      <c r="N619" s="7">
        <f>Table1[[#This Row],[Ac Tot Cyc Num]]/Table1[[#This Row],[Days since on Ops Dte]]</f>
        <v>3.0971910112359549</v>
      </c>
      <c r="O619" s="7">
        <f>Table1[[#This Row],[Ac Tot Tme Num]]/Table1[[#This Row],[Days since on Ops Dte]]</f>
        <v>8.3117977528089888</v>
      </c>
      <c r="P619" s="1">
        <f ca="1">INT((TODAY()-H619)/365)</f>
        <v>4</v>
      </c>
      <c r="Q619" s="1" t="s">
        <v>83</v>
      </c>
    </row>
    <row r="620" spans="1:17" x14ac:dyDescent="0.2">
      <c r="A620" s="1" t="s">
        <v>2</v>
      </c>
      <c r="B620" s="1" t="s">
        <v>37</v>
      </c>
      <c r="C620" s="1">
        <v>739</v>
      </c>
      <c r="D620" s="1">
        <v>739</v>
      </c>
      <c r="E620" s="1" t="s">
        <v>2</v>
      </c>
      <c r="F620" s="1" t="s">
        <v>39</v>
      </c>
      <c r="G620" s="1">
        <v>3896</v>
      </c>
      <c r="H620" s="2">
        <v>43219</v>
      </c>
      <c r="I620" s="2">
        <v>43231</v>
      </c>
      <c r="J620" s="3">
        <v>5966</v>
      </c>
      <c r="K620" s="3">
        <v>14832</v>
      </c>
      <c r="L620" s="2">
        <v>44987</v>
      </c>
      <c r="M620" s="1">
        <f>Table1[[#This Row],[Pull Dte]]-Table1[[#This Row],[Mfg Dte]]</f>
        <v>1768</v>
      </c>
      <c r="N620" s="7">
        <f>Table1[[#This Row],[Ac Tot Cyc Num]]/Table1[[#This Row],[Days since on Ops Dte]]</f>
        <v>3.3744343891402715</v>
      </c>
      <c r="O620" s="7">
        <f>Table1[[#This Row],[Ac Tot Tme Num]]/Table1[[#This Row],[Days since on Ops Dte]]</f>
        <v>8.3891402714932131</v>
      </c>
      <c r="P620" s="1">
        <f ca="1">INT((TODAY()-H620)/365)</f>
        <v>4</v>
      </c>
      <c r="Q620" s="1" t="s">
        <v>83</v>
      </c>
    </row>
    <row r="621" spans="1:17" x14ac:dyDescent="0.2">
      <c r="A621" s="1" t="s">
        <v>2</v>
      </c>
      <c r="B621" s="1" t="s">
        <v>37</v>
      </c>
      <c r="C621" s="1">
        <v>739</v>
      </c>
      <c r="D621" s="1">
        <v>739</v>
      </c>
      <c r="E621" s="1" t="s">
        <v>2</v>
      </c>
      <c r="F621" s="1" t="s">
        <v>39</v>
      </c>
      <c r="G621" s="1">
        <v>3897</v>
      </c>
      <c r="H621" s="2">
        <v>43237</v>
      </c>
      <c r="I621" s="2">
        <v>43250</v>
      </c>
      <c r="J621" s="3">
        <v>5915</v>
      </c>
      <c r="K621" s="3">
        <v>14467</v>
      </c>
      <c r="L621" s="2">
        <v>44987</v>
      </c>
      <c r="M621" s="1">
        <f>Table1[[#This Row],[Pull Dte]]-Table1[[#This Row],[Mfg Dte]]</f>
        <v>1750</v>
      </c>
      <c r="N621" s="7">
        <f>Table1[[#This Row],[Ac Tot Cyc Num]]/Table1[[#This Row],[Days since on Ops Dte]]</f>
        <v>3.38</v>
      </c>
      <c r="O621" s="7">
        <f>Table1[[#This Row],[Ac Tot Tme Num]]/Table1[[#This Row],[Days since on Ops Dte]]</f>
        <v>8.2668571428571429</v>
      </c>
      <c r="P621" s="1">
        <f ca="1">INT((TODAY()-H621)/365)</f>
        <v>4</v>
      </c>
      <c r="Q621" s="1" t="s">
        <v>83</v>
      </c>
    </row>
    <row r="622" spans="1:17" x14ac:dyDescent="0.2">
      <c r="A622" s="1" t="s">
        <v>2</v>
      </c>
      <c r="B622" s="1" t="s">
        <v>37</v>
      </c>
      <c r="C622" s="1">
        <v>739</v>
      </c>
      <c r="D622" s="1">
        <v>739</v>
      </c>
      <c r="E622" s="1" t="s">
        <v>2</v>
      </c>
      <c r="F622" s="1" t="s">
        <v>39</v>
      </c>
      <c r="G622" s="1">
        <v>3898</v>
      </c>
      <c r="H622" s="2">
        <v>43244</v>
      </c>
      <c r="I622" s="2">
        <v>43257</v>
      </c>
      <c r="J622" s="3">
        <v>5799</v>
      </c>
      <c r="K622" s="3">
        <v>14771</v>
      </c>
      <c r="L622" s="2">
        <v>44987</v>
      </c>
      <c r="M622" s="1">
        <f>Table1[[#This Row],[Pull Dte]]-Table1[[#This Row],[Mfg Dte]]</f>
        <v>1743</v>
      </c>
      <c r="N622" s="7">
        <f>Table1[[#This Row],[Ac Tot Cyc Num]]/Table1[[#This Row],[Days since on Ops Dte]]</f>
        <v>3.3270223752151464</v>
      </c>
      <c r="O622" s="7">
        <f>Table1[[#This Row],[Ac Tot Tme Num]]/Table1[[#This Row],[Days since on Ops Dte]]</f>
        <v>8.4744693057946066</v>
      </c>
      <c r="P622" s="1">
        <f ca="1">INT((TODAY()-H622)/365)</f>
        <v>4</v>
      </c>
      <c r="Q622" s="1" t="s">
        <v>83</v>
      </c>
    </row>
    <row r="623" spans="1:17" x14ac:dyDescent="0.2">
      <c r="A623" s="1" t="s">
        <v>2</v>
      </c>
      <c r="B623" s="1" t="s">
        <v>37</v>
      </c>
      <c r="C623" s="1">
        <v>739</v>
      </c>
      <c r="D623" s="1">
        <v>739</v>
      </c>
      <c r="E623" s="1" t="s">
        <v>2</v>
      </c>
      <c r="F623" s="1" t="s">
        <v>39</v>
      </c>
      <c r="G623" s="1">
        <v>3899</v>
      </c>
      <c r="H623" s="2">
        <v>43259</v>
      </c>
      <c r="I623" s="2">
        <v>43277</v>
      </c>
      <c r="J623" s="3">
        <v>5871</v>
      </c>
      <c r="K623" s="3">
        <v>14682</v>
      </c>
      <c r="L623" s="2">
        <v>44987</v>
      </c>
      <c r="M623" s="1">
        <f>Table1[[#This Row],[Pull Dte]]-Table1[[#This Row],[Mfg Dte]]</f>
        <v>1728</v>
      </c>
      <c r="N623" s="7">
        <f>Table1[[#This Row],[Ac Tot Cyc Num]]/Table1[[#This Row],[Days since on Ops Dte]]</f>
        <v>3.3975694444444446</v>
      </c>
      <c r="O623" s="7">
        <f>Table1[[#This Row],[Ac Tot Tme Num]]/Table1[[#This Row],[Days since on Ops Dte]]</f>
        <v>8.4965277777777786</v>
      </c>
      <c r="P623" s="1">
        <f ca="1">INT((TODAY()-H623)/365)</f>
        <v>4</v>
      </c>
      <c r="Q623" s="1" t="s">
        <v>83</v>
      </c>
    </row>
    <row r="624" spans="1:17" x14ac:dyDescent="0.2">
      <c r="A624" s="1" t="s">
        <v>2</v>
      </c>
      <c r="B624" s="1" t="s">
        <v>37</v>
      </c>
      <c r="C624" s="1">
        <v>739</v>
      </c>
      <c r="D624" s="1">
        <v>739</v>
      </c>
      <c r="E624" s="1" t="s">
        <v>2</v>
      </c>
      <c r="F624" s="1" t="s">
        <v>39</v>
      </c>
      <c r="G624" s="1">
        <v>3900</v>
      </c>
      <c r="H624" s="2">
        <v>43281</v>
      </c>
      <c r="I624" s="2">
        <v>43293</v>
      </c>
      <c r="J624" s="3">
        <v>5515</v>
      </c>
      <c r="K624" s="3">
        <v>13783</v>
      </c>
      <c r="L624" s="2">
        <v>44987</v>
      </c>
      <c r="M624" s="1">
        <f>Table1[[#This Row],[Pull Dte]]-Table1[[#This Row],[Mfg Dte]]</f>
        <v>1706</v>
      </c>
      <c r="N624" s="7">
        <f>Table1[[#This Row],[Ac Tot Cyc Num]]/Table1[[#This Row],[Days since on Ops Dte]]</f>
        <v>3.2327080890973034</v>
      </c>
      <c r="O624" s="7">
        <f>Table1[[#This Row],[Ac Tot Tme Num]]/Table1[[#This Row],[Days since on Ops Dte]]</f>
        <v>8.0791324736225096</v>
      </c>
      <c r="P624" s="1">
        <f ca="1">INT((TODAY()-H624)/365)</f>
        <v>4</v>
      </c>
      <c r="Q624" s="1" t="s">
        <v>83</v>
      </c>
    </row>
    <row r="625" spans="1:17" x14ac:dyDescent="0.2">
      <c r="A625" s="1" t="s">
        <v>2</v>
      </c>
      <c r="B625" s="1" t="s">
        <v>37</v>
      </c>
      <c r="C625" s="1">
        <v>739</v>
      </c>
      <c r="D625" s="1">
        <v>739</v>
      </c>
      <c r="E625" s="1" t="s">
        <v>2</v>
      </c>
      <c r="F625" s="1" t="s">
        <v>39</v>
      </c>
      <c r="G625" s="1">
        <v>3901</v>
      </c>
      <c r="H625" s="2">
        <v>43307</v>
      </c>
      <c r="I625" s="2">
        <v>43320</v>
      </c>
      <c r="J625" s="3">
        <v>5534</v>
      </c>
      <c r="K625" s="3">
        <v>14033</v>
      </c>
      <c r="L625" s="2">
        <v>44987</v>
      </c>
      <c r="M625" s="1">
        <f>Table1[[#This Row],[Pull Dte]]-Table1[[#This Row],[Mfg Dte]]</f>
        <v>1680</v>
      </c>
      <c r="N625" s="7">
        <f>Table1[[#This Row],[Ac Tot Cyc Num]]/Table1[[#This Row],[Days since on Ops Dte]]</f>
        <v>3.2940476190476189</v>
      </c>
      <c r="O625" s="7">
        <f>Table1[[#This Row],[Ac Tot Tme Num]]/Table1[[#This Row],[Days since on Ops Dte]]</f>
        <v>8.3529761904761912</v>
      </c>
      <c r="P625" s="1">
        <f ca="1">INT((TODAY()-H625)/365)</f>
        <v>4</v>
      </c>
      <c r="Q625" s="1" t="s">
        <v>83</v>
      </c>
    </row>
    <row r="626" spans="1:17" x14ac:dyDescent="0.2">
      <c r="A626" s="1" t="s">
        <v>2</v>
      </c>
      <c r="B626" s="1" t="s">
        <v>37</v>
      </c>
      <c r="C626" s="1">
        <v>739</v>
      </c>
      <c r="D626" s="1">
        <v>739</v>
      </c>
      <c r="E626" s="1" t="s">
        <v>2</v>
      </c>
      <c r="F626" s="1" t="s">
        <v>39</v>
      </c>
      <c r="G626" s="1">
        <v>3902</v>
      </c>
      <c r="H626" s="2">
        <v>43313</v>
      </c>
      <c r="I626" s="2">
        <v>43326</v>
      </c>
      <c r="J626" s="3">
        <v>5730</v>
      </c>
      <c r="K626" s="3">
        <v>14234</v>
      </c>
      <c r="L626" s="2">
        <v>44987</v>
      </c>
      <c r="M626" s="1">
        <f>Table1[[#This Row],[Pull Dte]]-Table1[[#This Row],[Mfg Dte]]</f>
        <v>1674</v>
      </c>
      <c r="N626" s="7">
        <f>Table1[[#This Row],[Ac Tot Cyc Num]]/Table1[[#This Row],[Days since on Ops Dte]]</f>
        <v>3.4229390681003586</v>
      </c>
      <c r="O626" s="7">
        <f>Table1[[#This Row],[Ac Tot Tme Num]]/Table1[[#This Row],[Days since on Ops Dte]]</f>
        <v>8.502986857825567</v>
      </c>
      <c r="P626" s="1">
        <f ca="1">INT((TODAY()-H626)/365)</f>
        <v>4</v>
      </c>
      <c r="Q626" s="1" t="s">
        <v>83</v>
      </c>
    </row>
    <row r="627" spans="1:17" x14ac:dyDescent="0.2">
      <c r="A627" s="1" t="s">
        <v>2</v>
      </c>
      <c r="B627" s="1" t="s">
        <v>37</v>
      </c>
      <c r="C627" s="1">
        <v>739</v>
      </c>
      <c r="D627" s="1">
        <v>739</v>
      </c>
      <c r="E627" s="1" t="s">
        <v>2</v>
      </c>
      <c r="F627" s="1" t="s">
        <v>39</v>
      </c>
      <c r="G627" s="1">
        <v>3903</v>
      </c>
      <c r="H627" s="2">
        <v>43372</v>
      </c>
      <c r="I627" s="2">
        <v>43385</v>
      </c>
      <c r="J627" s="3">
        <v>5232</v>
      </c>
      <c r="K627" s="3">
        <v>13548</v>
      </c>
      <c r="L627" s="2">
        <v>44987</v>
      </c>
      <c r="M627" s="1">
        <f>Table1[[#This Row],[Pull Dte]]-Table1[[#This Row],[Mfg Dte]]</f>
        <v>1615</v>
      </c>
      <c r="N627" s="7">
        <f>Table1[[#This Row],[Ac Tot Cyc Num]]/Table1[[#This Row],[Days since on Ops Dte]]</f>
        <v>3.2396284829721362</v>
      </c>
      <c r="O627" s="7">
        <f>Table1[[#This Row],[Ac Tot Tme Num]]/Table1[[#This Row],[Days since on Ops Dte]]</f>
        <v>8.3888544891640873</v>
      </c>
      <c r="P627" s="1">
        <f ca="1">INT((TODAY()-H627)/365)</f>
        <v>4</v>
      </c>
      <c r="Q627" s="1" t="s">
        <v>83</v>
      </c>
    </row>
    <row r="628" spans="1:17" x14ac:dyDescent="0.2">
      <c r="A628" s="1" t="s">
        <v>2</v>
      </c>
      <c r="B628" s="1" t="s">
        <v>37</v>
      </c>
      <c r="C628" s="1">
        <v>739</v>
      </c>
      <c r="D628" s="1">
        <v>739</v>
      </c>
      <c r="E628" s="1" t="s">
        <v>2</v>
      </c>
      <c r="F628" s="1" t="s">
        <v>39</v>
      </c>
      <c r="G628" s="1">
        <v>3904</v>
      </c>
      <c r="H628" s="2">
        <v>43370</v>
      </c>
      <c r="I628" s="2">
        <v>43383</v>
      </c>
      <c r="J628" s="3">
        <v>5318</v>
      </c>
      <c r="K628" s="3">
        <v>13310</v>
      </c>
      <c r="L628" s="2">
        <v>44987</v>
      </c>
      <c r="M628" s="1">
        <f>Table1[[#This Row],[Pull Dte]]-Table1[[#This Row],[Mfg Dte]]</f>
        <v>1617</v>
      </c>
      <c r="N628" s="7">
        <f>Table1[[#This Row],[Ac Tot Cyc Num]]/Table1[[#This Row],[Days since on Ops Dte]]</f>
        <v>3.2888064316635743</v>
      </c>
      <c r="O628" s="7">
        <f>Table1[[#This Row],[Ac Tot Tme Num]]/Table1[[#This Row],[Days since on Ops Dte]]</f>
        <v>8.2312925170068034</v>
      </c>
      <c r="P628" s="1">
        <f ca="1">INT((TODAY()-H628)/365)</f>
        <v>4</v>
      </c>
      <c r="Q628" s="1" t="s">
        <v>83</v>
      </c>
    </row>
    <row r="629" spans="1:17" x14ac:dyDescent="0.2">
      <c r="A629" s="1" t="s">
        <v>2</v>
      </c>
      <c r="B629" s="1" t="s">
        <v>37</v>
      </c>
      <c r="C629" s="1">
        <v>739</v>
      </c>
      <c r="D629" s="1">
        <v>739</v>
      </c>
      <c r="E629" s="1" t="s">
        <v>2</v>
      </c>
      <c r="F629" s="1" t="s">
        <v>39</v>
      </c>
      <c r="G629" s="1">
        <v>3905</v>
      </c>
      <c r="H629" s="2">
        <v>43399</v>
      </c>
      <c r="I629" s="2">
        <v>43413</v>
      </c>
      <c r="J629" s="3">
        <v>5339</v>
      </c>
      <c r="K629" s="3">
        <v>13529</v>
      </c>
      <c r="L629" s="2">
        <v>44987</v>
      </c>
      <c r="M629" s="1">
        <f>Table1[[#This Row],[Pull Dte]]-Table1[[#This Row],[Mfg Dte]]</f>
        <v>1588</v>
      </c>
      <c r="N629" s="7">
        <f>Table1[[#This Row],[Ac Tot Cyc Num]]/Table1[[#This Row],[Days since on Ops Dte]]</f>
        <v>3.3620906801007555</v>
      </c>
      <c r="O629" s="7">
        <f>Table1[[#This Row],[Ac Tot Tme Num]]/Table1[[#This Row],[Days since on Ops Dte]]</f>
        <v>8.5195214105793458</v>
      </c>
      <c r="P629" s="1">
        <f ca="1">INT((TODAY()-H629)/365)</f>
        <v>4</v>
      </c>
      <c r="Q629" s="1" t="s">
        <v>83</v>
      </c>
    </row>
    <row r="630" spans="1:17" x14ac:dyDescent="0.2">
      <c r="A630" s="1" t="s">
        <v>2</v>
      </c>
      <c r="B630" s="1" t="s">
        <v>37</v>
      </c>
      <c r="C630" s="1">
        <v>739</v>
      </c>
      <c r="D630" s="1">
        <v>739</v>
      </c>
      <c r="E630" s="1" t="s">
        <v>2</v>
      </c>
      <c r="F630" s="1" t="s">
        <v>39</v>
      </c>
      <c r="G630" s="1">
        <v>3906</v>
      </c>
      <c r="H630" s="2">
        <v>43404</v>
      </c>
      <c r="I630" s="2">
        <v>43418</v>
      </c>
      <c r="J630" s="3">
        <v>5436</v>
      </c>
      <c r="K630" s="3">
        <v>13599</v>
      </c>
      <c r="L630" s="2">
        <v>44987</v>
      </c>
      <c r="M630" s="1">
        <f>Table1[[#This Row],[Pull Dte]]-Table1[[#This Row],[Mfg Dte]]</f>
        <v>1583</v>
      </c>
      <c r="N630" s="7">
        <f>Table1[[#This Row],[Ac Tot Cyc Num]]/Table1[[#This Row],[Days since on Ops Dte]]</f>
        <v>3.4339861023373341</v>
      </c>
      <c r="O630" s="7">
        <f>Table1[[#This Row],[Ac Tot Tme Num]]/Table1[[#This Row],[Days since on Ops Dte]]</f>
        <v>8.5906506632975361</v>
      </c>
      <c r="P630" s="1">
        <f ca="1">INT((TODAY()-H630)/365)</f>
        <v>4</v>
      </c>
      <c r="Q630" s="1" t="s">
        <v>83</v>
      </c>
    </row>
    <row r="631" spans="1:17" x14ac:dyDescent="0.2">
      <c r="A631" s="1" t="s">
        <v>2</v>
      </c>
      <c r="B631" s="1" t="s">
        <v>37</v>
      </c>
      <c r="C631" s="1">
        <v>739</v>
      </c>
      <c r="D631" s="1">
        <v>739</v>
      </c>
      <c r="E631" s="1" t="s">
        <v>2</v>
      </c>
      <c r="F631" s="1" t="s">
        <v>39</v>
      </c>
      <c r="G631" s="1">
        <v>3907</v>
      </c>
      <c r="H631" s="2">
        <v>43410</v>
      </c>
      <c r="I631" s="2">
        <v>43424</v>
      </c>
      <c r="J631" s="3">
        <v>5092</v>
      </c>
      <c r="K631" s="3">
        <v>12816</v>
      </c>
      <c r="L631" s="2">
        <v>44987</v>
      </c>
      <c r="M631" s="1">
        <f>Table1[[#This Row],[Pull Dte]]-Table1[[#This Row],[Mfg Dte]]</f>
        <v>1577</v>
      </c>
      <c r="N631" s="7">
        <f>Table1[[#This Row],[Ac Tot Cyc Num]]/Table1[[#This Row],[Days since on Ops Dte]]</f>
        <v>3.2289156626506026</v>
      </c>
      <c r="O631" s="7">
        <f>Table1[[#This Row],[Ac Tot Tme Num]]/Table1[[#This Row],[Days since on Ops Dte]]</f>
        <v>8.1268230818008877</v>
      </c>
      <c r="P631" s="1">
        <f ca="1">INT((TODAY()-H631)/365)</f>
        <v>4</v>
      </c>
      <c r="Q631" s="1" t="s">
        <v>83</v>
      </c>
    </row>
    <row r="632" spans="1:17" x14ac:dyDescent="0.2">
      <c r="A632" s="1" t="s">
        <v>2</v>
      </c>
      <c r="B632" s="1" t="s">
        <v>37</v>
      </c>
      <c r="C632" s="1">
        <v>739</v>
      </c>
      <c r="D632" s="1">
        <v>739</v>
      </c>
      <c r="E632" s="1" t="s">
        <v>2</v>
      </c>
      <c r="F632" s="1" t="s">
        <v>39</v>
      </c>
      <c r="G632" s="1">
        <v>3908</v>
      </c>
      <c r="H632" s="2">
        <v>43425</v>
      </c>
      <c r="I632" s="2">
        <v>43441</v>
      </c>
      <c r="J632" s="3">
        <v>5234</v>
      </c>
      <c r="K632" s="3">
        <v>13176</v>
      </c>
      <c r="L632" s="2">
        <v>44987</v>
      </c>
      <c r="M632" s="1">
        <f>Table1[[#This Row],[Pull Dte]]-Table1[[#This Row],[Mfg Dte]]</f>
        <v>1562</v>
      </c>
      <c r="N632" s="7">
        <f>Table1[[#This Row],[Ac Tot Cyc Num]]/Table1[[#This Row],[Days since on Ops Dte]]</f>
        <v>3.3508322663252241</v>
      </c>
      <c r="O632" s="7">
        <f>Table1[[#This Row],[Ac Tot Tme Num]]/Table1[[#This Row],[Days since on Ops Dte]]</f>
        <v>8.4353393085787456</v>
      </c>
      <c r="P632" s="1">
        <f ca="1">INT((TODAY()-H632)/365)</f>
        <v>4</v>
      </c>
      <c r="Q632" s="1" t="s">
        <v>83</v>
      </c>
    </row>
    <row r="633" spans="1:17" x14ac:dyDescent="0.2">
      <c r="A633" s="1" t="s">
        <v>2</v>
      </c>
      <c r="B633" s="1" t="s">
        <v>37</v>
      </c>
      <c r="C633" s="1">
        <v>739</v>
      </c>
      <c r="D633" s="1">
        <v>739</v>
      </c>
      <c r="E633" s="1" t="s">
        <v>2</v>
      </c>
      <c r="F633" s="1" t="s">
        <v>39</v>
      </c>
      <c r="G633" s="1">
        <v>3909</v>
      </c>
      <c r="H633" s="2">
        <v>43429</v>
      </c>
      <c r="I633" s="2">
        <v>43445</v>
      </c>
      <c r="J633" s="3">
        <v>5156</v>
      </c>
      <c r="K633" s="3">
        <v>12929</v>
      </c>
      <c r="L633" s="2">
        <v>44987</v>
      </c>
      <c r="M633" s="1">
        <f>Table1[[#This Row],[Pull Dte]]-Table1[[#This Row],[Mfg Dte]]</f>
        <v>1558</v>
      </c>
      <c r="N633" s="7">
        <f>Table1[[#This Row],[Ac Tot Cyc Num]]/Table1[[#This Row],[Days since on Ops Dte]]</f>
        <v>3.3093709884467266</v>
      </c>
      <c r="O633" s="7">
        <f>Table1[[#This Row],[Ac Tot Tme Num]]/Table1[[#This Row],[Days since on Ops Dte]]</f>
        <v>8.2984595635430036</v>
      </c>
      <c r="P633" s="1">
        <f ca="1">INT((TODAY()-H633)/365)</f>
        <v>4</v>
      </c>
      <c r="Q633" s="1" t="s">
        <v>83</v>
      </c>
    </row>
    <row r="634" spans="1:17" x14ac:dyDescent="0.2">
      <c r="A634" s="1" t="s">
        <v>2</v>
      </c>
      <c r="B634" s="1" t="s">
        <v>37</v>
      </c>
      <c r="C634" s="1">
        <v>739</v>
      </c>
      <c r="D634" s="1">
        <v>739</v>
      </c>
      <c r="E634" s="1" t="s">
        <v>2</v>
      </c>
      <c r="F634" s="1" t="s">
        <v>39</v>
      </c>
      <c r="G634" s="1">
        <v>3910</v>
      </c>
      <c r="H634" s="2">
        <v>43441</v>
      </c>
      <c r="I634" s="2">
        <v>43452</v>
      </c>
      <c r="J634" s="3">
        <v>5284</v>
      </c>
      <c r="K634" s="3">
        <v>13113</v>
      </c>
      <c r="L634" s="2">
        <v>44987</v>
      </c>
      <c r="M634" s="1">
        <f>Table1[[#This Row],[Pull Dte]]-Table1[[#This Row],[Mfg Dte]]</f>
        <v>1546</v>
      </c>
      <c r="N634" s="7">
        <f>Table1[[#This Row],[Ac Tot Cyc Num]]/Table1[[#This Row],[Days since on Ops Dte]]</f>
        <v>3.4178525226390684</v>
      </c>
      <c r="O634" s="7">
        <f>Table1[[#This Row],[Ac Tot Tme Num]]/Table1[[#This Row],[Days since on Ops Dte]]</f>
        <v>8.4818887451487708</v>
      </c>
      <c r="P634" s="1">
        <f ca="1">INT((TODAY()-H634)/365)</f>
        <v>4</v>
      </c>
      <c r="Q634" s="1" t="s">
        <v>83</v>
      </c>
    </row>
    <row r="635" spans="1:17" x14ac:dyDescent="0.2">
      <c r="A635" s="1" t="s">
        <v>2</v>
      </c>
      <c r="B635" s="1" t="s">
        <v>37</v>
      </c>
      <c r="C635" s="1">
        <v>739</v>
      </c>
      <c r="D635" s="1">
        <v>739</v>
      </c>
      <c r="E635" s="1" t="s">
        <v>2</v>
      </c>
      <c r="F635" s="1" t="s">
        <v>39</v>
      </c>
      <c r="G635" s="1">
        <v>3911</v>
      </c>
      <c r="H635" s="2">
        <v>43442</v>
      </c>
      <c r="I635" s="2">
        <v>43480</v>
      </c>
      <c r="J635" s="3">
        <v>5140</v>
      </c>
      <c r="K635" s="3">
        <v>12597</v>
      </c>
      <c r="L635" s="2">
        <v>44987</v>
      </c>
      <c r="M635" s="1">
        <f>Table1[[#This Row],[Pull Dte]]-Table1[[#This Row],[Mfg Dte]]</f>
        <v>1545</v>
      </c>
      <c r="N635" s="7">
        <f>Table1[[#This Row],[Ac Tot Cyc Num]]/Table1[[#This Row],[Days since on Ops Dte]]</f>
        <v>3.3268608414239482</v>
      </c>
      <c r="O635" s="7">
        <f>Table1[[#This Row],[Ac Tot Tme Num]]/Table1[[#This Row],[Days since on Ops Dte]]</f>
        <v>8.1533980582524279</v>
      </c>
      <c r="P635" s="1">
        <f ca="1">INT((TODAY()-H635)/365)</f>
        <v>4</v>
      </c>
      <c r="Q635" s="1" t="s">
        <v>83</v>
      </c>
    </row>
    <row r="636" spans="1:17" x14ac:dyDescent="0.2">
      <c r="A636" s="1" t="s">
        <v>2</v>
      </c>
      <c r="B636" s="1" t="s">
        <v>37</v>
      </c>
      <c r="C636" s="1">
        <v>739</v>
      </c>
      <c r="D636" s="1">
        <v>739</v>
      </c>
      <c r="E636" s="1" t="s">
        <v>2</v>
      </c>
      <c r="F636" s="1" t="s">
        <v>39</v>
      </c>
      <c r="G636" s="1">
        <v>3912</v>
      </c>
      <c r="H636" s="2">
        <v>43448</v>
      </c>
      <c r="I636" s="2">
        <v>43480</v>
      </c>
      <c r="J636" s="3">
        <v>5148</v>
      </c>
      <c r="K636" s="3">
        <v>12553</v>
      </c>
      <c r="L636" s="2">
        <v>44987</v>
      </c>
      <c r="M636" s="1">
        <f>Table1[[#This Row],[Pull Dte]]-Table1[[#This Row],[Mfg Dte]]</f>
        <v>1539</v>
      </c>
      <c r="N636" s="7">
        <f>Table1[[#This Row],[Ac Tot Cyc Num]]/Table1[[#This Row],[Days since on Ops Dte]]</f>
        <v>3.3450292397660819</v>
      </c>
      <c r="O636" s="7">
        <f>Table1[[#This Row],[Ac Tot Tme Num]]/Table1[[#This Row],[Days since on Ops Dte]]</f>
        <v>8.1565951916829107</v>
      </c>
      <c r="P636" s="1">
        <f ca="1">INT((TODAY()-H636)/365)</f>
        <v>4</v>
      </c>
      <c r="Q636" s="1" t="s">
        <v>83</v>
      </c>
    </row>
    <row r="637" spans="1:17" x14ac:dyDescent="0.2">
      <c r="A637" s="1" t="s">
        <v>2</v>
      </c>
      <c r="B637" s="1" t="s">
        <v>37</v>
      </c>
      <c r="C637" s="1">
        <v>739</v>
      </c>
      <c r="D637" s="1">
        <v>739</v>
      </c>
      <c r="E637" s="1" t="s">
        <v>2</v>
      </c>
      <c r="F637" s="1" t="s">
        <v>39</v>
      </c>
      <c r="G637" s="1">
        <v>3913</v>
      </c>
      <c r="H637" s="2">
        <v>43479</v>
      </c>
      <c r="I637" s="2">
        <v>43490</v>
      </c>
      <c r="J637" s="3">
        <v>4887</v>
      </c>
      <c r="K637" s="3">
        <v>12414</v>
      </c>
      <c r="L637" s="2">
        <v>44987</v>
      </c>
      <c r="M637" s="1">
        <f>Table1[[#This Row],[Pull Dte]]-Table1[[#This Row],[Mfg Dte]]</f>
        <v>1508</v>
      </c>
      <c r="N637" s="7">
        <f>Table1[[#This Row],[Ac Tot Cyc Num]]/Table1[[#This Row],[Days since on Ops Dte]]</f>
        <v>3.2407161803713529</v>
      </c>
      <c r="O637" s="7">
        <f>Table1[[#This Row],[Ac Tot Tme Num]]/Table1[[#This Row],[Days since on Ops Dte]]</f>
        <v>8.2320954907161799</v>
      </c>
      <c r="P637" s="1">
        <f ca="1">INT((TODAY()-H637)/365)</f>
        <v>4</v>
      </c>
      <c r="Q637" s="1" t="s">
        <v>83</v>
      </c>
    </row>
    <row r="638" spans="1:17" x14ac:dyDescent="0.2">
      <c r="A638" s="1" t="s">
        <v>2</v>
      </c>
      <c r="B638" s="1" t="s">
        <v>37</v>
      </c>
      <c r="C638" s="1">
        <v>739</v>
      </c>
      <c r="D638" s="1">
        <v>739</v>
      </c>
      <c r="E638" s="1" t="s">
        <v>2</v>
      </c>
      <c r="F638" s="1" t="s">
        <v>39</v>
      </c>
      <c r="G638" s="1">
        <v>3914</v>
      </c>
      <c r="H638" s="2">
        <v>43482</v>
      </c>
      <c r="I638" s="2">
        <v>43496</v>
      </c>
      <c r="J638" s="3">
        <v>4752</v>
      </c>
      <c r="K638" s="3">
        <v>11790</v>
      </c>
      <c r="L638" s="2">
        <v>44987</v>
      </c>
      <c r="M638" s="1">
        <f>Table1[[#This Row],[Pull Dte]]-Table1[[#This Row],[Mfg Dte]]</f>
        <v>1505</v>
      </c>
      <c r="N638" s="7">
        <f>Table1[[#This Row],[Ac Tot Cyc Num]]/Table1[[#This Row],[Days since on Ops Dte]]</f>
        <v>3.1574750830564784</v>
      </c>
      <c r="O638" s="7">
        <f>Table1[[#This Row],[Ac Tot Tme Num]]/Table1[[#This Row],[Days since on Ops Dte]]</f>
        <v>7.8338870431893683</v>
      </c>
      <c r="P638" s="1">
        <f ca="1">INT((TODAY()-H638)/365)</f>
        <v>4</v>
      </c>
      <c r="Q638" s="1" t="s">
        <v>83</v>
      </c>
    </row>
    <row r="639" spans="1:17" x14ac:dyDescent="0.2">
      <c r="A639" s="1" t="s">
        <v>2</v>
      </c>
      <c r="B639" s="1" t="s">
        <v>37</v>
      </c>
      <c r="C639" s="1">
        <v>739</v>
      </c>
      <c r="D639" s="1">
        <v>739</v>
      </c>
      <c r="E639" s="1" t="s">
        <v>2</v>
      </c>
      <c r="F639" s="1" t="s">
        <v>39</v>
      </c>
      <c r="G639" s="1">
        <v>3915</v>
      </c>
      <c r="H639" s="2">
        <v>43491</v>
      </c>
      <c r="I639" s="2">
        <v>43504</v>
      </c>
      <c r="J639" s="3">
        <v>5018</v>
      </c>
      <c r="K639" s="3">
        <v>12505</v>
      </c>
      <c r="L639" s="2">
        <v>44987</v>
      </c>
      <c r="M639" s="1">
        <f>Table1[[#This Row],[Pull Dte]]-Table1[[#This Row],[Mfg Dte]]</f>
        <v>1496</v>
      </c>
      <c r="N639" s="7">
        <f>Table1[[#This Row],[Ac Tot Cyc Num]]/Table1[[#This Row],[Days since on Ops Dte]]</f>
        <v>3.3542780748663104</v>
      </c>
      <c r="O639" s="7">
        <f>Table1[[#This Row],[Ac Tot Tme Num]]/Table1[[#This Row],[Days since on Ops Dte]]</f>
        <v>8.3589572192513373</v>
      </c>
      <c r="P639" s="1">
        <f ca="1">INT((TODAY()-H639)/365)</f>
        <v>4</v>
      </c>
      <c r="Q639" s="1" t="s">
        <v>83</v>
      </c>
    </row>
    <row r="640" spans="1:17" x14ac:dyDescent="0.2">
      <c r="A640" s="1" t="s">
        <v>2</v>
      </c>
      <c r="B640" s="1" t="s">
        <v>37</v>
      </c>
      <c r="C640" s="1">
        <v>739</v>
      </c>
      <c r="D640" s="1">
        <v>739</v>
      </c>
      <c r="E640" s="1" t="s">
        <v>2</v>
      </c>
      <c r="F640" s="1" t="s">
        <v>39</v>
      </c>
      <c r="G640" s="1">
        <v>3916</v>
      </c>
      <c r="H640" s="2">
        <v>43494</v>
      </c>
      <c r="I640" s="2">
        <v>43508</v>
      </c>
      <c r="J640" s="3">
        <v>4931</v>
      </c>
      <c r="K640" s="3">
        <v>12419</v>
      </c>
      <c r="L640" s="2">
        <v>44987</v>
      </c>
      <c r="M640" s="1">
        <f>Table1[[#This Row],[Pull Dte]]-Table1[[#This Row],[Mfg Dte]]</f>
        <v>1493</v>
      </c>
      <c r="N640" s="7">
        <f>Table1[[#This Row],[Ac Tot Cyc Num]]/Table1[[#This Row],[Days since on Ops Dte]]</f>
        <v>3.3027461486939047</v>
      </c>
      <c r="O640" s="7">
        <f>Table1[[#This Row],[Ac Tot Tme Num]]/Table1[[#This Row],[Days since on Ops Dte]]</f>
        <v>8.3181513730743468</v>
      </c>
      <c r="P640" s="1">
        <f ca="1">INT((TODAY()-H640)/365)</f>
        <v>4</v>
      </c>
      <c r="Q640" s="1" t="s">
        <v>83</v>
      </c>
    </row>
    <row r="641" spans="1:17" x14ac:dyDescent="0.2">
      <c r="A641" s="1" t="s">
        <v>2</v>
      </c>
      <c r="B641" s="1" t="s">
        <v>37</v>
      </c>
      <c r="C641" s="1">
        <v>739</v>
      </c>
      <c r="D641" s="1">
        <v>739</v>
      </c>
      <c r="E641" s="1" t="s">
        <v>2</v>
      </c>
      <c r="F641" s="1" t="s">
        <v>39</v>
      </c>
      <c r="G641" s="1">
        <v>3917</v>
      </c>
      <c r="H641" s="2">
        <v>43495</v>
      </c>
      <c r="I641" s="2">
        <v>43521</v>
      </c>
      <c r="J641" s="3">
        <v>4855</v>
      </c>
      <c r="K641" s="3">
        <v>12055</v>
      </c>
      <c r="L641" s="2">
        <v>44987</v>
      </c>
      <c r="M641" s="1">
        <f>Table1[[#This Row],[Pull Dte]]-Table1[[#This Row],[Mfg Dte]]</f>
        <v>1492</v>
      </c>
      <c r="N641" s="7">
        <f>Table1[[#This Row],[Ac Tot Cyc Num]]/Table1[[#This Row],[Days since on Ops Dte]]</f>
        <v>3.2540214477211795</v>
      </c>
      <c r="O641" s="7">
        <f>Table1[[#This Row],[Ac Tot Tme Num]]/Table1[[#This Row],[Days since on Ops Dte]]</f>
        <v>8.0797587131367301</v>
      </c>
      <c r="P641" s="1">
        <f ca="1">INT((TODAY()-H641)/365)</f>
        <v>4</v>
      </c>
      <c r="Q641" s="1" t="s">
        <v>83</v>
      </c>
    </row>
    <row r="642" spans="1:17" x14ac:dyDescent="0.2">
      <c r="A642" s="1" t="s">
        <v>2</v>
      </c>
      <c r="B642" s="1" t="s">
        <v>37</v>
      </c>
      <c r="C642" s="1">
        <v>739</v>
      </c>
      <c r="D642" s="1">
        <v>739</v>
      </c>
      <c r="E642" s="1" t="s">
        <v>2</v>
      </c>
      <c r="F642" s="1" t="s">
        <v>39</v>
      </c>
      <c r="G642" s="1">
        <v>3918</v>
      </c>
      <c r="H642" s="2">
        <v>43496</v>
      </c>
      <c r="I642" s="2">
        <v>43523</v>
      </c>
      <c r="J642" s="3">
        <v>4944</v>
      </c>
      <c r="K642" s="3">
        <v>12101</v>
      </c>
      <c r="L642" s="2">
        <v>44987</v>
      </c>
      <c r="M642" s="1">
        <f>Table1[[#This Row],[Pull Dte]]-Table1[[#This Row],[Mfg Dte]]</f>
        <v>1491</v>
      </c>
      <c r="N642" s="7">
        <f>Table1[[#This Row],[Ac Tot Cyc Num]]/Table1[[#This Row],[Days since on Ops Dte]]</f>
        <v>3.3158953722334004</v>
      </c>
      <c r="O642" s="7">
        <f>Table1[[#This Row],[Ac Tot Tme Num]]/Table1[[#This Row],[Days since on Ops Dte]]</f>
        <v>8.1160295103957072</v>
      </c>
      <c r="P642" s="1">
        <f ca="1">INT((TODAY()-H642)/365)</f>
        <v>4</v>
      </c>
      <c r="Q642" s="1" t="s">
        <v>83</v>
      </c>
    </row>
    <row r="643" spans="1:17" x14ac:dyDescent="0.2">
      <c r="A643" s="1" t="s">
        <v>2</v>
      </c>
      <c r="B643" s="1" t="s">
        <v>37</v>
      </c>
      <c r="C643" s="1">
        <v>739</v>
      </c>
      <c r="D643" s="1">
        <v>739</v>
      </c>
      <c r="E643" s="1" t="s">
        <v>2</v>
      </c>
      <c r="F643" s="1" t="s">
        <v>39</v>
      </c>
      <c r="G643" s="1">
        <v>3919</v>
      </c>
      <c r="H643" s="2">
        <v>43516</v>
      </c>
      <c r="I643" s="2">
        <v>43529</v>
      </c>
      <c r="J643" s="3">
        <v>4859</v>
      </c>
      <c r="K643" s="3">
        <v>12160</v>
      </c>
      <c r="L643" s="2">
        <v>44987</v>
      </c>
      <c r="M643" s="1">
        <f>Table1[[#This Row],[Pull Dte]]-Table1[[#This Row],[Mfg Dte]]</f>
        <v>1471</v>
      </c>
      <c r="N643" s="7">
        <f>Table1[[#This Row],[Ac Tot Cyc Num]]/Table1[[#This Row],[Days since on Ops Dte]]</f>
        <v>3.3031951053704964</v>
      </c>
      <c r="O643" s="7">
        <f>Table1[[#This Row],[Ac Tot Tme Num]]/Table1[[#This Row],[Days since on Ops Dte]]</f>
        <v>8.2664853840924533</v>
      </c>
      <c r="P643" s="1">
        <f ca="1">INT((TODAY()-H643)/365)</f>
        <v>4</v>
      </c>
      <c r="Q643" s="1" t="s">
        <v>83</v>
      </c>
    </row>
    <row r="644" spans="1:17" x14ac:dyDescent="0.2">
      <c r="A644" s="1" t="s">
        <v>2</v>
      </c>
      <c r="B644" s="1" t="s">
        <v>37</v>
      </c>
      <c r="C644" s="1">
        <v>739</v>
      </c>
      <c r="D644" s="1">
        <v>739</v>
      </c>
      <c r="E644" s="1" t="s">
        <v>2</v>
      </c>
      <c r="F644" s="1" t="s">
        <v>39</v>
      </c>
      <c r="G644" s="1">
        <v>3920</v>
      </c>
      <c r="H644" s="2">
        <v>43523</v>
      </c>
      <c r="I644" s="2">
        <v>43536</v>
      </c>
      <c r="J644" s="3">
        <v>4939</v>
      </c>
      <c r="K644" s="3">
        <v>12232</v>
      </c>
      <c r="L644" s="2">
        <v>44987</v>
      </c>
      <c r="M644" s="1">
        <f>Table1[[#This Row],[Pull Dte]]-Table1[[#This Row],[Mfg Dte]]</f>
        <v>1464</v>
      </c>
      <c r="N644" s="7">
        <f>Table1[[#This Row],[Ac Tot Cyc Num]]/Table1[[#This Row],[Days since on Ops Dte]]</f>
        <v>3.3736338797814209</v>
      </c>
      <c r="O644" s="7">
        <f>Table1[[#This Row],[Ac Tot Tme Num]]/Table1[[#This Row],[Days since on Ops Dte]]</f>
        <v>8.3551912568306008</v>
      </c>
      <c r="P644" s="1">
        <f ca="1">INT((TODAY()-H644)/365)</f>
        <v>4</v>
      </c>
      <c r="Q644" s="1" t="s">
        <v>83</v>
      </c>
    </row>
    <row r="645" spans="1:17" x14ac:dyDescent="0.2">
      <c r="A645" s="1" t="s">
        <v>2</v>
      </c>
      <c r="B645" s="1" t="s">
        <v>37</v>
      </c>
      <c r="C645" s="1">
        <v>739</v>
      </c>
      <c r="D645" s="1">
        <v>739</v>
      </c>
      <c r="E645" s="1" t="s">
        <v>2</v>
      </c>
      <c r="F645" s="1" t="s">
        <v>39</v>
      </c>
      <c r="G645" s="1">
        <v>3921</v>
      </c>
      <c r="H645" s="2">
        <v>43554</v>
      </c>
      <c r="I645" s="2">
        <v>43573</v>
      </c>
      <c r="J645" s="3">
        <v>4272</v>
      </c>
      <c r="K645" s="3">
        <v>10555</v>
      </c>
      <c r="L645" s="2">
        <v>44987</v>
      </c>
      <c r="M645" s="1">
        <f>Table1[[#This Row],[Pull Dte]]-Table1[[#This Row],[Mfg Dte]]</f>
        <v>1433</v>
      </c>
      <c r="N645" s="7">
        <f>Table1[[#This Row],[Ac Tot Cyc Num]]/Table1[[#This Row],[Days since on Ops Dte]]</f>
        <v>2.98115840893231</v>
      </c>
      <c r="O645" s="7">
        <f>Table1[[#This Row],[Ac Tot Tme Num]]/Table1[[#This Row],[Days since on Ops Dte]]</f>
        <v>7.3656664340544316</v>
      </c>
      <c r="P645" s="1">
        <f ca="1">INT((TODAY()-H645)/365)</f>
        <v>3</v>
      </c>
      <c r="Q645" s="1" t="s">
        <v>83</v>
      </c>
    </row>
    <row r="646" spans="1:17" x14ac:dyDescent="0.2">
      <c r="A646" s="1" t="s">
        <v>2</v>
      </c>
      <c r="B646" s="1" t="s">
        <v>37</v>
      </c>
      <c r="C646" s="1">
        <v>739</v>
      </c>
      <c r="D646" s="1">
        <v>739</v>
      </c>
      <c r="E646" s="1" t="s">
        <v>2</v>
      </c>
      <c r="F646" s="1" t="s">
        <v>39</v>
      </c>
      <c r="G646" s="1">
        <v>3922</v>
      </c>
      <c r="H646" s="2">
        <v>43551</v>
      </c>
      <c r="I646" s="2">
        <v>43567</v>
      </c>
      <c r="J646" s="3">
        <v>4698</v>
      </c>
      <c r="K646" s="3">
        <v>11257</v>
      </c>
      <c r="L646" s="2">
        <v>44987</v>
      </c>
      <c r="M646" s="1">
        <f>Table1[[#This Row],[Pull Dte]]-Table1[[#This Row],[Mfg Dte]]</f>
        <v>1436</v>
      </c>
      <c r="N646" s="7">
        <f>Table1[[#This Row],[Ac Tot Cyc Num]]/Table1[[#This Row],[Days since on Ops Dte]]</f>
        <v>3.2715877437325904</v>
      </c>
      <c r="O646" s="7">
        <f>Table1[[#This Row],[Ac Tot Tme Num]]/Table1[[#This Row],[Days since on Ops Dte]]</f>
        <v>7.8391364902506968</v>
      </c>
      <c r="P646" s="1">
        <f ca="1">INT((TODAY()-H646)/365)</f>
        <v>3</v>
      </c>
      <c r="Q646" s="1" t="s">
        <v>83</v>
      </c>
    </row>
    <row r="647" spans="1:17" x14ac:dyDescent="0.2">
      <c r="A647" s="1" t="s">
        <v>2</v>
      </c>
      <c r="B647" s="1" t="s">
        <v>37</v>
      </c>
      <c r="C647" s="1">
        <v>739</v>
      </c>
      <c r="D647" s="1">
        <v>739</v>
      </c>
      <c r="E647" s="1" t="s">
        <v>2</v>
      </c>
      <c r="F647" s="1" t="s">
        <v>39</v>
      </c>
      <c r="G647" s="1">
        <v>3923</v>
      </c>
      <c r="H647" s="2">
        <v>43556</v>
      </c>
      <c r="I647" s="2">
        <v>43568</v>
      </c>
      <c r="J647" s="3">
        <v>4871</v>
      </c>
      <c r="K647" s="3">
        <v>11992</v>
      </c>
      <c r="L647" s="2">
        <v>44987</v>
      </c>
      <c r="M647" s="1">
        <f>Table1[[#This Row],[Pull Dte]]-Table1[[#This Row],[Mfg Dte]]</f>
        <v>1431</v>
      </c>
      <c r="N647" s="7">
        <f>Table1[[#This Row],[Ac Tot Cyc Num]]/Table1[[#This Row],[Days since on Ops Dte]]</f>
        <v>3.4039133473095737</v>
      </c>
      <c r="O647" s="7">
        <f>Table1[[#This Row],[Ac Tot Tme Num]]/Table1[[#This Row],[Days since on Ops Dte]]</f>
        <v>8.3801537386443048</v>
      </c>
      <c r="P647" s="1">
        <f ca="1">INT((TODAY()-H647)/365)</f>
        <v>3</v>
      </c>
      <c r="Q647" s="1" t="s">
        <v>83</v>
      </c>
    </row>
    <row r="648" spans="1:17" x14ac:dyDescent="0.2">
      <c r="A648" s="1" t="s">
        <v>2</v>
      </c>
      <c r="B648" s="1" t="s">
        <v>37</v>
      </c>
      <c r="C648" s="1">
        <v>739</v>
      </c>
      <c r="D648" s="1">
        <v>739</v>
      </c>
      <c r="E648" s="1" t="s">
        <v>2</v>
      </c>
      <c r="F648" s="1" t="s">
        <v>39</v>
      </c>
      <c r="G648" s="1">
        <v>3924</v>
      </c>
      <c r="H648" s="2">
        <v>43582</v>
      </c>
      <c r="I648" s="2">
        <v>43594</v>
      </c>
      <c r="J648" s="3">
        <v>4668</v>
      </c>
      <c r="K648" s="3">
        <v>11509</v>
      </c>
      <c r="L648" s="2">
        <v>44987</v>
      </c>
      <c r="M648" s="1">
        <f>Table1[[#This Row],[Pull Dte]]-Table1[[#This Row],[Mfg Dte]]</f>
        <v>1405</v>
      </c>
      <c r="N648" s="7">
        <f>Table1[[#This Row],[Ac Tot Cyc Num]]/Table1[[#This Row],[Days since on Ops Dte]]</f>
        <v>3.3224199288256226</v>
      </c>
      <c r="O648" s="7">
        <f>Table1[[#This Row],[Ac Tot Tme Num]]/Table1[[#This Row],[Days since on Ops Dte]]</f>
        <v>8.1914590747330962</v>
      </c>
      <c r="P648" s="1">
        <f ca="1">INT((TODAY()-H648)/365)</f>
        <v>3</v>
      </c>
      <c r="Q648" s="1" t="s">
        <v>83</v>
      </c>
    </row>
    <row r="649" spans="1:17" x14ac:dyDescent="0.2">
      <c r="A649" s="1" t="s">
        <v>2</v>
      </c>
      <c r="B649" s="1" t="s">
        <v>37</v>
      </c>
      <c r="C649" s="1">
        <v>739</v>
      </c>
      <c r="D649" s="1">
        <v>739</v>
      </c>
      <c r="E649" s="1" t="s">
        <v>2</v>
      </c>
      <c r="F649" s="1" t="s">
        <v>39</v>
      </c>
      <c r="G649" s="1">
        <v>3925</v>
      </c>
      <c r="H649" s="2">
        <v>43582</v>
      </c>
      <c r="I649" s="2">
        <v>43595</v>
      </c>
      <c r="J649" s="3">
        <v>4587</v>
      </c>
      <c r="K649" s="3">
        <v>11209</v>
      </c>
      <c r="L649" s="2">
        <v>44987</v>
      </c>
      <c r="M649" s="1">
        <f>Table1[[#This Row],[Pull Dte]]-Table1[[#This Row],[Mfg Dte]]</f>
        <v>1405</v>
      </c>
      <c r="N649" s="7">
        <f>Table1[[#This Row],[Ac Tot Cyc Num]]/Table1[[#This Row],[Days since on Ops Dte]]</f>
        <v>3.2647686832740215</v>
      </c>
      <c r="O649" s="7">
        <f>Table1[[#This Row],[Ac Tot Tme Num]]/Table1[[#This Row],[Days since on Ops Dte]]</f>
        <v>7.9779359430604986</v>
      </c>
      <c r="P649" s="1">
        <f ca="1">INT((TODAY()-H649)/365)</f>
        <v>3</v>
      </c>
      <c r="Q649" s="1" t="s">
        <v>83</v>
      </c>
    </row>
    <row r="650" spans="1:17" x14ac:dyDescent="0.2">
      <c r="A650" s="1" t="s">
        <v>2</v>
      </c>
      <c r="B650" s="1" t="s">
        <v>37</v>
      </c>
      <c r="C650" s="1">
        <v>739</v>
      </c>
      <c r="D650" s="1">
        <v>739</v>
      </c>
      <c r="E650" s="1" t="s">
        <v>2</v>
      </c>
      <c r="F650" s="1" t="s">
        <v>39</v>
      </c>
      <c r="G650" s="1">
        <v>3926</v>
      </c>
      <c r="H650" s="2">
        <v>43591</v>
      </c>
      <c r="I650" s="2">
        <v>43602</v>
      </c>
      <c r="J650" s="3">
        <v>4427</v>
      </c>
      <c r="K650" s="3">
        <v>10889</v>
      </c>
      <c r="L650" s="2">
        <v>44987</v>
      </c>
      <c r="M650" s="1">
        <f>Table1[[#This Row],[Pull Dte]]-Table1[[#This Row],[Mfg Dte]]</f>
        <v>1396</v>
      </c>
      <c r="N650" s="7">
        <f>Table1[[#This Row],[Ac Tot Cyc Num]]/Table1[[#This Row],[Days since on Ops Dte]]</f>
        <v>3.1712034383954153</v>
      </c>
      <c r="O650" s="7">
        <f>Table1[[#This Row],[Ac Tot Tme Num]]/Table1[[#This Row],[Days since on Ops Dte]]</f>
        <v>7.8001432664756445</v>
      </c>
      <c r="P650" s="1">
        <f ca="1">INT((TODAY()-H650)/365)</f>
        <v>3</v>
      </c>
      <c r="Q650" s="1" t="s">
        <v>83</v>
      </c>
    </row>
    <row r="651" spans="1:17" x14ac:dyDescent="0.2">
      <c r="A651" s="1" t="s">
        <v>2</v>
      </c>
      <c r="B651" s="1" t="s">
        <v>37</v>
      </c>
      <c r="C651" s="1">
        <v>739</v>
      </c>
      <c r="D651" s="1">
        <v>739</v>
      </c>
      <c r="E651" s="1" t="s">
        <v>2</v>
      </c>
      <c r="F651" s="1" t="s">
        <v>39</v>
      </c>
      <c r="G651" s="1">
        <v>3927</v>
      </c>
      <c r="H651" s="2">
        <v>43611</v>
      </c>
      <c r="I651" s="2">
        <v>43629</v>
      </c>
      <c r="J651" s="3">
        <v>4549</v>
      </c>
      <c r="K651" s="3">
        <v>11060</v>
      </c>
      <c r="L651" s="2">
        <v>44987</v>
      </c>
      <c r="M651" s="1">
        <f>Table1[[#This Row],[Pull Dte]]-Table1[[#This Row],[Mfg Dte]]</f>
        <v>1376</v>
      </c>
      <c r="N651" s="7">
        <f>Table1[[#This Row],[Ac Tot Cyc Num]]/Table1[[#This Row],[Days since on Ops Dte]]</f>
        <v>3.3059593023255816</v>
      </c>
      <c r="O651" s="7">
        <f>Table1[[#This Row],[Ac Tot Tme Num]]/Table1[[#This Row],[Days since on Ops Dte]]</f>
        <v>8.0377906976744189</v>
      </c>
      <c r="P651" s="1">
        <f ca="1">INT((TODAY()-H651)/365)</f>
        <v>3</v>
      </c>
      <c r="Q651" s="1" t="s">
        <v>83</v>
      </c>
    </row>
    <row r="652" spans="1:17" x14ac:dyDescent="0.2">
      <c r="A652" s="1" t="s">
        <v>2</v>
      </c>
      <c r="B652" s="1" t="s">
        <v>37</v>
      </c>
      <c r="C652" s="1">
        <v>739</v>
      </c>
      <c r="D652" s="1">
        <v>739</v>
      </c>
      <c r="E652" s="1" t="s">
        <v>2</v>
      </c>
      <c r="F652" s="1" t="s">
        <v>39</v>
      </c>
      <c r="G652" s="1">
        <v>3928</v>
      </c>
      <c r="H652" s="2">
        <v>43610</v>
      </c>
      <c r="I652" s="2">
        <v>43621</v>
      </c>
      <c r="J652" s="3">
        <v>4351</v>
      </c>
      <c r="K652" s="3">
        <v>10984</v>
      </c>
      <c r="L652" s="2">
        <v>44987</v>
      </c>
      <c r="M652" s="1">
        <f>Table1[[#This Row],[Pull Dte]]-Table1[[#This Row],[Mfg Dte]]</f>
        <v>1377</v>
      </c>
      <c r="N652" s="7">
        <f>Table1[[#This Row],[Ac Tot Cyc Num]]/Table1[[#This Row],[Days since on Ops Dte]]</f>
        <v>3.1597676107480028</v>
      </c>
      <c r="O652" s="7">
        <f>Table1[[#This Row],[Ac Tot Tme Num]]/Table1[[#This Row],[Days since on Ops Dte]]</f>
        <v>7.9767610748002902</v>
      </c>
      <c r="P652" s="1">
        <f ca="1">INT((TODAY()-H652)/365)</f>
        <v>3</v>
      </c>
      <c r="Q652" s="1" t="s">
        <v>83</v>
      </c>
    </row>
    <row r="653" spans="1:17" x14ac:dyDescent="0.2">
      <c r="A653" s="1" t="s">
        <v>2</v>
      </c>
      <c r="B653" s="1" t="s">
        <v>37</v>
      </c>
      <c r="C653" s="1">
        <v>739</v>
      </c>
      <c r="D653" s="1">
        <v>739</v>
      </c>
      <c r="E653" s="1" t="s">
        <v>2</v>
      </c>
      <c r="F653" s="1" t="s">
        <v>39</v>
      </c>
      <c r="G653" s="1">
        <v>3929</v>
      </c>
      <c r="H653" s="2">
        <v>43616</v>
      </c>
      <c r="I653" s="2">
        <v>43625</v>
      </c>
      <c r="J653" s="3">
        <v>4325</v>
      </c>
      <c r="K653" s="3">
        <v>10798</v>
      </c>
      <c r="L653" s="2">
        <v>44987</v>
      </c>
      <c r="M653" s="1">
        <f>Table1[[#This Row],[Pull Dte]]-Table1[[#This Row],[Mfg Dte]]</f>
        <v>1371</v>
      </c>
      <c r="N653" s="7">
        <f>Table1[[#This Row],[Ac Tot Cyc Num]]/Table1[[#This Row],[Days since on Ops Dte]]</f>
        <v>3.1546316557257477</v>
      </c>
      <c r="O653" s="7">
        <f>Table1[[#This Row],[Ac Tot Tme Num]]/Table1[[#This Row],[Days since on Ops Dte]]</f>
        <v>7.8760029175784103</v>
      </c>
      <c r="P653" s="1">
        <f ca="1">INT((TODAY()-H653)/365)</f>
        <v>3</v>
      </c>
      <c r="Q653" s="1" t="s">
        <v>83</v>
      </c>
    </row>
    <row r="654" spans="1:17" x14ac:dyDescent="0.2">
      <c r="A654" s="1" t="s">
        <v>2</v>
      </c>
      <c r="B654" s="1" t="s">
        <v>37</v>
      </c>
      <c r="C654" s="1">
        <v>739</v>
      </c>
      <c r="D654" s="1">
        <v>739</v>
      </c>
      <c r="E654" s="1" t="s">
        <v>2</v>
      </c>
      <c r="F654" s="1" t="s">
        <v>39</v>
      </c>
      <c r="G654" s="1">
        <v>3930</v>
      </c>
      <c r="H654" s="2">
        <v>43637</v>
      </c>
      <c r="I654" s="2">
        <v>43655</v>
      </c>
      <c r="J654" s="3">
        <v>4232</v>
      </c>
      <c r="K654" s="3">
        <v>10415</v>
      </c>
      <c r="L654" s="2">
        <v>44987</v>
      </c>
      <c r="M654" s="1">
        <f>Table1[[#This Row],[Pull Dte]]-Table1[[#This Row],[Mfg Dte]]</f>
        <v>1350</v>
      </c>
      <c r="N654" s="7">
        <f>Table1[[#This Row],[Ac Tot Cyc Num]]/Table1[[#This Row],[Days since on Ops Dte]]</f>
        <v>3.1348148148148147</v>
      </c>
      <c r="O654" s="7">
        <f>Table1[[#This Row],[Ac Tot Tme Num]]/Table1[[#This Row],[Days since on Ops Dte]]</f>
        <v>7.7148148148148152</v>
      </c>
      <c r="P654" s="1">
        <f ca="1">INT((TODAY()-H654)/365)</f>
        <v>3</v>
      </c>
      <c r="Q654" s="1" t="s">
        <v>83</v>
      </c>
    </row>
    <row r="655" spans="1:17" x14ac:dyDescent="0.2">
      <c r="A655" s="1" t="s">
        <v>2</v>
      </c>
      <c r="B655" s="1" t="s">
        <v>37</v>
      </c>
      <c r="C655" s="1" t="s">
        <v>41</v>
      </c>
      <c r="D655" s="1" t="s">
        <v>41</v>
      </c>
      <c r="E655" s="1" t="s">
        <v>2</v>
      </c>
      <c r="F655" s="1" t="s">
        <v>39</v>
      </c>
      <c r="G655" s="1">
        <v>3931</v>
      </c>
      <c r="H655" s="2">
        <v>40781</v>
      </c>
      <c r="I655" s="2">
        <v>44904</v>
      </c>
      <c r="J655" s="3">
        <v>17598</v>
      </c>
      <c r="K655" s="3">
        <v>23062</v>
      </c>
      <c r="L655" s="2">
        <v>44987</v>
      </c>
      <c r="M655" s="1">
        <f>Table1[[#This Row],[Pull Dte]]-Table1[[#This Row],[Mfg Dte]]</f>
        <v>4206</v>
      </c>
      <c r="N655" s="7">
        <f>Table1[[#This Row],[Ac Tot Cyc Num]]/Table1[[#This Row],[Days since on Ops Dte]]</f>
        <v>4.1840228245363766</v>
      </c>
      <c r="O655" s="7">
        <f>Table1[[#This Row],[Ac Tot Tme Num]]/Table1[[#This Row],[Days since on Ops Dte]]</f>
        <v>5.4831193533048026</v>
      </c>
      <c r="P655" s="1">
        <f ca="1">INT((TODAY()-H655)/365)</f>
        <v>11</v>
      </c>
      <c r="Q655" s="1" t="s">
        <v>83</v>
      </c>
    </row>
    <row r="656" spans="1:17" x14ac:dyDescent="0.2">
      <c r="A656" s="1" t="s">
        <v>2</v>
      </c>
      <c r="B656" s="1" t="s">
        <v>37</v>
      </c>
      <c r="C656" s="1" t="s">
        <v>41</v>
      </c>
      <c r="D656" s="1" t="s">
        <v>41</v>
      </c>
      <c r="E656" s="1" t="s">
        <v>2</v>
      </c>
      <c r="F656" s="1" t="s">
        <v>39</v>
      </c>
      <c r="G656" s="1">
        <v>3935</v>
      </c>
      <c r="H656" s="2">
        <v>40954</v>
      </c>
      <c r="I656" s="2">
        <v>44946</v>
      </c>
      <c r="J656" s="3">
        <v>16923</v>
      </c>
      <c r="K656" s="3">
        <v>23631</v>
      </c>
      <c r="L656" s="2">
        <v>44987</v>
      </c>
      <c r="M656" s="1">
        <f>Table1[[#This Row],[Pull Dte]]-Table1[[#This Row],[Mfg Dte]]</f>
        <v>4033</v>
      </c>
      <c r="N656" s="7">
        <f>Table1[[#This Row],[Ac Tot Cyc Num]]/Table1[[#This Row],[Days since on Ops Dte]]</f>
        <v>4.1961319117282416</v>
      </c>
      <c r="O656" s="7">
        <f>Table1[[#This Row],[Ac Tot Tme Num]]/Table1[[#This Row],[Days since on Ops Dte]]</f>
        <v>5.8594098685841809</v>
      </c>
      <c r="P656" s="1">
        <f ca="1">INT((TODAY()-H656)/365)</f>
        <v>11</v>
      </c>
      <c r="Q656" s="1" t="s">
        <v>83</v>
      </c>
    </row>
    <row r="657" spans="1:17" x14ac:dyDescent="0.2">
      <c r="A657" s="1" t="s">
        <v>2</v>
      </c>
      <c r="B657" s="1" t="s">
        <v>37</v>
      </c>
      <c r="C657" s="1" t="s">
        <v>40</v>
      </c>
      <c r="D657" s="1" t="s">
        <v>40</v>
      </c>
      <c r="E657" s="1" t="s">
        <v>2</v>
      </c>
      <c r="F657" s="1" t="s">
        <v>39</v>
      </c>
      <c r="G657" s="1">
        <v>3950</v>
      </c>
      <c r="H657" s="2">
        <v>41436</v>
      </c>
      <c r="I657" s="2">
        <v>44985</v>
      </c>
      <c r="J657" s="3">
        <v>10454</v>
      </c>
      <c r="K657" s="3">
        <v>31671</v>
      </c>
      <c r="L657" s="2">
        <v>44987</v>
      </c>
      <c r="M657" s="1">
        <f>Table1[[#This Row],[Pull Dte]]-Table1[[#This Row],[Mfg Dte]]</f>
        <v>3551</v>
      </c>
      <c r="N657" s="7">
        <f>Table1[[#This Row],[Ac Tot Cyc Num]]/Table1[[#This Row],[Days since on Ops Dte]]</f>
        <v>2.9439594480428046</v>
      </c>
      <c r="O657" s="7">
        <f>Table1[[#This Row],[Ac Tot Tme Num]]/Table1[[#This Row],[Days since on Ops Dte]]</f>
        <v>8.9188960856096866</v>
      </c>
      <c r="P657" s="1">
        <f ca="1">INT((TODAY()-H657)/365)</f>
        <v>9</v>
      </c>
      <c r="Q657" s="1" t="s">
        <v>83</v>
      </c>
    </row>
    <row r="658" spans="1:17" x14ac:dyDescent="0.2">
      <c r="A658" s="1" t="s">
        <v>2</v>
      </c>
      <c r="B658" s="1" t="s">
        <v>37</v>
      </c>
      <c r="C658" s="1" t="s">
        <v>40</v>
      </c>
      <c r="D658" s="1" t="s">
        <v>40</v>
      </c>
      <c r="E658" s="1" t="s">
        <v>2</v>
      </c>
      <c r="F658" s="1" t="s">
        <v>39</v>
      </c>
      <c r="G658" s="1">
        <v>3951</v>
      </c>
      <c r="H658" s="2">
        <v>41529</v>
      </c>
      <c r="I658" s="2">
        <v>44882</v>
      </c>
      <c r="J658" s="3">
        <v>9240</v>
      </c>
      <c r="K658" s="3">
        <v>24259</v>
      </c>
      <c r="L658" s="2">
        <v>44987</v>
      </c>
      <c r="M658" s="1">
        <f>Table1[[#This Row],[Pull Dte]]-Table1[[#This Row],[Mfg Dte]]</f>
        <v>3458</v>
      </c>
      <c r="N658" s="7">
        <f>Table1[[#This Row],[Ac Tot Cyc Num]]/Table1[[#This Row],[Days since on Ops Dte]]</f>
        <v>2.6720647773279351</v>
      </c>
      <c r="O658" s="7">
        <f>Table1[[#This Row],[Ac Tot Tme Num]]/Table1[[#This Row],[Days since on Ops Dte]]</f>
        <v>7.0153267784846731</v>
      </c>
      <c r="P658" s="1">
        <f ca="1">INT((TODAY()-H658)/365)</f>
        <v>9</v>
      </c>
      <c r="Q658" s="1" t="s">
        <v>83</v>
      </c>
    </row>
    <row r="659" spans="1:17" x14ac:dyDescent="0.2">
      <c r="A659" s="1" t="s">
        <v>2</v>
      </c>
      <c r="B659" s="1" t="s">
        <v>37</v>
      </c>
      <c r="C659" s="1" t="s">
        <v>41</v>
      </c>
      <c r="D659" s="1" t="s">
        <v>41</v>
      </c>
      <c r="E659" s="1" t="s">
        <v>2</v>
      </c>
      <c r="F659" s="1" t="s">
        <v>39</v>
      </c>
      <c r="G659" s="1">
        <v>3953</v>
      </c>
      <c r="H659" s="2">
        <v>41569</v>
      </c>
      <c r="I659" s="2">
        <v>44963</v>
      </c>
      <c r="J659" s="3">
        <v>13378</v>
      </c>
      <c r="K659" s="3">
        <v>24198</v>
      </c>
      <c r="L659" s="2">
        <v>44987</v>
      </c>
      <c r="M659" s="1">
        <f>Table1[[#This Row],[Pull Dte]]-Table1[[#This Row],[Mfg Dte]]</f>
        <v>3418</v>
      </c>
      <c r="N659" s="7">
        <f>Table1[[#This Row],[Ac Tot Cyc Num]]/Table1[[#This Row],[Days since on Ops Dte]]</f>
        <v>3.9139847864248098</v>
      </c>
      <c r="O659" s="7">
        <f>Table1[[#This Row],[Ac Tot Tme Num]]/Table1[[#This Row],[Days since on Ops Dte]]</f>
        <v>7.079578700994734</v>
      </c>
      <c r="P659" s="1">
        <f ca="1">INT((TODAY()-H659)/365)</f>
        <v>9</v>
      </c>
      <c r="Q659" s="1" t="s">
        <v>83</v>
      </c>
    </row>
    <row r="660" spans="1:17" x14ac:dyDescent="0.2">
      <c r="A660" s="1" t="s">
        <v>2</v>
      </c>
      <c r="B660" s="1" t="s">
        <v>37</v>
      </c>
      <c r="C660" s="1" t="s">
        <v>40</v>
      </c>
      <c r="D660" s="1" t="s">
        <v>40</v>
      </c>
      <c r="E660" s="1" t="s">
        <v>2</v>
      </c>
      <c r="F660" s="1" t="s">
        <v>39</v>
      </c>
      <c r="G660" s="1">
        <v>3956</v>
      </c>
      <c r="H660" s="2">
        <v>41620</v>
      </c>
      <c r="I660" s="2">
        <v>44866</v>
      </c>
      <c r="J660" s="3">
        <v>11612</v>
      </c>
      <c r="K660" s="3">
        <v>24600</v>
      </c>
      <c r="L660" s="2">
        <v>44987</v>
      </c>
      <c r="M660" s="1">
        <f>Table1[[#This Row],[Pull Dte]]-Table1[[#This Row],[Mfg Dte]]</f>
        <v>3367</v>
      </c>
      <c r="N660" s="7">
        <f>Table1[[#This Row],[Ac Tot Cyc Num]]/Table1[[#This Row],[Days since on Ops Dte]]</f>
        <v>3.4487674487674487</v>
      </c>
      <c r="O660" s="7">
        <f>Table1[[#This Row],[Ac Tot Tme Num]]/Table1[[#This Row],[Days since on Ops Dte]]</f>
        <v>7.3062073062073063</v>
      </c>
      <c r="P660" s="1">
        <f ca="1">INT((TODAY()-H660)/365)</f>
        <v>9</v>
      </c>
      <c r="Q660" s="1" t="s">
        <v>83</v>
      </c>
    </row>
    <row r="661" spans="1:17" x14ac:dyDescent="0.2">
      <c r="A661" s="1" t="s">
        <v>2</v>
      </c>
      <c r="B661" s="1" t="s">
        <v>37</v>
      </c>
      <c r="C661" s="1" t="s">
        <v>41</v>
      </c>
      <c r="D661" s="1" t="s">
        <v>41</v>
      </c>
      <c r="E661" s="1" t="s">
        <v>2</v>
      </c>
      <c r="F661" s="1" t="s">
        <v>39</v>
      </c>
      <c r="G661" s="1">
        <v>3961</v>
      </c>
      <c r="H661" s="2">
        <v>41904</v>
      </c>
      <c r="I661" s="2">
        <v>44952</v>
      </c>
      <c r="J661" s="3">
        <v>11175</v>
      </c>
      <c r="K661" s="3">
        <v>16544</v>
      </c>
      <c r="L661" s="2">
        <v>44987</v>
      </c>
      <c r="M661" s="1">
        <f>Table1[[#This Row],[Pull Dte]]-Table1[[#This Row],[Mfg Dte]]</f>
        <v>3083</v>
      </c>
      <c r="N661" s="7">
        <f>Table1[[#This Row],[Ac Tot Cyc Num]]/Table1[[#This Row],[Days since on Ops Dte]]</f>
        <v>3.624716185533571</v>
      </c>
      <c r="O661" s="7">
        <f>Table1[[#This Row],[Ac Tot Tme Num]]/Table1[[#This Row],[Days since on Ops Dte]]</f>
        <v>5.3662017515407072</v>
      </c>
      <c r="P661" s="1">
        <f ca="1">INT((TODAY()-H661)/365)</f>
        <v>8</v>
      </c>
      <c r="Q661" s="1" t="s">
        <v>83</v>
      </c>
    </row>
    <row r="662" spans="1:17" x14ac:dyDescent="0.2">
      <c r="A662" s="1" t="s">
        <v>2</v>
      </c>
      <c r="B662" s="1" t="s">
        <v>28</v>
      </c>
      <c r="C662" s="1" t="s">
        <v>31</v>
      </c>
      <c r="D662" s="1">
        <v>321</v>
      </c>
      <c r="E662" s="1" t="s">
        <v>34</v>
      </c>
      <c r="F662" s="1" t="s">
        <v>32</v>
      </c>
      <c r="G662" s="1">
        <v>5001</v>
      </c>
      <c r="H662" s="2">
        <v>44642</v>
      </c>
      <c r="I662" s="2">
        <v>44676</v>
      </c>
      <c r="J662" s="3">
        <v>813</v>
      </c>
      <c r="K662" s="3">
        <v>3582</v>
      </c>
      <c r="L662" s="2">
        <v>44987</v>
      </c>
      <c r="M662" s="1">
        <f>Table1[[#This Row],[Pull Dte]]-Table1[[#This Row],[Mfg Dte]]</f>
        <v>345</v>
      </c>
      <c r="N662" s="7">
        <f>Table1[[#This Row],[Ac Tot Cyc Num]]/Table1[[#This Row],[Days since on Ops Dte]]</f>
        <v>2.3565217391304349</v>
      </c>
      <c r="O662" s="7">
        <f>Table1[[#This Row],[Ac Tot Tme Num]]/Table1[[#This Row],[Days since on Ops Dte]]</f>
        <v>10.382608695652173</v>
      </c>
      <c r="P662" s="1">
        <f ca="1">INT((TODAY()-H662)/365)</f>
        <v>0</v>
      </c>
      <c r="Q662" s="1" t="s">
        <v>83</v>
      </c>
    </row>
    <row r="663" spans="1:17" x14ac:dyDescent="0.2">
      <c r="A663" s="1" t="s">
        <v>2</v>
      </c>
      <c r="B663" s="1" t="s">
        <v>28</v>
      </c>
      <c r="C663" s="1" t="s">
        <v>31</v>
      </c>
      <c r="D663" s="1">
        <v>321</v>
      </c>
      <c r="E663" s="1" t="s">
        <v>34</v>
      </c>
      <c r="F663" s="1" t="s">
        <v>32</v>
      </c>
      <c r="G663" s="1">
        <v>5002</v>
      </c>
      <c r="H663" s="2">
        <v>44664</v>
      </c>
      <c r="I663" s="2">
        <v>44692</v>
      </c>
      <c r="J663" s="3">
        <v>780</v>
      </c>
      <c r="K663" s="3">
        <v>3468</v>
      </c>
      <c r="L663" s="2">
        <v>44987</v>
      </c>
      <c r="M663" s="1">
        <f>Table1[[#This Row],[Pull Dte]]-Table1[[#This Row],[Mfg Dte]]</f>
        <v>323</v>
      </c>
      <c r="N663" s="7">
        <f>Table1[[#This Row],[Ac Tot Cyc Num]]/Table1[[#This Row],[Days since on Ops Dte]]</f>
        <v>2.414860681114551</v>
      </c>
      <c r="O663" s="7">
        <f>Table1[[#This Row],[Ac Tot Tme Num]]/Table1[[#This Row],[Days since on Ops Dte]]</f>
        <v>10.736842105263158</v>
      </c>
      <c r="P663" s="1">
        <f ca="1">INT((TODAY()-H663)/365)</f>
        <v>0</v>
      </c>
      <c r="Q663" s="1" t="s">
        <v>83</v>
      </c>
    </row>
    <row r="664" spans="1:17" x14ac:dyDescent="0.2">
      <c r="A664" s="1" t="s">
        <v>2</v>
      </c>
      <c r="B664" s="1" t="s">
        <v>28</v>
      </c>
      <c r="C664" s="1" t="s">
        <v>31</v>
      </c>
      <c r="D664" s="1">
        <v>321</v>
      </c>
      <c r="E664" s="1" t="s">
        <v>34</v>
      </c>
      <c r="F664" s="1" t="s">
        <v>32</v>
      </c>
      <c r="G664" s="1">
        <v>5003</v>
      </c>
      <c r="H664" s="2">
        <v>44712</v>
      </c>
      <c r="I664" s="2">
        <v>44731</v>
      </c>
      <c r="J664" s="3">
        <v>702</v>
      </c>
      <c r="K664" s="3">
        <v>3180</v>
      </c>
      <c r="L664" s="2">
        <v>44987</v>
      </c>
      <c r="M664" s="1">
        <f>Table1[[#This Row],[Pull Dte]]-Table1[[#This Row],[Mfg Dte]]</f>
        <v>275</v>
      </c>
      <c r="N664" s="7">
        <f>Table1[[#This Row],[Ac Tot Cyc Num]]/Table1[[#This Row],[Days since on Ops Dte]]</f>
        <v>2.5527272727272727</v>
      </c>
      <c r="O664" s="7">
        <f>Table1[[#This Row],[Ac Tot Tme Num]]/Table1[[#This Row],[Days since on Ops Dte]]</f>
        <v>11.563636363636364</v>
      </c>
      <c r="P664" s="1">
        <f ca="1">INT((TODAY()-H664)/365)</f>
        <v>0</v>
      </c>
      <c r="Q664" s="1" t="s">
        <v>83</v>
      </c>
    </row>
    <row r="665" spans="1:17" x14ac:dyDescent="0.2">
      <c r="A665" s="1" t="s">
        <v>2</v>
      </c>
      <c r="B665" s="1" t="s">
        <v>28</v>
      </c>
      <c r="C665" s="1" t="s">
        <v>31</v>
      </c>
      <c r="D665" s="1">
        <v>321</v>
      </c>
      <c r="E665" s="1" t="s">
        <v>34</v>
      </c>
      <c r="F665" s="1" t="s">
        <v>32</v>
      </c>
      <c r="G665" s="1">
        <v>5004</v>
      </c>
      <c r="H665" s="2">
        <v>44763</v>
      </c>
      <c r="I665" s="2">
        <v>44778</v>
      </c>
      <c r="J665" s="3">
        <v>570</v>
      </c>
      <c r="K665" s="3">
        <v>2500</v>
      </c>
      <c r="L665" s="2">
        <v>44987</v>
      </c>
      <c r="M665" s="1">
        <f>Table1[[#This Row],[Pull Dte]]-Table1[[#This Row],[Mfg Dte]]</f>
        <v>224</v>
      </c>
      <c r="N665" s="7">
        <f>Table1[[#This Row],[Ac Tot Cyc Num]]/Table1[[#This Row],[Days since on Ops Dte]]</f>
        <v>2.5446428571428572</v>
      </c>
      <c r="O665" s="7">
        <f>Table1[[#This Row],[Ac Tot Tme Num]]/Table1[[#This Row],[Days since on Ops Dte]]</f>
        <v>11.160714285714286</v>
      </c>
      <c r="P665" s="1">
        <f ca="1">INT((TODAY()-H665)/365)</f>
        <v>0</v>
      </c>
      <c r="Q665" s="1" t="s">
        <v>83</v>
      </c>
    </row>
    <row r="666" spans="1:17" x14ac:dyDescent="0.2">
      <c r="A666" s="1" t="s">
        <v>2</v>
      </c>
      <c r="B666" s="1" t="s">
        <v>28</v>
      </c>
      <c r="C666" s="1" t="s">
        <v>31</v>
      </c>
      <c r="D666" s="1">
        <v>321</v>
      </c>
      <c r="E666" s="1" t="s">
        <v>34</v>
      </c>
      <c r="F666" s="1" t="s">
        <v>32</v>
      </c>
      <c r="G666" s="1">
        <v>5005</v>
      </c>
      <c r="H666" s="2">
        <v>44824</v>
      </c>
      <c r="I666" s="2">
        <v>44843</v>
      </c>
      <c r="J666" s="3">
        <v>424</v>
      </c>
      <c r="K666" s="3">
        <v>1803</v>
      </c>
      <c r="L666" s="2">
        <v>44987</v>
      </c>
      <c r="M666" s="1">
        <f>Table1[[#This Row],[Pull Dte]]-Table1[[#This Row],[Mfg Dte]]</f>
        <v>163</v>
      </c>
      <c r="N666" s="7">
        <f>Table1[[#This Row],[Ac Tot Cyc Num]]/Table1[[#This Row],[Days since on Ops Dte]]</f>
        <v>2.6012269938650308</v>
      </c>
      <c r="O666" s="7">
        <f>Table1[[#This Row],[Ac Tot Tme Num]]/Table1[[#This Row],[Days since on Ops Dte]]</f>
        <v>11.061349693251534</v>
      </c>
      <c r="P666" s="1">
        <f ca="1">INT((TODAY()-H666)/365)</f>
        <v>0</v>
      </c>
      <c r="Q666" s="1" t="s">
        <v>83</v>
      </c>
    </row>
    <row r="667" spans="1:17" x14ac:dyDescent="0.2">
      <c r="A667" s="1" t="s">
        <v>2</v>
      </c>
      <c r="B667" s="1" t="s">
        <v>28</v>
      </c>
      <c r="C667" s="1" t="s">
        <v>31</v>
      </c>
      <c r="D667" s="1">
        <v>321</v>
      </c>
      <c r="E667" s="1" t="s">
        <v>34</v>
      </c>
      <c r="F667" s="1" t="s">
        <v>32</v>
      </c>
      <c r="G667" s="1">
        <v>5006</v>
      </c>
      <c r="H667" s="2">
        <v>44880</v>
      </c>
      <c r="I667" s="2">
        <v>44897</v>
      </c>
      <c r="J667" s="1">
        <v>233</v>
      </c>
      <c r="K667" s="3">
        <v>963</v>
      </c>
      <c r="L667" s="2">
        <v>44987</v>
      </c>
      <c r="M667" s="1">
        <f>Table1[[#This Row],[Pull Dte]]-Table1[[#This Row],[Mfg Dte]]</f>
        <v>107</v>
      </c>
      <c r="N667" s="7">
        <f>Table1[[#This Row],[Ac Tot Cyc Num]]/Table1[[#This Row],[Days since on Ops Dte]]</f>
        <v>2.1775700934579438</v>
      </c>
      <c r="O667" s="7">
        <f>Table1[[#This Row],[Ac Tot Tme Num]]/Table1[[#This Row],[Days since on Ops Dte]]</f>
        <v>9</v>
      </c>
      <c r="P667" s="1">
        <f ca="1">INT((TODAY()-H667)/365)</f>
        <v>0</v>
      </c>
      <c r="Q667" s="1" t="s">
        <v>83</v>
      </c>
    </row>
    <row r="668" spans="1:17" x14ac:dyDescent="0.2">
      <c r="A668" s="1" t="s">
        <v>2</v>
      </c>
      <c r="B668" s="1" t="s">
        <v>28</v>
      </c>
      <c r="C668" s="1" t="s">
        <v>31</v>
      </c>
      <c r="D668" s="1">
        <v>321</v>
      </c>
      <c r="E668" s="1" t="s">
        <v>34</v>
      </c>
      <c r="F668" s="1" t="s">
        <v>32</v>
      </c>
      <c r="G668" s="1">
        <v>5007</v>
      </c>
      <c r="H668" s="2">
        <v>44845</v>
      </c>
      <c r="I668" s="2">
        <v>44861</v>
      </c>
      <c r="J668" s="3">
        <v>351</v>
      </c>
      <c r="K668" s="3">
        <v>1511</v>
      </c>
      <c r="L668" s="2">
        <v>44987</v>
      </c>
      <c r="M668" s="1">
        <f>Table1[[#This Row],[Pull Dte]]-Table1[[#This Row],[Mfg Dte]]</f>
        <v>142</v>
      </c>
      <c r="N668" s="7">
        <f>Table1[[#This Row],[Ac Tot Cyc Num]]/Table1[[#This Row],[Days since on Ops Dte]]</f>
        <v>2.471830985915493</v>
      </c>
      <c r="O668" s="7">
        <f>Table1[[#This Row],[Ac Tot Tme Num]]/Table1[[#This Row],[Days since on Ops Dte]]</f>
        <v>10.640845070422536</v>
      </c>
      <c r="P668" s="1">
        <f ca="1">INT((TODAY()-H668)/365)</f>
        <v>0</v>
      </c>
      <c r="Q668" s="1" t="s">
        <v>83</v>
      </c>
    </row>
    <row r="669" spans="1:17" x14ac:dyDescent="0.2">
      <c r="A669" s="1" t="s">
        <v>2</v>
      </c>
      <c r="B669" s="1" t="s">
        <v>28</v>
      </c>
      <c r="C669" s="1" t="s">
        <v>31</v>
      </c>
      <c r="D669" s="1">
        <v>321</v>
      </c>
      <c r="E669" s="1" t="s">
        <v>34</v>
      </c>
      <c r="F669" s="1" t="s">
        <v>32</v>
      </c>
      <c r="G669" s="1">
        <v>5008</v>
      </c>
      <c r="H669" s="2">
        <v>44823</v>
      </c>
      <c r="I669" s="2">
        <v>44823</v>
      </c>
      <c r="J669" s="3">
        <v>375</v>
      </c>
      <c r="K669" s="3">
        <v>1657</v>
      </c>
      <c r="L669" s="2">
        <v>44987</v>
      </c>
      <c r="M669" s="1">
        <f>Table1[[#This Row],[Pull Dte]]-Table1[[#This Row],[Mfg Dte]]</f>
        <v>164</v>
      </c>
      <c r="N669" s="7">
        <f>Table1[[#This Row],[Ac Tot Cyc Num]]/Table1[[#This Row],[Days since on Ops Dte]]</f>
        <v>2.2865853658536586</v>
      </c>
      <c r="O669" s="7">
        <f>Table1[[#This Row],[Ac Tot Tme Num]]/Table1[[#This Row],[Days since on Ops Dte]]</f>
        <v>10.103658536585366</v>
      </c>
      <c r="P669" s="1">
        <f ca="1">INT((TODAY()-H669)/365)</f>
        <v>0</v>
      </c>
      <c r="Q669" s="1" t="s">
        <v>83</v>
      </c>
    </row>
    <row r="670" spans="1:17" x14ac:dyDescent="0.2">
      <c r="A670" s="1" t="s">
        <v>2</v>
      </c>
      <c r="B670" s="1" t="s">
        <v>28</v>
      </c>
      <c r="C670" s="1" t="s">
        <v>31</v>
      </c>
      <c r="D670" s="1">
        <v>321</v>
      </c>
      <c r="E670" s="1" t="s">
        <v>34</v>
      </c>
      <c r="F670" s="1" t="s">
        <v>32</v>
      </c>
      <c r="G670" s="1">
        <v>5009</v>
      </c>
      <c r="H670" s="2">
        <v>44861</v>
      </c>
      <c r="I670" s="2">
        <v>44876</v>
      </c>
      <c r="J670" s="3">
        <v>295</v>
      </c>
      <c r="K670" s="3">
        <v>1299</v>
      </c>
      <c r="L670" s="2">
        <v>44987</v>
      </c>
      <c r="M670" s="1">
        <f>Table1[[#This Row],[Pull Dte]]-Table1[[#This Row],[Mfg Dte]]</f>
        <v>126</v>
      </c>
      <c r="N670" s="7">
        <f>Table1[[#This Row],[Ac Tot Cyc Num]]/Table1[[#This Row],[Days since on Ops Dte]]</f>
        <v>2.3412698412698414</v>
      </c>
      <c r="O670" s="7">
        <f>Table1[[#This Row],[Ac Tot Tme Num]]/Table1[[#This Row],[Days since on Ops Dte]]</f>
        <v>10.30952380952381</v>
      </c>
      <c r="P670" s="1">
        <f ca="1">INT((TODAY()-H670)/365)</f>
        <v>0</v>
      </c>
      <c r="Q670" s="1" t="s">
        <v>83</v>
      </c>
    </row>
    <row r="671" spans="1:17" x14ac:dyDescent="0.2">
      <c r="A671" s="1" t="s">
        <v>2</v>
      </c>
      <c r="B671" s="1" t="s">
        <v>28</v>
      </c>
      <c r="C671" s="1" t="s">
        <v>31</v>
      </c>
      <c r="D671" s="1">
        <v>321</v>
      </c>
      <c r="E671" s="1" t="s">
        <v>34</v>
      </c>
      <c r="F671" s="1" t="s">
        <v>32</v>
      </c>
      <c r="G671" s="1">
        <v>5010</v>
      </c>
      <c r="H671" s="2">
        <v>44769</v>
      </c>
      <c r="I671" s="2">
        <v>44786</v>
      </c>
      <c r="J671" s="3">
        <v>557</v>
      </c>
      <c r="K671" s="3">
        <v>2426</v>
      </c>
      <c r="L671" s="2">
        <v>44987</v>
      </c>
      <c r="M671" s="1">
        <f>Table1[[#This Row],[Pull Dte]]-Table1[[#This Row],[Mfg Dte]]</f>
        <v>218</v>
      </c>
      <c r="N671" s="7">
        <f>Table1[[#This Row],[Ac Tot Cyc Num]]/Table1[[#This Row],[Days since on Ops Dte]]</f>
        <v>2.5550458715596331</v>
      </c>
      <c r="O671" s="7">
        <f>Table1[[#This Row],[Ac Tot Tme Num]]/Table1[[#This Row],[Days since on Ops Dte]]</f>
        <v>11.128440366972477</v>
      </c>
      <c r="P671" s="1">
        <f ca="1">INT((TODAY()-H671)/365)</f>
        <v>0</v>
      </c>
      <c r="Q671" s="1" t="s">
        <v>83</v>
      </c>
    </row>
    <row r="672" spans="1:17" x14ac:dyDescent="0.2">
      <c r="A672" s="1" t="s">
        <v>2</v>
      </c>
      <c r="B672" s="1" t="s">
        <v>28</v>
      </c>
      <c r="C672" s="1" t="s">
        <v>31</v>
      </c>
      <c r="D672" s="1">
        <v>321</v>
      </c>
      <c r="E672" s="1" t="s">
        <v>34</v>
      </c>
      <c r="F672" s="1" t="s">
        <v>32</v>
      </c>
      <c r="G672" s="1">
        <v>5011</v>
      </c>
      <c r="H672" s="2">
        <v>44797</v>
      </c>
      <c r="I672" s="2">
        <v>44819</v>
      </c>
      <c r="J672" s="3">
        <v>489</v>
      </c>
      <c r="K672" s="3">
        <v>2137</v>
      </c>
      <c r="L672" s="2">
        <v>44987</v>
      </c>
      <c r="M672" s="1">
        <f>Table1[[#This Row],[Pull Dte]]-Table1[[#This Row],[Mfg Dte]]</f>
        <v>190</v>
      </c>
      <c r="N672" s="7">
        <f>Table1[[#This Row],[Ac Tot Cyc Num]]/Table1[[#This Row],[Days since on Ops Dte]]</f>
        <v>2.5736842105263156</v>
      </c>
      <c r="O672" s="7">
        <f>Table1[[#This Row],[Ac Tot Tme Num]]/Table1[[#This Row],[Days since on Ops Dte]]</f>
        <v>11.247368421052631</v>
      </c>
      <c r="P672" s="1">
        <f ca="1">INT((TODAY()-H672)/365)</f>
        <v>0</v>
      </c>
      <c r="Q672" s="1" t="s">
        <v>83</v>
      </c>
    </row>
    <row r="673" spans="1:17" x14ac:dyDescent="0.2">
      <c r="A673" s="1" t="s">
        <v>2</v>
      </c>
      <c r="B673" s="1" t="s">
        <v>28</v>
      </c>
      <c r="C673" s="1" t="s">
        <v>31</v>
      </c>
      <c r="D673" s="1">
        <v>321</v>
      </c>
      <c r="E673" s="1" t="s">
        <v>34</v>
      </c>
      <c r="F673" s="1" t="s">
        <v>32</v>
      </c>
      <c r="G673" s="1">
        <v>5012</v>
      </c>
      <c r="H673" s="2">
        <v>44914</v>
      </c>
      <c r="I673" s="2">
        <v>44932</v>
      </c>
      <c r="J673" s="1">
        <v>157</v>
      </c>
      <c r="K673" s="3">
        <v>675</v>
      </c>
      <c r="L673" s="2">
        <v>44987</v>
      </c>
      <c r="M673" s="1">
        <f>Table1[[#This Row],[Pull Dte]]-Table1[[#This Row],[Mfg Dte]]</f>
        <v>73</v>
      </c>
      <c r="N673" s="7">
        <f>Table1[[#This Row],[Ac Tot Cyc Num]]/Table1[[#This Row],[Days since on Ops Dte]]</f>
        <v>2.1506849315068495</v>
      </c>
      <c r="O673" s="7">
        <f>Table1[[#This Row],[Ac Tot Tme Num]]/Table1[[#This Row],[Days since on Ops Dte]]</f>
        <v>9.2465753424657535</v>
      </c>
      <c r="P673" s="1">
        <f ca="1">INT((TODAY()-H673)/365)</f>
        <v>0</v>
      </c>
      <c r="Q673" s="1" t="s">
        <v>83</v>
      </c>
    </row>
    <row r="674" spans="1:17" x14ac:dyDescent="0.2">
      <c r="A674" s="1" t="s">
        <v>2</v>
      </c>
      <c r="B674" s="1" t="s">
        <v>28</v>
      </c>
      <c r="C674" s="1" t="s">
        <v>31</v>
      </c>
      <c r="D674" s="1">
        <v>321</v>
      </c>
      <c r="E674" s="1" t="s">
        <v>34</v>
      </c>
      <c r="F674" s="1" t="s">
        <v>32</v>
      </c>
      <c r="G674" s="1">
        <v>5013</v>
      </c>
      <c r="H674" s="2">
        <v>44844</v>
      </c>
      <c r="I674" s="2">
        <v>44862</v>
      </c>
      <c r="J674" s="3">
        <v>332</v>
      </c>
      <c r="K674" s="3">
        <v>1434</v>
      </c>
      <c r="L674" s="2">
        <v>44987</v>
      </c>
      <c r="M674" s="1">
        <f>Table1[[#This Row],[Pull Dte]]-Table1[[#This Row],[Mfg Dte]]</f>
        <v>143</v>
      </c>
      <c r="N674" s="7">
        <f>Table1[[#This Row],[Ac Tot Cyc Num]]/Table1[[#This Row],[Days since on Ops Dte]]</f>
        <v>2.3216783216783217</v>
      </c>
      <c r="O674" s="7">
        <f>Table1[[#This Row],[Ac Tot Tme Num]]/Table1[[#This Row],[Days since on Ops Dte]]</f>
        <v>10.027972027972028</v>
      </c>
      <c r="P674" s="1">
        <f ca="1">INT((TODAY()-H674)/365)</f>
        <v>0</v>
      </c>
      <c r="Q674" s="1" t="s">
        <v>83</v>
      </c>
    </row>
    <row r="675" spans="1:17" x14ac:dyDescent="0.2">
      <c r="A675" s="1" t="s">
        <v>2</v>
      </c>
      <c r="B675" s="1" t="s">
        <v>28</v>
      </c>
      <c r="C675" s="1" t="s">
        <v>31</v>
      </c>
      <c r="D675" s="1">
        <v>321</v>
      </c>
      <c r="E675" s="1" t="s">
        <v>34</v>
      </c>
      <c r="F675" s="1" t="s">
        <v>32</v>
      </c>
      <c r="G675" s="1">
        <v>5014</v>
      </c>
      <c r="H675" s="2">
        <v>44916</v>
      </c>
      <c r="I675" s="2">
        <v>44943</v>
      </c>
      <c r="J675" s="1">
        <v>125</v>
      </c>
      <c r="K675" s="3">
        <v>506</v>
      </c>
      <c r="L675" s="2">
        <v>44987</v>
      </c>
      <c r="M675" s="1">
        <f>Table1[[#This Row],[Pull Dte]]-Table1[[#This Row],[Mfg Dte]]</f>
        <v>71</v>
      </c>
      <c r="N675" s="7">
        <f>Table1[[#This Row],[Ac Tot Cyc Num]]/Table1[[#This Row],[Days since on Ops Dte]]</f>
        <v>1.7605633802816902</v>
      </c>
      <c r="O675" s="7">
        <f>Table1[[#This Row],[Ac Tot Tme Num]]/Table1[[#This Row],[Days since on Ops Dte]]</f>
        <v>7.126760563380282</v>
      </c>
      <c r="P675" s="1">
        <f ca="1">INT((TODAY()-H675)/365)</f>
        <v>0</v>
      </c>
      <c r="Q675" s="1" t="s">
        <v>83</v>
      </c>
    </row>
    <row r="676" spans="1:17" x14ac:dyDescent="0.2">
      <c r="A676" s="1" t="s">
        <v>2</v>
      </c>
      <c r="B676" s="1" t="s">
        <v>28</v>
      </c>
      <c r="C676" s="1" t="s">
        <v>31</v>
      </c>
      <c r="D676" s="1">
        <v>321</v>
      </c>
      <c r="E676" s="1" t="s">
        <v>34</v>
      </c>
      <c r="F676" s="1" t="s">
        <v>32</v>
      </c>
      <c r="G676" s="1">
        <v>5015</v>
      </c>
      <c r="H676" s="2">
        <v>44922</v>
      </c>
      <c r="I676" s="2">
        <v>44945</v>
      </c>
      <c r="J676" s="1">
        <v>121</v>
      </c>
      <c r="K676" s="3">
        <v>499</v>
      </c>
      <c r="L676" s="2">
        <v>44987</v>
      </c>
      <c r="M676" s="1">
        <f>Table1[[#This Row],[Pull Dte]]-Table1[[#This Row],[Mfg Dte]]</f>
        <v>65</v>
      </c>
      <c r="N676" s="7">
        <f>Table1[[#This Row],[Ac Tot Cyc Num]]/Table1[[#This Row],[Days since on Ops Dte]]</f>
        <v>1.8615384615384616</v>
      </c>
      <c r="O676" s="7">
        <f>Table1[[#This Row],[Ac Tot Tme Num]]/Table1[[#This Row],[Days since on Ops Dte]]</f>
        <v>7.6769230769230772</v>
      </c>
      <c r="P676" s="1">
        <f ca="1">INT((TODAY()-H676)/365)</f>
        <v>0</v>
      </c>
      <c r="Q676" s="1" t="s">
        <v>83</v>
      </c>
    </row>
    <row r="677" spans="1:17" x14ac:dyDescent="0.2">
      <c r="A677" s="1" t="s">
        <v>2</v>
      </c>
      <c r="B677" s="1" t="s">
        <v>28</v>
      </c>
      <c r="C677" s="1" t="s">
        <v>31</v>
      </c>
      <c r="D677" s="1">
        <v>321</v>
      </c>
      <c r="E677" s="1" t="s">
        <v>34</v>
      </c>
      <c r="F677" s="1" t="s">
        <v>32</v>
      </c>
      <c r="G677" s="1">
        <v>5016</v>
      </c>
      <c r="H677" s="2">
        <v>44854</v>
      </c>
      <c r="I677" s="2">
        <v>44868</v>
      </c>
      <c r="J677" s="3">
        <v>332</v>
      </c>
      <c r="K677" s="3">
        <v>1428</v>
      </c>
      <c r="L677" s="2">
        <v>44987</v>
      </c>
      <c r="M677" s="1">
        <f>Table1[[#This Row],[Pull Dte]]-Table1[[#This Row],[Mfg Dte]]</f>
        <v>133</v>
      </c>
      <c r="N677" s="7">
        <f>Table1[[#This Row],[Ac Tot Cyc Num]]/Table1[[#This Row],[Days since on Ops Dte]]</f>
        <v>2.4962406015037595</v>
      </c>
      <c r="O677" s="7">
        <f>Table1[[#This Row],[Ac Tot Tme Num]]/Table1[[#This Row],[Days since on Ops Dte]]</f>
        <v>10.736842105263158</v>
      </c>
      <c r="P677" s="1">
        <f ca="1">INT((TODAY()-H677)/365)</f>
        <v>0</v>
      </c>
      <c r="Q677" s="1" t="s">
        <v>83</v>
      </c>
    </row>
    <row r="678" spans="1:17" x14ac:dyDescent="0.2">
      <c r="A678" s="1" t="s">
        <v>2</v>
      </c>
      <c r="B678" s="1" t="s">
        <v>28</v>
      </c>
      <c r="C678" s="1" t="s">
        <v>31</v>
      </c>
      <c r="D678" s="1">
        <v>321</v>
      </c>
      <c r="E678" s="1" t="s">
        <v>34</v>
      </c>
      <c r="F678" s="1" t="s">
        <v>32</v>
      </c>
      <c r="G678" s="1">
        <v>5017</v>
      </c>
      <c r="H678" s="2">
        <v>44862</v>
      </c>
      <c r="I678" s="2">
        <v>44882</v>
      </c>
      <c r="J678" s="3">
        <v>269</v>
      </c>
      <c r="K678" s="3">
        <v>1146</v>
      </c>
      <c r="L678" s="2">
        <v>44987</v>
      </c>
      <c r="M678" s="1">
        <f>Table1[[#This Row],[Pull Dte]]-Table1[[#This Row],[Mfg Dte]]</f>
        <v>125</v>
      </c>
      <c r="N678" s="7">
        <f>Table1[[#This Row],[Ac Tot Cyc Num]]/Table1[[#This Row],[Days since on Ops Dte]]</f>
        <v>2.1520000000000001</v>
      </c>
      <c r="O678" s="7">
        <f>Table1[[#This Row],[Ac Tot Tme Num]]/Table1[[#This Row],[Days since on Ops Dte]]</f>
        <v>9.1679999999999993</v>
      </c>
      <c r="P678" s="1">
        <f ca="1">INT((TODAY()-H678)/365)</f>
        <v>0</v>
      </c>
      <c r="Q678" s="1" t="s">
        <v>83</v>
      </c>
    </row>
    <row r="679" spans="1:17" x14ac:dyDescent="0.2">
      <c r="A679" s="1" t="s">
        <v>2</v>
      </c>
      <c r="B679" s="1" t="s">
        <v>28</v>
      </c>
      <c r="C679" s="1" t="s">
        <v>31</v>
      </c>
      <c r="D679" s="1">
        <v>321</v>
      </c>
      <c r="E679" s="1" t="s">
        <v>34</v>
      </c>
      <c r="F679" s="1" t="s">
        <v>32</v>
      </c>
      <c r="G679" s="1">
        <v>5018</v>
      </c>
      <c r="H679" s="2">
        <v>44924</v>
      </c>
      <c r="I679" s="2">
        <v>44949</v>
      </c>
      <c r="J679" s="1">
        <v>112</v>
      </c>
      <c r="K679" s="3">
        <v>443</v>
      </c>
      <c r="L679" s="2">
        <v>44987</v>
      </c>
      <c r="M679" s="1">
        <f>Table1[[#This Row],[Pull Dte]]-Table1[[#This Row],[Mfg Dte]]</f>
        <v>63</v>
      </c>
      <c r="N679" s="7">
        <f>Table1[[#This Row],[Ac Tot Cyc Num]]/Table1[[#This Row],[Days since on Ops Dte]]</f>
        <v>1.7777777777777777</v>
      </c>
      <c r="O679" s="7">
        <f>Table1[[#This Row],[Ac Tot Tme Num]]/Table1[[#This Row],[Days since on Ops Dte]]</f>
        <v>7.0317460317460316</v>
      </c>
      <c r="P679" s="1">
        <f ca="1">INT((TODAY()-H679)/365)</f>
        <v>0</v>
      </c>
      <c r="Q679" s="1" t="s">
        <v>83</v>
      </c>
    </row>
    <row r="680" spans="1:17" x14ac:dyDescent="0.2">
      <c r="A680" s="1" t="s">
        <v>2</v>
      </c>
      <c r="B680" s="1" t="s">
        <v>28</v>
      </c>
      <c r="C680" s="1" t="s">
        <v>31</v>
      </c>
      <c r="D680" s="1">
        <v>321</v>
      </c>
      <c r="E680" s="1" t="s">
        <v>2</v>
      </c>
      <c r="F680" s="1" t="s">
        <v>33</v>
      </c>
      <c r="G680" s="1">
        <v>5019</v>
      </c>
      <c r="H680" s="2">
        <v>44977</v>
      </c>
      <c r="I680" s="2">
        <v>44979</v>
      </c>
      <c r="J680" s="1">
        <v>5</v>
      </c>
      <c r="K680" s="3">
        <v>16</v>
      </c>
      <c r="L680" s="2">
        <v>44987</v>
      </c>
      <c r="M680" s="1">
        <f>Table1[[#This Row],[Pull Dte]]-Table1[[#This Row],[Mfg Dte]]</f>
        <v>10</v>
      </c>
      <c r="N680" s="7">
        <f>Table1[[#This Row],[Ac Tot Cyc Num]]/Table1[[#This Row],[Days since on Ops Dte]]</f>
        <v>0.5</v>
      </c>
      <c r="O680" s="7">
        <f>Table1[[#This Row],[Ac Tot Tme Num]]/Table1[[#This Row],[Days since on Ops Dte]]</f>
        <v>1.6</v>
      </c>
      <c r="P680" s="1">
        <f ca="1">INT((TODAY()-H680)/365)</f>
        <v>0</v>
      </c>
      <c r="Q680" s="1" t="s">
        <v>83</v>
      </c>
    </row>
    <row r="681" spans="1:17" x14ac:dyDescent="0.2">
      <c r="A681" s="1" t="s">
        <v>2</v>
      </c>
      <c r="B681" s="1" t="s">
        <v>28</v>
      </c>
      <c r="C681" s="1" t="s">
        <v>31</v>
      </c>
      <c r="D681" s="1">
        <v>321</v>
      </c>
      <c r="E681" s="1" t="s">
        <v>2</v>
      </c>
      <c r="F681" s="1" t="s">
        <v>32</v>
      </c>
      <c r="G681" s="1">
        <v>5020</v>
      </c>
      <c r="H681" s="2">
        <v>44984</v>
      </c>
      <c r="I681" s="2">
        <v>44986</v>
      </c>
      <c r="J681" s="1">
        <v>3</v>
      </c>
      <c r="K681" s="3">
        <v>4</v>
      </c>
      <c r="L681" s="2">
        <v>44987</v>
      </c>
      <c r="M681" s="1">
        <f>Table1[[#This Row],[Pull Dte]]-Table1[[#This Row],[Mfg Dte]]</f>
        <v>3</v>
      </c>
      <c r="N681" s="7">
        <f>Table1[[#This Row],[Ac Tot Cyc Num]]/Table1[[#This Row],[Days since on Ops Dte]]</f>
        <v>1</v>
      </c>
      <c r="O681" s="7">
        <f>Table1[[#This Row],[Ac Tot Tme Num]]/Table1[[#This Row],[Days since on Ops Dte]]</f>
        <v>1.3333333333333333</v>
      </c>
      <c r="P681" s="1">
        <f ca="1">INT((TODAY()-H681)/365)</f>
        <v>0</v>
      </c>
      <c r="Q681" s="1" t="s">
        <v>83</v>
      </c>
    </row>
    <row r="682" spans="1:17" x14ac:dyDescent="0.2">
      <c r="A682" s="1" t="s">
        <v>2</v>
      </c>
      <c r="B682" s="1" t="s">
        <v>28</v>
      </c>
      <c r="C682" s="1" t="s">
        <v>31</v>
      </c>
      <c r="D682" s="1">
        <v>321</v>
      </c>
      <c r="E682" s="1" t="s">
        <v>34</v>
      </c>
      <c r="F682" s="1" t="s">
        <v>32</v>
      </c>
      <c r="G682" s="1">
        <v>5021</v>
      </c>
      <c r="H682" s="2">
        <v>44879</v>
      </c>
      <c r="I682" s="2">
        <v>44895</v>
      </c>
      <c r="J682" s="3">
        <v>268</v>
      </c>
      <c r="K682" s="3">
        <v>1115</v>
      </c>
      <c r="L682" s="2">
        <v>44987</v>
      </c>
      <c r="M682" s="1">
        <f>Table1[[#This Row],[Pull Dte]]-Table1[[#This Row],[Mfg Dte]]</f>
        <v>108</v>
      </c>
      <c r="N682" s="7">
        <f>Table1[[#This Row],[Ac Tot Cyc Num]]/Table1[[#This Row],[Days since on Ops Dte]]</f>
        <v>2.4814814814814814</v>
      </c>
      <c r="O682" s="7">
        <f>Table1[[#This Row],[Ac Tot Tme Num]]/Table1[[#This Row],[Days since on Ops Dte]]</f>
        <v>10.324074074074074</v>
      </c>
      <c r="P682" s="1">
        <f ca="1">INT((TODAY()-H682)/365)</f>
        <v>0</v>
      </c>
      <c r="Q682" s="1" t="s">
        <v>83</v>
      </c>
    </row>
    <row r="683" spans="1:17" x14ac:dyDescent="0.2">
      <c r="A683" s="1" t="s">
        <v>2</v>
      </c>
      <c r="B683" s="1" t="s">
        <v>28</v>
      </c>
      <c r="C683" s="1" t="s">
        <v>31</v>
      </c>
      <c r="D683" s="1">
        <v>321</v>
      </c>
      <c r="E683" s="1" t="s">
        <v>34</v>
      </c>
      <c r="F683" s="1" t="s">
        <v>32</v>
      </c>
      <c r="G683" s="1">
        <v>5022</v>
      </c>
      <c r="H683" s="2">
        <v>44907</v>
      </c>
      <c r="I683" s="2">
        <v>44925</v>
      </c>
      <c r="J683" s="1">
        <v>180</v>
      </c>
      <c r="K683" s="3">
        <v>769</v>
      </c>
      <c r="L683" s="2">
        <v>44987</v>
      </c>
      <c r="M683" s="1">
        <f>Table1[[#This Row],[Pull Dte]]-Table1[[#This Row],[Mfg Dte]]</f>
        <v>80</v>
      </c>
      <c r="N683" s="7">
        <f>Table1[[#This Row],[Ac Tot Cyc Num]]/Table1[[#This Row],[Days since on Ops Dte]]</f>
        <v>2.25</v>
      </c>
      <c r="O683" s="7">
        <f>Table1[[#This Row],[Ac Tot Tme Num]]/Table1[[#This Row],[Days since on Ops Dte]]</f>
        <v>9.6125000000000007</v>
      </c>
      <c r="P683" s="1">
        <f ca="1">INT((TODAY()-H683)/365)</f>
        <v>0</v>
      </c>
      <c r="Q683" s="1" t="s">
        <v>83</v>
      </c>
    </row>
    <row r="684" spans="1:17" x14ac:dyDescent="0.2">
      <c r="A684" s="1" t="s">
        <v>2</v>
      </c>
      <c r="B684" s="1" t="s">
        <v>28</v>
      </c>
      <c r="C684" s="1" t="s">
        <v>31</v>
      </c>
      <c r="D684" s="1">
        <v>321</v>
      </c>
      <c r="E684" s="1" t="s">
        <v>34</v>
      </c>
      <c r="F684" s="1" t="s">
        <v>32</v>
      </c>
      <c r="G684" s="1">
        <v>5026</v>
      </c>
      <c r="H684" s="2">
        <v>44915</v>
      </c>
      <c r="I684" s="2">
        <v>44937</v>
      </c>
      <c r="J684" s="1">
        <v>133</v>
      </c>
      <c r="K684" s="3">
        <v>542</v>
      </c>
      <c r="L684" s="2">
        <v>44987</v>
      </c>
      <c r="M684" s="1">
        <f>Table1[[#This Row],[Pull Dte]]-Table1[[#This Row],[Mfg Dte]]</f>
        <v>72</v>
      </c>
      <c r="N684" s="7">
        <f>Table1[[#This Row],[Ac Tot Cyc Num]]/Table1[[#This Row],[Days since on Ops Dte]]</f>
        <v>1.8472222222222223</v>
      </c>
      <c r="O684" s="7">
        <f>Table1[[#This Row],[Ac Tot Tme Num]]/Table1[[#This Row],[Days since on Ops Dte]]</f>
        <v>7.5277777777777777</v>
      </c>
      <c r="P684" s="1">
        <f ca="1">INT((TODAY()-H684)/365)</f>
        <v>0</v>
      </c>
      <c r="Q684" s="1" t="s">
        <v>83</v>
      </c>
    </row>
    <row r="685" spans="1:17" x14ac:dyDescent="0.2">
      <c r="A685" s="1" t="s">
        <v>2</v>
      </c>
      <c r="B685" s="1" t="s">
        <v>28</v>
      </c>
      <c r="C685" s="1" t="s">
        <v>31</v>
      </c>
      <c r="D685" s="1">
        <v>321</v>
      </c>
      <c r="E685" s="1" t="s">
        <v>34</v>
      </c>
      <c r="F685" s="1" t="s">
        <v>32</v>
      </c>
      <c r="G685" s="1">
        <v>5030</v>
      </c>
      <c r="H685" s="2">
        <v>44965</v>
      </c>
      <c r="I685" s="2">
        <v>44980</v>
      </c>
      <c r="J685" s="1">
        <v>30</v>
      </c>
      <c r="K685" s="3">
        <v>72</v>
      </c>
      <c r="L685" s="2">
        <v>44987</v>
      </c>
      <c r="M685" s="1">
        <f>Table1[[#This Row],[Pull Dte]]-Table1[[#This Row],[Mfg Dte]]</f>
        <v>22</v>
      </c>
      <c r="N685" s="7">
        <f>Table1[[#This Row],[Ac Tot Cyc Num]]/Table1[[#This Row],[Days since on Ops Dte]]</f>
        <v>1.3636363636363635</v>
      </c>
      <c r="O685" s="7">
        <f>Table1[[#This Row],[Ac Tot Tme Num]]/Table1[[#This Row],[Days since on Ops Dte]]</f>
        <v>3.2727272727272729</v>
      </c>
      <c r="P685" s="1">
        <f ca="1">INT((TODAY()-H685)/365)</f>
        <v>0</v>
      </c>
      <c r="Q685" s="1" t="s">
        <v>83</v>
      </c>
    </row>
    <row r="686" spans="1:17" x14ac:dyDescent="0.2">
      <c r="A686" s="1" t="s">
        <v>2</v>
      </c>
      <c r="B686" s="1" t="s">
        <v>42</v>
      </c>
      <c r="C686" s="1" t="s">
        <v>45</v>
      </c>
      <c r="D686" s="1" t="s">
        <v>86</v>
      </c>
      <c r="E686" s="1" t="s">
        <v>34</v>
      </c>
      <c r="F686" s="1" t="s">
        <v>44</v>
      </c>
      <c r="G686" s="1">
        <v>5635</v>
      </c>
      <c r="H686" s="2">
        <v>35016</v>
      </c>
      <c r="I686" s="2">
        <v>40178</v>
      </c>
      <c r="J686" s="3">
        <v>27759</v>
      </c>
      <c r="K686" s="3">
        <v>86810</v>
      </c>
      <c r="L686" s="2">
        <v>44987</v>
      </c>
      <c r="M686" s="1">
        <f>Table1[[#This Row],[Pull Dte]]-Table1[[#This Row],[Mfg Dte]]</f>
        <v>9971</v>
      </c>
      <c r="N686" s="7">
        <f>Table1[[#This Row],[Ac Tot Cyc Num]]/Table1[[#This Row],[Days since on Ops Dte]]</f>
        <v>2.7839735232173304</v>
      </c>
      <c r="O686" s="7">
        <f>Table1[[#This Row],[Ac Tot Tme Num]]/Table1[[#This Row],[Days since on Ops Dte]]</f>
        <v>8.7062481195466859</v>
      </c>
      <c r="P686" s="1">
        <f ca="1">INT((TODAY()-H686)/365)</f>
        <v>27</v>
      </c>
      <c r="Q686" s="1" t="s">
        <v>83</v>
      </c>
    </row>
    <row r="687" spans="1:17" x14ac:dyDescent="0.2">
      <c r="A687" s="1" t="s">
        <v>2</v>
      </c>
      <c r="B687" s="1" t="s">
        <v>42</v>
      </c>
      <c r="C687" s="1" t="s">
        <v>45</v>
      </c>
      <c r="D687" s="1" t="s">
        <v>86</v>
      </c>
      <c r="E687" s="1" t="s">
        <v>34</v>
      </c>
      <c r="F687" s="1" t="s">
        <v>44</v>
      </c>
      <c r="G687" s="1">
        <v>5636</v>
      </c>
      <c r="H687" s="2">
        <v>35044</v>
      </c>
      <c r="I687" s="2">
        <v>40178</v>
      </c>
      <c r="J687" s="3">
        <v>27144</v>
      </c>
      <c r="K687" s="3">
        <v>82833</v>
      </c>
      <c r="L687" s="2">
        <v>44987</v>
      </c>
      <c r="M687" s="1">
        <f>Table1[[#This Row],[Pull Dte]]-Table1[[#This Row],[Mfg Dte]]</f>
        <v>9943</v>
      </c>
      <c r="N687" s="7">
        <f>Table1[[#This Row],[Ac Tot Cyc Num]]/Table1[[#This Row],[Days since on Ops Dte]]</f>
        <v>2.7299607764256262</v>
      </c>
      <c r="O687" s="7">
        <f>Table1[[#This Row],[Ac Tot Tme Num]]/Table1[[#This Row],[Days since on Ops Dte]]</f>
        <v>8.3307854772201555</v>
      </c>
      <c r="P687" s="1">
        <f ca="1">INT((TODAY()-H687)/365)</f>
        <v>27</v>
      </c>
      <c r="Q687" s="1" t="s">
        <v>83</v>
      </c>
    </row>
    <row r="688" spans="1:17" x14ac:dyDescent="0.2">
      <c r="A688" s="1" t="s">
        <v>2</v>
      </c>
      <c r="B688" s="1" t="s">
        <v>42</v>
      </c>
      <c r="C688" s="1" t="s">
        <v>45</v>
      </c>
      <c r="D688" s="1" t="s">
        <v>86</v>
      </c>
      <c r="E688" s="1" t="s">
        <v>34</v>
      </c>
      <c r="F688" s="1" t="s">
        <v>44</v>
      </c>
      <c r="G688" s="1">
        <v>5637</v>
      </c>
      <c r="H688" s="2">
        <v>35115</v>
      </c>
      <c r="I688" s="2">
        <v>40178</v>
      </c>
      <c r="J688" s="3">
        <v>27413</v>
      </c>
      <c r="K688" s="3">
        <v>85700</v>
      </c>
      <c r="L688" s="2">
        <v>44987</v>
      </c>
      <c r="M688" s="1">
        <f>Table1[[#This Row],[Pull Dte]]-Table1[[#This Row],[Mfg Dte]]</f>
        <v>9872</v>
      </c>
      <c r="N688" s="7">
        <f>Table1[[#This Row],[Ac Tot Cyc Num]]/Table1[[#This Row],[Days since on Ops Dte]]</f>
        <v>2.7768435980551054</v>
      </c>
      <c r="O688" s="7">
        <f>Table1[[#This Row],[Ac Tot Tme Num]]/Table1[[#This Row],[Days since on Ops Dte]]</f>
        <v>8.6811183144246353</v>
      </c>
      <c r="P688" s="1">
        <f ca="1">INT((TODAY()-H688)/365)</f>
        <v>27</v>
      </c>
      <c r="Q688" s="1" t="s">
        <v>83</v>
      </c>
    </row>
    <row r="689" spans="1:17" x14ac:dyDescent="0.2">
      <c r="A689" s="1" t="s">
        <v>2</v>
      </c>
      <c r="B689" s="1" t="s">
        <v>42</v>
      </c>
      <c r="C689" s="1" t="s">
        <v>45</v>
      </c>
      <c r="D689" s="1" t="s">
        <v>86</v>
      </c>
      <c r="E689" s="1" t="s">
        <v>34</v>
      </c>
      <c r="F689" s="1" t="s">
        <v>44</v>
      </c>
      <c r="G689" s="1">
        <v>5638</v>
      </c>
      <c r="H689" s="2">
        <v>35125</v>
      </c>
      <c r="I689" s="2">
        <v>40178</v>
      </c>
      <c r="J689" s="3">
        <v>27386</v>
      </c>
      <c r="K689" s="3">
        <v>84829</v>
      </c>
      <c r="L689" s="2">
        <v>44987</v>
      </c>
      <c r="M689" s="1">
        <f>Table1[[#This Row],[Pull Dte]]-Table1[[#This Row],[Mfg Dte]]</f>
        <v>9862</v>
      </c>
      <c r="N689" s="7">
        <f>Table1[[#This Row],[Ac Tot Cyc Num]]/Table1[[#This Row],[Days since on Ops Dte]]</f>
        <v>2.7769215169336849</v>
      </c>
      <c r="O689" s="7">
        <f>Table1[[#This Row],[Ac Tot Tme Num]]/Table1[[#This Row],[Days since on Ops Dte]]</f>
        <v>8.6016021091056576</v>
      </c>
      <c r="P689" s="1">
        <f ca="1">INT((TODAY()-H689)/365)</f>
        <v>27</v>
      </c>
      <c r="Q689" s="1" t="s">
        <v>83</v>
      </c>
    </row>
    <row r="690" spans="1:17" x14ac:dyDescent="0.2">
      <c r="A690" s="1" t="s">
        <v>2</v>
      </c>
      <c r="B690" s="1" t="s">
        <v>42</v>
      </c>
      <c r="C690" s="1" t="s">
        <v>45</v>
      </c>
      <c r="D690" s="1" t="s">
        <v>86</v>
      </c>
      <c r="E690" s="1" t="s">
        <v>34</v>
      </c>
      <c r="F690" s="1" t="s">
        <v>44</v>
      </c>
      <c r="G690" s="1">
        <v>5639</v>
      </c>
      <c r="H690" s="2">
        <v>35149</v>
      </c>
      <c r="I690" s="2">
        <v>40178</v>
      </c>
      <c r="J690" s="3">
        <v>29938</v>
      </c>
      <c r="K690" s="3">
        <v>81029</v>
      </c>
      <c r="L690" s="2">
        <v>44987</v>
      </c>
      <c r="M690" s="1">
        <f>Table1[[#This Row],[Pull Dte]]-Table1[[#This Row],[Mfg Dte]]</f>
        <v>9838</v>
      </c>
      <c r="N690" s="7">
        <f>Table1[[#This Row],[Ac Tot Cyc Num]]/Table1[[#This Row],[Days since on Ops Dte]]</f>
        <v>3.0430981906891645</v>
      </c>
      <c r="O690" s="7">
        <f>Table1[[#This Row],[Ac Tot Tme Num]]/Table1[[#This Row],[Days since on Ops Dte]]</f>
        <v>8.2363285220573292</v>
      </c>
      <c r="P690" s="1">
        <f ca="1">INT((TODAY()-H690)/365)</f>
        <v>27</v>
      </c>
      <c r="Q690" s="1" t="s">
        <v>83</v>
      </c>
    </row>
    <row r="691" spans="1:17" x14ac:dyDescent="0.2">
      <c r="A691" s="1" t="s">
        <v>2</v>
      </c>
      <c r="B691" s="1" t="s">
        <v>42</v>
      </c>
      <c r="C691" s="1" t="s">
        <v>45</v>
      </c>
      <c r="D691" s="1" t="s">
        <v>86</v>
      </c>
      <c r="E691" s="1" t="s">
        <v>34</v>
      </c>
      <c r="F691" s="1" t="s">
        <v>44</v>
      </c>
      <c r="G691" s="1">
        <v>5640</v>
      </c>
      <c r="H691" s="2">
        <v>35170</v>
      </c>
      <c r="I691" s="2">
        <v>40178</v>
      </c>
      <c r="J691" s="3">
        <v>29731</v>
      </c>
      <c r="K691" s="3">
        <v>79999</v>
      </c>
      <c r="L691" s="2">
        <v>44987</v>
      </c>
      <c r="M691" s="1">
        <f>Table1[[#This Row],[Pull Dte]]-Table1[[#This Row],[Mfg Dte]]</f>
        <v>9817</v>
      </c>
      <c r="N691" s="7">
        <f>Table1[[#This Row],[Ac Tot Cyc Num]]/Table1[[#This Row],[Days since on Ops Dte]]</f>
        <v>3.0285219517164101</v>
      </c>
      <c r="O691" s="7">
        <f>Table1[[#This Row],[Ac Tot Tme Num]]/Table1[[#This Row],[Days since on Ops Dte]]</f>
        <v>8.1490271977182438</v>
      </c>
      <c r="P691" s="1">
        <f ca="1">INT((TODAY()-H691)/365)</f>
        <v>26</v>
      </c>
      <c r="Q691" s="1" t="s">
        <v>83</v>
      </c>
    </row>
    <row r="692" spans="1:17" x14ac:dyDescent="0.2">
      <c r="A692" s="1" t="s">
        <v>2</v>
      </c>
      <c r="B692" s="1" t="s">
        <v>42</v>
      </c>
      <c r="C692" s="1" t="s">
        <v>45</v>
      </c>
      <c r="D692" s="1" t="s">
        <v>86</v>
      </c>
      <c r="E692" s="1" t="s">
        <v>34</v>
      </c>
      <c r="F692" s="1" t="s">
        <v>44</v>
      </c>
      <c r="G692" s="1">
        <v>5641</v>
      </c>
      <c r="H692" s="2">
        <v>35174</v>
      </c>
      <c r="I692" s="2">
        <v>40178</v>
      </c>
      <c r="J692" s="3">
        <v>31177</v>
      </c>
      <c r="K692" s="3">
        <v>82137</v>
      </c>
      <c r="L692" s="2">
        <v>44987</v>
      </c>
      <c r="M692" s="1">
        <f>Table1[[#This Row],[Pull Dte]]-Table1[[#This Row],[Mfg Dte]]</f>
        <v>9813</v>
      </c>
      <c r="N692" s="7">
        <f>Table1[[#This Row],[Ac Tot Cyc Num]]/Table1[[#This Row],[Days since on Ops Dte]]</f>
        <v>3.1771119942932846</v>
      </c>
      <c r="O692" s="7">
        <f>Table1[[#This Row],[Ac Tot Tme Num]]/Table1[[#This Row],[Days since on Ops Dte]]</f>
        <v>8.3702231733414862</v>
      </c>
      <c r="P692" s="1">
        <f ca="1">INT((TODAY()-H692)/365)</f>
        <v>26</v>
      </c>
      <c r="Q692" s="1" t="s">
        <v>83</v>
      </c>
    </row>
    <row r="693" spans="1:17" x14ac:dyDescent="0.2">
      <c r="A693" s="1" t="s">
        <v>2</v>
      </c>
      <c r="B693" s="1" t="s">
        <v>42</v>
      </c>
      <c r="C693" s="1" t="s">
        <v>45</v>
      </c>
      <c r="D693" s="1" t="s">
        <v>86</v>
      </c>
      <c r="E693" s="1" t="s">
        <v>34</v>
      </c>
      <c r="F693" s="1" t="s">
        <v>44</v>
      </c>
      <c r="G693" s="1">
        <v>5642</v>
      </c>
      <c r="H693" s="2">
        <v>35195</v>
      </c>
      <c r="I693" s="2">
        <v>40178</v>
      </c>
      <c r="J693" s="3">
        <v>29746</v>
      </c>
      <c r="K693" s="3">
        <v>79673</v>
      </c>
      <c r="L693" s="2">
        <v>44987</v>
      </c>
      <c r="M693" s="1">
        <f>Table1[[#This Row],[Pull Dte]]-Table1[[#This Row],[Mfg Dte]]</f>
        <v>9792</v>
      </c>
      <c r="N693" s="7">
        <f>Table1[[#This Row],[Ac Tot Cyc Num]]/Table1[[#This Row],[Days since on Ops Dte]]</f>
        <v>3.0377859477124183</v>
      </c>
      <c r="O693" s="7">
        <f>Table1[[#This Row],[Ac Tot Tme Num]]/Table1[[#This Row],[Days since on Ops Dte]]</f>
        <v>8.1365400326797381</v>
      </c>
      <c r="P693" s="1">
        <f ca="1">INT((TODAY()-H693)/365)</f>
        <v>26</v>
      </c>
      <c r="Q693" s="1" t="s">
        <v>83</v>
      </c>
    </row>
    <row r="694" spans="1:17" x14ac:dyDescent="0.2">
      <c r="A694" s="1" t="s">
        <v>2</v>
      </c>
      <c r="B694" s="1" t="s">
        <v>42</v>
      </c>
      <c r="C694" s="1" t="s">
        <v>45</v>
      </c>
      <c r="D694" s="1" t="s">
        <v>86</v>
      </c>
      <c r="E694" s="1" t="s">
        <v>34</v>
      </c>
      <c r="F694" s="1" t="s">
        <v>44</v>
      </c>
      <c r="G694" s="1">
        <v>5643</v>
      </c>
      <c r="H694" s="2">
        <v>35200</v>
      </c>
      <c r="I694" s="2">
        <v>40178</v>
      </c>
      <c r="J694" s="3">
        <v>30907</v>
      </c>
      <c r="K694" s="3">
        <v>82496</v>
      </c>
      <c r="L694" s="2">
        <v>44987</v>
      </c>
      <c r="M694" s="1">
        <f>Table1[[#This Row],[Pull Dte]]-Table1[[#This Row],[Mfg Dte]]</f>
        <v>9787</v>
      </c>
      <c r="N694" s="7">
        <f>Table1[[#This Row],[Ac Tot Cyc Num]]/Table1[[#This Row],[Days since on Ops Dte]]</f>
        <v>3.1579646469806888</v>
      </c>
      <c r="O694" s="7">
        <f>Table1[[#This Row],[Ac Tot Tme Num]]/Table1[[#This Row],[Days since on Ops Dte]]</f>
        <v>8.4291406968427509</v>
      </c>
      <c r="P694" s="1">
        <f ca="1">INT((TODAY()-H694)/365)</f>
        <v>26</v>
      </c>
      <c r="Q694" s="1" t="s">
        <v>83</v>
      </c>
    </row>
    <row r="695" spans="1:17" x14ac:dyDescent="0.2">
      <c r="A695" s="1" t="s">
        <v>2</v>
      </c>
      <c r="B695" s="1" t="s">
        <v>42</v>
      </c>
      <c r="C695" s="1" t="s">
        <v>45</v>
      </c>
      <c r="D695" s="1" t="s">
        <v>86</v>
      </c>
      <c r="E695" s="1" t="s">
        <v>34</v>
      </c>
      <c r="F695" s="1" t="s">
        <v>44</v>
      </c>
      <c r="G695" s="1">
        <v>5644</v>
      </c>
      <c r="H695" s="2">
        <v>35205</v>
      </c>
      <c r="I695" s="2">
        <v>40178</v>
      </c>
      <c r="J695" s="3">
        <v>26283</v>
      </c>
      <c r="K695" s="3">
        <v>83112</v>
      </c>
      <c r="L695" s="2">
        <v>44987</v>
      </c>
      <c r="M695" s="1">
        <f>Table1[[#This Row],[Pull Dte]]-Table1[[#This Row],[Mfg Dte]]</f>
        <v>9782</v>
      </c>
      <c r="N695" s="7">
        <f>Table1[[#This Row],[Ac Tot Cyc Num]]/Table1[[#This Row],[Days since on Ops Dte]]</f>
        <v>2.6868738499284399</v>
      </c>
      <c r="O695" s="7">
        <f>Table1[[#This Row],[Ac Tot Tme Num]]/Table1[[#This Row],[Days since on Ops Dte]]</f>
        <v>8.4964219995910852</v>
      </c>
      <c r="P695" s="1">
        <f ca="1">INT((TODAY()-H695)/365)</f>
        <v>26</v>
      </c>
      <c r="Q695" s="1" t="s">
        <v>83</v>
      </c>
    </row>
    <row r="696" spans="1:17" x14ac:dyDescent="0.2">
      <c r="A696" s="1" t="s">
        <v>2</v>
      </c>
      <c r="B696" s="1" t="s">
        <v>42</v>
      </c>
      <c r="C696" s="1" t="s">
        <v>45</v>
      </c>
      <c r="D696" s="1" t="s">
        <v>86</v>
      </c>
      <c r="E696" s="1" t="s">
        <v>34</v>
      </c>
      <c r="F696" s="1" t="s">
        <v>44</v>
      </c>
      <c r="G696" s="1">
        <v>5645</v>
      </c>
      <c r="H696" s="2">
        <v>35236</v>
      </c>
      <c r="I696" s="2">
        <v>40178</v>
      </c>
      <c r="J696" s="3">
        <v>25941</v>
      </c>
      <c r="K696" s="3">
        <v>83445</v>
      </c>
      <c r="L696" s="2">
        <v>44987</v>
      </c>
      <c r="M696" s="1">
        <f>Table1[[#This Row],[Pull Dte]]-Table1[[#This Row],[Mfg Dte]]</f>
        <v>9751</v>
      </c>
      <c r="N696" s="7">
        <f>Table1[[#This Row],[Ac Tot Cyc Num]]/Table1[[#This Row],[Days since on Ops Dte]]</f>
        <v>2.6603425289713876</v>
      </c>
      <c r="O696" s="7">
        <f>Table1[[#This Row],[Ac Tot Tme Num]]/Table1[[#This Row],[Days since on Ops Dte]]</f>
        <v>8.5575838375551232</v>
      </c>
      <c r="P696" s="1">
        <f ca="1">INT((TODAY()-H696)/365)</f>
        <v>26</v>
      </c>
      <c r="Q696" s="1" t="s">
        <v>83</v>
      </c>
    </row>
    <row r="697" spans="1:17" x14ac:dyDescent="0.2">
      <c r="A697" s="1" t="s">
        <v>2</v>
      </c>
      <c r="B697" s="1" t="s">
        <v>42</v>
      </c>
      <c r="C697" s="1" t="s">
        <v>45</v>
      </c>
      <c r="D697" s="1" t="s">
        <v>86</v>
      </c>
      <c r="E697" s="1" t="s">
        <v>34</v>
      </c>
      <c r="F697" s="1" t="s">
        <v>44</v>
      </c>
      <c r="G697" s="1">
        <v>5646</v>
      </c>
      <c r="H697" s="2">
        <v>35234</v>
      </c>
      <c r="I697" s="2">
        <v>40178</v>
      </c>
      <c r="J697" s="3">
        <v>26021</v>
      </c>
      <c r="K697" s="3">
        <v>83218</v>
      </c>
      <c r="L697" s="2">
        <v>44987</v>
      </c>
      <c r="M697" s="1">
        <f>Table1[[#This Row],[Pull Dte]]-Table1[[#This Row],[Mfg Dte]]</f>
        <v>9753</v>
      </c>
      <c r="N697" s="7">
        <f>Table1[[#This Row],[Ac Tot Cyc Num]]/Table1[[#This Row],[Days since on Ops Dte]]</f>
        <v>2.6679995898697837</v>
      </c>
      <c r="O697" s="7">
        <f>Table1[[#This Row],[Ac Tot Tme Num]]/Table1[[#This Row],[Days since on Ops Dte]]</f>
        <v>8.5325540859222802</v>
      </c>
      <c r="P697" s="1">
        <f ca="1">INT((TODAY()-H697)/365)</f>
        <v>26</v>
      </c>
      <c r="Q697" s="1" t="s">
        <v>83</v>
      </c>
    </row>
    <row r="698" spans="1:17" x14ac:dyDescent="0.2">
      <c r="A698" s="1" t="s">
        <v>2</v>
      </c>
      <c r="B698" s="1" t="s">
        <v>42</v>
      </c>
      <c r="C698" s="1" t="s">
        <v>45</v>
      </c>
      <c r="D698" s="1" t="s">
        <v>86</v>
      </c>
      <c r="E698" s="1" t="s">
        <v>34</v>
      </c>
      <c r="F698" s="1" t="s">
        <v>44</v>
      </c>
      <c r="G698" s="1">
        <v>5647</v>
      </c>
      <c r="H698" s="2">
        <v>35235</v>
      </c>
      <c r="I698" s="2">
        <v>40178</v>
      </c>
      <c r="J698" s="3">
        <v>27489</v>
      </c>
      <c r="K698" s="3">
        <v>84428</v>
      </c>
      <c r="L698" s="2">
        <v>44987</v>
      </c>
      <c r="M698" s="1">
        <f>Table1[[#This Row],[Pull Dte]]-Table1[[#This Row],[Mfg Dte]]</f>
        <v>9752</v>
      </c>
      <c r="N698" s="7">
        <f>Table1[[#This Row],[Ac Tot Cyc Num]]/Table1[[#This Row],[Days since on Ops Dte]]</f>
        <v>2.8188063986874488</v>
      </c>
      <c r="O698" s="7">
        <f>Table1[[#This Row],[Ac Tot Tme Num]]/Table1[[#This Row],[Days since on Ops Dte]]</f>
        <v>8.6575061525840855</v>
      </c>
      <c r="P698" s="1">
        <f ca="1">INT((TODAY()-H698)/365)</f>
        <v>26</v>
      </c>
      <c r="Q698" s="1" t="s">
        <v>83</v>
      </c>
    </row>
    <row r="699" spans="1:17" x14ac:dyDescent="0.2">
      <c r="A699" s="1" t="s">
        <v>2</v>
      </c>
      <c r="B699" s="1" t="s">
        <v>42</v>
      </c>
      <c r="C699" s="1" t="s">
        <v>45</v>
      </c>
      <c r="D699" s="1" t="s">
        <v>86</v>
      </c>
      <c r="E699" s="1" t="s">
        <v>34</v>
      </c>
      <c r="F699" s="1" t="s">
        <v>44</v>
      </c>
      <c r="G699" s="1">
        <v>5648</v>
      </c>
      <c r="H699" s="2">
        <v>35307</v>
      </c>
      <c r="I699" s="2">
        <v>40178</v>
      </c>
      <c r="J699" s="3">
        <v>29599</v>
      </c>
      <c r="K699" s="3">
        <v>83383</v>
      </c>
      <c r="L699" s="2">
        <v>44987</v>
      </c>
      <c r="M699" s="1">
        <f>Table1[[#This Row],[Pull Dte]]-Table1[[#This Row],[Mfg Dte]]</f>
        <v>9680</v>
      </c>
      <c r="N699" s="7">
        <f>Table1[[#This Row],[Ac Tot Cyc Num]]/Table1[[#This Row],[Days since on Ops Dte]]</f>
        <v>3.0577479338842974</v>
      </c>
      <c r="O699" s="7">
        <f>Table1[[#This Row],[Ac Tot Tme Num]]/Table1[[#This Row],[Days since on Ops Dte]]</f>
        <v>8.6139462809917351</v>
      </c>
      <c r="P699" s="1">
        <f ca="1">INT((TODAY()-H699)/365)</f>
        <v>26</v>
      </c>
      <c r="Q699" s="1" t="s">
        <v>83</v>
      </c>
    </row>
    <row r="700" spans="1:17" x14ac:dyDescent="0.2">
      <c r="A700" s="1" t="s">
        <v>2</v>
      </c>
      <c r="B700" s="1" t="s">
        <v>42</v>
      </c>
      <c r="C700" s="1" t="s">
        <v>45</v>
      </c>
      <c r="D700" s="1" t="s">
        <v>86</v>
      </c>
      <c r="E700" s="1" t="s">
        <v>34</v>
      </c>
      <c r="F700" s="1" t="s">
        <v>44</v>
      </c>
      <c r="G700" s="1">
        <v>5649</v>
      </c>
      <c r="H700" s="2">
        <v>35328</v>
      </c>
      <c r="I700" s="2">
        <v>40178</v>
      </c>
      <c r="J700" s="3">
        <v>29626</v>
      </c>
      <c r="K700" s="3">
        <v>83148</v>
      </c>
      <c r="L700" s="2">
        <v>44987</v>
      </c>
      <c r="M700" s="1">
        <f>Table1[[#This Row],[Pull Dte]]-Table1[[#This Row],[Mfg Dte]]</f>
        <v>9659</v>
      </c>
      <c r="N700" s="7">
        <f>Table1[[#This Row],[Ac Tot Cyc Num]]/Table1[[#This Row],[Days since on Ops Dte]]</f>
        <v>3.0671912206232528</v>
      </c>
      <c r="O700" s="7">
        <f>Table1[[#This Row],[Ac Tot Tme Num]]/Table1[[#This Row],[Days since on Ops Dte]]</f>
        <v>8.6083445491251691</v>
      </c>
      <c r="P700" s="1">
        <f ca="1">INT((TODAY()-H700)/365)</f>
        <v>26</v>
      </c>
      <c r="Q700" s="1" t="s">
        <v>83</v>
      </c>
    </row>
    <row r="701" spans="1:17" x14ac:dyDescent="0.2">
      <c r="A701" s="1" t="s">
        <v>2</v>
      </c>
      <c r="B701" s="1" t="s">
        <v>42</v>
      </c>
      <c r="C701" s="1" t="s">
        <v>45</v>
      </c>
      <c r="D701" s="1" t="s">
        <v>86</v>
      </c>
      <c r="E701" s="1" t="s">
        <v>2</v>
      </c>
      <c r="F701" s="1" t="s">
        <v>44</v>
      </c>
      <c r="G701" s="1">
        <v>5650</v>
      </c>
      <c r="H701" s="2">
        <v>37061</v>
      </c>
      <c r="I701" s="2">
        <v>40178</v>
      </c>
      <c r="J701" s="3">
        <v>24083</v>
      </c>
      <c r="K701" s="3">
        <v>57302</v>
      </c>
      <c r="L701" s="2">
        <v>44987</v>
      </c>
      <c r="M701" s="1">
        <f>Table1[[#This Row],[Pull Dte]]-Table1[[#This Row],[Mfg Dte]]</f>
        <v>7926</v>
      </c>
      <c r="N701" s="7">
        <f>Table1[[#This Row],[Ac Tot Cyc Num]]/Table1[[#This Row],[Days since on Ops Dte]]</f>
        <v>3.0384809487761797</v>
      </c>
      <c r="O701" s="7">
        <f>Table1[[#This Row],[Ac Tot Tme Num]]/Table1[[#This Row],[Days since on Ops Dte]]</f>
        <v>7.2296240222053996</v>
      </c>
      <c r="P701" s="1">
        <f ca="1">INT((TODAY()-H701)/365)</f>
        <v>21</v>
      </c>
      <c r="Q701" s="1" t="s">
        <v>83</v>
      </c>
    </row>
    <row r="702" spans="1:17" x14ac:dyDescent="0.2">
      <c r="A702" s="1" t="s">
        <v>2</v>
      </c>
      <c r="B702" s="1" t="s">
        <v>42</v>
      </c>
      <c r="C702" s="1" t="s">
        <v>45</v>
      </c>
      <c r="D702" s="1" t="s">
        <v>86</v>
      </c>
      <c r="E702" s="1" t="s">
        <v>2</v>
      </c>
      <c r="F702" s="1" t="s">
        <v>44</v>
      </c>
      <c r="G702" s="1">
        <v>5651</v>
      </c>
      <c r="H702" s="2">
        <v>37072</v>
      </c>
      <c r="I702" s="2">
        <v>40178</v>
      </c>
      <c r="J702" s="3">
        <v>23924</v>
      </c>
      <c r="K702" s="3">
        <v>55619</v>
      </c>
      <c r="L702" s="2">
        <v>44987</v>
      </c>
      <c r="M702" s="1">
        <f>Table1[[#This Row],[Pull Dte]]-Table1[[#This Row],[Mfg Dte]]</f>
        <v>7915</v>
      </c>
      <c r="N702" s="7">
        <f>Table1[[#This Row],[Ac Tot Cyc Num]]/Table1[[#This Row],[Days since on Ops Dte]]</f>
        <v>3.0226152874289323</v>
      </c>
      <c r="O702" s="7">
        <f>Table1[[#This Row],[Ac Tot Tme Num]]/Table1[[#This Row],[Days since on Ops Dte]]</f>
        <v>7.0270372710044215</v>
      </c>
      <c r="P702" s="1">
        <f ca="1">INT((TODAY()-H702)/365)</f>
        <v>21</v>
      </c>
      <c r="Q702" s="1" t="s">
        <v>83</v>
      </c>
    </row>
    <row r="703" spans="1:17" x14ac:dyDescent="0.2">
      <c r="A703" s="1" t="s">
        <v>2</v>
      </c>
      <c r="B703" s="1" t="s">
        <v>42</v>
      </c>
      <c r="C703" s="1" t="s">
        <v>45</v>
      </c>
      <c r="D703" s="1" t="s">
        <v>86</v>
      </c>
      <c r="E703" s="1" t="s">
        <v>2</v>
      </c>
      <c r="F703" s="1" t="s">
        <v>44</v>
      </c>
      <c r="G703" s="1">
        <v>5652</v>
      </c>
      <c r="H703" s="2">
        <v>37100</v>
      </c>
      <c r="I703" s="2">
        <v>40178</v>
      </c>
      <c r="J703" s="3">
        <v>24681</v>
      </c>
      <c r="K703" s="3">
        <v>54827</v>
      </c>
      <c r="L703" s="2">
        <v>44987</v>
      </c>
      <c r="M703" s="1">
        <f>Table1[[#This Row],[Pull Dte]]-Table1[[#This Row],[Mfg Dte]]</f>
        <v>7887</v>
      </c>
      <c r="N703" s="7">
        <f>Table1[[#This Row],[Ac Tot Cyc Num]]/Table1[[#This Row],[Days since on Ops Dte]]</f>
        <v>3.1293267402054012</v>
      </c>
      <c r="O703" s="7">
        <f>Table1[[#This Row],[Ac Tot Tme Num]]/Table1[[#This Row],[Days since on Ops Dte]]</f>
        <v>6.9515658678838594</v>
      </c>
      <c r="P703" s="1">
        <f ca="1">INT((TODAY()-H703)/365)</f>
        <v>21</v>
      </c>
      <c r="Q703" s="1" t="s">
        <v>83</v>
      </c>
    </row>
    <row r="704" spans="1:17" x14ac:dyDescent="0.2">
      <c r="A704" s="1" t="s">
        <v>2</v>
      </c>
      <c r="B704" s="1" t="s">
        <v>42</v>
      </c>
      <c r="C704" s="1" t="s">
        <v>45</v>
      </c>
      <c r="D704" s="1" t="s">
        <v>86</v>
      </c>
      <c r="E704" s="1" t="s">
        <v>2</v>
      </c>
      <c r="F704" s="1" t="s">
        <v>44</v>
      </c>
      <c r="G704" s="1">
        <v>5653</v>
      </c>
      <c r="H704" s="2">
        <v>37155</v>
      </c>
      <c r="I704" s="2">
        <v>40178</v>
      </c>
      <c r="J704" s="3">
        <v>25185</v>
      </c>
      <c r="K704" s="3">
        <v>57873</v>
      </c>
      <c r="L704" s="2">
        <v>44987</v>
      </c>
      <c r="M704" s="1">
        <f>Table1[[#This Row],[Pull Dte]]-Table1[[#This Row],[Mfg Dte]]</f>
        <v>7832</v>
      </c>
      <c r="N704" s="7">
        <f>Table1[[#This Row],[Ac Tot Cyc Num]]/Table1[[#This Row],[Days since on Ops Dte]]</f>
        <v>3.2156537282941779</v>
      </c>
      <c r="O704" s="7">
        <f>Table1[[#This Row],[Ac Tot Tme Num]]/Table1[[#This Row],[Days since on Ops Dte]]</f>
        <v>7.3893003064351381</v>
      </c>
      <c r="P704" s="1">
        <f ca="1">INT((TODAY()-H704)/365)</f>
        <v>21</v>
      </c>
      <c r="Q704" s="1" t="s">
        <v>83</v>
      </c>
    </row>
    <row r="705" spans="1:17" x14ac:dyDescent="0.2">
      <c r="A705" s="1" t="s">
        <v>2</v>
      </c>
      <c r="B705" s="1" t="s">
        <v>42</v>
      </c>
      <c r="C705" s="1" t="s">
        <v>45</v>
      </c>
      <c r="D705" s="1" t="s">
        <v>86</v>
      </c>
      <c r="E705" s="1" t="s">
        <v>2</v>
      </c>
      <c r="F705" s="1" t="s">
        <v>44</v>
      </c>
      <c r="G705" s="1">
        <v>5654</v>
      </c>
      <c r="H705" s="2">
        <v>37189</v>
      </c>
      <c r="I705" s="2">
        <v>40178</v>
      </c>
      <c r="J705" s="3">
        <v>25825</v>
      </c>
      <c r="K705" s="3">
        <v>58268</v>
      </c>
      <c r="L705" s="2">
        <v>44987</v>
      </c>
      <c r="M705" s="1">
        <f>Table1[[#This Row],[Pull Dte]]-Table1[[#This Row],[Mfg Dte]]</f>
        <v>7798</v>
      </c>
      <c r="N705" s="7">
        <f>Table1[[#This Row],[Ac Tot Cyc Num]]/Table1[[#This Row],[Days since on Ops Dte]]</f>
        <v>3.3117466016927417</v>
      </c>
      <c r="O705" s="7">
        <f>Table1[[#This Row],[Ac Tot Tme Num]]/Table1[[#This Row],[Days since on Ops Dte]]</f>
        <v>7.4721723518850984</v>
      </c>
      <c r="P705" s="1">
        <f ca="1">INT((TODAY()-H705)/365)</f>
        <v>21</v>
      </c>
      <c r="Q705" s="1" t="s">
        <v>83</v>
      </c>
    </row>
    <row r="706" spans="1:17" x14ac:dyDescent="0.2">
      <c r="A706" s="1" t="s">
        <v>2</v>
      </c>
      <c r="B706" s="1" t="s">
        <v>42</v>
      </c>
      <c r="C706" s="1" t="s">
        <v>45</v>
      </c>
      <c r="D706" s="1" t="s">
        <v>86</v>
      </c>
      <c r="E706" s="1" t="s">
        <v>2</v>
      </c>
      <c r="F706" s="1" t="s">
        <v>44</v>
      </c>
      <c r="G706" s="1">
        <v>5655</v>
      </c>
      <c r="H706" s="2">
        <v>37371</v>
      </c>
      <c r="I706" s="2">
        <v>40178</v>
      </c>
      <c r="J706" s="3">
        <v>24969</v>
      </c>
      <c r="K706" s="3">
        <v>56663</v>
      </c>
      <c r="L706" s="2">
        <v>44987</v>
      </c>
      <c r="M706" s="1">
        <f>Table1[[#This Row],[Pull Dte]]-Table1[[#This Row],[Mfg Dte]]</f>
        <v>7616</v>
      </c>
      <c r="N706" s="7">
        <f>Table1[[#This Row],[Ac Tot Cyc Num]]/Table1[[#This Row],[Days since on Ops Dte]]</f>
        <v>3.2784926470588234</v>
      </c>
      <c r="O706" s="7">
        <f>Table1[[#This Row],[Ac Tot Tme Num]]/Table1[[#This Row],[Days since on Ops Dte]]</f>
        <v>7.4399947478991599</v>
      </c>
      <c r="P706" s="1">
        <f ca="1">INT((TODAY()-H706)/365)</f>
        <v>20</v>
      </c>
      <c r="Q706" s="1" t="s">
        <v>83</v>
      </c>
    </row>
    <row r="707" spans="1:17" x14ac:dyDescent="0.2">
      <c r="A707" s="1" t="s">
        <v>2</v>
      </c>
      <c r="B707" s="1" t="s">
        <v>42</v>
      </c>
      <c r="C707" s="1" t="s">
        <v>45</v>
      </c>
      <c r="D707" s="1" t="s">
        <v>86</v>
      </c>
      <c r="E707" s="1" t="s">
        <v>2</v>
      </c>
      <c r="F707" s="1" t="s">
        <v>44</v>
      </c>
      <c r="G707" s="1">
        <v>5656</v>
      </c>
      <c r="H707" s="2">
        <v>37392</v>
      </c>
      <c r="I707" s="2">
        <v>40178</v>
      </c>
      <c r="J707" s="3">
        <v>25072</v>
      </c>
      <c r="K707" s="3">
        <v>56211</v>
      </c>
      <c r="L707" s="2">
        <v>44987</v>
      </c>
      <c r="M707" s="1">
        <f>Table1[[#This Row],[Pull Dte]]-Table1[[#This Row],[Mfg Dte]]</f>
        <v>7595</v>
      </c>
      <c r="N707" s="7">
        <f>Table1[[#This Row],[Ac Tot Cyc Num]]/Table1[[#This Row],[Days since on Ops Dte]]</f>
        <v>3.3011191573403553</v>
      </c>
      <c r="O707" s="7">
        <f>Table1[[#This Row],[Ac Tot Tme Num]]/Table1[[#This Row],[Days since on Ops Dte]]</f>
        <v>7.4010533245556287</v>
      </c>
      <c r="P707" s="1">
        <f ca="1">INT((TODAY()-H707)/365)</f>
        <v>20</v>
      </c>
      <c r="Q707" s="1" t="s">
        <v>83</v>
      </c>
    </row>
    <row r="708" spans="1:17" x14ac:dyDescent="0.2">
      <c r="A708" s="1" t="s">
        <v>2</v>
      </c>
      <c r="B708" s="1" t="s">
        <v>42</v>
      </c>
      <c r="C708" s="1" t="s">
        <v>45</v>
      </c>
      <c r="D708" s="1" t="s">
        <v>86</v>
      </c>
      <c r="E708" s="1" t="s">
        <v>2</v>
      </c>
      <c r="F708" s="1" t="s">
        <v>44</v>
      </c>
      <c r="G708" s="1">
        <v>5657</v>
      </c>
      <c r="H708" s="2">
        <v>37452</v>
      </c>
      <c r="I708" s="2">
        <v>40178</v>
      </c>
      <c r="J708" s="3">
        <v>25875</v>
      </c>
      <c r="K708" s="3">
        <v>58632</v>
      </c>
      <c r="L708" s="2">
        <v>44987</v>
      </c>
      <c r="M708" s="1">
        <f>Table1[[#This Row],[Pull Dte]]-Table1[[#This Row],[Mfg Dte]]</f>
        <v>7535</v>
      </c>
      <c r="N708" s="7">
        <f>Table1[[#This Row],[Ac Tot Cyc Num]]/Table1[[#This Row],[Days since on Ops Dte]]</f>
        <v>3.4339747843397479</v>
      </c>
      <c r="O708" s="7">
        <f>Table1[[#This Row],[Ac Tot Tme Num]]/Table1[[#This Row],[Days since on Ops Dte]]</f>
        <v>7.7812873258128734</v>
      </c>
      <c r="P708" s="1">
        <f ca="1">INT((TODAY()-H708)/365)</f>
        <v>20</v>
      </c>
      <c r="Q708" s="1" t="s">
        <v>83</v>
      </c>
    </row>
    <row r="709" spans="1:17" x14ac:dyDescent="0.2">
      <c r="A709" s="1" t="s">
        <v>2</v>
      </c>
      <c r="B709" s="1" t="s">
        <v>42</v>
      </c>
      <c r="C709" s="1" t="s">
        <v>48</v>
      </c>
      <c r="D709" s="1" t="s">
        <v>86</v>
      </c>
      <c r="E709" s="1" t="s">
        <v>34</v>
      </c>
      <c r="F709" s="1" t="s">
        <v>49</v>
      </c>
      <c r="G709" s="1">
        <v>5801</v>
      </c>
      <c r="H709" s="2">
        <v>37306</v>
      </c>
      <c r="I709" s="2">
        <v>40178</v>
      </c>
      <c r="J709" s="3">
        <v>23335</v>
      </c>
      <c r="K709" s="3">
        <v>69814</v>
      </c>
      <c r="L709" s="2">
        <v>44987</v>
      </c>
      <c r="M709" s="1">
        <f>Table1[[#This Row],[Pull Dte]]-Table1[[#This Row],[Mfg Dte]]</f>
        <v>7681</v>
      </c>
      <c r="N709" s="7">
        <f>Table1[[#This Row],[Ac Tot Cyc Num]]/Table1[[#This Row],[Days since on Ops Dte]]</f>
        <v>3.0380158833485225</v>
      </c>
      <c r="O709" s="7">
        <f>Table1[[#This Row],[Ac Tot Tme Num]]/Table1[[#This Row],[Days since on Ops Dte]]</f>
        <v>9.0891810962114317</v>
      </c>
      <c r="P709" s="1">
        <f ca="1">INT((TODAY()-H709)/365)</f>
        <v>21</v>
      </c>
      <c r="Q709" s="1" t="s">
        <v>83</v>
      </c>
    </row>
    <row r="710" spans="1:17" x14ac:dyDescent="0.2">
      <c r="A710" s="1" t="s">
        <v>2</v>
      </c>
      <c r="B710" s="1" t="s">
        <v>42</v>
      </c>
      <c r="C710" s="1" t="s">
        <v>48</v>
      </c>
      <c r="D710" s="1" t="s">
        <v>86</v>
      </c>
      <c r="E710" s="1" t="s">
        <v>34</v>
      </c>
      <c r="F710" s="1" t="s">
        <v>49</v>
      </c>
      <c r="G710" s="1">
        <v>5802</v>
      </c>
      <c r="H710" s="2">
        <v>37412</v>
      </c>
      <c r="I710" s="2">
        <v>40178</v>
      </c>
      <c r="J710" s="3">
        <v>22947</v>
      </c>
      <c r="K710" s="3">
        <v>69650</v>
      </c>
      <c r="L710" s="2">
        <v>44987</v>
      </c>
      <c r="M710" s="1">
        <f>Table1[[#This Row],[Pull Dte]]-Table1[[#This Row],[Mfg Dte]]</f>
        <v>7575</v>
      </c>
      <c r="N710" s="7">
        <f>Table1[[#This Row],[Ac Tot Cyc Num]]/Table1[[#This Row],[Days since on Ops Dte]]</f>
        <v>3.0293069306930693</v>
      </c>
      <c r="O710" s="7">
        <f>Table1[[#This Row],[Ac Tot Tme Num]]/Table1[[#This Row],[Days since on Ops Dte]]</f>
        <v>9.1947194719471952</v>
      </c>
      <c r="P710" s="1">
        <f ca="1">INT((TODAY()-H710)/365)</f>
        <v>20</v>
      </c>
      <c r="Q710" s="1" t="s">
        <v>83</v>
      </c>
    </row>
    <row r="711" spans="1:17" x14ac:dyDescent="0.2">
      <c r="A711" s="1" t="s">
        <v>2</v>
      </c>
      <c r="B711" s="1" t="s">
        <v>42</v>
      </c>
      <c r="C711" s="1" t="s">
        <v>48</v>
      </c>
      <c r="D711" s="1" t="s">
        <v>86</v>
      </c>
      <c r="E711" s="1" t="s">
        <v>34</v>
      </c>
      <c r="F711" s="1" t="s">
        <v>49</v>
      </c>
      <c r="G711" s="1">
        <v>5803</v>
      </c>
      <c r="H711" s="2">
        <v>37517</v>
      </c>
      <c r="I711" s="2">
        <v>40178</v>
      </c>
      <c r="J711" s="3">
        <v>22943</v>
      </c>
      <c r="K711" s="3">
        <v>70056</v>
      </c>
      <c r="L711" s="2">
        <v>44987</v>
      </c>
      <c r="M711" s="1">
        <f>Table1[[#This Row],[Pull Dte]]-Table1[[#This Row],[Mfg Dte]]</f>
        <v>7470</v>
      </c>
      <c r="N711" s="7">
        <f>Table1[[#This Row],[Ac Tot Cyc Num]]/Table1[[#This Row],[Days since on Ops Dte]]</f>
        <v>3.0713520749665326</v>
      </c>
      <c r="O711" s="7">
        <f>Table1[[#This Row],[Ac Tot Tme Num]]/Table1[[#This Row],[Days since on Ops Dte]]</f>
        <v>9.378313253012049</v>
      </c>
      <c r="P711" s="1">
        <f ca="1">INT((TODAY()-H711)/365)</f>
        <v>20</v>
      </c>
      <c r="Q711" s="1" t="s">
        <v>83</v>
      </c>
    </row>
    <row r="712" spans="1:17" x14ac:dyDescent="0.2">
      <c r="A712" s="1" t="s">
        <v>2</v>
      </c>
      <c r="B712" s="1" t="s">
        <v>42</v>
      </c>
      <c r="C712" s="1" t="s">
        <v>48</v>
      </c>
      <c r="D712" s="1" t="s">
        <v>86</v>
      </c>
      <c r="E712" s="1" t="s">
        <v>34</v>
      </c>
      <c r="F712" s="1" t="s">
        <v>49</v>
      </c>
      <c r="G712" s="1">
        <v>5804</v>
      </c>
      <c r="H712" s="2">
        <v>37542</v>
      </c>
      <c r="I712" s="2">
        <v>40178</v>
      </c>
      <c r="J712" s="3">
        <v>22973</v>
      </c>
      <c r="K712" s="3">
        <v>70177</v>
      </c>
      <c r="L712" s="2">
        <v>44987</v>
      </c>
      <c r="M712" s="1">
        <f>Table1[[#This Row],[Pull Dte]]-Table1[[#This Row],[Mfg Dte]]</f>
        <v>7445</v>
      </c>
      <c r="N712" s="7">
        <f>Table1[[#This Row],[Ac Tot Cyc Num]]/Table1[[#This Row],[Days since on Ops Dte]]</f>
        <v>3.0856950973807926</v>
      </c>
      <c r="O712" s="7">
        <f>Table1[[#This Row],[Ac Tot Tme Num]]/Table1[[#This Row],[Days since on Ops Dte]]</f>
        <v>9.4260577568838144</v>
      </c>
      <c r="P712" s="1">
        <f ca="1">INT((TODAY()-H712)/365)</f>
        <v>20</v>
      </c>
      <c r="Q712" s="1" t="s">
        <v>83</v>
      </c>
    </row>
    <row r="713" spans="1:17" x14ac:dyDescent="0.2">
      <c r="A713" s="1" t="s">
        <v>2</v>
      </c>
      <c r="B713" s="1" t="s">
        <v>42</v>
      </c>
      <c r="C713" s="1" t="s">
        <v>48</v>
      </c>
      <c r="D713" s="1" t="s">
        <v>86</v>
      </c>
      <c r="E713" s="1" t="s">
        <v>34</v>
      </c>
      <c r="F713" s="1" t="s">
        <v>49</v>
      </c>
      <c r="G713" s="1">
        <v>5805</v>
      </c>
      <c r="H713" s="2">
        <v>37561</v>
      </c>
      <c r="I713" s="2">
        <v>40178</v>
      </c>
      <c r="J713" s="3">
        <v>22864</v>
      </c>
      <c r="K713" s="3">
        <v>69519</v>
      </c>
      <c r="L713" s="2">
        <v>44987</v>
      </c>
      <c r="M713" s="1">
        <f>Table1[[#This Row],[Pull Dte]]-Table1[[#This Row],[Mfg Dte]]</f>
        <v>7426</v>
      </c>
      <c r="N713" s="7">
        <f>Table1[[#This Row],[Ac Tot Cyc Num]]/Table1[[#This Row],[Days since on Ops Dte]]</f>
        <v>3.0789119310530566</v>
      </c>
      <c r="O713" s="7">
        <f>Table1[[#This Row],[Ac Tot Tme Num]]/Table1[[#This Row],[Days since on Ops Dte]]</f>
        <v>9.3615674656611905</v>
      </c>
      <c r="P713" s="1">
        <f ca="1">INT((TODAY()-H713)/365)</f>
        <v>20</v>
      </c>
      <c r="Q713" s="1" t="s">
        <v>83</v>
      </c>
    </row>
    <row r="714" spans="1:17" x14ac:dyDescent="0.2">
      <c r="A714" s="1" t="s">
        <v>2</v>
      </c>
      <c r="B714" s="1" t="s">
        <v>42</v>
      </c>
      <c r="C714" s="1" t="s">
        <v>48</v>
      </c>
      <c r="D714" s="1" t="s">
        <v>86</v>
      </c>
      <c r="E714" s="1" t="s">
        <v>34</v>
      </c>
      <c r="F714" s="1" t="s">
        <v>49</v>
      </c>
      <c r="G714" s="1">
        <v>5806</v>
      </c>
      <c r="H714" s="2">
        <v>37579</v>
      </c>
      <c r="I714" s="2">
        <v>40178</v>
      </c>
      <c r="J714" s="3">
        <v>22793</v>
      </c>
      <c r="K714" s="3">
        <v>68938</v>
      </c>
      <c r="L714" s="2">
        <v>44987</v>
      </c>
      <c r="M714" s="1">
        <f>Table1[[#This Row],[Pull Dte]]-Table1[[#This Row],[Mfg Dte]]</f>
        <v>7408</v>
      </c>
      <c r="N714" s="7">
        <f>Table1[[#This Row],[Ac Tot Cyc Num]]/Table1[[#This Row],[Days since on Ops Dte]]</f>
        <v>3.0768088552915769</v>
      </c>
      <c r="O714" s="7">
        <f>Table1[[#This Row],[Ac Tot Tme Num]]/Table1[[#This Row],[Days since on Ops Dte]]</f>
        <v>9.305885529157667</v>
      </c>
      <c r="P714" s="1">
        <f ca="1">INT((TODAY()-H714)/365)</f>
        <v>20</v>
      </c>
      <c r="Q714" s="1" t="s">
        <v>83</v>
      </c>
    </row>
    <row r="715" spans="1:17" x14ac:dyDescent="0.2">
      <c r="A715" s="1" t="s">
        <v>2</v>
      </c>
      <c r="B715" s="1" t="s">
        <v>42</v>
      </c>
      <c r="C715" s="1" t="s">
        <v>48</v>
      </c>
      <c r="D715" s="1" t="s">
        <v>86</v>
      </c>
      <c r="E715" s="1" t="s">
        <v>34</v>
      </c>
      <c r="F715" s="1" t="s">
        <v>49</v>
      </c>
      <c r="G715" s="1">
        <v>5807</v>
      </c>
      <c r="H715" s="2">
        <v>37606</v>
      </c>
      <c r="I715" s="2">
        <v>40178</v>
      </c>
      <c r="J715" s="3">
        <v>22200</v>
      </c>
      <c r="K715" s="3">
        <v>68715</v>
      </c>
      <c r="L715" s="2">
        <v>44987</v>
      </c>
      <c r="M715" s="1">
        <f>Table1[[#This Row],[Pull Dte]]-Table1[[#This Row],[Mfg Dte]]</f>
        <v>7381</v>
      </c>
      <c r="N715" s="7">
        <f>Table1[[#This Row],[Ac Tot Cyc Num]]/Table1[[#This Row],[Days since on Ops Dte]]</f>
        <v>3.0077225308223818</v>
      </c>
      <c r="O715" s="7">
        <f>Table1[[#This Row],[Ac Tot Tme Num]]/Table1[[#This Row],[Days since on Ops Dte]]</f>
        <v>9.309714130876575</v>
      </c>
      <c r="P715" s="1">
        <f ca="1">INT((TODAY()-H715)/365)</f>
        <v>20</v>
      </c>
      <c r="Q715" s="1" t="s">
        <v>83</v>
      </c>
    </row>
    <row r="716" spans="1:17" x14ac:dyDescent="0.2">
      <c r="A716" s="1" t="s">
        <v>2</v>
      </c>
      <c r="B716" s="1" t="s">
        <v>42</v>
      </c>
      <c r="C716" s="1" t="s">
        <v>48</v>
      </c>
      <c r="D716" s="1" t="s">
        <v>86</v>
      </c>
      <c r="E716" s="1" t="s">
        <v>34</v>
      </c>
      <c r="F716" s="1" t="s">
        <v>49</v>
      </c>
      <c r="G716" s="1">
        <v>5808</v>
      </c>
      <c r="H716" s="2">
        <v>37653</v>
      </c>
      <c r="I716" s="2">
        <v>40178</v>
      </c>
      <c r="J716" s="3">
        <v>22571</v>
      </c>
      <c r="K716" s="3">
        <v>69059</v>
      </c>
      <c r="L716" s="2">
        <v>44987</v>
      </c>
      <c r="M716" s="1">
        <f>Table1[[#This Row],[Pull Dte]]-Table1[[#This Row],[Mfg Dte]]</f>
        <v>7334</v>
      </c>
      <c r="N716" s="7">
        <f>Table1[[#This Row],[Ac Tot Cyc Num]]/Table1[[#This Row],[Days since on Ops Dte]]</f>
        <v>3.0775838560130899</v>
      </c>
      <c r="O716" s="7">
        <f>Table1[[#This Row],[Ac Tot Tme Num]]/Table1[[#This Row],[Days since on Ops Dte]]</f>
        <v>9.4162803381510773</v>
      </c>
      <c r="P716" s="1">
        <f ca="1">INT((TODAY()-H716)/365)</f>
        <v>20</v>
      </c>
      <c r="Q716" s="1" t="s">
        <v>83</v>
      </c>
    </row>
    <row r="717" spans="1:17" x14ac:dyDescent="0.2">
      <c r="A717" s="1" t="s">
        <v>2</v>
      </c>
      <c r="B717" s="1" t="s">
        <v>42</v>
      </c>
      <c r="C717" s="1" t="s">
        <v>48</v>
      </c>
      <c r="D717" s="1" t="s">
        <v>86</v>
      </c>
      <c r="E717" s="1" t="s">
        <v>34</v>
      </c>
      <c r="F717" s="1" t="s">
        <v>49</v>
      </c>
      <c r="G717" s="1">
        <v>5809</v>
      </c>
      <c r="H717" s="2">
        <v>37683</v>
      </c>
      <c r="I717" s="2">
        <v>40178</v>
      </c>
      <c r="J717" s="3">
        <v>22503</v>
      </c>
      <c r="K717" s="3">
        <v>68756</v>
      </c>
      <c r="L717" s="2">
        <v>44987</v>
      </c>
      <c r="M717" s="1">
        <f>Table1[[#This Row],[Pull Dte]]-Table1[[#This Row],[Mfg Dte]]</f>
        <v>7304</v>
      </c>
      <c r="N717" s="7">
        <f>Table1[[#This Row],[Ac Tot Cyc Num]]/Table1[[#This Row],[Days since on Ops Dte]]</f>
        <v>3.0809145673603506</v>
      </c>
      <c r="O717" s="7">
        <f>Table1[[#This Row],[Ac Tot Tme Num]]/Table1[[#This Row],[Days since on Ops Dte]]</f>
        <v>9.4134720700985763</v>
      </c>
      <c r="P717" s="1">
        <f ca="1">INT((TODAY()-H717)/365)</f>
        <v>20</v>
      </c>
      <c r="Q717" s="1" t="s">
        <v>83</v>
      </c>
    </row>
    <row r="718" spans="1:17" x14ac:dyDescent="0.2">
      <c r="A718" s="1" t="s">
        <v>2</v>
      </c>
      <c r="B718" s="1" t="s">
        <v>42</v>
      </c>
      <c r="C718" s="1" t="s">
        <v>48</v>
      </c>
      <c r="D718" s="1" t="s">
        <v>86</v>
      </c>
      <c r="E718" s="1" t="s">
        <v>34</v>
      </c>
      <c r="F718" s="1" t="s">
        <v>49</v>
      </c>
      <c r="G718" s="1">
        <v>5810</v>
      </c>
      <c r="H718" s="2">
        <v>37711</v>
      </c>
      <c r="I718" s="2">
        <v>40178</v>
      </c>
      <c r="J718" s="3">
        <v>22430</v>
      </c>
      <c r="K718" s="3">
        <v>68358</v>
      </c>
      <c r="L718" s="2">
        <v>44987</v>
      </c>
      <c r="M718" s="1">
        <f>Table1[[#This Row],[Pull Dte]]-Table1[[#This Row],[Mfg Dte]]</f>
        <v>7276</v>
      </c>
      <c r="N718" s="7">
        <f>Table1[[#This Row],[Ac Tot Cyc Num]]/Table1[[#This Row],[Days since on Ops Dte]]</f>
        <v>3.0827377680043981</v>
      </c>
      <c r="O718" s="7">
        <f>Table1[[#This Row],[Ac Tot Tme Num]]/Table1[[#This Row],[Days since on Ops Dte]]</f>
        <v>9.3949972512369442</v>
      </c>
      <c r="P718" s="1">
        <f ca="1">INT((TODAY()-H718)/365)</f>
        <v>19</v>
      </c>
      <c r="Q718" s="1" t="s">
        <v>83</v>
      </c>
    </row>
    <row r="719" spans="1:17" x14ac:dyDescent="0.2">
      <c r="A719" s="1" t="s">
        <v>2</v>
      </c>
      <c r="B719" s="1" t="s">
        <v>42</v>
      </c>
      <c r="C719" s="1" t="s">
        <v>48</v>
      </c>
      <c r="D719" s="1" t="s">
        <v>86</v>
      </c>
      <c r="E719" s="1" t="s">
        <v>34</v>
      </c>
      <c r="F719" s="1" t="s">
        <v>49</v>
      </c>
      <c r="G719" s="1">
        <v>5811</v>
      </c>
      <c r="H719" s="2">
        <v>37801</v>
      </c>
      <c r="I719" s="2">
        <v>40178</v>
      </c>
      <c r="J719" s="3">
        <v>22401</v>
      </c>
      <c r="K719" s="3">
        <v>67810</v>
      </c>
      <c r="L719" s="2">
        <v>44987</v>
      </c>
      <c r="M719" s="1">
        <f>Table1[[#This Row],[Pull Dte]]-Table1[[#This Row],[Mfg Dte]]</f>
        <v>7186</v>
      </c>
      <c r="N719" s="7">
        <f>Table1[[#This Row],[Ac Tot Cyc Num]]/Table1[[#This Row],[Days since on Ops Dte]]</f>
        <v>3.1173114389089895</v>
      </c>
      <c r="O719" s="7">
        <f>Table1[[#This Row],[Ac Tot Tme Num]]/Table1[[#This Row],[Days since on Ops Dte]]</f>
        <v>9.4364041191205121</v>
      </c>
      <c r="P719" s="1">
        <f ca="1">INT((TODAY()-H719)/365)</f>
        <v>19</v>
      </c>
      <c r="Q719" s="1" t="s">
        <v>83</v>
      </c>
    </row>
    <row r="720" spans="1:17" x14ac:dyDescent="0.2">
      <c r="A720" s="1" t="s">
        <v>2</v>
      </c>
      <c r="B720" s="1" t="s">
        <v>42</v>
      </c>
      <c r="C720" s="1" t="s">
        <v>48</v>
      </c>
      <c r="D720" s="1" t="s">
        <v>86</v>
      </c>
      <c r="E720" s="1" t="s">
        <v>34</v>
      </c>
      <c r="F720" s="1" t="s">
        <v>49</v>
      </c>
      <c r="G720" s="1">
        <v>5812</v>
      </c>
      <c r="H720" s="2">
        <v>37801</v>
      </c>
      <c r="I720" s="2">
        <v>40178</v>
      </c>
      <c r="J720" s="3">
        <v>22238</v>
      </c>
      <c r="K720" s="3">
        <v>68434</v>
      </c>
      <c r="L720" s="2">
        <v>44987</v>
      </c>
      <c r="M720" s="1">
        <f>Table1[[#This Row],[Pull Dte]]-Table1[[#This Row],[Mfg Dte]]</f>
        <v>7186</v>
      </c>
      <c r="N720" s="7">
        <f>Table1[[#This Row],[Ac Tot Cyc Num]]/Table1[[#This Row],[Days since on Ops Dte]]</f>
        <v>3.09462844419705</v>
      </c>
      <c r="O720" s="7">
        <f>Table1[[#This Row],[Ac Tot Tme Num]]/Table1[[#This Row],[Days since on Ops Dte]]</f>
        <v>9.5232396326189814</v>
      </c>
      <c r="P720" s="1">
        <f ca="1">INT((TODAY()-H720)/365)</f>
        <v>19</v>
      </c>
      <c r="Q720" s="1" t="s">
        <v>83</v>
      </c>
    </row>
    <row r="721" spans="1:17" x14ac:dyDescent="0.2">
      <c r="A721" s="1" t="s">
        <v>2</v>
      </c>
      <c r="B721" s="1" t="s">
        <v>42</v>
      </c>
      <c r="C721" s="1" t="s">
        <v>48</v>
      </c>
      <c r="D721" s="1" t="s">
        <v>86</v>
      </c>
      <c r="E721" s="1" t="s">
        <v>34</v>
      </c>
      <c r="F721" s="1" t="s">
        <v>49</v>
      </c>
      <c r="G721" s="1">
        <v>5813</v>
      </c>
      <c r="H721" s="2">
        <v>37831</v>
      </c>
      <c r="I721" s="2">
        <v>40178</v>
      </c>
      <c r="J721" s="3">
        <v>22349</v>
      </c>
      <c r="K721" s="3">
        <v>68210</v>
      </c>
      <c r="L721" s="2">
        <v>44987</v>
      </c>
      <c r="M721" s="1">
        <f>Table1[[#This Row],[Pull Dte]]-Table1[[#This Row],[Mfg Dte]]</f>
        <v>7156</v>
      </c>
      <c r="N721" s="7">
        <f>Table1[[#This Row],[Ac Tot Cyc Num]]/Table1[[#This Row],[Days since on Ops Dte]]</f>
        <v>3.1231134712129682</v>
      </c>
      <c r="O721" s="7">
        <f>Table1[[#This Row],[Ac Tot Tme Num]]/Table1[[#This Row],[Days since on Ops Dte]]</f>
        <v>9.5318613750698713</v>
      </c>
      <c r="P721" s="1">
        <f ca="1">INT((TODAY()-H721)/365)</f>
        <v>19</v>
      </c>
      <c r="Q721" s="1" t="s">
        <v>83</v>
      </c>
    </row>
    <row r="722" spans="1:17" x14ac:dyDescent="0.2">
      <c r="A722" s="1" t="s">
        <v>2</v>
      </c>
      <c r="B722" s="1" t="s">
        <v>42</v>
      </c>
      <c r="C722" s="1" t="s">
        <v>48</v>
      </c>
      <c r="D722" s="1" t="s">
        <v>86</v>
      </c>
      <c r="E722" s="1" t="s">
        <v>34</v>
      </c>
      <c r="F722" s="1" t="s">
        <v>49</v>
      </c>
      <c r="G722" s="1">
        <v>5814</v>
      </c>
      <c r="H722" s="2">
        <v>37854</v>
      </c>
      <c r="I722" s="2">
        <v>40178</v>
      </c>
      <c r="J722" s="3">
        <v>22307</v>
      </c>
      <c r="K722" s="3">
        <v>67765</v>
      </c>
      <c r="L722" s="2">
        <v>44987</v>
      </c>
      <c r="M722" s="1">
        <f>Table1[[#This Row],[Pull Dte]]-Table1[[#This Row],[Mfg Dte]]</f>
        <v>7133</v>
      </c>
      <c r="N722" s="7">
        <f>Table1[[#This Row],[Ac Tot Cyc Num]]/Table1[[#This Row],[Days since on Ops Dte]]</f>
        <v>3.12729566802187</v>
      </c>
      <c r="O722" s="7">
        <f>Table1[[#This Row],[Ac Tot Tme Num]]/Table1[[#This Row],[Days since on Ops Dte]]</f>
        <v>9.5002102902004761</v>
      </c>
      <c r="P722" s="1">
        <f ca="1">INT((TODAY()-H722)/365)</f>
        <v>19</v>
      </c>
      <c r="Q722" s="1" t="s">
        <v>83</v>
      </c>
    </row>
    <row r="723" spans="1:17" x14ac:dyDescent="0.2">
      <c r="A723" s="1" t="s">
        <v>2</v>
      </c>
      <c r="B723" s="1" t="s">
        <v>42</v>
      </c>
      <c r="C723" s="1" t="s">
        <v>48</v>
      </c>
      <c r="D723" s="1" t="s">
        <v>86</v>
      </c>
      <c r="E723" s="1" t="s">
        <v>34</v>
      </c>
      <c r="F723" s="1" t="s">
        <v>49</v>
      </c>
      <c r="G723" s="1">
        <v>5815</v>
      </c>
      <c r="H723" s="2">
        <v>37883</v>
      </c>
      <c r="I723" s="2">
        <v>40178</v>
      </c>
      <c r="J723" s="3">
        <v>22089</v>
      </c>
      <c r="K723" s="3">
        <v>67573</v>
      </c>
      <c r="L723" s="2">
        <v>44987</v>
      </c>
      <c r="M723" s="1">
        <f>Table1[[#This Row],[Pull Dte]]-Table1[[#This Row],[Mfg Dte]]</f>
        <v>7104</v>
      </c>
      <c r="N723" s="7">
        <f>Table1[[#This Row],[Ac Tot Cyc Num]]/Table1[[#This Row],[Days since on Ops Dte]]</f>
        <v>3.109375</v>
      </c>
      <c r="O723" s="7">
        <f>Table1[[#This Row],[Ac Tot Tme Num]]/Table1[[#This Row],[Days since on Ops Dte]]</f>
        <v>9.5119650900900901</v>
      </c>
      <c r="P723" s="1">
        <f ca="1">INT((TODAY()-H723)/365)</f>
        <v>19</v>
      </c>
      <c r="Q723" s="1" t="s">
        <v>83</v>
      </c>
    </row>
    <row r="724" spans="1:17" x14ac:dyDescent="0.2">
      <c r="A724" s="1" t="s">
        <v>2</v>
      </c>
      <c r="B724" s="1" t="s">
        <v>42</v>
      </c>
      <c r="C724" s="1" t="s">
        <v>48</v>
      </c>
      <c r="D724" s="1" t="s">
        <v>86</v>
      </c>
      <c r="E724" s="1" t="s">
        <v>34</v>
      </c>
      <c r="F724" s="1" t="s">
        <v>49</v>
      </c>
      <c r="G724" s="1">
        <v>5816</v>
      </c>
      <c r="H724" s="2">
        <v>37897</v>
      </c>
      <c r="I724" s="2">
        <v>40178</v>
      </c>
      <c r="J724" s="3">
        <v>22128</v>
      </c>
      <c r="K724" s="3">
        <v>67204</v>
      </c>
      <c r="L724" s="2">
        <v>44987</v>
      </c>
      <c r="M724" s="1">
        <f>Table1[[#This Row],[Pull Dte]]-Table1[[#This Row],[Mfg Dte]]</f>
        <v>7090</v>
      </c>
      <c r="N724" s="7">
        <f>Table1[[#This Row],[Ac Tot Cyc Num]]/Table1[[#This Row],[Days since on Ops Dte]]</f>
        <v>3.1210155148095908</v>
      </c>
      <c r="O724" s="7">
        <f>Table1[[#This Row],[Ac Tot Tme Num]]/Table1[[#This Row],[Days since on Ops Dte]]</f>
        <v>9.4787023977432998</v>
      </c>
      <c r="P724" s="1">
        <f ca="1">INT((TODAY()-H724)/365)</f>
        <v>19</v>
      </c>
      <c r="Q724" s="1" t="s">
        <v>83</v>
      </c>
    </row>
    <row r="725" spans="1:17" x14ac:dyDescent="0.2">
      <c r="A725" s="4" t="s">
        <v>50</v>
      </c>
      <c r="B725" s="4" t="s">
        <v>60</v>
      </c>
      <c r="C725" s="4">
        <v>744</v>
      </c>
      <c r="D725" s="4">
        <v>744</v>
      </c>
      <c r="E725" s="4" t="s">
        <v>2</v>
      </c>
      <c r="F725" s="4" t="s">
        <v>61</v>
      </c>
      <c r="G725" s="4">
        <v>6316</v>
      </c>
      <c r="H725" s="5">
        <v>37364</v>
      </c>
      <c r="I725" s="2">
        <v>40178</v>
      </c>
      <c r="J725" s="6">
        <v>6913</v>
      </c>
      <c r="K725" s="3">
        <v>55246</v>
      </c>
      <c r="L725" s="2">
        <v>44987</v>
      </c>
      <c r="M725" s="1">
        <f>Table1[[#This Row],[Pull Dte]]-Table1[[#This Row],[Mfg Dte]]</f>
        <v>7623</v>
      </c>
      <c r="N725" s="7">
        <f>Table1[[#This Row],[Ac Tot Cyc Num]]/Table1[[#This Row],[Days since on Ops Dte]]</f>
        <v>0.90686081595172507</v>
      </c>
      <c r="O725" s="7">
        <f>Table1[[#This Row],[Ac Tot Tme Num]]/Table1[[#This Row],[Days since on Ops Dte]]</f>
        <v>7.2472779745507019</v>
      </c>
      <c r="P725" s="1">
        <f ca="1">INT((TODAY()-H725)/365)</f>
        <v>20</v>
      </c>
      <c r="Q725" s="1" t="s">
        <v>83</v>
      </c>
    </row>
    <row r="726" spans="1:17" x14ac:dyDescent="0.2">
      <c r="A726" s="1" t="s">
        <v>2</v>
      </c>
      <c r="B726" s="1" t="s">
        <v>42</v>
      </c>
      <c r="C726" s="1" t="s">
        <v>45</v>
      </c>
      <c r="D726" s="1" t="s">
        <v>86</v>
      </c>
      <c r="E726" s="1" t="s">
        <v>2</v>
      </c>
      <c r="F726" s="1" t="s">
        <v>44</v>
      </c>
      <c r="G726" s="1">
        <v>6700</v>
      </c>
      <c r="H726" s="2">
        <v>36427</v>
      </c>
      <c r="I726" s="2">
        <v>36433</v>
      </c>
      <c r="J726" s="3">
        <v>26028</v>
      </c>
      <c r="K726" s="3">
        <v>69270</v>
      </c>
      <c r="L726" s="2">
        <v>44987</v>
      </c>
      <c r="M726" s="1">
        <f>Table1[[#This Row],[Pull Dte]]-Table1[[#This Row],[Mfg Dte]]</f>
        <v>8560</v>
      </c>
      <c r="N726" s="7">
        <f>Table1[[#This Row],[Ac Tot Cyc Num]]/Table1[[#This Row],[Days since on Ops Dte]]</f>
        <v>3.0406542056074768</v>
      </c>
      <c r="O726" s="7">
        <f>Table1[[#This Row],[Ac Tot Tme Num]]/Table1[[#This Row],[Days since on Ops Dte]]</f>
        <v>8.0922897196261676</v>
      </c>
      <c r="P726" s="1">
        <f ca="1">INT((TODAY()-H726)/365)</f>
        <v>23</v>
      </c>
      <c r="Q726" s="1" t="s">
        <v>83</v>
      </c>
    </row>
    <row r="727" spans="1:17" x14ac:dyDescent="0.2">
      <c r="A727" s="1" t="s">
        <v>2</v>
      </c>
      <c r="B727" s="1" t="s">
        <v>42</v>
      </c>
      <c r="C727" s="1" t="s">
        <v>45</v>
      </c>
      <c r="D727" s="1" t="s">
        <v>86</v>
      </c>
      <c r="E727" s="1" t="s">
        <v>2</v>
      </c>
      <c r="F727" s="1" t="s">
        <v>44</v>
      </c>
      <c r="G727" s="1">
        <v>6701</v>
      </c>
      <c r="H727" s="2">
        <v>36439</v>
      </c>
      <c r="I727" s="2">
        <v>36448</v>
      </c>
      <c r="J727" s="3">
        <v>25960</v>
      </c>
      <c r="K727" s="3">
        <v>69086</v>
      </c>
      <c r="L727" s="2">
        <v>44987</v>
      </c>
      <c r="M727" s="1">
        <f>Table1[[#This Row],[Pull Dte]]-Table1[[#This Row],[Mfg Dte]]</f>
        <v>8548</v>
      </c>
      <c r="N727" s="7">
        <f>Table1[[#This Row],[Ac Tot Cyc Num]]/Table1[[#This Row],[Days since on Ops Dte]]</f>
        <v>3.0369677117454374</v>
      </c>
      <c r="O727" s="7">
        <f>Table1[[#This Row],[Ac Tot Tme Num]]/Table1[[#This Row],[Days since on Ops Dte]]</f>
        <v>8.0821244735610662</v>
      </c>
      <c r="P727" s="1">
        <f ca="1">INT((TODAY()-H727)/365)</f>
        <v>23</v>
      </c>
      <c r="Q727" s="1" t="s">
        <v>83</v>
      </c>
    </row>
    <row r="728" spans="1:17" x14ac:dyDescent="0.2">
      <c r="A728" s="1" t="s">
        <v>2</v>
      </c>
      <c r="B728" s="1" t="s">
        <v>42</v>
      </c>
      <c r="C728" s="1" t="s">
        <v>45</v>
      </c>
      <c r="D728" s="1" t="s">
        <v>86</v>
      </c>
      <c r="E728" s="1" t="s">
        <v>2</v>
      </c>
      <c r="F728" s="1" t="s">
        <v>44</v>
      </c>
      <c r="G728" s="1">
        <v>6702</v>
      </c>
      <c r="H728" s="2">
        <v>36484</v>
      </c>
      <c r="I728" s="2">
        <v>36488</v>
      </c>
      <c r="J728" s="3">
        <v>27817</v>
      </c>
      <c r="K728" s="3">
        <v>73957</v>
      </c>
      <c r="L728" s="2">
        <v>44987</v>
      </c>
      <c r="M728" s="1">
        <f>Table1[[#This Row],[Pull Dte]]-Table1[[#This Row],[Mfg Dte]]</f>
        <v>8503</v>
      </c>
      <c r="N728" s="7">
        <f>Table1[[#This Row],[Ac Tot Cyc Num]]/Table1[[#This Row],[Days since on Ops Dte]]</f>
        <v>3.2714336116664708</v>
      </c>
      <c r="O728" s="7">
        <f>Table1[[#This Row],[Ac Tot Tme Num]]/Table1[[#This Row],[Days since on Ops Dte]]</f>
        <v>8.6977537339762439</v>
      </c>
      <c r="P728" s="1">
        <f ca="1">INT((TODAY()-H728)/365)</f>
        <v>23</v>
      </c>
      <c r="Q728" s="1" t="s">
        <v>83</v>
      </c>
    </row>
    <row r="729" spans="1:17" x14ac:dyDescent="0.2">
      <c r="A729" s="1" t="s">
        <v>2</v>
      </c>
      <c r="B729" s="1" t="s">
        <v>42</v>
      </c>
      <c r="C729" s="1" t="s">
        <v>45</v>
      </c>
      <c r="D729" s="1" t="s">
        <v>86</v>
      </c>
      <c r="E729" s="1" t="s">
        <v>2</v>
      </c>
      <c r="F729" s="1" t="s">
        <v>44</v>
      </c>
      <c r="G729" s="1">
        <v>6703</v>
      </c>
      <c r="H729" s="2">
        <v>36546</v>
      </c>
      <c r="I729" s="2">
        <v>36551</v>
      </c>
      <c r="J729" s="3">
        <v>25141</v>
      </c>
      <c r="K729" s="3">
        <v>67575</v>
      </c>
      <c r="L729" s="2">
        <v>44987</v>
      </c>
      <c r="M729" s="1">
        <f>Table1[[#This Row],[Pull Dte]]-Table1[[#This Row],[Mfg Dte]]</f>
        <v>8441</v>
      </c>
      <c r="N729" s="7">
        <f>Table1[[#This Row],[Ac Tot Cyc Num]]/Table1[[#This Row],[Days since on Ops Dte]]</f>
        <v>2.9784385736287171</v>
      </c>
      <c r="O729" s="7">
        <f>Table1[[#This Row],[Ac Tot Tme Num]]/Table1[[#This Row],[Days since on Ops Dte]]</f>
        <v>8.0055680606563211</v>
      </c>
      <c r="P729" s="1">
        <f ca="1">INT((TODAY()-H729)/365)</f>
        <v>23</v>
      </c>
      <c r="Q729" s="1" t="s">
        <v>83</v>
      </c>
    </row>
    <row r="730" spans="1:17" x14ac:dyDescent="0.2">
      <c r="A730" s="1" t="s">
        <v>2</v>
      </c>
      <c r="B730" s="1" t="s">
        <v>42</v>
      </c>
      <c r="C730" s="1" t="s">
        <v>45</v>
      </c>
      <c r="D730" s="1" t="s">
        <v>86</v>
      </c>
      <c r="E730" s="1" t="s">
        <v>2</v>
      </c>
      <c r="F730" s="1" t="s">
        <v>44</v>
      </c>
      <c r="G730" s="1">
        <v>6704</v>
      </c>
      <c r="H730" s="2">
        <v>36619</v>
      </c>
      <c r="I730" s="2">
        <v>36627</v>
      </c>
      <c r="J730" s="3">
        <v>27855</v>
      </c>
      <c r="K730" s="3">
        <v>73561</v>
      </c>
      <c r="L730" s="2">
        <v>44987</v>
      </c>
      <c r="M730" s="1">
        <f>Table1[[#This Row],[Pull Dte]]-Table1[[#This Row],[Mfg Dte]]</f>
        <v>8368</v>
      </c>
      <c r="N730" s="7">
        <f>Table1[[#This Row],[Ac Tot Cyc Num]]/Table1[[#This Row],[Days since on Ops Dte]]</f>
        <v>3.3287523900573612</v>
      </c>
      <c r="O730" s="7">
        <f>Table1[[#This Row],[Ac Tot Tme Num]]/Table1[[#This Row],[Days since on Ops Dte]]</f>
        <v>8.7907504780114731</v>
      </c>
      <c r="P730" s="1">
        <f ca="1">INT((TODAY()-H730)/365)</f>
        <v>22</v>
      </c>
      <c r="Q730" s="1" t="s">
        <v>83</v>
      </c>
    </row>
    <row r="731" spans="1:17" x14ac:dyDescent="0.2">
      <c r="A731" s="1" t="s">
        <v>2</v>
      </c>
      <c r="B731" s="1" t="s">
        <v>42</v>
      </c>
      <c r="C731" s="1" t="s">
        <v>45</v>
      </c>
      <c r="D731" s="1" t="s">
        <v>86</v>
      </c>
      <c r="E731" s="1" t="s">
        <v>2</v>
      </c>
      <c r="F731" s="1" t="s">
        <v>44</v>
      </c>
      <c r="G731" s="1">
        <v>6705</v>
      </c>
      <c r="H731" s="2">
        <v>36621</v>
      </c>
      <c r="I731" s="2">
        <v>36630</v>
      </c>
      <c r="J731" s="3">
        <v>27345</v>
      </c>
      <c r="K731" s="3">
        <v>72491</v>
      </c>
      <c r="L731" s="2">
        <v>44987</v>
      </c>
      <c r="M731" s="1">
        <f>Table1[[#This Row],[Pull Dte]]-Table1[[#This Row],[Mfg Dte]]</f>
        <v>8366</v>
      </c>
      <c r="N731" s="7">
        <f>Table1[[#This Row],[Ac Tot Cyc Num]]/Table1[[#This Row],[Days since on Ops Dte]]</f>
        <v>3.2685871384174039</v>
      </c>
      <c r="O731" s="7">
        <f>Table1[[#This Row],[Ac Tot Tme Num]]/Table1[[#This Row],[Days since on Ops Dte]]</f>
        <v>8.664953382739661</v>
      </c>
      <c r="P731" s="1">
        <f ca="1">INT((TODAY()-H731)/365)</f>
        <v>22</v>
      </c>
      <c r="Q731" s="1" t="s">
        <v>83</v>
      </c>
    </row>
    <row r="732" spans="1:17" x14ac:dyDescent="0.2">
      <c r="A732" s="1" t="s">
        <v>2</v>
      </c>
      <c r="B732" s="1" t="s">
        <v>42</v>
      </c>
      <c r="C732" s="1" t="s">
        <v>45</v>
      </c>
      <c r="D732" s="1" t="s">
        <v>86</v>
      </c>
      <c r="E732" s="1" t="s">
        <v>2</v>
      </c>
      <c r="F732" s="1" t="s">
        <v>44</v>
      </c>
      <c r="G732" s="1">
        <v>6706</v>
      </c>
      <c r="H732" s="2">
        <v>36648</v>
      </c>
      <c r="I732" s="2">
        <v>36663</v>
      </c>
      <c r="J732" s="3">
        <v>28192</v>
      </c>
      <c r="K732" s="3">
        <v>73915</v>
      </c>
      <c r="L732" s="2">
        <v>44987</v>
      </c>
      <c r="M732" s="1">
        <f>Table1[[#This Row],[Pull Dte]]-Table1[[#This Row],[Mfg Dte]]</f>
        <v>8339</v>
      </c>
      <c r="N732" s="7">
        <f>Table1[[#This Row],[Ac Tot Cyc Num]]/Table1[[#This Row],[Days since on Ops Dte]]</f>
        <v>3.3807410960546829</v>
      </c>
      <c r="O732" s="7">
        <f>Table1[[#This Row],[Ac Tot Tme Num]]/Table1[[#This Row],[Days since on Ops Dte]]</f>
        <v>8.8637726346084662</v>
      </c>
      <c r="P732" s="1">
        <f ca="1">INT((TODAY()-H732)/365)</f>
        <v>22</v>
      </c>
      <c r="Q732" s="1" t="s">
        <v>83</v>
      </c>
    </row>
    <row r="733" spans="1:17" x14ac:dyDescent="0.2">
      <c r="A733" s="1" t="s">
        <v>2</v>
      </c>
      <c r="B733" s="1" t="s">
        <v>42</v>
      </c>
      <c r="C733" s="1" t="s">
        <v>45</v>
      </c>
      <c r="D733" s="1" t="s">
        <v>86</v>
      </c>
      <c r="E733" s="1" t="s">
        <v>2</v>
      </c>
      <c r="F733" s="1" t="s">
        <v>44</v>
      </c>
      <c r="G733" s="1">
        <v>6707</v>
      </c>
      <c r="H733" s="2">
        <v>36677</v>
      </c>
      <c r="I733" s="2">
        <v>36689</v>
      </c>
      <c r="J733" s="3">
        <v>28227</v>
      </c>
      <c r="K733" s="3">
        <v>74352</v>
      </c>
      <c r="L733" s="2">
        <v>44987</v>
      </c>
      <c r="M733" s="1">
        <f>Table1[[#This Row],[Pull Dte]]-Table1[[#This Row],[Mfg Dte]]</f>
        <v>8310</v>
      </c>
      <c r="N733" s="7">
        <f>Table1[[#This Row],[Ac Tot Cyc Num]]/Table1[[#This Row],[Days since on Ops Dte]]</f>
        <v>3.3967509025270757</v>
      </c>
      <c r="O733" s="7">
        <f>Table1[[#This Row],[Ac Tot Tme Num]]/Table1[[#This Row],[Days since on Ops Dte]]</f>
        <v>8.9472924187725624</v>
      </c>
      <c r="P733" s="1">
        <f ca="1">INT((TODAY()-H733)/365)</f>
        <v>22</v>
      </c>
      <c r="Q733" s="1" t="s">
        <v>83</v>
      </c>
    </row>
    <row r="734" spans="1:17" x14ac:dyDescent="0.2">
      <c r="A734" s="1" t="s">
        <v>2</v>
      </c>
      <c r="B734" s="1" t="s">
        <v>42</v>
      </c>
      <c r="C734" s="1" t="s">
        <v>45</v>
      </c>
      <c r="D734" s="1" t="s">
        <v>86</v>
      </c>
      <c r="E734" s="1" t="s">
        <v>2</v>
      </c>
      <c r="F734" s="1" t="s">
        <v>44</v>
      </c>
      <c r="G734" s="1">
        <v>6708</v>
      </c>
      <c r="H734" s="2">
        <v>36726</v>
      </c>
      <c r="I734" s="2">
        <v>36738</v>
      </c>
      <c r="J734" s="3">
        <v>27444</v>
      </c>
      <c r="K734" s="3">
        <v>72669</v>
      </c>
      <c r="L734" s="2">
        <v>44987</v>
      </c>
      <c r="M734" s="1">
        <f>Table1[[#This Row],[Pull Dte]]-Table1[[#This Row],[Mfg Dte]]</f>
        <v>8261</v>
      </c>
      <c r="N734" s="7">
        <f>Table1[[#This Row],[Ac Tot Cyc Num]]/Table1[[#This Row],[Days since on Ops Dte]]</f>
        <v>3.3221159665900011</v>
      </c>
      <c r="O734" s="7">
        <f>Table1[[#This Row],[Ac Tot Tme Num]]/Table1[[#This Row],[Days since on Ops Dte]]</f>
        <v>8.7966347899770003</v>
      </c>
      <c r="P734" s="1">
        <f ca="1">INT((TODAY()-H734)/365)</f>
        <v>22</v>
      </c>
      <c r="Q734" s="1" t="s">
        <v>83</v>
      </c>
    </row>
    <row r="735" spans="1:17" x14ac:dyDescent="0.2">
      <c r="A735" s="1" t="s">
        <v>2</v>
      </c>
      <c r="B735" s="1" t="s">
        <v>42</v>
      </c>
      <c r="C735" s="1" t="s">
        <v>45</v>
      </c>
      <c r="D735" s="1" t="s">
        <v>86</v>
      </c>
      <c r="E735" s="1" t="s">
        <v>2</v>
      </c>
      <c r="F735" s="1" t="s">
        <v>44</v>
      </c>
      <c r="G735" s="1">
        <v>6709</v>
      </c>
      <c r="H735" s="2">
        <v>36747</v>
      </c>
      <c r="I735" s="2">
        <v>36761</v>
      </c>
      <c r="J735" s="3">
        <v>27555</v>
      </c>
      <c r="K735" s="3">
        <v>73241</v>
      </c>
      <c r="L735" s="2">
        <v>44987</v>
      </c>
      <c r="M735" s="1">
        <f>Table1[[#This Row],[Pull Dte]]-Table1[[#This Row],[Mfg Dte]]</f>
        <v>8240</v>
      </c>
      <c r="N735" s="7">
        <f>Table1[[#This Row],[Ac Tot Cyc Num]]/Table1[[#This Row],[Days since on Ops Dte]]</f>
        <v>3.3440533980582523</v>
      </c>
      <c r="O735" s="7">
        <f>Table1[[#This Row],[Ac Tot Tme Num]]/Table1[[#This Row],[Days since on Ops Dte]]</f>
        <v>8.8884708737864084</v>
      </c>
      <c r="P735" s="1">
        <f ca="1">INT((TODAY()-H735)/365)</f>
        <v>22</v>
      </c>
      <c r="Q735" s="1" t="s">
        <v>83</v>
      </c>
    </row>
    <row r="736" spans="1:17" x14ac:dyDescent="0.2">
      <c r="A736" s="1" t="s">
        <v>2</v>
      </c>
      <c r="B736" s="1" t="s">
        <v>42</v>
      </c>
      <c r="C736" s="1" t="s">
        <v>45</v>
      </c>
      <c r="D736" s="1" t="s">
        <v>86</v>
      </c>
      <c r="E736" s="1" t="s">
        <v>2</v>
      </c>
      <c r="F736" s="1" t="s">
        <v>44</v>
      </c>
      <c r="G736" s="1">
        <v>6710</v>
      </c>
      <c r="H736" s="2">
        <v>36763</v>
      </c>
      <c r="I736" s="2">
        <v>36777</v>
      </c>
      <c r="J736" s="3">
        <v>27710</v>
      </c>
      <c r="K736" s="3">
        <v>73337</v>
      </c>
      <c r="L736" s="2">
        <v>44987</v>
      </c>
      <c r="M736" s="1">
        <f>Table1[[#This Row],[Pull Dte]]-Table1[[#This Row],[Mfg Dte]]</f>
        <v>8224</v>
      </c>
      <c r="N736" s="7">
        <f>Table1[[#This Row],[Ac Tot Cyc Num]]/Table1[[#This Row],[Days since on Ops Dte]]</f>
        <v>3.369406614785992</v>
      </c>
      <c r="O736" s="7">
        <f>Table1[[#This Row],[Ac Tot Tme Num]]/Table1[[#This Row],[Days since on Ops Dte]]</f>
        <v>8.9174367704280151</v>
      </c>
      <c r="P736" s="1">
        <f ca="1">INT((TODAY()-H736)/365)</f>
        <v>22</v>
      </c>
      <c r="Q736" s="1" t="s">
        <v>83</v>
      </c>
    </row>
    <row r="737" spans="1:17" x14ac:dyDescent="0.2">
      <c r="A737" s="1" t="s">
        <v>2</v>
      </c>
      <c r="B737" s="1" t="s">
        <v>42</v>
      </c>
      <c r="C737" s="1" t="s">
        <v>45</v>
      </c>
      <c r="D737" s="1" t="s">
        <v>86</v>
      </c>
      <c r="E737" s="1" t="s">
        <v>2</v>
      </c>
      <c r="F737" s="1" t="s">
        <v>44</v>
      </c>
      <c r="G737" s="1">
        <v>6711</v>
      </c>
      <c r="H737" s="2">
        <v>36796</v>
      </c>
      <c r="I737" s="2">
        <v>36809</v>
      </c>
      <c r="J737" s="3">
        <v>27231</v>
      </c>
      <c r="K737" s="3">
        <v>71727</v>
      </c>
      <c r="L737" s="2">
        <v>44987</v>
      </c>
      <c r="M737" s="1">
        <f>Table1[[#This Row],[Pull Dte]]-Table1[[#This Row],[Mfg Dte]]</f>
        <v>8191</v>
      </c>
      <c r="N737" s="7">
        <f>Table1[[#This Row],[Ac Tot Cyc Num]]/Table1[[#This Row],[Days since on Ops Dte]]</f>
        <v>3.3245025027469173</v>
      </c>
      <c r="O737" s="7">
        <f>Table1[[#This Row],[Ac Tot Tme Num]]/Table1[[#This Row],[Days since on Ops Dte]]</f>
        <v>8.7568062507630327</v>
      </c>
      <c r="P737" s="1">
        <f ca="1">INT((TODAY()-H737)/365)</f>
        <v>22</v>
      </c>
      <c r="Q737" s="1" t="s">
        <v>83</v>
      </c>
    </row>
    <row r="738" spans="1:17" x14ac:dyDescent="0.2">
      <c r="A738" s="1" t="s">
        <v>2</v>
      </c>
      <c r="B738" s="1" t="s">
        <v>42</v>
      </c>
      <c r="C738" s="1" t="s">
        <v>45</v>
      </c>
      <c r="D738" s="1" t="s">
        <v>86</v>
      </c>
      <c r="E738" s="1" t="s">
        <v>2</v>
      </c>
      <c r="F738" s="1" t="s">
        <v>44</v>
      </c>
      <c r="G738" s="1">
        <v>6712</v>
      </c>
      <c r="H738" s="2">
        <v>36799</v>
      </c>
      <c r="I738" s="2">
        <v>36812</v>
      </c>
      <c r="J738" s="3">
        <v>27236</v>
      </c>
      <c r="K738" s="3">
        <v>72186</v>
      </c>
      <c r="L738" s="2">
        <v>44987</v>
      </c>
      <c r="M738" s="1">
        <f>Table1[[#This Row],[Pull Dte]]-Table1[[#This Row],[Mfg Dte]]</f>
        <v>8188</v>
      </c>
      <c r="N738" s="7">
        <f>Table1[[#This Row],[Ac Tot Cyc Num]]/Table1[[#This Row],[Days since on Ops Dte]]</f>
        <v>3.3263312164142649</v>
      </c>
      <c r="O738" s="7">
        <f>Table1[[#This Row],[Ac Tot Tme Num]]/Table1[[#This Row],[Days since on Ops Dte]]</f>
        <v>8.8160723009281874</v>
      </c>
      <c r="P738" s="1">
        <f ca="1">INT((TODAY()-H738)/365)</f>
        <v>22</v>
      </c>
      <c r="Q738" s="1" t="s">
        <v>83</v>
      </c>
    </row>
    <row r="739" spans="1:17" x14ac:dyDescent="0.2">
      <c r="A739" s="1" t="s">
        <v>2</v>
      </c>
      <c r="B739" s="1" t="s">
        <v>42</v>
      </c>
      <c r="C739" s="1" t="s">
        <v>45</v>
      </c>
      <c r="D739" s="1" t="s">
        <v>86</v>
      </c>
      <c r="E739" s="1" t="s">
        <v>2</v>
      </c>
      <c r="F739" s="1" t="s">
        <v>44</v>
      </c>
      <c r="G739" s="1">
        <v>6713</v>
      </c>
      <c r="H739" s="2">
        <v>36830</v>
      </c>
      <c r="I739" s="2">
        <v>36839</v>
      </c>
      <c r="J739" s="3">
        <v>26341</v>
      </c>
      <c r="K739" s="3">
        <v>70884</v>
      </c>
      <c r="L739" s="2">
        <v>44987</v>
      </c>
      <c r="M739" s="1">
        <f>Table1[[#This Row],[Pull Dte]]-Table1[[#This Row],[Mfg Dte]]</f>
        <v>8157</v>
      </c>
      <c r="N739" s="7">
        <f>Table1[[#This Row],[Ac Tot Cyc Num]]/Table1[[#This Row],[Days since on Ops Dte]]</f>
        <v>3.229250950104205</v>
      </c>
      <c r="O739" s="7">
        <f>Table1[[#This Row],[Ac Tot Tme Num]]/Table1[[#This Row],[Days since on Ops Dte]]</f>
        <v>8.6899595439499819</v>
      </c>
      <c r="P739" s="1">
        <f ca="1">INT((TODAY()-H739)/365)</f>
        <v>22</v>
      </c>
      <c r="Q739" s="1" t="s">
        <v>83</v>
      </c>
    </row>
    <row r="740" spans="1:17" x14ac:dyDescent="0.2">
      <c r="A740" s="1" t="s">
        <v>2</v>
      </c>
      <c r="B740" s="1" t="s">
        <v>42</v>
      </c>
      <c r="C740" s="1" t="s">
        <v>45</v>
      </c>
      <c r="D740" s="1" t="s">
        <v>86</v>
      </c>
      <c r="E740" s="1" t="s">
        <v>2</v>
      </c>
      <c r="F740" s="1" t="s">
        <v>44</v>
      </c>
      <c r="G740" s="1">
        <v>6714</v>
      </c>
      <c r="H740" s="2">
        <v>36879</v>
      </c>
      <c r="I740" s="2">
        <v>36893</v>
      </c>
      <c r="J740" s="3">
        <v>27139</v>
      </c>
      <c r="K740" s="3">
        <v>72608</v>
      </c>
      <c r="L740" s="2">
        <v>44987</v>
      </c>
      <c r="M740" s="1">
        <f>Table1[[#This Row],[Pull Dte]]-Table1[[#This Row],[Mfg Dte]]</f>
        <v>8108</v>
      </c>
      <c r="N740" s="7">
        <f>Table1[[#This Row],[Ac Tot Cyc Num]]/Table1[[#This Row],[Days since on Ops Dte]]</f>
        <v>3.3471879625061667</v>
      </c>
      <c r="O740" s="7">
        <f>Table1[[#This Row],[Ac Tot Tme Num]]/Table1[[#This Row],[Days since on Ops Dte]]</f>
        <v>8.9551060680809069</v>
      </c>
      <c r="P740" s="1">
        <f ca="1">INT((TODAY()-H740)/365)</f>
        <v>22</v>
      </c>
      <c r="Q740" s="1" t="s">
        <v>83</v>
      </c>
    </row>
    <row r="741" spans="1:17" x14ac:dyDescent="0.2">
      <c r="A741" s="1" t="s">
        <v>2</v>
      </c>
      <c r="B741" s="1" t="s">
        <v>42</v>
      </c>
      <c r="C741" s="1" t="s">
        <v>45</v>
      </c>
      <c r="D741" s="1" t="s">
        <v>86</v>
      </c>
      <c r="E741" s="1" t="s">
        <v>2</v>
      </c>
      <c r="F741" s="1" t="s">
        <v>44</v>
      </c>
      <c r="G741" s="1">
        <v>6715</v>
      </c>
      <c r="H741" s="2">
        <v>36935</v>
      </c>
      <c r="I741" s="2">
        <v>36943</v>
      </c>
      <c r="J741" s="3">
        <v>26897</v>
      </c>
      <c r="K741" s="3">
        <v>71818</v>
      </c>
      <c r="L741" s="2">
        <v>44987</v>
      </c>
      <c r="M741" s="1">
        <f>Table1[[#This Row],[Pull Dte]]-Table1[[#This Row],[Mfg Dte]]</f>
        <v>8052</v>
      </c>
      <c r="N741" s="7">
        <f>Table1[[#This Row],[Ac Tot Cyc Num]]/Table1[[#This Row],[Days since on Ops Dte]]</f>
        <v>3.3404123199205165</v>
      </c>
      <c r="O741" s="7">
        <f>Table1[[#This Row],[Ac Tot Tme Num]]/Table1[[#This Row],[Days since on Ops Dte]]</f>
        <v>8.919274714356682</v>
      </c>
      <c r="P741" s="1">
        <f ca="1">INT((TODAY()-H741)/365)</f>
        <v>22</v>
      </c>
      <c r="Q741" s="1" t="s">
        <v>83</v>
      </c>
    </row>
    <row r="742" spans="1:17" x14ac:dyDescent="0.2">
      <c r="A742" s="1" t="s">
        <v>2</v>
      </c>
      <c r="B742" s="1" t="s">
        <v>42</v>
      </c>
      <c r="C742" s="1" t="s">
        <v>45</v>
      </c>
      <c r="D742" s="1" t="s">
        <v>86</v>
      </c>
      <c r="E742" s="1" t="s">
        <v>2</v>
      </c>
      <c r="F742" s="1" t="s">
        <v>44</v>
      </c>
      <c r="G742" s="1">
        <v>6716</v>
      </c>
      <c r="H742" s="2">
        <v>36959</v>
      </c>
      <c r="I742" s="2">
        <v>36969</v>
      </c>
      <c r="J742" s="3">
        <v>26284</v>
      </c>
      <c r="K742" s="3">
        <v>69345</v>
      </c>
      <c r="L742" s="2">
        <v>44987</v>
      </c>
      <c r="M742" s="1">
        <f>Table1[[#This Row],[Pull Dte]]-Table1[[#This Row],[Mfg Dte]]</f>
        <v>8028</v>
      </c>
      <c r="N742" s="7">
        <f>Table1[[#This Row],[Ac Tot Cyc Num]]/Table1[[#This Row],[Days since on Ops Dte]]</f>
        <v>3.2740408570004984</v>
      </c>
      <c r="O742" s="7">
        <f>Table1[[#This Row],[Ac Tot Tme Num]]/Table1[[#This Row],[Days since on Ops Dte]]</f>
        <v>8.6378923766816147</v>
      </c>
      <c r="P742" s="1">
        <f ca="1">INT((TODAY()-H742)/365)</f>
        <v>22</v>
      </c>
      <c r="Q742" s="1" t="s">
        <v>83</v>
      </c>
    </row>
    <row r="743" spans="1:17" x14ac:dyDescent="0.2">
      <c r="A743" s="1" t="s">
        <v>2</v>
      </c>
      <c r="B743" s="1" t="s">
        <v>42</v>
      </c>
      <c r="C743" s="1" t="s">
        <v>45</v>
      </c>
      <c r="D743" s="1" t="s">
        <v>86</v>
      </c>
      <c r="E743" s="1" t="s">
        <v>2</v>
      </c>
      <c r="F743" s="1" t="s">
        <v>44</v>
      </c>
      <c r="G743" s="1">
        <v>6717</v>
      </c>
      <c r="H743" s="2">
        <v>36987</v>
      </c>
      <c r="I743" s="2">
        <v>37050</v>
      </c>
      <c r="J743" s="3">
        <v>26206</v>
      </c>
      <c r="K743" s="3">
        <v>70159</v>
      </c>
      <c r="L743" s="2">
        <v>44987</v>
      </c>
      <c r="M743" s="1">
        <f>Table1[[#This Row],[Pull Dte]]-Table1[[#This Row],[Mfg Dte]]</f>
        <v>8000</v>
      </c>
      <c r="N743" s="7">
        <f>Table1[[#This Row],[Ac Tot Cyc Num]]/Table1[[#This Row],[Days since on Ops Dte]]</f>
        <v>3.2757499999999999</v>
      </c>
      <c r="O743" s="7">
        <f>Table1[[#This Row],[Ac Tot Tme Num]]/Table1[[#This Row],[Days since on Ops Dte]]</f>
        <v>8.7698750000000008</v>
      </c>
      <c r="P743" s="1">
        <f ca="1">INT((TODAY()-H743)/365)</f>
        <v>21</v>
      </c>
      <c r="Q743" s="1" t="s">
        <v>83</v>
      </c>
    </row>
    <row r="744" spans="1:17" x14ac:dyDescent="0.2">
      <c r="A744" s="1" t="s">
        <v>2</v>
      </c>
      <c r="B744" s="1" t="s">
        <v>42</v>
      </c>
      <c r="C744" s="1" t="s">
        <v>47</v>
      </c>
      <c r="D744" s="1" t="s">
        <v>86</v>
      </c>
      <c r="E744" s="1" t="s">
        <v>34</v>
      </c>
      <c r="F744" s="1" t="s">
        <v>44</v>
      </c>
      <c r="G744" s="1">
        <v>6801</v>
      </c>
      <c r="H744" s="2">
        <v>35360</v>
      </c>
      <c r="I744" s="2">
        <v>39325</v>
      </c>
      <c r="J744" s="3">
        <v>24520</v>
      </c>
      <c r="K744" s="3">
        <v>92742</v>
      </c>
      <c r="L744" s="2">
        <v>44987</v>
      </c>
      <c r="M744" s="1">
        <f>Table1[[#This Row],[Pull Dte]]-Table1[[#This Row],[Mfg Dte]]</f>
        <v>9627</v>
      </c>
      <c r="N744" s="7">
        <f>Table1[[#This Row],[Ac Tot Cyc Num]]/Table1[[#This Row],[Days since on Ops Dte]]</f>
        <v>2.5470032201101072</v>
      </c>
      <c r="O744" s="7">
        <f>Table1[[#This Row],[Ac Tot Tme Num]]/Table1[[#This Row],[Days since on Ops Dte]]</f>
        <v>9.6335306949205357</v>
      </c>
      <c r="P744" s="1">
        <f ca="1">INT((TODAY()-H744)/365)</f>
        <v>26</v>
      </c>
      <c r="Q744" s="1" t="s">
        <v>83</v>
      </c>
    </row>
    <row r="745" spans="1:17" x14ac:dyDescent="0.2">
      <c r="A745" s="1" t="s">
        <v>2</v>
      </c>
      <c r="B745" s="1" t="s">
        <v>42</v>
      </c>
      <c r="C745" s="1" t="s">
        <v>47</v>
      </c>
      <c r="D745" s="1" t="s">
        <v>86</v>
      </c>
      <c r="E745" s="1" t="s">
        <v>34</v>
      </c>
      <c r="F745" s="1" t="s">
        <v>44</v>
      </c>
      <c r="G745" s="1">
        <v>6802</v>
      </c>
      <c r="H745" s="2">
        <v>35391</v>
      </c>
      <c r="I745" s="2">
        <v>39325</v>
      </c>
      <c r="J745" s="3">
        <v>24410</v>
      </c>
      <c r="K745" s="3">
        <v>94121</v>
      </c>
      <c r="L745" s="2">
        <v>44987</v>
      </c>
      <c r="M745" s="1">
        <f>Table1[[#This Row],[Pull Dte]]-Table1[[#This Row],[Mfg Dte]]</f>
        <v>9596</v>
      </c>
      <c r="N745" s="7">
        <f>Table1[[#This Row],[Ac Tot Cyc Num]]/Table1[[#This Row],[Days since on Ops Dte]]</f>
        <v>2.5437682367653189</v>
      </c>
      <c r="O745" s="7">
        <f>Table1[[#This Row],[Ac Tot Tme Num]]/Table1[[#This Row],[Days since on Ops Dte]]</f>
        <v>9.8083576490204258</v>
      </c>
      <c r="P745" s="1">
        <f ca="1">INT((TODAY()-H745)/365)</f>
        <v>26</v>
      </c>
      <c r="Q745" s="1" t="s">
        <v>83</v>
      </c>
    </row>
    <row r="746" spans="1:17" x14ac:dyDescent="0.2">
      <c r="A746" s="1" t="s">
        <v>2</v>
      </c>
      <c r="B746" s="1" t="s">
        <v>42</v>
      </c>
      <c r="C746" s="1" t="s">
        <v>47</v>
      </c>
      <c r="D746" s="1" t="s">
        <v>86</v>
      </c>
      <c r="E746" s="1" t="s">
        <v>34</v>
      </c>
      <c r="F746" s="1" t="s">
        <v>44</v>
      </c>
      <c r="G746" s="1">
        <v>6803</v>
      </c>
      <c r="H746" s="2">
        <v>35459</v>
      </c>
      <c r="I746" s="2">
        <v>39385</v>
      </c>
      <c r="J746" s="3">
        <v>23897</v>
      </c>
      <c r="K746" s="3">
        <v>92463</v>
      </c>
      <c r="L746" s="2">
        <v>44987</v>
      </c>
      <c r="M746" s="1">
        <f>Table1[[#This Row],[Pull Dte]]-Table1[[#This Row],[Mfg Dte]]</f>
        <v>9528</v>
      </c>
      <c r="N746" s="7">
        <f>Table1[[#This Row],[Ac Tot Cyc Num]]/Table1[[#This Row],[Days since on Ops Dte]]</f>
        <v>2.5080814441645676</v>
      </c>
      <c r="O746" s="7">
        <f>Table1[[#This Row],[Ac Tot Tme Num]]/Table1[[#This Row],[Days since on Ops Dte]]</f>
        <v>9.7043450881612099</v>
      </c>
      <c r="P746" s="1">
        <f ca="1">INT((TODAY()-H746)/365)</f>
        <v>26</v>
      </c>
      <c r="Q746" s="1" t="s">
        <v>83</v>
      </c>
    </row>
    <row r="747" spans="1:17" x14ac:dyDescent="0.2">
      <c r="A747" s="1" t="s">
        <v>2</v>
      </c>
      <c r="B747" s="1" t="s">
        <v>42</v>
      </c>
      <c r="C747" s="1" t="s">
        <v>47</v>
      </c>
      <c r="D747" s="1" t="s">
        <v>86</v>
      </c>
      <c r="E747" s="1" t="s">
        <v>34</v>
      </c>
      <c r="F747" s="1" t="s">
        <v>44</v>
      </c>
      <c r="G747" s="1">
        <v>6804</v>
      </c>
      <c r="H747" s="2">
        <v>35479</v>
      </c>
      <c r="I747" s="2">
        <v>39353</v>
      </c>
      <c r="J747" s="3">
        <v>24307</v>
      </c>
      <c r="K747" s="3">
        <v>94609</v>
      </c>
      <c r="L747" s="2">
        <v>44987</v>
      </c>
      <c r="M747" s="1">
        <f>Table1[[#This Row],[Pull Dte]]-Table1[[#This Row],[Mfg Dte]]</f>
        <v>9508</v>
      </c>
      <c r="N747" s="7">
        <f>Table1[[#This Row],[Ac Tot Cyc Num]]/Table1[[#This Row],[Days since on Ops Dte]]</f>
        <v>2.5564787547328565</v>
      </c>
      <c r="O747" s="7">
        <f>Table1[[#This Row],[Ac Tot Tme Num]]/Table1[[#This Row],[Days since on Ops Dte]]</f>
        <v>9.9504627681952034</v>
      </c>
      <c r="P747" s="1">
        <f ca="1">INT((TODAY()-H747)/365)</f>
        <v>26</v>
      </c>
      <c r="Q747" s="1" t="s">
        <v>83</v>
      </c>
    </row>
    <row r="748" spans="1:17" x14ac:dyDescent="0.2">
      <c r="A748" s="1" t="s">
        <v>2</v>
      </c>
      <c r="B748" s="1" t="s">
        <v>42</v>
      </c>
      <c r="C748" s="1" t="s">
        <v>47</v>
      </c>
      <c r="D748" s="1" t="s">
        <v>86</v>
      </c>
      <c r="E748" s="1" t="s">
        <v>34</v>
      </c>
      <c r="F748" s="1" t="s">
        <v>44</v>
      </c>
      <c r="G748" s="1">
        <v>6805</v>
      </c>
      <c r="H748" s="2">
        <v>35485</v>
      </c>
      <c r="I748" s="2">
        <v>39353</v>
      </c>
      <c r="J748" s="3">
        <v>24828</v>
      </c>
      <c r="K748" s="3">
        <v>94117</v>
      </c>
      <c r="L748" s="2">
        <v>44987</v>
      </c>
      <c r="M748" s="1">
        <f>Table1[[#This Row],[Pull Dte]]-Table1[[#This Row],[Mfg Dte]]</f>
        <v>9502</v>
      </c>
      <c r="N748" s="7">
        <f>Table1[[#This Row],[Ac Tot Cyc Num]]/Table1[[#This Row],[Days since on Ops Dte]]</f>
        <v>2.6129235950326248</v>
      </c>
      <c r="O748" s="7">
        <f>Table1[[#This Row],[Ac Tot Tme Num]]/Table1[[#This Row],[Days since on Ops Dte]]</f>
        <v>9.904967375289413</v>
      </c>
      <c r="P748" s="1">
        <f ca="1">INT((TODAY()-H748)/365)</f>
        <v>26</v>
      </c>
      <c r="Q748" s="1" t="s">
        <v>83</v>
      </c>
    </row>
    <row r="749" spans="1:17" x14ac:dyDescent="0.2">
      <c r="A749" s="1" t="s">
        <v>2</v>
      </c>
      <c r="B749" s="1" t="s">
        <v>42</v>
      </c>
      <c r="C749" s="1" t="s">
        <v>47</v>
      </c>
      <c r="D749" s="1" t="s">
        <v>86</v>
      </c>
      <c r="E749" s="1" t="s">
        <v>34</v>
      </c>
      <c r="F749" s="1" t="s">
        <v>44</v>
      </c>
      <c r="G749" s="1">
        <v>6806</v>
      </c>
      <c r="H749" s="2">
        <v>35564</v>
      </c>
      <c r="I749" s="2">
        <v>39385</v>
      </c>
      <c r="J749" s="3">
        <v>22555</v>
      </c>
      <c r="K749" s="3">
        <v>84843</v>
      </c>
      <c r="L749" s="2">
        <v>44987</v>
      </c>
      <c r="M749" s="1">
        <f>Table1[[#This Row],[Pull Dte]]-Table1[[#This Row],[Mfg Dte]]</f>
        <v>9423</v>
      </c>
      <c r="N749" s="7">
        <f>Table1[[#This Row],[Ac Tot Cyc Num]]/Table1[[#This Row],[Days since on Ops Dte]]</f>
        <v>2.3936113764193991</v>
      </c>
      <c r="O749" s="7">
        <f>Table1[[#This Row],[Ac Tot Tme Num]]/Table1[[#This Row],[Days since on Ops Dte]]</f>
        <v>9.003820439350525</v>
      </c>
      <c r="P749" s="1">
        <f ca="1">INT((TODAY()-H749)/365)</f>
        <v>25</v>
      </c>
      <c r="Q749" s="1" t="s">
        <v>83</v>
      </c>
    </row>
    <row r="750" spans="1:17" x14ac:dyDescent="0.2">
      <c r="A750" s="1" t="s">
        <v>2</v>
      </c>
      <c r="B750" s="1" t="s">
        <v>42</v>
      </c>
      <c r="C750" s="1" t="s">
        <v>47</v>
      </c>
      <c r="D750" s="1" t="s">
        <v>86</v>
      </c>
      <c r="E750" s="1" t="s">
        <v>34</v>
      </c>
      <c r="F750" s="1" t="s">
        <v>44</v>
      </c>
      <c r="G750" s="1">
        <v>6807</v>
      </c>
      <c r="H750" s="2">
        <v>35579</v>
      </c>
      <c r="I750" s="2">
        <v>39416</v>
      </c>
      <c r="J750" s="3">
        <v>24579</v>
      </c>
      <c r="K750" s="3">
        <v>93971</v>
      </c>
      <c r="L750" s="2">
        <v>44987</v>
      </c>
      <c r="M750" s="1">
        <f>Table1[[#This Row],[Pull Dte]]-Table1[[#This Row],[Mfg Dte]]</f>
        <v>9408</v>
      </c>
      <c r="N750" s="7">
        <f>Table1[[#This Row],[Ac Tot Cyc Num]]/Table1[[#This Row],[Days since on Ops Dte]]</f>
        <v>2.6125637755102042</v>
      </c>
      <c r="O750" s="7">
        <f>Table1[[#This Row],[Ac Tot Tme Num]]/Table1[[#This Row],[Days since on Ops Dte]]</f>
        <v>9.9884141156462594</v>
      </c>
      <c r="P750" s="1">
        <f ca="1">INT((TODAY()-H750)/365)</f>
        <v>25</v>
      </c>
      <c r="Q750" s="1" t="s">
        <v>83</v>
      </c>
    </row>
    <row r="751" spans="1:17" x14ac:dyDescent="0.2">
      <c r="A751" s="1" t="s">
        <v>2</v>
      </c>
      <c r="B751" s="1" t="s">
        <v>42</v>
      </c>
      <c r="C751" s="1" t="s">
        <v>47</v>
      </c>
      <c r="D751" s="1" t="s">
        <v>86</v>
      </c>
      <c r="E751" s="1" t="s">
        <v>34</v>
      </c>
      <c r="F751" s="1" t="s">
        <v>44</v>
      </c>
      <c r="G751" s="1">
        <v>6808</v>
      </c>
      <c r="H751" s="2">
        <v>35599</v>
      </c>
      <c r="I751" s="2">
        <v>39422</v>
      </c>
      <c r="J751" s="3">
        <v>24262</v>
      </c>
      <c r="K751" s="3">
        <v>92555</v>
      </c>
      <c r="L751" s="2">
        <v>44987</v>
      </c>
      <c r="M751" s="1">
        <f>Table1[[#This Row],[Pull Dte]]-Table1[[#This Row],[Mfg Dte]]</f>
        <v>9388</v>
      </c>
      <c r="N751" s="7">
        <f>Table1[[#This Row],[Ac Tot Cyc Num]]/Table1[[#This Row],[Days since on Ops Dte]]</f>
        <v>2.5843630166169578</v>
      </c>
      <c r="O751" s="7">
        <f>Table1[[#This Row],[Ac Tot Tme Num]]/Table1[[#This Row],[Days since on Ops Dte]]</f>
        <v>9.8588623775031952</v>
      </c>
      <c r="P751" s="1">
        <f ca="1">INT((TODAY()-H751)/365)</f>
        <v>25</v>
      </c>
      <c r="Q751" s="1" t="s">
        <v>83</v>
      </c>
    </row>
    <row r="752" spans="1:17" x14ac:dyDescent="0.2">
      <c r="A752" s="1" t="s">
        <v>2</v>
      </c>
      <c r="B752" s="1" t="s">
        <v>42</v>
      </c>
      <c r="C752" s="1" t="s">
        <v>47</v>
      </c>
      <c r="D752" s="1" t="s">
        <v>86</v>
      </c>
      <c r="E752" s="1" t="s">
        <v>34</v>
      </c>
      <c r="F752" s="1" t="s">
        <v>44</v>
      </c>
      <c r="G752" s="1">
        <v>6809</v>
      </c>
      <c r="H752" s="2">
        <v>35627</v>
      </c>
      <c r="I752" s="2">
        <v>39483</v>
      </c>
      <c r="J752" s="3">
        <v>23165</v>
      </c>
      <c r="K752" s="3">
        <v>88961</v>
      </c>
      <c r="L752" s="2">
        <v>44987</v>
      </c>
      <c r="M752" s="1">
        <f>Table1[[#This Row],[Pull Dte]]-Table1[[#This Row],[Mfg Dte]]</f>
        <v>9360</v>
      </c>
      <c r="N752" s="7">
        <f>Table1[[#This Row],[Ac Tot Cyc Num]]/Table1[[#This Row],[Days since on Ops Dte]]</f>
        <v>2.4748931623931623</v>
      </c>
      <c r="O752" s="7">
        <f>Table1[[#This Row],[Ac Tot Tme Num]]/Table1[[#This Row],[Days since on Ops Dte]]</f>
        <v>9.5043803418803421</v>
      </c>
      <c r="P752" s="1">
        <f ca="1">INT((TODAY()-H752)/365)</f>
        <v>25</v>
      </c>
      <c r="Q752" s="1" t="s">
        <v>83</v>
      </c>
    </row>
    <row r="753" spans="1:17" x14ac:dyDescent="0.2">
      <c r="A753" s="1" t="s">
        <v>2</v>
      </c>
      <c r="B753" s="1" t="s">
        <v>42</v>
      </c>
      <c r="C753" s="1" t="s">
        <v>47</v>
      </c>
      <c r="D753" s="1" t="s">
        <v>86</v>
      </c>
      <c r="E753" s="1" t="s">
        <v>34</v>
      </c>
      <c r="F753" s="1" t="s">
        <v>44</v>
      </c>
      <c r="G753" s="1">
        <v>6810</v>
      </c>
      <c r="H753" s="2">
        <v>36339</v>
      </c>
      <c r="I753" s="2">
        <v>39443</v>
      </c>
      <c r="J753" s="3">
        <v>21657</v>
      </c>
      <c r="K753" s="3">
        <v>83766</v>
      </c>
      <c r="L753" s="2">
        <v>44987</v>
      </c>
      <c r="M753" s="1">
        <f>Table1[[#This Row],[Pull Dte]]-Table1[[#This Row],[Mfg Dte]]</f>
        <v>8648</v>
      </c>
      <c r="N753" s="7">
        <f>Table1[[#This Row],[Ac Tot Cyc Num]]/Table1[[#This Row],[Days since on Ops Dte]]</f>
        <v>2.5042784458834411</v>
      </c>
      <c r="O753" s="7">
        <f>Table1[[#This Row],[Ac Tot Tme Num]]/Table1[[#This Row],[Days since on Ops Dte]]</f>
        <v>9.6861702127659566</v>
      </c>
      <c r="P753" s="1">
        <f ca="1">INT((TODAY()-H753)/365)</f>
        <v>23</v>
      </c>
      <c r="Q753" s="1" t="s">
        <v>83</v>
      </c>
    </row>
    <row r="754" spans="1:17" x14ac:dyDescent="0.2">
      <c r="A754" s="1" t="s">
        <v>2</v>
      </c>
      <c r="B754" s="1" t="s">
        <v>42</v>
      </c>
      <c r="C754" s="1" t="s">
        <v>47</v>
      </c>
      <c r="D754" s="1" t="s">
        <v>86</v>
      </c>
      <c r="E754" s="1" t="s">
        <v>34</v>
      </c>
      <c r="F754" s="1" t="s">
        <v>44</v>
      </c>
      <c r="G754" s="1">
        <v>6811</v>
      </c>
      <c r="H754" s="2">
        <v>35471</v>
      </c>
      <c r="I754" s="2">
        <v>39552</v>
      </c>
      <c r="J754" s="3">
        <v>23178</v>
      </c>
      <c r="K754" s="3">
        <v>92273</v>
      </c>
      <c r="L754" s="2">
        <v>44987</v>
      </c>
      <c r="M754" s="1">
        <f>Table1[[#This Row],[Pull Dte]]-Table1[[#This Row],[Mfg Dte]]</f>
        <v>9516</v>
      </c>
      <c r="N754" s="7">
        <f>Table1[[#This Row],[Ac Tot Cyc Num]]/Table1[[#This Row],[Days since on Ops Dte]]</f>
        <v>2.4356872635561162</v>
      </c>
      <c r="O754" s="7">
        <f>Table1[[#This Row],[Ac Tot Tme Num]]/Table1[[#This Row],[Days since on Ops Dte]]</f>
        <v>9.6966162253047496</v>
      </c>
      <c r="P754" s="1">
        <f ca="1">INT((TODAY()-H754)/365)</f>
        <v>26</v>
      </c>
      <c r="Q754" s="1" t="s">
        <v>83</v>
      </c>
    </row>
    <row r="755" spans="1:17" x14ac:dyDescent="0.2">
      <c r="A755" s="1" t="s">
        <v>2</v>
      </c>
      <c r="B755" s="1" t="s">
        <v>42</v>
      </c>
      <c r="C755" s="1" t="s">
        <v>47</v>
      </c>
      <c r="D755" s="1" t="s">
        <v>86</v>
      </c>
      <c r="E755" s="1" t="s">
        <v>34</v>
      </c>
      <c r="F755" s="1" t="s">
        <v>44</v>
      </c>
      <c r="G755" s="1">
        <v>6812</v>
      </c>
      <c r="H755" s="2">
        <v>36233</v>
      </c>
      <c r="I755" s="2">
        <v>39567</v>
      </c>
      <c r="J755" s="3">
        <v>21020</v>
      </c>
      <c r="K755" s="3">
        <v>84638</v>
      </c>
      <c r="L755" s="2">
        <v>44987</v>
      </c>
      <c r="M755" s="1">
        <f>Table1[[#This Row],[Pull Dte]]-Table1[[#This Row],[Mfg Dte]]</f>
        <v>8754</v>
      </c>
      <c r="N755" s="7">
        <f>Table1[[#This Row],[Ac Tot Cyc Num]]/Table1[[#This Row],[Days since on Ops Dte]]</f>
        <v>2.4011880283299063</v>
      </c>
      <c r="O755" s="7">
        <f>Table1[[#This Row],[Ac Tot Tme Num]]/Table1[[#This Row],[Days since on Ops Dte]]</f>
        <v>9.6684944025588297</v>
      </c>
      <c r="P755" s="1">
        <f ca="1">INT((TODAY()-H755)/365)</f>
        <v>24</v>
      </c>
      <c r="Q755" s="1" t="s">
        <v>83</v>
      </c>
    </row>
    <row r="756" spans="1:17" x14ac:dyDescent="0.2">
      <c r="A756" s="1" t="s">
        <v>2</v>
      </c>
      <c r="B756" s="1" t="s">
        <v>42</v>
      </c>
      <c r="C756" s="1" t="s">
        <v>47</v>
      </c>
      <c r="D756" s="1" t="s">
        <v>86</v>
      </c>
      <c r="E756" s="1" t="s">
        <v>34</v>
      </c>
      <c r="F756" s="1" t="s">
        <v>44</v>
      </c>
      <c r="G756" s="1">
        <v>6813</v>
      </c>
      <c r="H756" s="2">
        <v>36495</v>
      </c>
      <c r="I756" s="2">
        <v>39591</v>
      </c>
      <c r="J756" s="3">
        <v>19475</v>
      </c>
      <c r="K756" s="3">
        <v>79295</v>
      </c>
      <c r="L756" s="2">
        <v>44987</v>
      </c>
      <c r="M756" s="1">
        <f>Table1[[#This Row],[Pull Dte]]-Table1[[#This Row],[Mfg Dte]]</f>
        <v>8492</v>
      </c>
      <c r="N756" s="7">
        <f>Table1[[#This Row],[Ac Tot Cyc Num]]/Table1[[#This Row],[Days since on Ops Dte]]</f>
        <v>2.2933349034385304</v>
      </c>
      <c r="O756" s="7">
        <f>Table1[[#This Row],[Ac Tot Tme Num]]/Table1[[#This Row],[Days since on Ops Dte]]</f>
        <v>9.337611869995289</v>
      </c>
      <c r="P756" s="1">
        <f ca="1">INT((TODAY()-H756)/365)</f>
        <v>23</v>
      </c>
      <c r="Q756" s="1" t="s">
        <v>83</v>
      </c>
    </row>
    <row r="757" spans="1:17" x14ac:dyDescent="0.2">
      <c r="A757" s="1" t="s">
        <v>2</v>
      </c>
      <c r="B757" s="1" t="s">
        <v>42</v>
      </c>
      <c r="C757" s="1" t="s">
        <v>47</v>
      </c>
      <c r="D757" s="1" t="s">
        <v>86</v>
      </c>
      <c r="E757" s="1" t="s">
        <v>34</v>
      </c>
      <c r="F757" s="1" t="s">
        <v>44</v>
      </c>
      <c r="G757" s="1">
        <v>6814</v>
      </c>
      <c r="H757" s="2">
        <v>35584</v>
      </c>
      <c r="I757" s="2">
        <v>39535</v>
      </c>
      <c r="J757" s="3">
        <v>23336</v>
      </c>
      <c r="K757" s="3">
        <v>88598</v>
      </c>
      <c r="L757" s="2">
        <v>44987</v>
      </c>
      <c r="M757" s="1">
        <f>Table1[[#This Row],[Pull Dte]]-Table1[[#This Row],[Mfg Dte]]</f>
        <v>9403</v>
      </c>
      <c r="N757" s="7">
        <f>Table1[[#This Row],[Ac Tot Cyc Num]]/Table1[[#This Row],[Days since on Ops Dte]]</f>
        <v>2.4817611400616824</v>
      </c>
      <c r="O757" s="7">
        <f>Table1[[#This Row],[Ac Tot Tme Num]]/Table1[[#This Row],[Days since on Ops Dte]]</f>
        <v>9.4223120280761457</v>
      </c>
      <c r="P757" s="1">
        <f ca="1">INT((TODAY()-H757)/365)</f>
        <v>25</v>
      </c>
      <c r="Q757" s="1" t="s">
        <v>83</v>
      </c>
    </row>
    <row r="758" spans="1:17" x14ac:dyDescent="0.2">
      <c r="A758" s="1" t="s">
        <v>2</v>
      </c>
      <c r="B758" s="1" t="s">
        <v>42</v>
      </c>
      <c r="C758" s="1" t="s">
        <v>47</v>
      </c>
      <c r="D758" s="1" t="s">
        <v>86</v>
      </c>
      <c r="E758" s="1" t="s">
        <v>34</v>
      </c>
      <c r="F758" s="1" t="s">
        <v>44</v>
      </c>
      <c r="G758" s="1">
        <v>6815</v>
      </c>
      <c r="H758" s="2">
        <v>36306</v>
      </c>
      <c r="I758" s="2">
        <v>39521</v>
      </c>
      <c r="J758" s="3">
        <v>21017</v>
      </c>
      <c r="K758" s="3">
        <v>81417</v>
      </c>
      <c r="L758" s="2">
        <v>44987</v>
      </c>
      <c r="M758" s="1">
        <f>Table1[[#This Row],[Pull Dte]]-Table1[[#This Row],[Mfg Dte]]</f>
        <v>8681</v>
      </c>
      <c r="N758" s="7">
        <f>Table1[[#This Row],[Ac Tot Cyc Num]]/Table1[[#This Row],[Days since on Ops Dte]]</f>
        <v>2.4210344430365165</v>
      </c>
      <c r="O758" s="7">
        <f>Table1[[#This Row],[Ac Tot Tme Num]]/Table1[[#This Row],[Days since on Ops Dte]]</f>
        <v>9.3787582075797715</v>
      </c>
      <c r="P758" s="1">
        <f ca="1">INT((TODAY()-H758)/365)</f>
        <v>23</v>
      </c>
      <c r="Q758" s="1" t="s">
        <v>83</v>
      </c>
    </row>
    <row r="759" spans="1:17" x14ac:dyDescent="0.2">
      <c r="A759" s="1" t="s">
        <v>2</v>
      </c>
      <c r="B759" s="1" t="s">
        <v>42</v>
      </c>
      <c r="C759" s="1" t="s">
        <v>47</v>
      </c>
      <c r="D759" s="1" t="s">
        <v>86</v>
      </c>
      <c r="E759" s="1" t="s">
        <v>34</v>
      </c>
      <c r="F759" s="1" t="s">
        <v>44</v>
      </c>
      <c r="G759" s="1">
        <v>6816</v>
      </c>
      <c r="H759" s="2">
        <v>36458</v>
      </c>
      <c r="I759" s="2">
        <v>39560</v>
      </c>
      <c r="J759" s="3">
        <v>20974</v>
      </c>
      <c r="K759" s="3">
        <v>83574</v>
      </c>
      <c r="L759" s="2">
        <v>44987</v>
      </c>
      <c r="M759" s="1">
        <f>Table1[[#This Row],[Pull Dte]]-Table1[[#This Row],[Mfg Dte]]</f>
        <v>8529</v>
      </c>
      <c r="N759" s="7">
        <f>Table1[[#This Row],[Ac Tot Cyc Num]]/Table1[[#This Row],[Days since on Ops Dte]]</f>
        <v>2.4591394067299799</v>
      </c>
      <c r="O759" s="7">
        <f>Table1[[#This Row],[Ac Tot Tme Num]]/Table1[[#This Row],[Days since on Ops Dte]]</f>
        <v>9.7988040801969749</v>
      </c>
      <c r="P759" s="1">
        <f ca="1">INT((TODAY()-H759)/365)</f>
        <v>23</v>
      </c>
      <c r="Q759" s="1" t="s">
        <v>83</v>
      </c>
    </row>
    <row r="760" spans="1:17" x14ac:dyDescent="0.2">
      <c r="A760" s="1" t="s">
        <v>2</v>
      </c>
      <c r="B760" s="1" t="s">
        <v>42</v>
      </c>
      <c r="C760" s="1" t="s">
        <v>47</v>
      </c>
      <c r="D760" s="1" t="s">
        <v>86</v>
      </c>
      <c r="E760" s="1" t="s">
        <v>34</v>
      </c>
      <c r="F760" s="1" t="s">
        <v>44</v>
      </c>
      <c r="G760" s="1">
        <v>6817</v>
      </c>
      <c r="H760" s="2">
        <v>36543</v>
      </c>
      <c r="I760" s="2">
        <v>39581</v>
      </c>
      <c r="J760" s="3">
        <v>20419</v>
      </c>
      <c r="K760" s="3">
        <v>81607</v>
      </c>
      <c r="L760" s="2">
        <v>44987</v>
      </c>
      <c r="M760" s="1">
        <f>Table1[[#This Row],[Pull Dte]]-Table1[[#This Row],[Mfg Dte]]</f>
        <v>8444</v>
      </c>
      <c r="N760" s="7">
        <f>Table1[[#This Row],[Ac Tot Cyc Num]]/Table1[[#This Row],[Days since on Ops Dte]]</f>
        <v>2.4181667456181906</v>
      </c>
      <c r="O760" s="7">
        <f>Table1[[#This Row],[Ac Tot Tme Num]]/Table1[[#This Row],[Days since on Ops Dte]]</f>
        <v>9.6644954997631451</v>
      </c>
      <c r="P760" s="1">
        <f ca="1">INT((TODAY()-H760)/365)</f>
        <v>23</v>
      </c>
      <c r="Q760" s="1" t="s">
        <v>83</v>
      </c>
    </row>
    <row r="761" spans="1:17" x14ac:dyDescent="0.2">
      <c r="A761" s="1" t="s">
        <v>2</v>
      </c>
      <c r="B761" s="1" t="s">
        <v>42</v>
      </c>
      <c r="C761" s="1" t="s">
        <v>47</v>
      </c>
      <c r="D761" s="1" t="s">
        <v>86</v>
      </c>
      <c r="E761" s="1" t="s">
        <v>34</v>
      </c>
      <c r="F761" s="1" t="s">
        <v>44</v>
      </c>
      <c r="G761" s="1">
        <v>6818</v>
      </c>
      <c r="H761" s="2">
        <v>34075</v>
      </c>
      <c r="I761" s="2">
        <v>41110</v>
      </c>
      <c r="J761" s="3">
        <v>24404</v>
      </c>
      <c r="K761" s="3">
        <v>82093</v>
      </c>
      <c r="L761" s="2">
        <v>44987</v>
      </c>
      <c r="M761" s="1">
        <f>Table1[[#This Row],[Pull Dte]]-Table1[[#This Row],[Mfg Dte]]</f>
        <v>10912</v>
      </c>
      <c r="N761" s="7">
        <f>Table1[[#This Row],[Ac Tot Cyc Num]]/Table1[[#This Row],[Days since on Ops Dte]]</f>
        <v>2.2364369501466275</v>
      </c>
      <c r="O761" s="7">
        <f>Table1[[#This Row],[Ac Tot Tme Num]]/Table1[[#This Row],[Days since on Ops Dte]]</f>
        <v>7.523185483870968</v>
      </c>
      <c r="P761" s="1">
        <f ca="1">INT((TODAY()-H761)/365)</f>
        <v>29</v>
      </c>
      <c r="Q761" s="1" t="s">
        <v>83</v>
      </c>
    </row>
    <row r="762" spans="1:17" x14ac:dyDescent="0.2">
      <c r="A762" s="1" t="s">
        <v>2</v>
      </c>
      <c r="B762" s="1" t="s">
        <v>42</v>
      </c>
      <c r="C762" s="1" t="s">
        <v>46</v>
      </c>
      <c r="D762" s="1" t="s">
        <v>86</v>
      </c>
      <c r="E762" s="1" t="s">
        <v>34</v>
      </c>
      <c r="F762" s="1" t="s">
        <v>44</v>
      </c>
      <c r="G762" s="1">
        <v>6819</v>
      </c>
      <c r="H762" s="2">
        <v>38131</v>
      </c>
      <c r="I762" s="2">
        <v>42437</v>
      </c>
      <c r="J762" s="3">
        <v>23283</v>
      </c>
      <c r="K762" s="3">
        <v>49295</v>
      </c>
      <c r="L762" s="2">
        <v>44987</v>
      </c>
      <c r="M762" s="1">
        <f>Table1[[#This Row],[Pull Dte]]-Table1[[#This Row],[Mfg Dte]]</f>
        <v>6856</v>
      </c>
      <c r="N762" s="7">
        <f>Table1[[#This Row],[Ac Tot Cyc Num]]/Table1[[#This Row],[Days since on Ops Dte]]</f>
        <v>3.3960035005834306</v>
      </c>
      <c r="O762" s="7">
        <f>Table1[[#This Row],[Ac Tot Tme Num]]/Table1[[#This Row],[Days since on Ops Dte]]</f>
        <v>7.1900525087514584</v>
      </c>
      <c r="P762" s="1">
        <f ca="1">INT((TODAY()-H762)/365)</f>
        <v>18</v>
      </c>
      <c r="Q762" s="1" t="s">
        <v>83</v>
      </c>
    </row>
    <row r="763" spans="1:17" x14ac:dyDescent="0.2">
      <c r="A763" s="1" t="s">
        <v>2</v>
      </c>
      <c r="B763" s="1" t="s">
        <v>42</v>
      </c>
      <c r="C763" s="1" t="s">
        <v>46</v>
      </c>
      <c r="D763" s="1" t="s">
        <v>86</v>
      </c>
      <c r="E763" s="1" t="s">
        <v>34</v>
      </c>
      <c r="F763" s="1" t="s">
        <v>44</v>
      </c>
      <c r="G763" s="1">
        <v>6820</v>
      </c>
      <c r="H763" s="2">
        <v>38160</v>
      </c>
      <c r="I763" s="2">
        <v>42446</v>
      </c>
      <c r="J763" s="3">
        <v>25114</v>
      </c>
      <c r="K763" s="3">
        <v>51027</v>
      </c>
      <c r="L763" s="2">
        <v>44987</v>
      </c>
      <c r="M763" s="1">
        <f>Table1[[#This Row],[Pull Dte]]-Table1[[#This Row],[Mfg Dte]]</f>
        <v>6827</v>
      </c>
      <c r="N763" s="7">
        <f>Table1[[#This Row],[Ac Tot Cyc Num]]/Table1[[#This Row],[Days since on Ops Dte]]</f>
        <v>3.6786289731946682</v>
      </c>
      <c r="O763" s="7">
        <f>Table1[[#This Row],[Ac Tot Tme Num]]/Table1[[#This Row],[Days since on Ops Dte]]</f>
        <v>7.4742932474000296</v>
      </c>
      <c r="P763" s="1">
        <f ca="1">INT((TODAY()-H763)/365)</f>
        <v>18</v>
      </c>
      <c r="Q763" s="1" t="s">
        <v>83</v>
      </c>
    </row>
    <row r="764" spans="1:17" x14ac:dyDescent="0.2">
      <c r="A764" s="1" t="s">
        <v>2</v>
      </c>
      <c r="B764" s="1" t="s">
        <v>42</v>
      </c>
      <c r="C764" s="1" t="s">
        <v>46</v>
      </c>
      <c r="D764" s="1" t="s">
        <v>86</v>
      </c>
      <c r="E764" s="1" t="s">
        <v>34</v>
      </c>
      <c r="F764" s="1" t="s">
        <v>44</v>
      </c>
      <c r="G764" s="1">
        <v>6821</v>
      </c>
      <c r="H764" s="2">
        <v>38191</v>
      </c>
      <c r="I764" s="2">
        <v>42457</v>
      </c>
      <c r="J764" s="3">
        <v>24036</v>
      </c>
      <c r="K764" s="3">
        <v>51056</v>
      </c>
      <c r="L764" s="2">
        <v>44987</v>
      </c>
      <c r="M764" s="1">
        <f>Table1[[#This Row],[Pull Dte]]-Table1[[#This Row],[Mfg Dte]]</f>
        <v>6796</v>
      </c>
      <c r="N764" s="7">
        <f>Table1[[#This Row],[Ac Tot Cyc Num]]/Table1[[#This Row],[Days since on Ops Dte]]</f>
        <v>3.5367863449087698</v>
      </c>
      <c r="O764" s="7">
        <f>Table1[[#This Row],[Ac Tot Tme Num]]/Table1[[#This Row],[Days since on Ops Dte]]</f>
        <v>7.5126545026486165</v>
      </c>
      <c r="P764" s="1">
        <f ca="1">INT((TODAY()-H764)/365)</f>
        <v>18</v>
      </c>
      <c r="Q764" s="1" t="s">
        <v>83</v>
      </c>
    </row>
    <row r="765" spans="1:17" x14ac:dyDescent="0.2">
      <c r="A765" s="1" t="s">
        <v>2</v>
      </c>
      <c r="B765" s="1" t="s">
        <v>42</v>
      </c>
      <c r="C765" s="1" t="s">
        <v>46</v>
      </c>
      <c r="D765" s="1" t="s">
        <v>86</v>
      </c>
      <c r="E765" s="1" t="s">
        <v>34</v>
      </c>
      <c r="F765" s="1" t="s">
        <v>44</v>
      </c>
      <c r="G765" s="1">
        <v>6822</v>
      </c>
      <c r="H765" s="2">
        <v>38439</v>
      </c>
      <c r="I765" s="2">
        <v>42500</v>
      </c>
      <c r="J765" s="3">
        <v>23438</v>
      </c>
      <c r="K765" s="3">
        <v>49973</v>
      </c>
      <c r="L765" s="2">
        <v>44987</v>
      </c>
      <c r="M765" s="1">
        <f>Table1[[#This Row],[Pull Dte]]-Table1[[#This Row],[Mfg Dte]]</f>
        <v>6548</v>
      </c>
      <c r="N765" s="7">
        <f>Table1[[#This Row],[Ac Tot Cyc Num]]/Table1[[#This Row],[Days since on Ops Dte]]</f>
        <v>3.5794135613927915</v>
      </c>
      <c r="O765" s="7">
        <f>Table1[[#This Row],[Ac Tot Tme Num]]/Table1[[#This Row],[Days since on Ops Dte]]</f>
        <v>7.6317959682345755</v>
      </c>
      <c r="P765" s="1">
        <f ca="1">INT((TODAY()-H765)/365)</f>
        <v>17</v>
      </c>
      <c r="Q765" s="1" t="s">
        <v>83</v>
      </c>
    </row>
    <row r="766" spans="1:17" x14ac:dyDescent="0.2">
      <c r="A766" s="1" t="s">
        <v>2</v>
      </c>
      <c r="B766" s="1" t="s">
        <v>42</v>
      </c>
      <c r="C766" s="1" t="s">
        <v>46</v>
      </c>
      <c r="D766" s="1" t="s">
        <v>86</v>
      </c>
      <c r="E766" s="1" t="s">
        <v>34</v>
      </c>
      <c r="F766" s="1" t="s">
        <v>44</v>
      </c>
      <c r="G766" s="1">
        <v>6823</v>
      </c>
      <c r="H766" s="2">
        <v>38464</v>
      </c>
      <c r="I766" s="2">
        <v>42426</v>
      </c>
      <c r="J766" s="3">
        <v>22906</v>
      </c>
      <c r="K766" s="3">
        <v>46406</v>
      </c>
      <c r="L766" s="2">
        <v>44987</v>
      </c>
      <c r="M766" s="1">
        <f>Table1[[#This Row],[Pull Dte]]-Table1[[#This Row],[Mfg Dte]]</f>
        <v>6523</v>
      </c>
      <c r="N766" s="7">
        <f>Table1[[#This Row],[Ac Tot Cyc Num]]/Table1[[#This Row],[Days since on Ops Dte]]</f>
        <v>3.5115744289437374</v>
      </c>
      <c r="O766" s="7">
        <f>Table1[[#This Row],[Ac Tot Tme Num]]/Table1[[#This Row],[Days since on Ops Dte]]</f>
        <v>7.1142112524911854</v>
      </c>
      <c r="P766" s="1">
        <f ca="1">INT((TODAY()-H766)/365)</f>
        <v>17</v>
      </c>
      <c r="Q766" s="1" t="s">
        <v>83</v>
      </c>
    </row>
    <row r="767" spans="1:17" x14ac:dyDescent="0.2">
      <c r="A767" s="1" t="s">
        <v>2</v>
      </c>
      <c r="B767" s="1" t="s">
        <v>21</v>
      </c>
      <c r="C767" s="1">
        <v>221</v>
      </c>
      <c r="D767" s="1">
        <v>221</v>
      </c>
      <c r="E767" s="1" t="s">
        <v>2</v>
      </c>
      <c r="F767" s="1" t="s">
        <v>23</v>
      </c>
      <c r="G767" s="1">
        <v>8101</v>
      </c>
      <c r="H767" s="2">
        <v>43393</v>
      </c>
      <c r="I767" s="2">
        <v>43497</v>
      </c>
      <c r="J767" s="3">
        <v>4007</v>
      </c>
      <c r="K767" s="3">
        <v>8137</v>
      </c>
      <c r="L767" s="2">
        <v>44987</v>
      </c>
      <c r="M767" s="1">
        <f>Table1[[#This Row],[Pull Dte]]-Table1[[#This Row],[Mfg Dte]]</f>
        <v>1594</v>
      </c>
      <c r="N767" s="7">
        <f>Table1[[#This Row],[Ac Tot Cyc Num]]/Table1[[#This Row],[Days since on Ops Dte]]</f>
        <v>2.5138017565872022</v>
      </c>
      <c r="O767" s="7">
        <f>Table1[[#This Row],[Ac Tot Tme Num]]/Table1[[#This Row],[Days since on Ops Dte]]</f>
        <v>5.104767879548306</v>
      </c>
      <c r="P767" s="1">
        <f ca="1">INT((TODAY()-H767)/365)</f>
        <v>4</v>
      </c>
      <c r="Q767" s="1" t="s">
        <v>83</v>
      </c>
    </row>
    <row r="768" spans="1:17" x14ac:dyDescent="0.2">
      <c r="A768" s="1" t="s">
        <v>2</v>
      </c>
      <c r="B768" s="1" t="s">
        <v>21</v>
      </c>
      <c r="C768" s="1">
        <v>221</v>
      </c>
      <c r="D768" s="1">
        <v>221</v>
      </c>
      <c r="E768" s="1" t="s">
        <v>2</v>
      </c>
      <c r="F768" s="1" t="s">
        <v>23</v>
      </c>
      <c r="G768" s="1">
        <v>8102</v>
      </c>
      <c r="H768" s="2">
        <v>43447</v>
      </c>
      <c r="I768" s="2">
        <v>43497</v>
      </c>
      <c r="J768" s="3">
        <v>4371</v>
      </c>
      <c r="K768" s="3">
        <v>9269</v>
      </c>
      <c r="L768" s="2">
        <v>44987</v>
      </c>
      <c r="M768" s="1">
        <f>Table1[[#This Row],[Pull Dte]]-Table1[[#This Row],[Mfg Dte]]</f>
        <v>1540</v>
      </c>
      <c r="N768" s="7">
        <f>Table1[[#This Row],[Ac Tot Cyc Num]]/Table1[[#This Row],[Days since on Ops Dte]]</f>
        <v>2.8383116883116881</v>
      </c>
      <c r="O768" s="7">
        <f>Table1[[#This Row],[Ac Tot Tme Num]]/Table1[[#This Row],[Days since on Ops Dte]]</f>
        <v>6.0188311688311691</v>
      </c>
      <c r="P768" s="1">
        <f ca="1">INT((TODAY()-H768)/365)</f>
        <v>4</v>
      </c>
      <c r="Q768" s="1" t="s">
        <v>83</v>
      </c>
    </row>
    <row r="769" spans="1:17" x14ac:dyDescent="0.2">
      <c r="A769" s="1" t="s">
        <v>2</v>
      </c>
      <c r="B769" s="1" t="s">
        <v>21</v>
      </c>
      <c r="C769" s="1">
        <v>221</v>
      </c>
      <c r="D769" s="1">
        <v>221</v>
      </c>
      <c r="E769" s="1" t="s">
        <v>2</v>
      </c>
      <c r="F769" s="1" t="s">
        <v>23</v>
      </c>
      <c r="G769" s="1">
        <v>8103</v>
      </c>
      <c r="H769" s="2">
        <v>43437</v>
      </c>
      <c r="I769" s="2">
        <v>43497</v>
      </c>
      <c r="J769" s="3">
        <v>4648</v>
      </c>
      <c r="K769" s="3">
        <v>9832</v>
      </c>
      <c r="L769" s="2">
        <v>44987</v>
      </c>
      <c r="M769" s="1">
        <f>Table1[[#This Row],[Pull Dte]]-Table1[[#This Row],[Mfg Dte]]</f>
        <v>1550</v>
      </c>
      <c r="N769" s="7">
        <f>Table1[[#This Row],[Ac Tot Cyc Num]]/Table1[[#This Row],[Days since on Ops Dte]]</f>
        <v>2.9987096774193547</v>
      </c>
      <c r="O769" s="7">
        <f>Table1[[#This Row],[Ac Tot Tme Num]]/Table1[[#This Row],[Days since on Ops Dte]]</f>
        <v>6.3432258064516125</v>
      </c>
      <c r="P769" s="1">
        <f ca="1">INT((TODAY()-H769)/365)</f>
        <v>4</v>
      </c>
      <c r="Q769" s="1" t="s">
        <v>83</v>
      </c>
    </row>
    <row r="770" spans="1:17" x14ac:dyDescent="0.2">
      <c r="A770" s="1" t="s">
        <v>2</v>
      </c>
      <c r="B770" s="1" t="s">
        <v>21</v>
      </c>
      <c r="C770" s="1">
        <v>221</v>
      </c>
      <c r="D770" s="1">
        <v>221</v>
      </c>
      <c r="E770" s="1" t="s">
        <v>2</v>
      </c>
      <c r="F770" s="1" t="s">
        <v>23</v>
      </c>
      <c r="G770" s="1">
        <v>8104</v>
      </c>
      <c r="H770" s="2">
        <v>43462</v>
      </c>
      <c r="I770" s="2">
        <v>43497</v>
      </c>
      <c r="J770" s="3">
        <v>4887</v>
      </c>
      <c r="K770" s="3">
        <v>10467</v>
      </c>
      <c r="L770" s="2">
        <v>44987</v>
      </c>
      <c r="M770" s="1">
        <f>Table1[[#This Row],[Pull Dte]]-Table1[[#This Row],[Mfg Dte]]</f>
        <v>1525</v>
      </c>
      <c r="N770" s="7">
        <f>Table1[[#This Row],[Ac Tot Cyc Num]]/Table1[[#This Row],[Days since on Ops Dte]]</f>
        <v>3.2045901639344261</v>
      </c>
      <c r="O770" s="7">
        <f>Table1[[#This Row],[Ac Tot Tme Num]]/Table1[[#This Row],[Days since on Ops Dte]]</f>
        <v>6.8636065573770493</v>
      </c>
      <c r="P770" s="1">
        <f ca="1">INT((TODAY()-H770)/365)</f>
        <v>4</v>
      </c>
      <c r="Q770" s="1" t="s">
        <v>83</v>
      </c>
    </row>
    <row r="771" spans="1:17" x14ac:dyDescent="0.2">
      <c r="A771" s="1" t="s">
        <v>2</v>
      </c>
      <c r="B771" s="1" t="s">
        <v>21</v>
      </c>
      <c r="C771" s="1">
        <v>221</v>
      </c>
      <c r="D771" s="1">
        <v>221</v>
      </c>
      <c r="E771" s="1" t="s">
        <v>2</v>
      </c>
      <c r="F771" s="1" t="s">
        <v>23</v>
      </c>
      <c r="G771" s="1">
        <v>8105</v>
      </c>
      <c r="H771" s="2">
        <v>43507</v>
      </c>
      <c r="I771" s="2">
        <v>43518</v>
      </c>
      <c r="J771" s="3">
        <v>4151</v>
      </c>
      <c r="K771" s="3">
        <v>8988</v>
      </c>
      <c r="L771" s="2">
        <v>44987</v>
      </c>
      <c r="M771" s="1">
        <f>Table1[[#This Row],[Pull Dte]]-Table1[[#This Row],[Mfg Dte]]</f>
        <v>1480</v>
      </c>
      <c r="N771" s="7">
        <f>Table1[[#This Row],[Ac Tot Cyc Num]]/Table1[[#This Row],[Days since on Ops Dte]]</f>
        <v>2.8047297297297296</v>
      </c>
      <c r="O771" s="7">
        <f>Table1[[#This Row],[Ac Tot Tme Num]]/Table1[[#This Row],[Days since on Ops Dte]]</f>
        <v>6.0729729729729733</v>
      </c>
      <c r="P771" s="1">
        <f ca="1">INT((TODAY()-H771)/365)</f>
        <v>4</v>
      </c>
      <c r="Q771" s="1" t="s">
        <v>83</v>
      </c>
    </row>
    <row r="772" spans="1:17" x14ac:dyDescent="0.2">
      <c r="A772" s="1" t="s">
        <v>2</v>
      </c>
      <c r="B772" s="1" t="s">
        <v>21</v>
      </c>
      <c r="C772" s="1">
        <v>221</v>
      </c>
      <c r="D772" s="1">
        <v>221</v>
      </c>
      <c r="E772" s="1" t="s">
        <v>2</v>
      </c>
      <c r="F772" s="1" t="s">
        <v>23</v>
      </c>
      <c r="G772" s="1">
        <v>8106</v>
      </c>
      <c r="H772" s="2">
        <v>43513</v>
      </c>
      <c r="I772" s="2">
        <v>43531</v>
      </c>
      <c r="J772" s="3">
        <v>4173</v>
      </c>
      <c r="K772" s="3">
        <v>9034</v>
      </c>
      <c r="L772" s="2">
        <v>44987</v>
      </c>
      <c r="M772" s="1">
        <f>Table1[[#This Row],[Pull Dte]]-Table1[[#This Row],[Mfg Dte]]</f>
        <v>1474</v>
      </c>
      <c r="N772" s="7">
        <f>Table1[[#This Row],[Ac Tot Cyc Num]]/Table1[[#This Row],[Days since on Ops Dte]]</f>
        <v>2.8310719131614652</v>
      </c>
      <c r="O772" s="7">
        <f>Table1[[#This Row],[Ac Tot Tme Num]]/Table1[[#This Row],[Days since on Ops Dte]]</f>
        <v>6.1289009497964724</v>
      </c>
      <c r="P772" s="1">
        <f ca="1">INT((TODAY()-H772)/365)</f>
        <v>4</v>
      </c>
      <c r="Q772" s="1" t="s">
        <v>83</v>
      </c>
    </row>
    <row r="773" spans="1:17" x14ac:dyDescent="0.2">
      <c r="A773" s="1" t="s">
        <v>2</v>
      </c>
      <c r="B773" s="1" t="s">
        <v>21</v>
      </c>
      <c r="C773" s="1">
        <v>221</v>
      </c>
      <c r="D773" s="1">
        <v>221</v>
      </c>
      <c r="E773" s="1" t="s">
        <v>2</v>
      </c>
      <c r="F773" s="1" t="s">
        <v>23</v>
      </c>
      <c r="G773" s="1">
        <v>8107</v>
      </c>
      <c r="H773" s="2">
        <v>43521</v>
      </c>
      <c r="I773" s="2">
        <v>43542</v>
      </c>
      <c r="J773" s="3">
        <v>4275</v>
      </c>
      <c r="K773" s="3">
        <v>9260</v>
      </c>
      <c r="L773" s="2">
        <v>44987</v>
      </c>
      <c r="M773" s="1">
        <f>Table1[[#This Row],[Pull Dte]]-Table1[[#This Row],[Mfg Dte]]</f>
        <v>1466</v>
      </c>
      <c r="N773" s="7">
        <f>Table1[[#This Row],[Ac Tot Cyc Num]]/Table1[[#This Row],[Days since on Ops Dte]]</f>
        <v>2.9160982264665756</v>
      </c>
      <c r="O773" s="7">
        <f>Table1[[#This Row],[Ac Tot Tme Num]]/Table1[[#This Row],[Days since on Ops Dte]]</f>
        <v>6.3165075034106408</v>
      </c>
      <c r="P773" s="1">
        <f ca="1">INT((TODAY()-H773)/365)</f>
        <v>4</v>
      </c>
      <c r="Q773" s="1" t="s">
        <v>83</v>
      </c>
    </row>
    <row r="774" spans="1:17" x14ac:dyDescent="0.2">
      <c r="A774" s="1" t="s">
        <v>2</v>
      </c>
      <c r="B774" s="1" t="s">
        <v>21</v>
      </c>
      <c r="C774" s="1">
        <v>221</v>
      </c>
      <c r="D774" s="1">
        <v>221</v>
      </c>
      <c r="E774" s="1" t="s">
        <v>2</v>
      </c>
      <c r="F774" s="1" t="s">
        <v>23</v>
      </c>
      <c r="G774" s="1">
        <v>8108</v>
      </c>
      <c r="H774" s="2">
        <v>43578</v>
      </c>
      <c r="I774" s="2">
        <v>43587</v>
      </c>
      <c r="J774" s="3">
        <v>4542</v>
      </c>
      <c r="K774" s="3">
        <v>9530</v>
      </c>
      <c r="L774" s="2">
        <v>44987</v>
      </c>
      <c r="M774" s="1">
        <f>Table1[[#This Row],[Pull Dte]]-Table1[[#This Row],[Mfg Dte]]</f>
        <v>1409</v>
      </c>
      <c r="N774" s="7">
        <f>Table1[[#This Row],[Ac Tot Cyc Num]]/Table1[[#This Row],[Days since on Ops Dte]]</f>
        <v>3.2235628105039034</v>
      </c>
      <c r="O774" s="7">
        <f>Table1[[#This Row],[Ac Tot Tme Num]]/Table1[[#This Row],[Days since on Ops Dte]]</f>
        <v>6.7636621717530163</v>
      </c>
      <c r="P774" s="1">
        <f ca="1">INT((TODAY()-H774)/365)</f>
        <v>3</v>
      </c>
      <c r="Q774" s="1" t="s">
        <v>83</v>
      </c>
    </row>
    <row r="775" spans="1:17" x14ac:dyDescent="0.2">
      <c r="A775" s="1" t="s">
        <v>2</v>
      </c>
      <c r="B775" s="1" t="s">
        <v>21</v>
      </c>
      <c r="C775" s="1">
        <v>221</v>
      </c>
      <c r="D775" s="1">
        <v>221</v>
      </c>
      <c r="E775" s="1" t="s">
        <v>2</v>
      </c>
      <c r="F775" s="1" t="s">
        <v>23</v>
      </c>
      <c r="G775" s="1">
        <v>8109</v>
      </c>
      <c r="H775" s="2">
        <v>43527</v>
      </c>
      <c r="I775" s="2">
        <v>43543</v>
      </c>
      <c r="J775" s="3">
        <v>4648</v>
      </c>
      <c r="K775" s="3">
        <v>9989</v>
      </c>
      <c r="L775" s="2">
        <v>44987</v>
      </c>
      <c r="M775" s="1">
        <f>Table1[[#This Row],[Pull Dte]]-Table1[[#This Row],[Mfg Dte]]</f>
        <v>1460</v>
      </c>
      <c r="N775" s="7">
        <f>Table1[[#This Row],[Ac Tot Cyc Num]]/Table1[[#This Row],[Days since on Ops Dte]]</f>
        <v>3.1835616438356165</v>
      </c>
      <c r="O775" s="7">
        <f>Table1[[#This Row],[Ac Tot Tme Num]]/Table1[[#This Row],[Days since on Ops Dte]]</f>
        <v>6.8417808219178085</v>
      </c>
      <c r="P775" s="1">
        <f ca="1">INT((TODAY()-H775)/365)</f>
        <v>4</v>
      </c>
      <c r="Q775" s="1" t="s">
        <v>83</v>
      </c>
    </row>
    <row r="776" spans="1:17" x14ac:dyDescent="0.2">
      <c r="A776" s="1" t="s">
        <v>2</v>
      </c>
      <c r="B776" s="1" t="s">
        <v>21</v>
      </c>
      <c r="C776" s="1">
        <v>221</v>
      </c>
      <c r="D776" s="1">
        <v>221</v>
      </c>
      <c r="E776" s="1" t="s">
        <v>2</v>
      </c>
      <c r="F776" s="1" t="s">
        <v>23</v>
      </c>
      <c r="G776" s="1">
        <v>8110</v>
      </c>
      <c r="H776" s="2">
        <v>43548</v>
      </c>
      <c r="I776" s="2">
        <v>43559</v>
      </c>
      <c r="J776" s="3">
        <v>4556</v>
      </c>
      <c r="K776" s="3">
        <v>9778</v>
      </c>
      <c r="L776" s="2">
        <v>44987</v>
      </c>
      <c r="M776" s="1">
        <f>Table1[[#This Row],[Pull Dte]]-Table1[[#This Row],[Mfg Dte]]</f>
        <v>1439</v>
      </c>
      <c r="N776" s="7">
        <f>Table1[[#This Row],[Ac Tot Cyc Num]]/Table1[[#This Row],[Days since on Ops Dte]]</f>
        <v>3.1660875608061154</v>
      </c>
      <c r="O776" s="7">
        <f>Table1[[#This Row],[Ac Tot Tme Num]]/Table1[[#This Row],[Days since on Ops Dte]]</f>
        <v>6.7949965253648363</v>
      </c>
      <c r="P776" s="1">
        <f ca="1">INT((TODAY()-H776)/365)</f>
        <v>3</v>
      </c>
      <c r="Q776" s="1" t="s">
        <v>83</v>
      </c>
    </row>
    <row r="777" spans="1:17" x14ac:dyDescent="0.2">
      <c r="A777" s="1" t="s">
        <v>2</v>
      </c>
      <c r="B777" s="1" t="s">
        <v>21</v>
      </c>
      <c r="C777" s="1">
        <v>221</v>
      </c>
      <c r="D777" s="1">
        <v>221</v>
      </c>
      <c r="E777" s="1" t="s">
        <v>2</v>
      </c>
      <c r="F777" s="1" t="s">
        <v>23</v>
      </c>
      <c r="G777" s="1">
        <v>8111</v>
      </c>
      <c r="H777" s="2">
        <v>43617</v>
      </c>
      <c r="I777" s="2">
        <v>43628</v>
      </c>
      <c r="J777" s="3">
        <v>3732</v>
      </c>
      <c r="K777" s="3">
        <v>7823</v>
      </c>
      <c r="L777" s="2">
        <v>44987</v>
      </c>
      <c r="M777" s="1">
        <f>Table1[[#This Row],[Pull Dte]]-Table1[[#This Row],[Mfg Dte]]</f>
        <v>1370</v>
      </c>
      <c r="N777" s="7">
        <f>Table1[[#This Row],[Ac Tot Cyc Num]]/Table1[[#This Row],[Days since on Ops Dte]]</f>
        <v>2.7240875912408757</v>
      </c>
      <c r="O777" s="7">
        <f>Table1[[#This Row],[Ac Tot Tme Num]]/Table1[[#This Row],[Days since on Ops Dte]]</f>
        <v>5.7102189781021897</v>
      </c>
      <c r="P777" s="1">
        <f ca="1">INT((TODAY()-H777)/365)</f>
        <v>3</v>
      </c>
      <c r="Q777" s="1" t="s">
        <v>83</v>
      </c>
    </row>
    <row r="778" spans="1:17" x14ac:dyDescent="0.2">
      <c r="A778" s="1" t="s">
        <v>2</v>
      </c>
      <c r="B778" s="1" t="s">
        <v>21</v>
      </c>
      <c r="C778" s="1">
        <v>221</v>
      </c>
      <c r="D778" s="1">
        <v>221</v>
      </c>
      <c r="E778" s="1" t="s">
        <v>2</v>
      </c>
      <c r="F778" s="1" t="s">
        <v>23</v>
      </c>
      <c r="G778" s="1">
        <v>8112</v>
      </c>
      <c r="H778" s="2">
        <v>43568</v>
      </c>
      <c r="I778" s="2">
        <v>43581</v>
      </c>
      <c r="J778" s="3">
        <v>4517</v>
      </c>
      <c r="K778" s="3">
        <v>9789</v>
      </c>
      <c r="L778" s="2">
        <v>44987</v>
      </c>
      <c r="M778" s="1">
        <f>Table1[[#This Row],[Pull Dte]]-Table1[[#This Row],[Mfg Dte]]</f>
        <v>1419</v>
      </c>
      <c r="N778" s="7">
        <f>Table1[[#This Row],[Ac Tot Cyc Num]]/Table1[[#This Row],[Days since on Ops Dte]]</f>
        <v>3.1832276250880902</v>
      </c>
      <c r="O778" s="7">
        <f>Table1[[#This Row],[Ac Tot Tme Num]]/Table1[[#This Row],[Days since on Ops Dte]]</f>
        <v>6.8985200845665959</v>
      </c>
      <c r="P778" s="1">
        <f ca="1">INT((TODAY()-H778)/365)</f>
        <v>3</v>
      </c>
      <c r="Q778" s="1" t="s">
        <v>83</v>
      </c>
    </row>
    <row r="779" spans="1:17" x14ac:dyDescent="0.2">
      <c r="A779" s="1" t="s">
        <v>2</v>
      </c>
      <c r="B779" s="1" t="s">
        <v>21</v>
      </c>
      <c r="C779" s="1">
        <v>221</v>
      </c>
      <c r="D779" s="1">
        <v>221</v>
      </c>
      <c r="E779" s="1" t="s">
        <v>2</v>
      </c>
      <c r="F779" s="1" t="s">
        <v>23</v>
      </c>
      <c r="G779" s="1">
        <v>8113</v>
      </c>
      <c r="H779" s="2">
        <v>43598</v>
      </c>
      <c r="I779" s="2">
        <v>43609</v>
      </c>
      <c r="J779" s="3">
        <v>3868</v>
      </c>
      <c r="K779" s="3">
        <v>8166</v>
      </c>
      <c r="L779" s="2">
        <v>44987</v>
      </c>
      <c r="M779" s="1">
        <f>Table1[[#This Row],[Pull Dte]]-Table1[[#This Row],[Mfg Dte]]</f>
        <v>1389</v>
      </c>
      <c r="N779" s="7">
        <f>Table1[[#This Row],[Ac Tot Cyc Num]]/Table1[[#This Row],[Days since on Ops Dte]]</f>
        <v>2.784737221022318</v>
      </c>
      <c r="O779" s="7">
        <f>Table1[[#This Row],[Ac Tot Tme Num]]/Table1[[#This Row],[Days since on Ops Dte]]</f>
        <v>5.8790496760259181</v>
      </c>
      <c r="P779" s="1">
        <f ca="1">INT((TODAY()-H779)/365)</f>
        <v>3</v>
      </c>
      <c r="Q779" s="1" t="s">
        <v>83</v>
      </c>
    </row>
    <row r="780" spans="1:17" x14ac:dyDescent="0.2">
      <c r="A780" s="1" t="s">
        <v>2</v>
      </c>
      <c r="B780" s="1" t="s">
        <v>21</v>
      </c>
      <c r="C780" s="1">
        <v>221</v>
      </c>
      <c r="D780" s="1">
        <v>221</v>
      </c>
      <c r="E780" s="1" t="s">
        <v>2</v>
      </c>
      <c r="F780" s="1" t="s">
        <v>23</v>
      </c>
      <c r="G780" s="1">
        <v>8114</v>
      </c>
      <c r="H780" s="2">
        <v>43612</v>
      </c>
      <c r="I780" s="2">
        <v>43622</v>
      </c>
      <c r="J780" s="3">
        <v>3892</v>
      </c>
      <c r="K780" s="3">
        <v>8473</v>
      </c>
      <c r="L780" s="2">
        <v>44987</v>
      </c>
      <c r="M780" s="1">
        <f>Table1[[#This Row],[Pull Dte]]-Table1[[#This Row],[Mfg Dte]]</f>
        <v>1375</v>
      </c>
      <c r="N780" s="7">
        <f>Table1[[#This Row],[Ac Tot Cyc Num]]/Table1[[#This Row],[Days since on Ops Dte]]</f>
        <v>2.8305454545454545</v>
      </c>
      <c r="O780" s="7">
        <f>Table1[[#This Row],[Ac Tot Tme Num]]/Table1[[#This Row],[Days since on Ops Dte]]</f>
        <v>6.1621818181818178</v>
      </c>
      <c r="P780" s="1">
        <f ca="1">INT((TODAY()-H780)/365)</f>
        <v>3</v>
      </c>
      <c r="Q780" s="1" t="s">
        <v>83</v>
      </c>
    </row>
    <row r="781" spans="1:17" x14ac:dyDescent="0.2">
      <c r="A781" s="1" t="s">
        <v>2</v>
      </c>
      <c r="B781" s="1" t="s">
        <v>21</v>
      </c>
      <c r="C781" s="1">
        <v>221</v>
      </c>
      <c r="D781" s="1">
        <v>221</v>
      </c>
      <c r="E781" s="1" t="s">
        <v>2</v>
      </c>
      <c r="F781" s="1" t="s">
        <v>23</v>
      </c>
      <c r="G781" s="1">
        <v>8115</v>
      </c>
      <c r="H781" s="2">
        <v>43629</v>
      </c>
      <c r="I781" s="2">
        <v>43642</v>
      </c>
      <c r="J781" s="3">
        <v>4350</v>
      </c>
      <c r="K781" s="3">
        <v>9226</v>
      </c>
      <c r="L781" s="2">
        <v>44987</v>
      </c>
      <c r="M781" s="1">
        <f>Table1[[#This Row],[Pull Dte]]-Table1[[#This Row],[Mfg Dte]]</f>
        <v>1358</v>
      </c>
      <c r="N781" s="7">
        <f>Table1[[#This Row],[Ac Tot Cyc Num]]/Table1[[#This Row],[Days since on Ops Dte]]</f>
        <v>3.2032400589101622</v>
      </c>
      <c r="O781" s="7">
        <f>Table1[[#This Row],[Ac Tot Tme Num]]/Table1[[#This Row],[Days since on Ops Dte]]</f>
        <v>6.7938144329896906</v>
      </c>
      <c r="P781" s="1">
        <f ca="1">INT((TODAY()-H781)/365)</f>
        <v>3</v>
      </c>
      <c r="Q781" s="1" t="s">
        <v>83</v>
      </c>
    </row>
    <row r="782" spans="1:17" x14ac:dyDescent="0.2">
      <c r="A782" s="1" t="s">
        <v>2</v>
      </c>
      <c r="B782" s="1" t="s">
        <v>21</v>
      </c>
      <c r="C782" s="1">
        <v>221</v>
      </c>
      <c r="D782" s="1">
        <v>221</v>
      </c>
      <c r="E782" s="1" t="s">
        <v>2</v>
      </c>
      <c r="F782" s="1" t="s">
        <v>23</v>
      </c>
      <c r="G782" s="1">
        <v>8116</v>
      </c>
      <c r="H782" s="2">
        <v>43633</v>
      </c>
      <c r="I782" s="2">
        <v>43642</v>
      </c>
      <c r="J782" s="3">
        <v>4534</v>
      </c>
      <c r="K782" s="3">
        <v>9725</v>
      </c>
      <c r="L782" s="2">
        <v>44987</v>
      </c>
      <c r="M782" s="1">
        <f>Table1[[#This Row],[Pull Dte]]-Table1[[#This Row],[Mfg Dte]]</f>
        <v>1354</v>
      </c>
      <c r="N782" s="7">
        <f>Table1[[#This Row],[Ac Tot Cyc Num]]/Table1[[#This Row],[Days since on Ops Dte]]</f>
        <v>3.3485967503692762</v>
      </c>
      <c r="O782" s="7">
        <f>Table1[[#This Row],[Ac Tot Tme Num]]/Table1[[#This Row],[Days since on Ops Dte]]</f>
        <v>7.1824224519940918</v>
      </c>
      <c r="P782" s="1">
        <f ca="1">INT((TODAY()-H782)/365)</f>
        <v>3</v>
      </c>
      <c r="Q782" s="1" t="s">
        <v>83</v>
      </c>
    </row>
    <row r="783" spans="1:17" x14ac:dyDescent="0.2">
      <c r="A783" s="1" t="s">
        <v>2</v>
      </c>
      <c r="B783" s="1" t="s">
        <v>21</v>
      </c>
      <c r="C783" s="1">
        <v>221</v>
      </c>
      <c r="D783" s="1">
        <v>221</v>
      </c>
      <c r="E783" s="1" t="s">
        <v>2</v>
      </c>
      <c r="F783" s="1" t="s">
        <v>23</v>
      </c>
      <c r="G783" s="1">
        <v>8117</v>
      </c>
      <c r="H783" s="2">
        <v>43639</v>
      </c>
      <c r="I783" s="2">
        <v>43648</v>
      </c>
      <c r="J783" s="3">
        <v>4066</v>
      </c>
      <c r="K783" s="3">
        <v>8852</v>
      </c>
      <c r="L783" s="2">
        <v>44987</v>
      </c>
      <c r="M783" s="1">
        <f>Table1[[#This Row],[Pull Dte]]-Table1[[#This Row],[Mfg Dte]]</f>
        <v>1348</v>
      </c>
      <c r="N783" s="7">
        <f>Table1[[#This Row],[Ac Tot Cyc Num]]/Table1[[#This Row],[Days since on Ops Dte]]</f>
        <v>3.0163204747774479</v>
      </c>
      <c r="O783" s="7">
        <f>Table1[[#This Row],[Ac Tot Tme Num]]/Table1[[#This Row],[Days since on Ops Dte]]</f>
        <v>6.5667655786350148</v>
      </c>
      <c r="P783" s="1">
        <f ca="1">INT((TODAY()-H783)/365)</f>
        <v>3</v>
      </c>
      <c r="Q783" s="1" t="s">
        <v>83</v>
      </c>
    </row>
    <row r="784" spans="1:17" x14ac:dyDescent="0.2">
      <c r="A784" s="1" t="s">
        <v>2</v>
      </c>
      <c r="B784" s="1" t="s">
        <v>21</v>
      </c>
      <c r="C784" s="1">
        <v>221</v>
      </c>
      <c r="D784" s="1">
        <v>221</v>
      </c>
      <c r="E784" s="1" t="s">
        <v>2</v>
      </c>
      <c r="F784" s="1" t="s">
        <v>23</v>
      </c>
      <c r="G784" s="1">
        <v>8118</v>
      </c>
      <c r="H784" s="2">
        <v>43642</v>
      </c>
      <c r="I784" s="2">
        <v>43655</v>
      </c>
      <c r="J784" s="3">
        <v>4401</v>
      </c>
      <c r="K784" s="3">
        <v>9596</v>
      </c>
      <c r="L784" s="2">
        <v>44987</v>
      </c>
      <c r="M784" s="1">
        <f>Table1[[#This Row],[Pull Dte]]-Table1[[#This Row],[Mfg Dte]]</f>
        <v>1345</v>
      </c>
      <c r="N784" s="7">
        <f>Table1[[#This Row],[Ac Tot Cyc Num]]/Table1[[#This Row],[Days since on Ops Dte]]</f>
        <v>3.2721189591078068</v>
      </c>
      <c r="O784" s="7">
        <f>Table1[[#This Row],[Ac Tot Tme Num]]/Table1[[#This Row],[Days since on Ops Dte]]</f>
        <v>7.1345724907063195</v>
      </c>
      <c r="P784" s="1">
        <f ca="1">INT((TODAY()-H784)/365)</f>
        <v>3</v>
      </c>
      <c r="Q784" s="1" t="s">
        <v>83</v>
      </c>
    </row>
    <row r="785" spans="1:17" x14ac:dyDescent="0.2">
      <c r="A785" s="1" t="s">
        <v>2</v>
      </c>
      <c r="B785" s="1" t="s">
        <v>21</v>
      </c>
      <c r="C785" s="1">
        <v>221</v>
      </c>
      <c r="D785" s="1">
        <v>221</v>
      </c>
      <c r="E785" s="1" t="s">
        <v>2</v>
      </c>
      <c r="F785" s="1" t="s">
        <v>23</v>
      </c>
      <c r="G785" s="1">
        <v>8119</v>
      </c>
      <c r="H785" s="2">
        <v>43654</v>
      </c>
      <c r="I785" s="2">
        <v>43664</v>
      </c>
      <c r="J785" s="3">
        <v>4343</v>
      </c>
      <c r="K785" s="3">
        <v>9318</v>
      </c>
      <c r="L785" s="2">
        <v>44987</v>
      </c>
      <c r="M785" s="1">
        <f>Table1[[#This Row],[Pull Dte]]-Table1[[#This Row],[Mfg Dte]]</f>
        <v>1333</v>
      </c>
      <c r="N785" s="7">
        <f>Table1[[#This Row],[Ac Tot Cyc Num]]/Table1[[#This Row],[Days since on Ops Dte]]</f>
        <v>3.2580645161290325</v>
      </c>
      <c r="O785" s="7">
        <f>Table1[[#This Row],[Ac Tot Tme Num]]/Table1[[#This Row],[Days since on Ops Dte]]</f>
        <v>6.9902475618904729</v>
      </c>
      <c r="P785" s="1">
        <f ca="1">INT((TODAY()-H785)/365)</f>
        <v>3</v>
      </c>
      <c r="Q785" s="1" t="s">
        <v>83</v>
      </c>
    </row>
    <row r="786" spans="1:17" x14ac:dyDescent="0.2">
      <c r="A786" s="1" t="s">
        <v>2</v>
      </c>
      <c r="B786" s="1" t="s">
        <v>21</v>
      </c>
      <c r="C786" s="1">
        <v>221</v>
      </c>
      <c r="D786" s="1">
        <v>221</v>
      </c>
      <c r="E786" s="1" t="s">
        <v>2</v>
      </c>
      <c r="F786" s="1" t="s">
        <v>23</v>
      </c>
      <c r="G786" s="1">
        <v>8120</v>
      </c>
      <c r="H786" s="2">
        <v>43664</v>
      </c>
      <c r="I786" s="2">
        <v>43677</v>
      </c>
      <c r="J786" s="3">
        <v>4233</v>
      </c>
      <c r="K786" s="3">
        <v>9016</v>
      </c>
      <c r="L786" s="2">
        <v>44987</v>
      </c>
      <c r="M786" s="1">
        <f>Table1[[#This Row],[Pull Dte]]-Table1[[#This Row],[Mfg Dte]]</f>
        <v>1323</v>
      </c>
      <c r="N786" s="7">
        <f>Table1[[#This Row],[Ac Tot Cyc Num]]/Table1[[#This Row],[Days since on Ops Dte]]</f>
        <v>3.1995464852607709</v>
      </c>
      <c r="O786" s="7">
        <f>Table1[[#This Row],[Ac Tot Tme Num]]/Table1[[#This Row],[Days since on Ops Dte]]</f>
        <v>6.8148148148148149</v>
      </c>
      <c r="P786" s="1">
        <f ca="1">INT((TODAY()-H786)/365)</f>
        <v>3</v>
      </c>
      <c r="Q786" s="1" t="s">
        <v>83</v>
      </c>
    </row>
    <row r="787" spans="1:17" x14ac:dyDescent="0.2">
      <c r="A787" s="1" t="s">
        <v>2</v>
      </c>
      <c r="B787" s="1" t="s">
        <v>21</v>
      </c>
      <c r="C787" s="1">
        <v>221</v>
      </c>
      <c r="D787" s="1">
        <v>221</v>
      </c>
      <c r="E787" s="1" t="s">
        <v>2</v>
      </c>
      <c r="F787" s="1" t="s">
        <v>23</v>
      </c>
      <c r="G787" s="1">
        <v>8121</v>
      </c>
      <c r="H787" s="2">
        <v>43677</v>
      </c>
      <c r="I787" s="2">
        <v>43692</v>
      </c>
      <c r="J787" s="3">
        <v>4264</v>
      </c>
      <c r="K787" s="3">
        <v>9353</v>
      </c>
      <c r="L787" s="2">
        <v>44987</v>
      </c>
      <c r="M787" s="1">
        <f>Table1[[#This Row],[Pull Dte]]-Table1[[#This Row],[Mfg Dte]]</f>
        <v>1310</v>
      </c>
      <c r="N787" s="7">
        <f>Table1[[#This Row],[Ac Tot Cyc Num]]/Table1[[#This Row],[Days since on Ops Dte]]</f>
        <v>3.2549618320610687</v>
      </c>
      <c r="O787" s="7">
        <f>Table1[[#This Row],[Ac Tot Tme Num]]/Table1[[#This Row],[Days since on Ops Dte]]</f>
        <v>7.1396946564885493</v>
      </c>
      <c r="P787" s="1">
        <f ca="1">INT((TODAY()-H787)/365)</f>
        <v>3</v>
      </c>
      <c r="Q787" s="1" t="s">
        <v>83</v>
      </c>
    </row>
    <row r="788" spans="1:17" x14ac:dyDescent="0.2">
      <c r="A788" s="1" t="s">
        <v>2</v>
      </c>
      <c r="B788" s="1" t="s">
        <v>21</v>
      </c>
      <c r="C788" s="1">
        <v>221</v>
      </c>
      <c r="D788" s="1">
        <v>221</v>
      </c>
      <c r="E788" s="1" t="s">
        <v>2</v>
      </c>
      <c r="F788" s="1" t="s">
        <v>23</v>
      </c>
      <c r="G788" s="1">
        <v>8122</v>
      </c>
      <c r="H788" s="2">
        <v>43704</v>
      </c>
      <c r="I788" s="2">
        <v>43714</v>
      </c>
      <c r="J788" s="3">
        <v>3582</v>
      </c>
      <c r="K788" s="3">
        <v>7725</v>
      </c>
      <c r="L788" s="2">
        <v>44987</v>
      </c>
      <c r="M788" s="1">
        <f>Table1[[#This Row],[Pull Dte]]-Table1[[#This Row],[Mfg Dte]]</f>
        <v>1283</v>
      </c>
      <c r="N788" s="7">
        <f>Table1[[#This Row],[Ac Tot Cyc Num]]/Table1[[#This Row],[Days since on Ops Dte]]</f>
        <v>2.7918939984411537</v>
      </c>
      <c r="O788" s="7">
        <f>Table1[[#This Row],[Ac Tot Tme Num]]/Table1[[#This Row],[Days since on Ops Dte]]</f>
        <v>6.0210444271239281</v>
      </c>
      <c r="P788" s="1">
        <f ca="1">INT((TODAY()-H788)/365)</f>
        <v>3</v>
      </c>
      <c r="Q788" s="1" t="s">
        <v>83</v>
      </c>
    </row>
    <row r="789" spans="1:17" x14ac:dyDescent="0.2">
      <c r="A789" s="1" t="s">
        <v>2</v>
      </c>
      <c r="B789" s="1" t="s">
        <v>21</v>
      </c>
      <c r="C789" s="1">
        <v>221</v>
      </c>
      <c r="D789" s="1">
        <v>221</v>
      </c>
      <c r="E789" s="1" t="s">
        <v>2</v>
      </c>
      <c r="F789" s="1" t="s">
        <v>23</v>
      </c>
      <c r="G789" s="1">
        <v>8123</v>
      </c>
      <c r="H789" s="2">
        <v>43720</v>
      </c>
      <c r="I789" s="2">
        <v>43732</v>
      </c>
      <c r="J789" s="3">
        <v>3958</v>
      </c>
      <c r="K789" s="3">
        <v>8559</v>
      </c>
      <c r="L789" s="2">
        <v>44987</v>
      </c>
      <c r="M789" s="1">
        <f>Table1[[#This Row],[Pull Dte]]-Table1[[#This Row],[Mfg Dte]]</f>
        <v>1267</v>
      </c>
      <c r="N789" s="7">
        <f>Table1[[#This Row],[Ac Tot Cyc Num]]/Table1[[#This Row],[Days since on Ops Dte]]</f>
        <v>3.1239147592738754</v>
      </c>
      <c r="O789" s="7">
        <f>Table1[[#This Row],[Ac Tot Tme Num]]/Table1[[#This Row],[Days since on Ops Dte]]</f>
        <v>6.7553275453827943</v>
      </c>
      <c r="P789" s="1">
        <f ca="1">INT((TODAY()-H789)/365)</f>
        <v>3</v>
      </c>
      <c r="Q789" s="1" t="s">
        <v>83</v>
      </c>
    </row>
    <row r="790" spans="1:17" x14ac:dyDescent="0.2">
      <c r="A790" s="1" t="s">
        <v>2</v>
      </c>
      <c r="B790" s="1" t="s">
        <v>21</v>
      </c>
      <c r="C790" s="1">
        <v>221</v>
      </c>
      <c r="D790" s="1">
        <v>221</v>
      </c>
      <c r="E790" s="1" t="s">
        <v>2</v>
      </c>
      <c r="F790" s="1" t="s">
        <v>23</v>
      </c>
      <c r="G790" s="1">
        <v>8124</v>
      </c>
      <c r="H790" s="2">
        <v>43728</v>
      </c>
      <c r="I790" s="2">
        <v>43739</v>
      </c>
      <c r="J790" s="3">
        <v>3807</v>
      </c>
      <c r="K790" s="3">
        <v>8320</v>
      </c>
      <c r="L790" s="2">
        <v>44987</v>
      </c>
      <c r="M790" s="1">
        <f>Table1[[#This Row],[Pull Dte]]-Table1[[#This Row],[Mfg Dte]]</f>
        <v>1259</v>
      </c>
      <c r="N790" s="7">
        <f>Table1[[#This Row],[Ac Tot Cyc Num]]/Table1[[#This Row],[Days since on Ops Dte]]</f>
        <v>3.023828435266084</v>
      </c>
      <c r="O790" s="7">
        <f>Table1[[#This Row],[Ac Tot Tme Num]]/Table1[[#This Row],[Days since on Ops Dte]]</f>
        <v>6.608419380460683</v>
      </c>
      <c r="P790" s="1">
        <f ca="1">INT((TODAY()-H790)/365)</f>
        <v>3</v>
      </c>
      <c r="Q790" s="1" t="s">
        <v>83</v>
      </c>
    </row>
    <row r="791" spans="1:17" x14ac:dyDescent="0.2">
      <c r="A791" s="1" t="s">
        <v>2</v>
      </c>
      <c r="B791" s="1" t="s">
        <v>21</v>
      </c>
      <c r="C791" s="1">
        <v>221</v>
      </c>
      <c r="D791" s="1">
        <v>221</v>
      </c>
      <c r="E791" s="1" t="s">
        <v>2</v>
      </c>
      <c r="F791" s="1" t="s">
        <v>23</v>
      </c>
      <c r="G791" s="1">
        <v>8125</v>
      </c>
      <c r="H791" s="2">
        <v>43734</v>
      </c>
      <c r="I791" s="2">
        <v>43746</v>
      </c>
      <c r="J791" s="3">
        <v>3979</v>
      </c>
      <c r="K791" s="3">
        <v>8621</v>
      </c>
      <c r="L791" s="2">
        <v>44987</v>
      </c>
      <c r="M791" s="1">
        <f>Table1[[#This Row],[Pull Dte]]-Table1[[#This Row],[Mfg Dte]]</f>
        <v>1253</v>
      </c>
      <c r="N791" s="7">
        <f>Table1[[#This Row],[Ac Tot Cyc Num]]/Table1[[#This Row],[Days since on Ops Dte]]</f>
        <v>3.1755786113328011</v>
      </c>
      <c r="O791" s="7">
        <f>Table1[[#This Row],[Ac Tot Tme Num]]/Table1[[#This Row],[Days since on Ops Dte]]</f>
        <v>6.880287310454908</v>
      </c>
      <c r="P791" s="1">
        <f ca="1">INT((TODAY()-H791)/365)</f>
        <v>3</v>
      </c>
      <c r="Q791" s="1" t="s">
        <v>83</v>
      </c>
    </row>
    <row r="792" spans="1:17" x14ac:dyDescent="0.2">
      <c r="A792" s="1" t="s">
        <v>2</v>
      </c>
      <c r="B792" s="1" t="s">
        <v>21</v>
      </c>
      <c r="C792" s="1">
        <v>221</v>
      </c>
      <c r="D792" s="1">
        <v>221</v>
      </c>
      <c r="E792" s="1" t="s">
        <v>2</v>
      </c>
      <c r="F792" s="1" t="s">
        <v>23</v>
      </c>
      <c r="G792" s="1">
        <v>8126</v>
      </c>
      <c r="H792" s="2">
        <v>43745</v>
      </c>
      <c r="I792" s="2">
        <v>43755</v>
      </c>
      <c r="J792" s="3">
        <v>4047</v>
      </c>
      <c r="K792" s="3">
        <v>8648</v>
      </c>
      <c r="L792" s="2">
        <v>44987</v>
      </c>
      <c r="M792" s="1">
        <f>Table1[[#This Row],[Pull Dte]]-Table1[[#This Row],[Mfg Dte]]</f>
        <v>1242</v>
      </c>
      <c r="N792" s="7">
        <f>Table1[[#This Row],[Ac Tot Cyc Num]]/Table1[[#This Row],[Days since on Ops Dte]]</f>
        <v>3.2584541062801931</v>
      </c>
      <c r="O792" s="7">
        <f>Table1[[#This Row],[Ac Tot Tme Num]]/Table1[[#This Row],[Days since on Ops Dte]]</f>
        <v>6.9629629629629628</v>
      </c>
      <c r="P792" s="1">
        <f ca="1">INT((TODAY()-H792)/365)</f>
        <v>3</v>
      </c>
      <c r="Q792" s="1" t="s">
        <v>83</v>
      </c>
    </row>
    <row r="793" spans="1:17" x14ac:dyDescent="0.2">
      <c r="A793" s="1" t="s">
        <v>2</v>
      </c>
      <c r="B793" s="1" t="s">
        <v>21</v>
      </c>
      <c r="C793" s="1">
        <v>221</v>
      </c>
      <c r="D793" s="1">
        <v>221</v>
      </c>
      <c r="E793" s="1" t="s">
        <v>2</v>
      </c>
      <c r="F793" s="1" t="s">
        <v>23</v>
      </c>
      <c r="G793" s="1">
        <v>8127</v>
      </c>
      <c r="H793" s="2">
        <v>43764</v>
      </c>
      <c r="I793" s="2">
        <v>43776</v>
      </c>
      <c r="J793" s="3">
        <v>3932</v>
      </c>
      <c r="K793" s="3">
        <v>8573</v>
      </c>
      <c r="L793" s="2">
        <v>44987</v>
      </c>
      <c r="M793" s="1">
        <f>Table1[[#This Row],[Pull Dte]]-Table1[[#This Row],[Mfg Dte]]</f>
        <v>1223</v>
      </c>
      <c r="N793" s="7">
        <f>Table1[[#This Row],[Ac Tot Cyc Num]]/Table1[[#This Row],[Days since on Ops Dte]]</f>
        <v>3.2150449713818481</v>
      </c>
      <c r="O793" s="7">
        <f>Table1[[#This Row],[Ac Tot Tme Num]]/Table1[[#This Row],[Days since on Ops Dte]]</f>
        <v>7.0098119378577266</v>
      </c>
      <c r="P793" s="1">
        <f ca="1">INT((TODAY()-H793)/365)</f>
        <v>3</v>
      </c>
      <c r="Q793" s="1" t="s">
        <v>83</v>
      </c>
    </row>
    <row r="794" spans="1:17" x14ac:dyDescent="0.2">
      <c r="A794" s="1" t="s">
        <v>2</v>
      </c>
      <c r="B794" s="1" t="s">
        <v>21</v>
      </c>
      <c r="C794" s="1">
        <v>221</v>
      </c>
      <c r="D794" s="1">
        <v>221</v>
      </c>
      <c r="E794" s="1" t="s">
        <v>2</v>
      </c>
      <c r="F794" s="1" t="s">
        <v>23</v>
      </c>
      <c r="G794" s="1">
        <v>8128</v>
      </c>
      <c r="H794" s="2">
        <v>43786</v>
      </c>
      <c r="I794" s="2">
        <v>43796</v>
      </c>
      <c r="J794" s="3">
        <v>2804</v>
      </c>
      <c r="K794" s="3">
        <v>6057</v>
      </c>
      <c r="L794" s="2">
        <v>44987</v>
      </c>
      <c r="M794" s="1">
        <f>Table1[[#This Row],[Pull Dte]]-Table1[[#This Row],[Mfg Dte]]</f>
        <v>1201</v>
      </c>
      <c r="N794" s="7">
        <f>Table1[[#This Row],[Ac Tot Cyc Num]]/Table1[[#This Row],[Days since on Ops Dte]]</f>
        <v>2.3347210657785178</v>
      </c>
      <c r="O794" s="7">
        <f>Table1[[#This Row],[Ac Tot Tme Num]]/Table1[[#This Row],[Days since on Ops Dte]]</f>
        <v>5.0432972522897588</v>
      </c>
      <c r="P794" s="1">
        <f ca="1">INT((TODAY()-H794)/365)</f>
        <v>3</v>
      </c>
      <c r="Q794" s="1" t="s">
        <v>83</v>
      </c>
    </row>
    <row r="795" spans="1:17" x14ac:dyDescent="0.2">
      <c r="A795" s="1" t="s">
        <v>2</v>
      </c>
      <c r="B795" s="1" t="s">
        <v>21</v>
      </c>
      <c r="C795" s="1">
        <v>221</v>
      </c>
      <c r="D795" s="1">
        <v>221</v>
      </c>
      <c r="E795" s="1" t="s">
        <v>2</v>
      </c>
      <c r="F795" s="1" t="s">
        <v>23</v>
      </c>
      <c r="G795" s="1">
        <v>8129</v>
      </c>
      <c r="H795" s="2">
        <v>43850</v>
      </c>
      <c r="I795" s="2">
        <v>43862</v>
      </c>
      <c r="J795" s="3">
        <v>3455</v>
      </c>
      <c r="K795" s="3">
        <v>7450</v>
      </c>
      <c r="L795" s="2">
        <v>44987</v>
      </c>
      <c r="M795" s="1">
        <f>Table1[[#This Row],[Pull Dte]]-Table1[[#This Row],[Mfg Dte]]</f>
        <v>1137</v>
      </c>
      <c r="N795" s="7">
        <f>Table1[[#This Row],[Ac Tot Cyc Num]]/Table1[[#This Row],[Days since on Ops Dte]]</f>
        <v>3.0386983289357961</v>
      </c>
      <c r="O795" s="7">
        <f>Table1[[#This Row],[Ac Tot Tme Num]]/Table1[[#This Row],[Days since on Ops Dte]]</f>
        <v>6.5523306948109061</v>
      </c>
      <c r="P795" s="1">
        <f ca="1">INT((TODAY()-H795)/365)</f>
        <v>3</v>
      </c>
      <c r="Q795" s="1" t="s">
        <v>83</v>
      </c>
    </row>
    <row r="796" spans="1:17" x14ac:dyDescent="0.2">
      <c r="A796" s="1" t="s">
        <v>2</v>
      </c>
      <c r="B796" s="1" t="s">
        <v>21</v>
      </c>
      <c r="C796" s="1">
        <v>221</v>
      </c>
      <c r="D796" s="1">
        <v>221</v>
      </c>
      <c r="E796" s="1" t="s">
        <v>2</v>
      </c>
      <c r="F796" s="1" t="s">
        <v>23</v>
      </c>
      <c r="G796" s="1">
        <v>8130</v>
      </c>
      <c r="H796" s="2">
        <v>43887</v>
      </c>
      <c r="I796" s="2">
        <v>43899</v>
      </c>
      <c r="J796" s="3">
        <v>3495</v>
      </c>
      <c r="K796" s="3">
        <v>7519</v>
      </c>
      <c r="L796" s="2">
        <v>44987</v>
      </c>
      <c r="M796" s="1">
        <f>Table1[[#This Row],[Pull Dte]]-Table1[[#This Row],[Mfg Dte]]</f>
        <v>1100</v>
      </c>
      <c r="N796" s="7">
        <f>Table1[[#This Row],[Ac Tot Cyc Num]]/Table1[[#This Row],[Days since on Ops Dte]]</f>
        <v>3.1772727272727272</v>
      </c>
      <c r="O796" s="7">
        <f>Table1[[#This Row],[Ac Tot Tme Num]]/Table1[[#This Row],[Days since on Ops Dte]]</f>
        <v>6.8354545454545459</v>
      </c>
      <c r="P796" s="1">
        <f ca="1">INT((TODAY()-H796)/365)</f>
        <v>3</v>
      </c>
      <c r="Q796" s="1" t="s">
        <v>83</v>
      </c>
    </row>
    <row r="797" spans="1:17" x14ac:dyDescent="0.2">
      <c r="A797" s="1" t="s">
        <v>2</v>
      </c>
      <c r="B797" s="1" t="s">
        <v>21</v>
      </c>
      <c r="C797" s="1">
        <v>221</v>
      </c>
      <c r="D797" s="1">
        <v>221</v>
      </c>
      <c r="E797" s="1" t="s">
        <v>2</v>
      </c>
      <c r="F797" s="1" t="s">
        <v>23</v>
      </c>
      <c r="G797" s="1">
        <v>8131</v>
      </c>
      <c r="H797" s="2">
        <v>43890</v>
      </c>
      <c r="I797" s="2">
        <v>43903</v>
      </c>
      <c r="J797" s="3">
        <v>3459</v>
      </c>
      <c r="K797" s="3">
        <v>7653</v>
      </c>
      <c r="L797" s="2">
        <v>44987</v>
      </c>
      <c r="M797" s="1">
        <f>Table1[[#This Row],[Pull Dte]]-Table1[[#This Row],[Mfg Dte]]</f>
        <v>1097</v>
      </c>
      <c r="N797" s="7">
        <f>Table1[[#This Row],[Ac Tot Cyc Num]]/Table1[[#This Row],[Days since on Ops Dte]]</f>
        <v>3.153144940747493</v>
      </c>
      <c r="O797" s="7">
        <f>Table1[[#This Row],[Ac Tot Tme Num]]/Table1[[#This Row],[Days since on Ops Dte]]</f>
        <v>6.9762989972652685</v>
      </c>
      <c r="P797" s="1">
        <f ca="1">INT((TODAY()-H797)/365)</f>
        <v>3</v>
      </c>
      <c r="Q797" s="1" t="s">
        <v>83</v>
      </c>
    </row>
    <row r="798" spans="1:17" x14ac:dyDescent="0.2">
      <c r="A798" s="1" t="s">
        <v>2</v>
      </c>
      <c r="B798" s="1" t="s">
        <v>21</v>
      </c>
      <c r="C798" s="1">
        <v>221</v>
      </c>
      <c r="D798" s="1">
        <v>221</v>
      </c>
      <c r="E798" s="1" t="s">
        <v>2</v>
      </c>
      <c r="F798" s="1" t="s">
        <v>23</v>
      </c>
      <c r="G798" s="1">
        <v>8132</v>
      </c>
      <c r="H798" s="2">
        <v>43902</v>
      </c>
      <c r="I798" s="2">
        <v>44126</v>
      </c>
      <c r="J798" s="3">
        <v>2919</v>
      </c>
      <c r="K798" s="3">
        <v>6332</v>
      </c>
      <c r="L798" s="2">
        <v>44987</v>
      </c>
      <c r="M798" s="1">
        <f>Table1[[#This Row],[Pull Dte]]-Table1[[#This Row],[Mfg Dte]]</f>
        <v>1085</v>
      </c>
      <c r="N798" s="7">
        <f>Table1[[#This Row],[Ac Tot Cyc Num]]/Table1[[#This Row],[Days since on Ops Dte]]</f>
        <v>2.6903225806451614</v>
      </c>
      <c r="O798" s="7">
        <f>Table1[[#This Row],[Ac Tot Tme Num]]/Table1[[#This Row],[Days since on Ops Dte]]</f>
        <v>5.8359447004608294</v>
      </c>
      <c r="P798" s="1">
        <f ca="1">INT((TODAY()-H798)/365)</f>
        <v>3</v>
      </c>
      <c r="Q798" s="1" t="s">
        <v>83</v>
      </c>
    </row>
    <row r="799" spans="1:17" x14ac:dyDescent="0.2">
      <c r="A799" s="1" t="s">
        <v>2</v>
      </c>
      <c r="B799" s="1" t="s">
        <v>21</v>
      </c>
      <c r="C799" s="1">
        <v>221</v>
      </c>
      <c r="D799" s="1">
        <v>221</v>
      </c>
      <c r="E799" s="1" t="s">
        <v>2</v>
      </c>
      <c r="F799" s="1" t="s">
        <v>23</v>
      </c>
      <c r="G799" s="1">
        <v>8133</v>
      </c>
      <c r="H799" s="2">
        <v>43901</v>
      </c>
      <c r="I799" s="2">
        <v>44127</v>
      </c>
      <c r="J799" s="3">
        <v>2955</v>
      </c>
      <c r="K799" s="3">
        <v>6312</v>
      </c>
      <c r="L799" s="2">
        <v>44987</v>
      </c>
      <c r="M799" s="1">
        <f>Table1[[#This Row],[Pull Dte]]-Table1[[#This Row],[Mfg Dte]]</f>
        <v>1086</v>
      </c>
      <c r="N799" s="7">
        <f>Table1[[#This Row],[Ac Tot Cyc Num]]/Table1[[#This Row],[Days since on Ops Dte]]</f>
        <v>2.7209944751381214</v>
      </c>
      <c r="O799" s="7">
        <f>Table1[[#This Row],[Ac Tot Tme Num]]/Table1[[#This Row],[Days since on Ops Dte]]</f>
        <v>5.8121546961325965</v>
      </c>
      <c r="P799" s="1">
        <f ca="1">INT((TODAY()-H799)/365)</f>
        <v>3</v>
      </c>
      <c r="Q799" s="1" t="s">
        <v>83</v>
      </c>
    </row>
    <row r="800" spans="1:17" x14ac:dyDescent="0.2">
      <c r="A800" s="1" t="s">
        <v>2</v>
      </c>
      <c r="B800" s="1" t="s">
        <v>21</v>
      </c>
      <c r="C800" s="1">
        <v>221</v>
      </c>
      <c r="D800" s="1">
        <v>221</v>
      </c>
      <c r="E800" s="1" t="s">
        <v>2</v>
      </c>
      <c r="F800" s="1" t="s">
        <v>23</v>
      </c>
      <c r="G800" s="1">
        <v>8134</v>
      </c>
      <c r="H800" s="2">
        <v>43965</v>
      </c>
      <c r="I800" s="2">
        <v>44132</v>
      </c>
      <c r="J800" s="3">
        <v>2841</v>
      </c>
      <c r="K800" s="3">
        <v>6263</v>
      </c>
      <c r="L800" s="2">
        <v>44987</v>
      </c>
      <c r="M800" s="1">
        <f>Table1[[#This Row],[Pull Dte]]-Table1[[#This Row],[Mfg Dte]]</f>
        <v>1022</v>
      </c>
      <c r="N800" s="7">
        <f>Table1[[#This Row],[Ac Tot Cyc Num]]/Table1[[#This Row],[Days since on Ops Dte]]</f>
        <v>2.7798434442270059</v>
      </c>
      <c r="O800" s="7">
        <f>Table1[[#This Row],[Ac Tot Tme Num]]/Table1[[#This Row],[Days since on Ops Dte]]</f>
        <v>6.1281800391389432</v>
      </c>
      <c r="P800" s="1">
        <f ca="1">INT((TODAY()-H800)/365)</f>
        <v>2</v>
      </c>
      <c r="Q800" s="1" t="s">
        <v>83</v>
      </c>
    </row>
    <row r="801" spans="1:17" x14ac:dyDescent="0.2">
      <c r="A801" s="1" t="s">
        <v>2</v>
      </c>
      <c r="B801" s="1" t="s">
        <v>21</v>
      </c>
      <c r="C801" s="1">
        <v>221</v>
      </c>
      <c r="D801" s="1">
        <v>221</v>
      </c>
      <c r="E801" s="1" t="s">
        <v>2</v>
      </c>
      <c r="F801" s="1" t="s">
        <v>23</v>
      </c>
      <c r="G801" s="1">
        <v>8135</v>
      </c>
      <c r="H801" s="2">
        <v>44018</v>
      </c>
      <c r="I801" s="2">
        <v>44132</v>
      </c>
      <c r="J801" s="3">
        <v>2990</v>
      </c>
      <c r="K801" s="3">
        <v>6432</v>
      </c>
      <c r="L801" s="2">
        <v>44987</v>
      </c>
      <c r="M801" s="1">
        <f>Table1[[#This Row],[Pull Dte]]-Table1[[#This Row],[Mfg Dte]]</f>
        <v>969</v>
      </c>
      <c r="N801" s="7">
        <f>Table1[[#This Row],[Ac Tot Cyc Num]]/Table1[[#This Row],[Days since on Ops Dte]]</f>
        <v>3.0856553147574819</v>
      </c>
      <c r="O801" s="7">
        <f>Table1[[#This Row],[Ac Tot Tme Num]]/Table1[[#This Row],[Days since on Ops Dte]]</f>
        <v>6.6377708978328176</v>
      </c>
      <c r="P801" s="1">
        <f ca="1">INT((TODAY()-H801)/365)</f>
        <v>2</v>
      </c>
      <c r="Q801" s="1" t="s">
        <v>83</v>
      </c>
    </row>
    <row r="802" spans="1:17" x14ac:dyDescent="0.2">
      <c r="A802" s="1" t="s">
        <v>2</v>
      </c>
      <c r="B802" s="1" t="s">
        <v>21</v>
      </c>
      <c r="C802" s="1">
        <v>221</v>
      </c>
      <c r="D802" s="1">
        <v>221</v>
      </c>
      <c r="E802" s="1" t="s">
        <v>2</v>
      </c>
      <c r="F802" s="1" t="s">
        <v>23</v>
      </c>
      <c r="G802" s="1">
        <v>8136</v>
      </c>
      <c r="H802" s="2">
        <v>44057</v>
      </c>
      <c r="I802" s="2">
        <v>44133</v>
      </c>
      <c r="J802" s="3">
        <v>2899</v>
      </c>
      <c r="K802" s="3">
        <v>6407</v>
      </c>
      <c r="L802" s="2">
        <v>44987</v>
      </c>
      <c r="M802" s="1">
        <f>Table1[[#This Row],[Pull Dte]]-Table1[[#This Row],[Mfg Dte]]</f>
        <v>930</v>
      </c>
      <c r="N802" s="7">
        <f>Table1[[#This Row],[Ac Tot Cyc Num]]/Table1[[#This Row],[Days since on Ops Dte]]</f>
        <v>3.1172043010752688</v>
      </c>
      <c r="O802" s="7">
        <f>Table1[[#This Row],[Ac Tot Tme Num]]/Table1[[#This Row],[Days since on Ops Dte]]</f>
        <v>6.8892473118279574</v>
      </c>
      <c r="P802" s="1">
        <f ca="1">INT((TODAY()-H802)/365)</f>
        <v>2</v>
      </c>
      <c r="Q802" s="1" t="s">
        <v>83</v>
      </c>
    </row>
    <row r="803" spans="1:17" x14ac:dyDescent="0.2">
      <c r="A803" s="1" t="s">
        <v>2</v>
      </c>
      <c r="B803" s="1" t="s">
        <v>21</v>
      </c>
      <c r="C803" s="1">
        <v>221</v>
      </c>
      <c r="D803" s="1">
        <v>221</v>
      </c>
      <c r="E803" s="1" t="s">
        <v>2</v>
      </c>
      <c r="F803" s="1" t="s">
        <v>23</v>
      </c>
      <c r="G803" s="1">
        <v>8137</v>
      </c>
      <c r="H803" s="2">
        <v>44096</v>
      </c>
      <c r="I803" s="2">
        <v>44134</v>
      </c>
      <c r="J803" s="3">
        <v>2750</v>
      </c>
      <c r="K803" s="3">
        <v>6024</v>
      </c>
      <c r="L803" s="2">
        <v>44987</v>
      </c>
      <c r="M803" s="1">
        <f>Table1[[#This Row],[Pull Dte]]-Table1[[#This Row],[Mfg Dte]]</f>
        <v>891</v>
      </c>
      <c r="N803" s="7">
        <f>Table1[[#This Row],[Ac Tot Cyc Num]]/Table1[[#This Row],[Days since on Ops Dte]]</f>
        <v>3.0864197530864197</v>
      </c>
      <c r="O803" s="7">
        <f>Table1[[#This Row],[Ac Tot Tme Num]]/Table1[[#This Row],[Days since on Ops Dte]]</f>
        <v>6.7609427609427613</v>
      </c>
      <c r="P803" s="1">
        <f ca="1">INT((TODAY()-H803)/365)</f>
        <v>2</v>
      </c>
      <c r="Q803" s="1" t="s">
        <v>83</v>
      </c>
    </row>
    <row r="804" spans="1:17" x14ac:dyDescent="0.2">
      <c r="A804" s="1" t="s">
        <v>2</v>
      </c>
      <c r="B804" s="1" t="s">
        <v>21</v>
      </c>
      <c r="C804" s="1">
        <v>221</v>
      </c>
      <c r="D804" s="1">
        <v>221</v>
      </c>
      <c r="E804" s="1" t="s">
        <v>2</v>
      </c>
      <c r="F804" s="1" t="s">
        <v>23</v>
      </c>
      <c r="G804" s="1">
        <v>8138</v>
      </c>
      <c r="H804" s="2">
        <v>44122</v>
      </c>
      <c r="I804" s="2">
        <v>44127</v>
      </c>
      <c r="J804" s="3">
        <v>2822</v>
      </c>
      <c r="K804" s="3">
        <v>6138</v>
      </c>
      <c r="L804" s="2">
        <v>44987</v>
      </c>
      <c r="M804" s="1">
        <f>Table1[[#This Row],[Pull Dte]]-Table1[[#This Row],[Mfg Dte]]</f>
        <v>865</v>
      </c>
      <c r="N804" s="7">
        <f>Table1[[#This Row],[Ac Tot Cyc Num]]/Table1[[#This Row],[Days since on Ops Dte]]</f>
        <v>3.2624277456647399</v>
      </c>
      <c r="O804" s="7">
        <f>Table1[[#This Row],[Ac Tot Tme Num]]/Table1[[#This Row],[Days since on Ops Dte]]</f>
        <v>7.0959537572254332</v>
      </c>
      <c r="P804" s="1">
        <f ca="1">INT((TODAY()-H804)/365)</f>
        <v>2</v>
      </c>
      <c r="Q804" s="1" t="s">
        <v>83</v>
      </c>
    </row>
    <row r="805" spans="1:17" x14ac:dyDescent="0.2">
      <c r="A805" s="1" t="s">
        <v>2</v>
      </c>
      <c r="B805" s="1" t="s">
        <v>21</v>
      </c>
      <c r="C805" s="1">
        <v>221</v>
      </c>
      <c r="D805" s="1">
        <v>221</v>
      </c>
      <c r="E805" s="1" t="s">
        <v>2</v>
      </c>
      <c r="F805" s="1" t="s">
        <v>23</v>
      </c>
      <c r="G805" s="1">
        <v>8139</v>
      </c>
      <c r="H805" s="2">
        <v>44210</v>
      </c>
      <c r="I805" s="2">
        <v>44231</v>
      </c>
      <c r="J805" s="3">
        <v>2759</v>
      </c>
      <c r="K805" s="3">
        <v>5899</v>
      </c>
      <c r="L805" s="2">
        <v>44987</v>
      </c>
      <c r="M805" s="1">
        <f>Table1[[#This Row],[Pull Dte]]-Table1[[#This Row],[Mfg Dte]]</f>
        <v>777</v>
      </c>
      <c r="N805" s="7">
        <f>Table1[[#This Row],[Ac Tot Cyc Num]]/Table1[[#This Row],[Days since on Ops Dte]]</f>
        <v>3.5508365508365509</v>
      </c>
      <c r="O805" s="7">
        <f>Table1[[#This Row],[Ac Tot Tme Num]]/Table1[[#This Row],[Days since on Ops Dte]]</f>
        <v>7.5920205920205923</v>
      </c>
      <c r="P805" s="1">
        <f ca="1">INT((TODAY()-H805)/365)</f>
        <v>2</v>
      </c>
      <c r="Q805" s="1" t="s">
        <v>83</v>
      </c>
    </row>
    <row r="806" spans="1:17" x14ac:dyDescent="0.2">
      <c r="A806" s="1" t="s">
        <v>2</v>
      </c>
      <c r="B806" s="1" t="s">
        <v>21</v>
      </c>
      <c r="C806" s="1">
        <v>221</v>
      </c>
      <c r="D806" s="1">
        <v>221</v>
      </c>
      <c r="E806" s="1" t="s">
        <v>2</v>
      </c>
      <c r="F806" s="1" t="s">
        <v>23</v>
      </c>
      <c r="G806" s="1">
        <v>8140</v>
      </c>
      <c r="H806" s="2">
        <v>44188</v>
      </c>
      <c r="I806" s="2">
        <v>44225</v>
      </c>
      <c r="J806" s="3">
        <v>2580</v>
      </c>
      <c r="K806" s="3">
        <v>5714</v>
      </c>
      <c r="L806" s="2">
        <v>44987</v>
      </c>
      <c r="M806" s="1">
        <f>Table1[[#This Row],[Pull Dte]]-Table1[[#This Row],[Mfg Dte]]</f>
        <v>799</v>
      </c>
      <c r="N806" s="7">
        <f>Table1[[#This Row],[Ac Tot Cyc Num]]/Table1[[#This Row],[Days since on Ops Dte]]</f>
        <v>3.2290362953692116</v>
      </c>
      <c r="O806" s="7">
        <f>Table1[[#This Row],[Ac Tot Tme Num]]/Table1[[#This Row],[Days since on Ops Dte]]</f>
        <v>7.1514392991239051</v>
      </c>
      <c r="P806" s="1">
        <f ca="1">INT((TODAY()-H806)/365)</f>
        <v>2</v>
      </c>
      <c r="Q806" s="1" t="s">
        <v>83</v>
      </c>
    </row>
    <row r="807" spans="1:17" x14ac:dyDescent="0.2">
      <c r="A807" s="1" t="s">
        <v>2</v>
      </c>
      <c r="B807" s="1" t="s">
        <v>21</v>
      </c>
      <c r="C807" s="1">
        <v>221</v>
      </c>
      <c r="D807" s="1">
        <v>221</v>
      </c>
      <c r="E807" s="1" t="s">
        <v>2</v>
      </c>
      <c r="F807" s="1" t="s">
        <v>23</v>
      </c>
      <c r="G807" s="1">
        <v>8141</v>
      </c>
      <c r="H807" s="2">
        <v>44258</v>
      </c>
      <c r="I807" s="2">
        <v>44263</v>
      </c>
      <c r="J807" s="3">
        <v>2700</v>
      </c>
      <c r="K807" s="3">
        <v>5860</v>
      </c>
      <c r="L807" s="2">
        <v>44987</v>
      </c>
      <c r="M807" s="1">
        <f>Table1[[#This Row],[Pull Dte]]-Table1[[#This Row],[Mfg Dte]]</f>
        <v>729</v>
      </c>
      <c r="N807" s="7">
        <f>Table1[[#This Row],[Ac Tot Cyc Num]]/Table1[[#This Row],[Days since on Ops Dte]]</f>
        <v>3.7037037037037037</v>
      </c>
      <c r="O807" s="7">
        <f>Table1[[#This Row],[Ac Tot Tme Num]]/Table1[[#This Row],[Days since on Ops Dte]]</f>
        <v>8.0384087791495205</v>
      </c>
      <c r="P807" s="1">
        <f ca="1">INT((TODAY()-H807)/365)</f>
        <v>2</v>
      </c>
      <c r="Q807" s="1" t="s">
        <v>83</v>
      </c>
    </row>
    <row r="808" spans="1:17" x14ac:dyDescent="0.2">
      <c r="A808" s="1" t="s">
        <v>2</v>
      </c>
      <c r="B808" s="1" t="s">
        <v>21</v>
      </c>
      <c r="C808" s="1">
        <v>221</v>
      </c>
      <c r="D808" s="1">
        <v>221</v>
      </c>
      <c r="E808" s="1" t="s">
        <v>2</v>
      </c>
      <c r="F808" s="1" t="s">
        <v>22</v>
      </c>
      <c r="G808" s="1">
        <v>8142</v>
      </c>
      <c r="H808" s="2">
        <v>44601</v>
      </c>
      <c r="I808" s="2">
        <v>44620</v>
      </c>
      <c r="J808" s="3">
        <v>1486</v>
      </c>
      <c r="K808" s="3">
        <v>3122</v>
      </c>
      <c r="L808" s="2">
        <v>44987</v>
      </c>
      <c r="M808" s="1">
        <f>Table1[[#This Row],[Pull Dte]]-Table1[[#This Row],[Mfg Dte]]</f>
        <v>386</v>
      </c>
      <c r="N808" s="7">
        <f>Table1[[#This Row],[Ac Tot Cyc Num]]/Table1[[#This Row],[Days since on Ops Dte]]</f>
        <v>3.849740932642487</v>
      </c>
      <c r="O808" s="7">
        <f>Table1[[#This Row],[Ac Tot Tme Num]]/Table1[[#This Row],[Days since on Ops Dte]]</f>
        <v>8.0880829015544045</v>
      </c>
      <c r="P808" s="1">
        <f ca="1">INT((TODAY()-H808)/365)</f>
        <v>1</v>
      </c>
      <c r="Q808" s="1" t="s">
        <v>83</v>
      </c>
    </row>
    <row r="809" spans="1:17" x14ac:dyDescent="0.2">
      <c r="A809" s="1" t="s">
        <v>2</v>
      </c>
      <c r="B809" s="1" t="s">
        <v>21</v>
      </c>
      <c r="C809" s="1">
        <v>221</v>
      </c>
      <c r="D809" s="1">
        <v>221</v>
      </c>
      <c r="E809" s="1" t="s">
        <v>2</v>
      </c>
      <c r="F809" s="1" t="s">
        <v>22</v>
      </c>
      <c r="G809" s="1">
        <v>8143</v>
      </c>
      <c r="H809" s="2">
        <v>44585</v>
      </c>
      <c r="I809" s="2">
        <v>44602</v>
      </c>
      <c r="J809" s="3">
        <v>1476</v>
      </c>
      <c r="K809" s="3">
        <v>3313</v>
      </c>
      <c r="L809" s="2">
        <v>44987</v>
      </c>
      <c r="M809" s="1">
        <f>Table1[[#This Row],[Pull Dte]]-Table1[[#This Row],[Mfg Dte]]</f>
        <v>402</v>
      </c>
      <c r="N809" s="7">
        <f>Table1[[#This Row],[Ac Tot Cyc Num]]/Table1[[#This Row],[Days since on Ops Dte]]</f>
        <v>3.6716417910447761</v>
      </c>
      <c r="O809" s="7">
        <f>Table1[[#This Row],[Ac Tot Tme Num]]/Table1[[#This Row],[Days since on Ops Dte]]</f>
        <v>8.2412935323383092</v>
      </c>
      <c r="P809" s="1">
        <f ca="1">INT((TODAY()-H809)/365)</f>
        <v>1</v>
      </c>
      <c r="Q809" s="1" t="s">
        <v>83</v>
      </c>
    </row>
    <row r="810" spans="1:17" x14ac:dyDescent="0.2">
      <c r="A810" s="1" t="s">
        <v>2</v>
      </c>
      <c r="B810" s="1" t="s">
        <v>21</v>
      </c>
      <c r="C810" s="1">
        <v>221</v>
      </c>
      <c r="D810" s="1">
        <v>221</v>
      </c>
      <c r="E810" s="1" t="s">
        <v>2</v>
      </c>
      <c r="F810" s="1" t="s">
        <v>22</v>
      </c>
      <c r="G810" s="1">
        <v>8144</v>
      </c>
      <c r="H810" s="2">
        <v>44619</v>
      </c>
      <c r="I810" s="2">
        <v>44636</v>
      </c>
      <c r="J810" s="3">
        <v>1393</v>
      </c>
      <c r="K810" s="3">
        <v>2945</v>
      </c>
      <c r="L810" s="2">
        <v>44987</v>
      </c>
      <c r="M810" s="1">
        <f>Table1[[#This Row],[Pull Dte]]-Table1[[#This Row],[Mfg Dte]]</f>
        <v>368</v>
      </c>
      <c r="N810" s="7">
        <f>Table1[[#This Row],[Ac Tot Cyc Num]]/Table1[[#This Row],[Days since on Ops Dte]]</f>
        <v>3.785326086956522</v>
      </c>
      <c r="O810" s="7">
        <f>Table1[[#This Row],[Ac Tot Tme Num]]/Table1[[#This Row],[Days since on Ops Dte]]</f>
        <v>8.0027173913043477</v>
      </c>
      <c r="P810" s="1">
        <f ca="1">INT((TODAY()-H810)/365)</f>
        <v>1</v>
      </c>
      <c r="Q810" s="1" t="s">
        <v>83</v>
      </c>
    </row>
    <row r="811" spans="1:17" x14ac:dyDescent="0.2">
      <c r="A811" s="1" t="s">
        <v>2</v>
      </c>
      <c r="B811" s="1" t="s">
        <v>21</v>
      </c>
      <c r="C811" s="1">
        <v>221</v>
      </c>
      <c r="D811" s="1">
        <v>221</v>
      </c>
      <c r="E811" s="1" t="s">
        <v>2</v>
      </c>
      <c r="F811" s="1" t="s">
        <v>22</v>
      </c>
      <c r="G811" s="1">
        <v>8145</v>
      </c>
      <c r="H811" s="2">
        <v>44645</v>
      </c>
      <c r="I811" s="2">
        <v>44661</v>
      </c>
      <c r="J811" s="3">
        <v>1322</v>
      </c>
      <c r="K811" s="3">
        <v>2865</v>
      </c>
      <c r="L811" s="2">
        <v>44987</v>
      </c>
      <c r="M811" s="1">
        <f>Table1[[#This Row],[Pull Dte]]-Table1[[#This Row],[Mfg Dte]]</f>
        <v>342</v>
      </c>
      <c r="N811" s="7">
        <f>Table1[[#This Row],[Ac Tot Cyc Num]]/Table1[[#This Row],[Days since on Ops Dte]]</f>
        <v>3.865497076023392</v>
      </c>
      <c r="O811" s="7">
        <f>Table1[[#This Row],[Ac Tot Tme Num]]/Table1[[#This Row],[Days since on Ops Dte]]</f>
        <v>8.3771929824561404</v>
      </c>
      <c r="P811" s="1">
        <f ca="1">INT((TODAY()-H811)/365)</f>
        <v>0</v>
      </c>
      <c r="Q811" s="1" t="s">
        <v>83</v>
      </c>
    </row>
    <row r="812" spans="1:17" x14ac:dyDescent="0.2">
      <c r="A812" s="1" t="s">
        <v>2</v>
      </c>
      <c r="B812" s="1" t="s">
        <v>21</v>
      </c>
      <c r="C812" s="1">
        <v>223</v>
      </c>
      <c r="D812" s="1">
        <v>223</v>
      </c>
      <c r="E812" s="1" t="s">
        <v>2</v>
      </c>
      <c r="F812" s="1" t="s">
        <v>24</v>
      </c>
      <c r="G812" s="1">
        <v>8301</v>
      </c>
      <c r="H812" s="2">
        <v>44264</v>
      </c>
      <c r="I812" s="2">
        <v>44273</v>
      </c>
      <c r="J812" s="3">
        <v>2583</v>
      </c>
      <c r="K812" s="3">
        <v>5350</v>
      </c>
      <c r="L812" s="2">
        <v>44987</v>
      </c>
      <c r="M812" s="1">
        <f>Table1[[#This Row],[Pull Dte]]-Table1[[#This Row],[Mfg Dte]]</f>
        <v>723</v>
      </c>
      <c r="N812" s="7">
        <f>Table1[[#This Row],[Ac Tot Cyc Num]]/Table1[[#This Row],[Days since on Ops Dte]]</f>
        <v>3.5726141078838176</v>
      </c>
      <c r="O812" s="7">
        <f>Table1[[#This Row],[Ac Tot Tme Num]]/Table1[[#This Row],[Days since on Ops Dte]]</f>
        <v>7.3997233748271096</v>
      </c>
      <c r="P812" s="1">
        <f ca="1">INT((TODAY()-H812)/365)</f>
        <v>2</v>
      </c>
      <c r="Q812" s="1" t="s">
        <v>83</v>
      </c>
    </row>
    <row r="813" spans="1:17" x14ac:dyDescent="0.2">
      <c r="A813" s="1" t="s">
        <v>2</v>
      </c>
      <c r="B813" s="1" t="s">
        <v>21</v>
      </c>
      <c r="C813" s="1">
        <v>223</v>
      </c>
      <c r="D813" s="1">
        <v>223</v>
      </c>
      <c r="E813" s="1" t="s">
        <v>2</v>
      </c>
      <c r="F813" s="1" t="s">
        <v>24</v>
      </c>
      <c r="G813" s="1">
        <v>8302</v>
      </c>
      <c r="H813" s="2">
        <v>44071</v>
      </c>
      <c r="I813" s="2">
        <v>44126</v>
      </c>
      <c r="J813" s="3">
        <v>3090</v>
      </c>
      <c r="K813" s="3">
        <v>6244</v>
      </c>
      <c r="L813" s="2">
        <v>44987</v>
      </c>
      <c r="M813" s="1">
        <f>Table1[[#This Row],[Pull Dte]]-Table1[[#This Row],[Mfg Dte]]</f>
        <v>916</v>
      </c>
      <c r="N813" s="7">
        <f>Table1[[#This Row],[Ac Tot Cyc Num]]/Table1[[#This Row],[Days since on Ops Dte]]</f>
        <v>3.373362445414847</v>
      </c>
      <c r="O813" s="7">
        <f>Table1[[#This Row],[Ac Tot Tme Num]]/Table1[[#This Row],[Days since on Ops Dte]]</f>
        <v>6.8165938864628819</v>
      </c>
      <c r="P813" s="1">
        <f ca="1">INT((TODAY()-H813)/365)</f>
        <v>2</v>
      </c>
      <c r="Q813" s="1" t="s">
        <v>83</v>
      </c>
    </row>
    <row r="814" spans="1:17" x14ac:dyDescent="0.2">
      <c r="A814" s="1" t="s">
        <v>2</v>
      </c>
      <c r="B814" s="1" t="s">
        <v>21</v>
      </c>
      <c r="C814" s="1">
        <v>223</v>
      </c>
      <c r="D814" s="1">
        <v>223</v>
      </c>
      <c r="E814" s="1" t="s">
        <v>2</v>
      </c>
      <c r="F814" s="1" t="s">
        <v>24</v>
      </c>
      <c r="G814" s="1">
        <v>8303</v>
      </c>
      <c r="H814" s="2">
        <v>44071</v>
      </c>
      <c r="I814" s="2">
        <v>44127</v>
      </c>
      <c r="J814" s="3">
        <v>2933</v>
      </c>
      <c r="K814" s="3">
        <v>6038</v>
      </c>
      <c r="L814" s="2">
        <v>44987</v>
      </c>
      <c r="M814" s="1">
        <f>Table1[[#This Row],[Pull Dte]]-Table1[[#This Row],[Mfg Dte]]</f>
        <v>916</v>
      </c>
      <c r="N814" s="7">
        <f>Table1[[#This Row],[Ac Tot Cyc Num]]/Table1[[#This Row],[Days since on Ops Dte]]</f>
        <v>3.2019650655021836</v>
      </c>
      <c r="O814" s="7">
        <f>Table1[[#This Row],[Ac Tot Tme Num]]/Table1[[#This Row],[Days since on Ops Dte]]</f>
        <v>6.5917030567685586</v>
      </c>
      <c r="P814" s="1">
        <f ca="1">INT((TODAY()-H814)/365)</f>
        <v>2</v>
      </c>
      <c r="Q814" s="1" t="s">
        <v>83</v>
      </c>
    </row>
    <row r="815" spans="1:17" x14ac:dyDescent="0.2">
      <c r="A815" s="1" t="s">
        <v>2</v>
      </c>
      <c r="B815" s="1" t="s">
        <v>21</v>
      </c>
      <c r="C815" s="1">
        <v>223</v>
      </c>
      <c r="D815" s="1">
        <v>223</v>
      </c>
      <c r="E815" s="1" t="s">
        <v>2</v>
      </c>
      <c r="F815" s="1" t="s">
        <v>24</v>
      </c>
      <c r="G815" s="1">
        <v>8304</v>
      </c>
      <c r="H815" s="2">
        <v>44103</v>
      </c>
      <c r="I815" s="2">
        <v>44130</v>
      </c>
      <c r="J815" s="3">
        <v>2930</v>
      </c>
      <c r="K815" s="3">
        <v>5954</v>
      </c>
      <c r="L815" s="2">
        <v>44987</v>
      </c>
      <c r="M815" s="1">
        <f>Table1[[#This Row],[Pull Dte]]-Table1[[#This Row],[Mfg Dte]]</f>
        <v>884</v>
      </c>
      <c r="N815" s="7">
        <f>Table1[[#This Row],[Ac Tot Cyc Num]]/Table1[[#This Row],[Days since on Ops Dte]]</f>
        <v>3.31447963800905</v>
      </c>
      <c r="O815" s="7">
        <f>Table1[[#This Row],[Ac Tot Tme Num]]/Table1[[#This Row],[Days since on Ops Dte]]</f>
        <v>6.7352941176470589</v>
      </c>
      <c r="P815" s="1">
        <f ca="1">INT((TODAY()-H815)/365)</f>
        <v>2</v>
      </c>
      <c r="Q815" s="1" t="s">
        <v>83</v>
      </c>
    </row>
    <row r="816" spans="1:17" x14ac:dyDescent="0.2">
      <c r="A816" s="1" t="s">
        <v>2</v>
      </c>
      <c r="B816" s="1" t="s">
        <v>21</v>
      </c>
      <c r="C816" s="1">
        <v>223</v>
      </c>
      <c r="D816" s="1">
        <v>223</v>
      </c>
      <c r="E816" s="1" t="s">
        <v>2</v>
      </c>
      <c r="F816" s="1" t="s">
        <v>24</v>
      </c>
      <c r="G816" s="1">
        <v>8305</v>
      </c>
      <c r="H816" s="2">
        <v>44128</v>
      </c>
      <c r="I816" s="2">
        <v>44134</v>
      </c>
      <c r="J816" s="3">
        <v>2820</v>
      </c>
      <c r="K816" s="3">
        <v>5873</v>
      </c>
      <c r="L816" s="2">
        <v>44987</v>
      </c>
      <c r="M816" s="1">
        <f>Table1[[#This Row],[Pull Dte]]-Table1[[#This Row],[Mfg Dte]]</f>
        <v>859</v>
      </c>
      <c r="N816" s="7">
        <f>Table1[[#This Row],[Ac Tot Cyc Num]]/Table1[[#This Row],[Days since on Ops Dte]]</f>
        <v>3.2828870779976715</v>
      </c>
      <c r="O816" s="7">
        <f>Table1[[#This Row],[Ac Tot Tme Num]]/Table1[[#This Row],[Days since on Ops Dte]]</f>
        <v>6.8370197904540166</v>
      </c>
      <c r="P816" s="1">
        <f ca="1">INT((TODAY()-H816)/365)</f>
        <v>2</v>
      </c>
      <c r="Q816" s="1" t="s">
        <v>83</v>
      </c>
    </row>
    <row r="817" spans="1:17" x14ac:dyDescent="0.2">
      <c r="A817" s="1" t="s">
        <v>2</v>
      </c>
      <c r="B817" s="1" t="s">
        <v>21</v>
      </c>
      <c r="C817" s="1">
        <v>223</v>
      </c>
      <c r="D817" s="1">
        <v>223</v>
      </c>
      <c r="E817" s="1" t="s">
        <v>2</v>
      </c>
      <c r="F817" s="1" t="s">
        <v>24</v>
      </c>
      <c r="G817" s="1">
        <v>8306</v>
      </c>
      <c r="H817" s="2">
        <v>44157</v>
      </c>
      <c r="I817" s="2">
        <v>44172</v>
      </c>
      <c r="J817" s="3">
        <v>2906</v>
      </c>
      <c r="K817" s="3">
        <v>5853</v>
      </c>
      <c r="L817" s="2">
        <v>44987</v>
      </c>
      <c r="M817" s="1">
        <f>Table1[[#This Row],[Pull Dte]]-Table1[[#This Row],[Mfg Dte]]</f>
        <v>830</v>
      </c>
      <c r="N817" s="7">
        <f>Table1[[#This Row],[Ac Tot Cyc Num]]/Table1[[#This Row],[Days since on Ops Dte]]</f>
        <v>3.5012048192771084</v>
      </c>
      <c r="O817" s="7">
        <f>Table1[[#This Row],[Ac Tot Tme Num]]/Table1[[#This Row],[Days since on Ops Dte]]</f>
        <v>7.0518072289156626</v>
      </c>
      <c r="P817" s="1">
        <f ca="1">INT((TODAY()-H817)/365)</f>
        <v>2</v>
      </c>
      <c r="Q817" s="1" t="s">
        <v>83</v>
      </c>
    </row>
    <row r="818" spans="1:17" x14ac:dyDescent="0.2">
      <c r="A818" s="1" t="s">
        <v>2</v>
      </c>
      <c r="B818" s="1" t="s">
        <v>21</v>
      </c>
      <c r="C818" s="1">
        <v>223</v>
      </c>
      <c r="D818" s="1">
        <v>223</v>
      </c>
      <c r="E818" s="1" t="s">
        <v>2</v>
      </c>
      <c r="F818" s="1" t="s">
        <v>24</v>
      </c>
      <c r="G818" s="1">
        <v>8307</v>
      </c>
      <c r="H818" s="2">
        <v>44217</v>
      </c>
      <c r="I818" s="2">
        <v>44228</v>
      </c>
      <c r="J818" s="3">
        <v>2838</v>
      </c>
      <c r="K818" s="3">
        <v>5840</v>
      </c>
      <c r="L818" s="2">
        <v>44987</v>
      </c>
      <c r="M818" s="1">
        <f>Table1[[#This Row],[Pull Dte]]-Table1[[#This Row],[Mfg Dte]]</f>
        <v>770</v>
      </c>
      <c r="N818" s="7">
        <f>Table1[[#This Row],[Ac Tot Cyc Num]]/Table1[[#This Row],[Days since on Ops Dte]]</f>
        <v>3.6857142857142855</v>
      </c>
      <c r="O818" s="7">
        <f>Table1[[#This Row],[Ac Tot Tme Num]]/Table1[[#This Row],[Days since on Ops Dte]]</f>
        <v>7.5844155844155843</v>
      </c>
      <c r="P818" s="1">
        <f ca="1">INT((TODAY()-H818)/365)</f>
        <v>2</v>
      </c>
      <c r="Q818" s="1" t="s">
        <v>83</v>
      </c>
    </row>
    <row r="819" spans="1:17" x14ac:dyDescent="0.2">
      <c r="A819" s="1" t="s">
        <v>2</v>
      </c>
      <c r="B819" s="1" t="s">
        <v>21</v>
      </c>
      <c r="C819" s="1">
        <v>223</v>
      </c>
      <c r="D819" s="1">
        <v>223</v>
      </c>
      <c r="E819" s="1" t="s">
        <v>2</v>
      </c>
      <c r="F819" s="1" t="s">
        <v>24</v>
      </c>
      <c r="G819" s="1">
        <v>8308</v>
      </c>
      <c r="H819" s="2">
        <v>44289</v>
      </c>
      <c r="I819" s="2">
        <v>44289</v>
      </c>
      <c r="J819" s="3">
        <v>2623</v>
      </c>
      <c r="K819" s="3">
        <v>5431</v>
      </c>
      <c r="L819" s="2">
        <v>44987</v>
      </c>
      <c r="M819" s="1">
        <f>Table1[[#This Row],[Pull Dte]]-Table1[[#This Row],[Mfg Dte]]</f>
        <v>698</v>
      </c>
      <c r="N819" s="7">
        <f>Table1[[#This Row],[Ac Tot Cyc Num]]/Table1[[#This Row],[Days since on Ops Dte]]</f>
        <v>3.7578796561604584</v>
      </c>
      <c r="O819" s="7">
        <f>Table1[[#This Row],[Ac Tot Tme Num]]/Table1[[#This Row],[Days since on Ops Dte]]</f>
        <v>7.7808022922636102</v>
      </c>
      <c r="P819" s="1">
        <f ca="1">INT((TODAY()-H819)/365)</f>
        <v>1</v>
      </c>
      <c r="Q819" s="1" t="s">
        <v>83</v>
      </c>
    </row>
    <row r="820" spans="1:17" x14ac:dyDescent="0.2">
      <c r="A820" s="1" t="s">
        <v>2</v>
      </c>
      <c r="B820" s="1" t="s">
        <v>21</v>
      </c>
      <c r="C820" s="1">
        <v>223</v>
      </c>
      <c r="D820" s="1">
        <v>223</v>
      </c>
      <c r="E820" s="1" t="s">
        <v>2</v>
      </c>
      <c r="F820" s="1" t="s">
        <v>24</v>
      </c>
      <c r="G820" s="1">
        <v>8309</v>
      </c>
      <c r="H820" s="2">
        <v>44345</v>
      </c>
      <c r="I820" s="2">
        <v>44356</v>
      </c>
      <c r="J820" s="3">
        <v>2501</v>
      </c>
      <c r="K820" s="3">
        <v>5244</v>
      </c>
      <c r="L820" s="2">
        <v>44987</v>
      </c>
      <c r="M820" s="1">
        <f>Table1[[#This Row],[Pull Dte]]-Table1[[#This Row],[Mfg Dte]]</f>
        <v>642</v>
      </c>
      <c r="N820" s="7">
        <f>Table1[[#This Row],[Ac Tot Cyc Num]]/Table1[[#This Row],[Days since on Ops Dte]]</f>
        <v>3.8956386292834893</v>
      </c>
      <c r="O820" s="7">
        <f>Table1[[#This Row],[Ac Tot Tme Num]]/Table1[[#This Row],[Days since on Ops Dte]]</f>
        <v>8.1682242990654199</v>
      </c>
      <c r="P820" s="1">
        <f ca="1">INT((TODAY()-H820)/365)</f>
        <v>1</v>
      </c>
      <c r="Q820" s="1" t="s">
        <v>83</v>
      </c>
    </row>
    <row r="821" spans="1:17" x14ac:dyDescent="0.2">
      <c r="A821" s="1" t="s">
        <v>2</v>
      </c>
      <c r="B821" s="1" t="s">
        <v>21</v>
      </c>
      <c r="C821" s="1">
        <v>223</v>
      </c>
      <c r="D821" s="1">
        <v>223</v>
      </c>
      <c r="E821" s="1" t="s">
        <v>2</v>
      </c>
      <c r="F821" s="1" t="s">
        <v>24</v>
      </c>
      <c r="G821" s="1">
        <v>8310</v>
      </c>
      <c r="H821" s="2">
        <v>44539</v>
      </c>
      <c r="I821" s="2">
        <v>44553</v>
      </c>
      <c r="J821" s="3">
        <v>1761</v>
      </c>
      <c r="K821" s="3">
        <v>3552</v>
      </c>
      <c r="L821" s="2">
        <v>44987</v>
      </c>
      <c r="M821" s="1">
        <f>Table1[[#This Row],[Pull Dte]]-Table1[[#This Row],[Mfg Dte]]</f>
        <v>448</v>
      </c>
      <c r="N821" s="7">
        <f>Table1[[#This Row],[Ac Tot Cyc Num]]/Table1[[#This Row],[Days since on Ops Dte]]</f>
        <v>3.9308035714285716</v>
      </c>
      <c r="O821" s="7">
        <f>Table1[[#This Row],[Ac Tot Tme Num]]/Table1[[#This Row],[Days since on Ops Dte]]</f>
        <v>7.9285714285714288</v>
      </c>
      <c r="P821" s="1">
        <f ca="1">INT((TODAY()-H821)/365)</f>
        <v>1</v>
      </c>
      <c r="Q821" s="1" t="s">
        <v>83</v>
      </c>
    </row>
    <row r="822" spans="1:17" x14ac:dyDescent="0.2">
      <c r="A822" s="1" t="s">
        <v>2</v>
      </c>
      <c r="B822" s="1" t="s">
        <v>21</v>
      </c>
      <c r="C822" s="1">
        <v>223</v>
      </c>
      <c r="D822" s="1">
        <v>223</v>
      </c>
      <c r="E822" s="1" t="s">
        <v>2</v>
      </c>
      <c r="F822" s="1" t="s">
        <v>24</v>
      </c>
      <c r="G822" s="1">
        <v>8311</v>
      </c>
      <c r="H822" s="2">
        <v>44722</v>
      </c>
      <c r="I822" s="2">
        <v>44736</v>
      </c>
      <c r="J822" s="3">
        <v>1127</v>
      </c>
      <c r="K822" s="3">
        <v>2212</v>
      </c>
      <c r="L822" s="2">
        <v>44987</v>
      </c>
      <c r="M822" s="1">
        <f>Table1[[#This Row],[Pull Dte]]-Table1[[#This Row],[Mfg Dte]]</f>
        <v>265</v>
      </c>
      <c r="N822" s="7">
        <f>Table1[[#This Row],[Ac Tot Cyc Num]]/Table1[[#This Row],[Days since on Ops Dte]]</f>
        <v>4.252830188679245</v>
      </c>
      <c r="O822" s="7">
        <f>Table1[[#This Row],[Ac Tot Tme Num]]/Table1[[#This Row],[Days since on Ops Dte]]</f>
        <v>8.3471698113207555</v>
      </c>
      <c r="P822" s="1">
        <f ca="1">INT((TODAY()-H822)/365)</f>
        <v>0</v>
      </c>
      <c r="Q822" s="1" t="s">
        <v>83</v>
      </c>
    </row>
    <row r="823" spans="1:17" x14ac:dyDescent="0.2">
      <c r="A823" s="1" t="s">
        <v>2</v>
      </c>
      <c r="B823" s="1" t="s">
        <v>21</v>
      </c>
      <c r="C823" s="1">
        <v>223</v>
      </c>
      <c r="D823" s="1">
        <v>223</v>
      </c>
      <c r="E823" s="1" t="s">
        <v>2</v>
      </c>
      <c r="F823" s="1" t="s">
        <v>24</v>
      </c>
      <c r="G823" s="1">
        <v>8312</v>
      </c>
      <c r="H823" s="2">
        <v>44824</v>
      </c>
      <c r="I823" s="2">
        <v>44848</v>
      </c>
      <c r="J823" s="3">
        <v>610</v>
      </c>
      <c r="K823" s="3">
        <v>1241</v>
      </c>
      <c r="L823" s="2">
        <v>44987</v>
      </c>
      <c r="M823" s="1">
        <f>Table1[[#This Row],[Pull Dte]]-Table1[[#This Row],[Mfg Dte]]</f>
        <v>163</v>
      </c>
      <c r="N823" s="7">
        <f>Table1[[#This Row],[Ac Tot Cyc Num]]/Table1[[#This Row],[Days since on Ops Dte]]</f>
        <v>3.7423312883435584</v>
      </c>
      <c r="O823" s="7">
        <f>Table1[[#This Row],[Ac Tot Tme Num]]/Table1[[#This Row],[Days since on Ops Dte]]</f>
        <v>7.6134969325153374</v>
      </c>
      <c r="P823" s="1">
        <f ca="1">INT((TODAY()-H823)/365)</f>
        <v>0</v>
      </c>
      <c r="Q823" s="1" t="s">
        <v>83</v>
      </c>
    </row>
    <row r="824" spans="1:17" x14ac:dyDescent="0.2">
      <c r="A824" s="1" t="s">
        <v>2</v>
      </c>
      <c r="B824" s="1" t="s">
        <v>21</v>
      </c>
      <c r="C824" s="1">
        <v>223</v>
      </c>
      <c r="D824" s="1">
        <v>223</v>
      </c>
      <c r="E824" s="1" t="s">
        <v>2</v>
      </c>
      <c r="F824" s="1" t="s">
        <v>24</v>
      </c>
      <c r="G824" s="1">
        <v>8313</v>
      </c>
      <c r="H824" s="2">
        <v>44861</v>
      </c>
      <c r="I824" s="2">
        <v>44887</v>
      </c>
      <c r="J824" s="1">
        <v>432</v>
      </c>
      <c r="K824" s="3">
        <v>862</v>
      </c>
      <c r="L824" s="2">
        <v>44987</v>
      </c>
      <c r="M824" s="1">
        <f>Table1[[#This Row],[Pull Dte]]-Table1[[#This Row],[Mfg Dte]]</f>
        <v>126</v>
      </c>
      <c r="N824" s="7">
        <f>Table1[[#This Row],[Ac Tot Cyc Num]]/Table1[[#This Row],[Days since on Ops Dte]]</f>
        <v>3.4285714285714284</v>
      </c>
      <c r="O824" s="7">
        <f>Table1[[#This Row],[Ac Tot Tme Num]]/Table1[[#This Row],[Days since on Ops Dte]]</f>
        <v>6.8412698412698409</v>
      </c>
      <c r="P824" s="1">
        <f ca="1">INT((TODAY()-H824)/365)</f>
        <v>0</v>
      </c>
      <c r="Q824" s="1" t="s">
        <v>83</v>
      </c>
    </row>
    <row r="825" spans="1:17" x14ac:dyDescent="0.2">
      <c r="A825" s="1" t="s">
        <v>2</v>
      </c>
      <c r="B825" s="1" t="s">
        <v>21</v>
      </c>
      <c r="C825" s="1">
        <v>223</v>
      </c>
      <c r="D825" s="1">
        <v>223</v>
      </c>
      <c r="E825" s="1" t="s">
        <v>2</v>
      </c>
      <c r="F825" s="1" t="s">
        <v>24</v>
      </c>
      <c r="G825" s="1">
        <v>8314</v>
      </c>
      <c r="H825" s="2">
        <v>44973</v>
      </c>
      <c r="I825" s="2">
        <v>44981</v>
      </c>
      <c r="J825" s="1">
        <v>5</v>
      </c>
      <c r="K825" s="3">
        <v>8</v>
      </c>
      <c r="L825" s="2">
        <v>44987</v>
      </c>
      <c r="M825" s="1">
        <f>Table1[[#This Row],[Pull Dte]]-Table1[[#This Row],[Mfg Dte]]</f>
        <v>14</v>
      </c>
      <c r="N825" s="7">
        <f>Table1[[#This Row],[Ac Tot Cyc Num]]/Table1[[#This Row],[Days since on Ops Dte]]</f>
        <v>0.35714285714285715</v>
      </c>
      <c r="O825" s="7">
        <f>Table1[[#This Row],[Ac Tot Tme Num]]/Table1[[#This Row],[Days since on Ops Dte]]</f>
        <v>0.5714285714285714</v>
      </c>
      <c r="P825" s="1">
        <f ca="1">INT((TODAY()-H825)/365)</f>
        <v>0</v>
      </c>
      <c r="Q825" s="1" t="s">
        <v>83</v>
      </c>
    </row>
    <row r="826" spans="1:17" x14ac:dyDescent="0.2">
      <c r="A826" s="1" t="s">
        <v>2</v>
      </c>
      <c r="B826" s="1" t="s">
        <v>21</v>
      </c>
      <c r="C826" s="1">
        <v>223</v>
      </c>
      <c r="D826" s="1">
        <v>223</v>
      </c>
      <c r="E826" s="1" t="s">
        <v>2</v>
      </c>
      <c r="F826" s="1" t="s">
        <v>24</v>
      </c>
      <c r="G826" s="1">
        <v>8315</v>
      </c>
      <c r="H826" s="2">
        <v>44918</v>
      </c>
      <c r="I826" s="2">
        <v>44946</v>
      </c>
      <c r="J826" s="1">
        <v>163</v>
      </c>
      <c r="K826" s="3">
        <v>297</v>
      </c>
      <c r="L826" s="2">
        <v>44987</v>
      </c>
      <c r="M826" s="1">
        <f>Table1[[#This Row],[Pull Dte]]-Table1[[#This Row],[Mfg Dte]]</f>
        <v>69</v>
      </c>
      <c r="N826" s="7">
        <f>Table1[[#This Row],[Ac Tot Cyc Num]]/Table1[[#This Row],[Days since on Ops Dte]]</f>
        <v>2.36231884057971</v>
      </c>
      <c r="O826" s="7">
        <f>Table1[[#This Row],[Ac Tot Tme Num]]/Table1[[#This Row],[Days since on Ops Dte]]</f>
        <v>4.3043478260869561</v>
      </c>
      <c r="P826" s="1">
        <f ca="1">INT((TODAY()-H826)/365)</f>
        <v>0</v>
      </c>
      <c r="Q826" s="1" t="s">
        <v>83</v>
      </c>
    </row>
    <row r="827" spans="1:17" x14ac:dyDescent="0.2">
      <c r="A827" s="1" t="s">
        <v>2</v>
      </c>
      <c r="B827" s="1" t="s">
        <v>35</v>
      </c>
      <c r="C827" s="1">
        <v>717</v>
      </c>
      <c r="D827" s="1">
        <v>717</v>
      </c>
      <c r="E827" s="1" t="s">
        <v>2</v>
      </c>
      <c r="F827" s="1" t="s">
        <v>36</v>
      </c>
      <c r="G827" s="1">
        <v>9500</v>
      </c>
      <c r="H827" s="2">
        <v>36209</v>
      </c>
      <c r="I827" s="2">
        <v>42202</v>
      </c>
      <c r="J827" s="3">
        <v>42880</v>
      </c>
      <c r="K827" s="3">
        <v>60325</v>
      </c>
      <c r="L827" s="2">
        <v>44987</v>
      </c>
      <c r="M827" s="1">
        <f>Table1[[#This Row],[Pull Dte]]-Table1[[#This Row],[Mfg Dte]]</f>
        <v>8778</v>
      </c>
      <c r="N827" s="7">
        <f>Table1[[#This Row],[Ac Tot Cyc Num]]/Table1[[#This Row],[Days since on Ops Dte]]</f>
        <v>4.8849396217817267</v>
      </c>
      <c r="O827" s="7">
        <f>Table1[[#This Row],[Ac Tot Tme Num]]/Table1[[#This Row],[Days since on Ops Dte]]</f>
        <v>6.8722943722943723</v>
      </c>
      <c r="P827" s="1">
        <f ca="1">INT((TODAY()-H827)/365)</f>
        <v>24</v>
      </c>
      <c r="Q827" s="1" t="s">
        <v>83</v>
      </c>
    </row>
    <row r="828" spans="1:17" x14ac:dyDescent="0.2">
      <c r="A828" s="1" t="s">
        <v>2</v>
      </c>
      <c r="B828" s="1" t="s">
        <v>35</v>
      </c>
      <c r="C828" s="1">
        <v>717</v>
      </c>
      <c r="D828" s="1">
        <v>717</v>
      </c>
      <c r="E828" s="1" t="s">
        <v>2</v>
      </c>
      <c r="F828" s="1" t="s">
        <v>36</v>
      </c>
      <c r="G828" s="1">
        <v>9501</v>
      </c>
      <c r="H828" s="2">
        <v>36259</v>
      </c>
      <c r="I828" s="2">
        <v>42280</v>
      </c>
      <c r="J828" s="3">
        <v>42142</v>
      </c>
      <c r="K828" s="3">
        <v>59985</v>
      </c>
      <c r="L828" s="2">
        <v>44987</v>
      </c>
      <c r="M828" s="1">
        <f>Table1[[#This Row],[Pull Dte]]-Table1[[#This Row],[Mfg Dte]]</f>
        <v>8728</v>
      </c>
      <c r="N828" s="7">
        <f>Table1[[#This Row],[Ac Tot Cyc Num]]/Table1[[#This Row],[Days since on Ops Dte]]</f>
        <v>4.8283684692942259</v>
      </c>
      <c r="O828" s="7">
        <f>Table1[[#This Row],[Ac Tot Tme Num]]/Table1[[#This Row],[Days since on Ops Dte]]</f>
        <v>6.8727085242896422</v>
      </c>
      <c r="P828" s="1">
        <f ca="1">INT((TODAY()-H828)/365)</f>
        <v>23</v>
      </c>
      <c r="Q828" s="1" t="s">
        <v>83</v>
      </c>
    </row>
    <row r="829" spans="1:17" x14ac:dyDescent="0.2">
      <c r="A829" s="1" t="s">
        <v>2</v>
      </c>
      <c r="B829" s="1" t="s">
        <v>35</v>
      </c>
      <c r="C829" s="1">
        <v>717</v>
      </c>
      <c r="D829" s="1">
        <v>717</v>
      </c>
      <c r="E829" s="1" t="s">
        <v>2</v>
      </c>
      <c r="F829" s="1" t="s">
        <v>36</v>
      </c>
      <c r="G829" s="1">
        <v>9502</v>
      </c>
      <c r="H829" s="2">
        <v>36308</v>
      </c>
      <c r="I829" s="2">
        <v>42150</v>
      </c>
      <c r="J829" s="3">
        <v>43860</v>
      </c>
      <c r="K829" s="3">
        <v>62217</v>
      </c>
      <c r="L829" s="2">
        <v>44987</v>
      </c>
      <c r="M829" s="1">
        <f>Table1[[#This Row],[Pull Dte]]-Table1[[#This Row],[Mfg Dte]]</f>
        <v>8679</v>
      </c>
      <c r="N829" s="7">
        <f>Table1[[#This Row],[Ac Tot Cyc Num]]/Table1[[#This Row],[Days since on Ops Dte]]</f>
        <v>5.0535776011061184</v>
      </c>
      <c r="O829" s="7">
        <f>Table1[[#This Row],[Ac Tot Tme Num]]/Table1[[#This Row],[Days since on Ops Dte]]</f>
        <v>7.1686830279986173</v>
      </c>
      <c r="P829" s="1">
        <f ca="1">INT((TODAY()-H829)/365)</f>
        <v>23</v>
      </c>
      <c r="Q829" s="1" t="s">
        <v>83</v>
      </c>
    </row>
    <row r="830" spans="1:17" x14ac:dyDescent="0.2">
      <c r="A830" s="1" t="s">
        <v>2</v>
      </c>
      <c r="B830" s="1" t="s">
        <v>35</v>
      </c>
      <c r="C830" s="1">
        <v>717</v>
      </c>
      <c r="D830" s="1">
        <v>717</v>
      </c>
      <c r="E830" s="1" t="s">
        <v>2</v>
      </c>
      <c r="F830" s="1" t="s">
        <v>36</v>
      </c>
      <c r="G830" s="1">
        <v>9503</v>
      </c>
      <c r="H830" s="2">
        <v>36353</v>
      </c>
      <c r="I830" s="2">
        <v>42252</v>
      </c>
      <c r="J830" s="3">
        <v>43549</v>
      </c>
      <c r="K830" s="3">
        <v>61390</v>
      </c>
      <c r="L830" s="2">
        <v>44987</v>
      </c>
      <c r="M830" s="1">
        <f>Table1[[#This Row],[Pull Dte]]-Table1[[#This Row],[Mfg Dte]]</f>
        <v>8634</v>
      </c>
      <c r="N830" s="7">
        <f>Table1[[#This Row],[Ac Tot Cyc Num]]/Table1[[#This Row],[Days since on Ops Dte]]</f>
        <v>5.0438962242297896</v>
      </c>
      <c r="O830" s="7">
        <f>Table1[[#This Row],[Ac Tot Tme Num]]/Table1[[#This Row],[Days since on Ops Dte]]</f>
        <v>7.1102617558489696</v>
      </c>
      <c r="P830" s="1">
        <f ca="1">INT((TODAY()-H830)/365)</f>
        <v>23</v>
      </c>
      <c r="Q830" s="1" t="s">
        <v>83</v>
      </c>
    </row>
    <row r="831" spans="1:17" x14ac:dyDescent="0.2">
      <c r="A831" s="1" t="s">
        <v>2</v>
      </c>
      <c r="B831" s="1" t="s">
        <v>35</v>
      </c>
      <c r="C831" s="1">
        <v>717</v>
      </c>
      <c r="D831" s="1">
        <v>717</v>
      </c>
      <c r="E831" s="1" t="s">
        <v>2</v>
      </c>
      <c r="F831" s="1" t="s">
        <v>36</v>
      </c>
      <c r="G831" s="1">
        <v>9504</v>
      </c>
      <c r="H831" s="2">
        <v>36379</v>
      </c>
      <c r="I831" s="2">
        <v>42261</v>
      </c>
      <c r="J831" s="3">
        <v>43245</v>
      </c>
      <c r="K831" s="3">
        <v>61264</v>
      </c>
      <c r="L831" s="2">
        <v>44987</v>
      </c>
      <c r="M831" s="1">
        <f>Table1[[#This Row],[Pull Dte]]-Table1[[#This Row],[Mfg Dte]]</f>
        <v>8608</v>
      </c>
      <c r="N831" s="7">
        <f>Table1[[#This Row],[Ac Tot Cyc Num]]/Table1[[#This Row],[Days since on Ops Dte]]</f>
        <v>5.023815055762082</v>
      </c>
      <c r="O831" s="7">
        <f>Table1[[#This Row],[Ac Tot Tme Num]]/Table1[[#This Row],[Days since on Ops Dte]]</f>
        <v>7.1171003717472123</v>
      </c>
      <c r="P831" s="1">
        <f ca="1">INT((TODAY()-H831)/365)</f>
        <v>23</v>
      </c>
      <c r="Q831" s="1" t="s">
        <v>83</v>
      </c>
    </row>
    <row r="832" spans="1:17" x14ac:dyDescent="0.2">
      <c r="A832" s="1" t="s">
        <v>2</v>
      </c>
      <c r="B832" s="1" t="s">
        <v>35</v>
      </c>
      <c r="C832" s="1">
        <v>717</v>
      </c>
      <c r="D832" s="1">
        <v>717</v>
      </c>
      <c r="E832" s="1" t="s">
        <v>2</v>
      </c>
      <c r="F832" s="1" t="s">
        <v>36</v>
      </c>
      <c r="G832" s="1">
        <v>9505</v>
      </c>
      <c r="H832" s="2">
        <v>36393</v>
      </c>
      <c r="I832" s="2">
        <v>42404</v>
      </c>
      <c r="J832" s="3">
        <v>42584</v>
      </c>
      <c r="K832" s="3">
        <v>59991</v>
      </c>
      <c r="L832" s="2">
        <v>44987</v>
      </c>
      <c r="M832" s="1">
        <f>Table1[[#This Row],[Pull Dte]]-Table1[[#This Row],[Mfg Dte]]</f>
        <v>8594</v>
      </c>
      <c r="N832" s="7">
        <f>Table1[[#This Row],[Ac Tot Cyc Num]]/Table1[[#This Row],[Days since on Ops Dte]]</f>
        <v>4.9550849429834765</v>
      </c>
      <c r="O832" s="7">
        <f>Table1[[#This Row],[Ac Tot Tme Num]]/Table1[[#This Row],[Days since on Ops Dte]]</f>
        <v>6.9805678380265306</v>
      </c>
      <c r="P832" s="1">
        <f ca="1">INT((TODAY()-H832)/365)</f>
        <v>23</v>
      </c>
      <c r="Q832" s="1" t="s">
        <v>83</v>
      </c>
    </row>
    <row r="833" spans="1:17" x14ac:dyDescent="0.2">
      <c r="A833" s="1" t="s">
        <v>2</v>
      </c>
      <c r="B833" s="1" t="s">
        <v>35</v>
      </c>
      <c r="C833" s="1">
        <v>717</v>
      </c>
      <c r="D833" s="1">
        <v>717</v>
      </c>
      <c r="E833" s="1" t="s">
        <v>2</v>
      </c>
      <c r="F833" s="1" t="s">
        <v>36</v>
      </c>
      <c r="G833" s="1">
        <v>9506</v>
      </c>
      <c r="H833" s="2">
        <v>36421</v>
      </c>
      <c r="I833" s="2">
        <v>42356</v>
      </c>
      <c r="J833" s="3">
        <v>42021</v>
      </c>
      <c r="K833" s="3">
        <v>59657</v>
      </c>
      <c r="L833" s="2">
        <v>44987</v>
      </c>
      <c r="M833" s="1">
        <f>Table1[[#This Row],[Pull Dte]]-Table1[[#This Row],[Mfg Dte]]</f>
        <v>8566</v>
      </c>
      <c r="N833" s="7">
        <f>Table1[[#This Row],[Ac Tot Cyc Num]]/Table1[[#This Row],[Days since on Ops Dte]]</f>
        <v>4.9055568526733602</v>
      </c>
      <c r="O833" s="7">
        <f>Table1[[#This Row],[Ac Tot Tme Num]]/Table1[[#This Row],[Days since on Ops Dte]]</f>
        <v>6.96439411627364</v>
      </c>
      <c r="P833" s="1">
        <f ca="1">INT((TODAY()-H833)/365)</f>
        <v>23</v>
      </c>
      <c r="Q833" s="1" t="s">
        <v>83</v>
      </c>
    </row>
    <row r="834" spans="1:17" x14ac:dyDescent="0.2">
      <c r="A834" s="1" t="s">
        <v>2</v>
      </c>
      <c r="B834" s="1" t="s">
        <v>35</v>
      </c>
      <c r="C834" s="1">
        <v>717</v>
      </c>
      <c r="D834" s="1">
        <v>717</v>
      </c>
      <c r="E834" s="1" t="s">
        <v>2</v>
      </c>
      <c r="F834" s="1" t="s">
        <v>36</v>
      </c>
      <c r="G834" s="1">
        <v>9507</v>
      </c>
      <c r="H834" s="2">
        <v>36437</v>
      </c>
      <c r="I834" s="2">
        <v>42299</v>
      </c>
      <c r="J834" s="3">
        <v>42628</v>
      </c>
      <c r="K834" s="3">
        <v>60248</v>
      </c>
      <c r="L834" s="2">
        <v>44987</v>
      </c>
      <c r="M834" s="1">
        <f>Table1[[#This Row],[Pull Dte]]-Table1[[#This Row],[Mfg Dte]]</f>
        <v>8550</v>
      </c>
      <c r="N834" s="7">
        <f>Table1[[#This Row],[Ac Tot Cyc Num]]/Table1[[#This Row],[Days since on Ops Dte]]</f>
        <v>4.9857309941520471</v>
      </c>
      <c r="O834" s="7">
        <f>Table1[[#This Row],[Ac Tot Tme Num]]/Table1[[#This Row],[Days since on Ops Dte]]</f>
        <v>7.0465497076023391</v>
      </c>
      <c r="P834" s="1">
        <f ca="1">INT((TODAY()-H834)/365)</f>
        <v>23</v>
      </c>
      <c r="Q834" s="1" t="s">
        <v>83</v>
      </c>
    </row>
    <row r="835" spans="1:17" x14ac:dyDescent="0.2">
      <c r="A835" s="1" t="s">
        <v>2</v>
      </c>
      <c r="B835" s="1" t="s">
        <v>35</v>
      </c>
      <c r="C835" s="1">
        <v>717</v>
      </c>
      <c r="D835" s="1">
        <v>717</v>
      </c>
      <c r="E835" s="1" t="s">
        <v>2</v>
      </c>
      <c r="F835" s="1" t="s">
        <v>36</v>
      </c>
      <c r="G835" s="1">
        <v>9508</v>
      </c>
      <c r="H835" s="2">
        <v>36449</v>
      </c>
      <c r="I835" s="2">
        <v>42223</v>
      </c>
      <c r="J835" s="3">
        <v>43070</v>
      </c>
      <c r="K835" s="3">
        <v>60966</v>
      </c>
      <c r="L835" s="2">
        <v>44987</v>
      </c>
      <c r="M835" s="1">
        <f>Table1[[#This Row],[Pull Dte]]-Table1[[#This Row],[Mfg Dte]]</f>
        <v>8538</v>
      </c>
      <c r="N835" s="7">
        <f>Table1[[#This Row],[Ac Tot Cyc Num]]/Table1[[#This Row],[Days since on Ops Dte]]</f>
        <v>5.044506910283439</v>
      </c>
      <c r="O835" s="7">
        <f>Table1[[#This Row],[Ac Tot Tme Num]]/Table1[[#This Row],[Days since on Ops Dte]]</f>
        <v>7.1405481377371753</v>
      </c>
      <c r="P835" s="1">
        <f ca="1">INT((TODAY()-H835)/365)</f>
        <v>23</v>
      </c>
      <c r="Q835" s="1" t="s">
        <v>83</v>
      </c>
    </row>
    <row r="836" spans="1:17" x14ac:dyDescent="0.2">
      <c r="A836" s="1" t="s">
        <v>2</v>
      </c>
      <c r="B836" s="1" t="s">
        <v>35</v>
      </c>
      <c r="C836" s="1">
        <v>717</v>
      </c>
      <c r="D836" s="1">
        <v>717</v>
      </c>
      <c r="E836" s="1" t="s">
        <v>2</v>
      </c>
      <c r="F836" s="1" t="s">
        <v>36</v>
      </c>
      <c r="G836" s="1">
        <v>9509</v>
      </c>
      <c r="H836" s="2">
        <v>36546</v>
      </c>
      <c r="I836" s="2">
        <v>42289</v>
      </c>
      <c r="J836" s="3">
        <v>39736</v>
      </c>
      <c r="K836" s="3">
        <v>56877</v>
      </c>
      <c r="L836" s="2">
        <v>44987</v>
      </c>
      <c r="M836" s="1">
        <f>Table1[[#This Row],[Pull Dte]]-Table1[[#This Row],[Mfg Dte]]</f>
        <v>8441</v>
      </c>
      <c r="N836" s="7">
        <f>Table1[[#This Row],[Ac Tot Cyc Num]]/Table1[[#This Row],[Days since on Ops Dte]]</f>
        <v>4.7074991114796827</v>
      </c>
      <c r="O836" s="7">
        <f>Table1[[#This Row],[Ac Tot Tme Num]]/Table1[[#This Row],[Days since on Ops Dte]]</f>
        <v>6.7381826797772773</v>
      </c>
      <c r="P836" s="1">
        <f ca="1">INT((TODAY()-H836)/365)</f>
        <v>23</v>
      </c>
      <c r="Q836" s="1" t="s">
        <v>83</v>
      </c>
    </row>
    <row r="837" spans="1:17" x14ac:dyDescent="0.2">
      <c r="A837" s="1" t="s">
        <v>2</v>
      </c>
      <c r="B837" s="1" t="s">
        <v>35</v>
      </c>
      <c r="C837" s="1">
        <v>717</v>
      </c>
      <c r="D837" s="1">
        <v>717</v>
      </c>
      <c r="E837" s="1" t="s">
        <v>2</v>
      </c>
      <c r="F837" s="1" t="s">
        <v>36</v>
      </c>
      <c r="G837" s="1">
        <v>9510</v>
      </c>
      <c r="H837" s="2">
        <v>36592</v>
      </c>
      <c r="I837" s="2">
        <v>42209</v>
      </c>
      <c r="J837" s="3">
        <v>42454</v>
      </c>
      <c r="K837" s="3">
        <v>59831</v>
      </c>
      <c r="L837" s="2">
        <v>44987</v>
      </c>
      <c r="M837" s="1">
        <f>Table1[[#This Row],[Pull Dte]]-Table1[[#This Row],[Mfg Dte]]</f>
        <v>8395</v>
      </c>
      <c r="N837" s="7">
        <f>Table1[[#This Row],[Ac Tot Cyc Num]]/Table1[[#This Row],[Days since on Ops Dte]]</f>
        <v>5.0570577724836214</v>
      </c>
      <c r="O837" s="7">
        <f>Table1[[#This Row],[Ac Tot Tme Num]]/Table1[[#This Row],[Days since on Ops Dte]]</f>
        <v>7.1269803454437168</v>
      </c>
      <c r="P837" s="1">
        <f ca="1">INT((TODAY()-H837)/365)</f>
        <v>23</v>
      </c>
      <c r="Q837" s="1" t="s">
        <v>83</v>
      </c>
    </row>
    <row r="838" spans="1:17" x14ac:dyDescent="0.2">
      <c r="A838" s="1" t="s">
        <v>2</v>
      </c>
      <c r="B838" s="1" t="s">
        <v>35</v>
      </c>
      <c r="C838" s="1">
        <v>717</v>
      </c>
      <c r="D838" s="1">
        <v>717</v>
      </c>
      <c r="E838" s="1" t="s">
        <v>2</v>
      </c>
      <c r="F838" s="1" t="s">
        <v>36</v>
      </c>
      <c r="G838" s="1">
        <v>9511</v>
      </c>
      <c r="H838" s="2">
        <v>36671</v>
      </c>
      <c r="I838" s="2">
        <v>42271</v>
      </c>
      <c r="J838" s="3">
        <v>42589</v>
      </c>
      <c r="K838" s="3">
        <v>60165</v>
      </c>
      <c r="L838" s="2">
        <v>44987</v>
      </c>
      <c r="M838" s="1">
        <f>Table1[[#This Row],[Pull Dte]]-Table1[[#This Row],[Mfg Dte]]</f>
        <v>8316</v>
      </c>
      <c r="N838" s="7">
        <f>Table1[[#This Row],[Ac Tot Cyc Num]]/Table1[[#This Row],[Days since on Ops Dte]]</f>
        <v>5.1213323713323717</v>
      </c>
      <c r="O838" s="7">
        <f>Table1[[#This Row],[Ac Tot Tme Num]]/Table1[[#This Row],[Days since on Ops Dte]]</f>
        <v>7.2348484848484844</v>
      </c>
      <c r="P838" s="1">
        <f ca="1">INT((TODAY()-H838)/365)</f>
        <v>22</v>
      </c>
      <c r="Q838" s="1" t="s">
        <v>83</v>
      </c>
    </row>
    <row r="839" spans="1:17" x14ac:dyDescent="0.2">
      <c r="A839" s="1" t="s">
        <v>2</v>
      </c>
      <c r="B839" s="1" t="s">
        <v>35</v>
      </c>
      <c r="C839" s="1">
        <v>717</v>
      </c>
      <c r="D839" s="1">
        <v>717</v>
      </c>
      <c r="E839" s="1" t="s">
        <v>2</v>
      </c>
      <c r="F839" s="1" t="s">
        <v>36</v>
      </c>
      <c r="G839" s="1">
        <v>9512</v>
      </c>
      <c r="H839" s="2">
        <v>36738</v>
      </c>
      <c r="I839" s="2">
        <v>41657</v>
      </c>
      <c r="J839" s="3">
        <v>41513</v>
      </c>
      <c r="K839" s="3">
        <v>58249</v>
      </c>
      <c r="L839" s="2">
        <v>44987</v>
      </c>
      <c r="M839" s="1">
        <f>Table1[[#This Row],[Pull Dte]]-Table1[[#This Row],[Mfg Dte]]</f>
        <v>8249</v>
      </c>
      <c r="N839" s="7">
        <f>Table1[[#This Row],[Ac Tot Cyc Num]]/Table1[[#This Row],[Days since on Ops Dte]]</f>
        <v>5.0324887865195782</v>
      </c>
      <c r="O839" s="7">
        <f>Table1[[#This Row],[Ac Tot Tme Num]]/Table1[[#This Row],[Days since on Ops Dte]]</f>
        <v>7.0613407685780096</v>
      </c>
      <c r="P839" s="1">
        <f ca="1">INT((TODAY()-H839)/365)</f>
        <v>22</v>
      </c>
      <c r="Q839" s="1" t="s">
        <v>83</v>
      </c>
    </row>
    <row r="840" spans="1:17" x14ac:dyDescent="0.2">
      <c r="A840" s="1" t="s">
        <v>2</v>
      </c>
      <c r="B840" s="1" t="s">
        <v>35</v>
      </c>
      <c r="C840" s="1">
        <v>717</v>
      </c>
      <c r="D840" s="1">
        <v>717</v>
      </c>
      <c r="E840" s="1" t="s">
        <v>2</v>
      </c>
      <c r="F840" s="1" t="s">
        <v>36</v>
      </c>
      <c r="G840" s="1">
        <v>9513</v>
      </c>
      <c r="H840" s="2">
        <v>36763</v>
      </c>
      <c r="I840" s="2">
        <v>41715</v>
      </c>
      <c r="J840" s="3">
        <v>43173</v>
      </c>
      <c r="K840" s="3">
        <v>60176</v>
      </c>
      <c r="L840" s="2">
        <v>44987</v>
      </c>
      <c r="M840" s="1">
        <f>Table1[[#This Row],[Pull Dte]]-Table1[[#This Row],[Mfg Dte]]</f>
        <v>8224</v>
      </c>
      <c r="N840" s="7">
        <f>Table1[[#This Row],[Ac Tot Cyc Num]]/Table1[[#This Row],[Days since on Ops Dte]]</f>
        <v>5.2496352140077818</v>
      </c>
      <c r="O840" s="7">
        <f>Table1[[#This Row],[Ac Tot Tme Num]]/Table1[[#This Row],[Days since on Ops Dte]]</f>
        <v>7.3171206225680931</v>
      </c>
      <c r="P840" s="1">
        <f ca="1">INT((TODAY()-H840)/365)</f>
        <v>22</v>
      </c>
      <c r="Q840" s="1" t="s">
        <v>83</v>
      </c>
    </row>
    <row r="841" spans="1:17" x14ac:dyDescent="0.2">
      <c r="A841" s="1" t="s">
        <v>2</v>
      </c>
      <c r="B841" s="1" t="s">
        <v>35</v>
      </c>
      <c r="C841" s="1">
        <v>717</v>
      </c>
      <c r="D841" s="1">
        <v>717</v>
      </c>
      <c r="E841" s="1" t="s">
        <v>2</v>
      </c>
      <c r="F841" s="1" t="s">
        <v>36</v>
      </c>
      <c r="G841" s="1">
        <v>9514</v>
      </c>
      <c r="H841" s="2">
        <v>36801</v>
      </c>
      <c r="I841" s="2">
        <v>41722</v>
      </c>
      <c r="J841" s="3">
        <v>42548</v>
      </c>
      <c r="K841" s="3">
        <v>60063</v>
      </c>
      <c r="L841" s="2">
        <v>44987</v>
      </c>
      <c r="M841" s="1">
        <f>Table1[[#This Row],[Pull Dte]]-Table1[[#This Row],[Mfg Dte]]</f>
        <v>8186</v>
      </c>
      <c r="N841" s="7">
        <f>Table1[[#This Row],[Ac Tot Cyc Num]]/Table1[[#This Row],[Days since on Ops Dte]]</f>
        <v>5.1976545321280234</v>
      </c>
      <c r="O841" s="7">
        <f>Table1[[#This Row],[Ac Tot Tme Num]]/Table1[[#This Row],[Days since on Ops Dte]]</f>
        <v>7.3372831663816269</v>
      </c>
      <c r="P841" s="1">
        <f ca="1">INT((TODAY()-H841)/365)</f>
        <v>22</v>
      </c>
      <c r="Q841" s="1" t="s">
        <v>83</v>
      </c>
    </row>
    <row r="842" spans="1:17" x14ac:dyDescent="0.2">
      <c r="A842" s="1" t="s">
        <v>2</v>
      </c>
      <c r="B842" s="1" t="s">
        <v>35</v>
      </c>
      <c r="C842" s="1">
        <v>717</v>
      </c>
      <c r="D842" s="1">
        <v>717</v>
      </c>
      <c r="E842" s="1" t="s">
        <v>2</v>
      </c>
      <c r="F842" s="1" t="s">
        <v>36</v>
      </c>
      <c r="G842" s="1">
        <v>9515</v>
      </c>
      <c r="H842" s="2">
        <v>36832</v>
      </c>
      <c r="I842" s="2">
        <v>41761</v>
      </c>
      <c r="J842" s="3">
        <v>36904</v>
      </c>
      <c r="K842" s="3">
        <v>52993</v>
      </c>
      <c r="L842" s="2">
        <v>44987</v>
      </c>
      <c r="M842" s="1">
        <f>Table1[[#This Row],[Pull Dte]]-Table1[[#This Row],[Mfg Dte]]</f>
        <v>8155</v>
      </c>
      <c r="N842" s="7">
        <f>Table1[[#This Row],[Ac Tot Cyc Num]]/Table1[[#This Row],[Days since on Ops Dte]]</f>
        <v>4.5253218884120168</v>
      </c>
      <c r="O842" s="7">
        <f>Table1[[#This Row],[Ac Tot Tme Num]]/Table1[[#This Row],[Days since on Ops Dte]]</f>
        <v>6.4982219497240958</v>
      </c>
      <c r="P842" s="1">
        <f ca="1">INT((TODAY()-H842)/365)</f>
        <v>22</v>
      </c>
      <c r="Q842" s="1" t="s">
        <v>81</v>
      </c>
    </row>
    <row r="843" spans="1:17" x14ac:dyDescent="0.2">
      <c r="A843" s="1" t="s">
        <v>2</v>
      </c>
      <c r="B843" s="1" t="s">
        <v>35</v>
      </c>
      <c r="C843" s="1">
        <v>717</v>
      </c>
      <c r="D843" s="1">
        <v>717</v>
      </c>
      <c r="E843" s="1" t="s">
        <v>2</v>
      </c>
      <c r="F843" s="1" t="s">
        <v>36</v>
      </c>
      <c r="G843" s="1">
        <v>9516</v>
      </c>
      <c r="H843" s="2">
        <v>36864</v>
      </c>
      <c r="I843" s="2">
        <v>41809</v>
      </c>
      <c r="J843" s="3">
        <v>36925</v>
      </c>
      <c r="K843" s="3">
        <v>53294</v>
      </c>
      <c r="L843" s="2">
        <v>44987</v>
      </c>
      <c r="M843" s="1">
        <f>Table1[[#This Row],[Pull Dte]]-Table1[[#This Row],[Mfg Dte]]</f>
        <v>8123</v>
      </c>
      <c r="N843" s="7">
        <f>Table1[[#This Row],[Ac Tot Cyc Num]]/Table1[[#This Row],[Days since on Ops Dte]]</f>
        <v>4.5457343346054415</v>
      </c>
      <c r="O843" s="7">
        <f>Table1[[#This Row],[Ac Tot Tme Num]]/Table1[[#This Row],[Days since on Ops Dte]]</f>
        <v>6.5608765234519266</v>
      </c>
      <c r="P843" s="1">
        <f ca="1">INT((TODAY()-H843)/365)</f>
        <v>22</v>
      </c>
      <c r="Q843" s="1" t="s">
        <v>83</v>
      </c>
    </row>
    <row r="844" spans="1:17" x14ac:dyDescent="0.2">
      <c r="A844" s="1" t="s">
        <v>2</v>
      </c>
      <c r="B844" s="1" t="s">
        <v>35</v>
      </c>
      <c r="C844" s="1">
        <v>717</v>
      </c>
      <c r="D844" s="1">
        <v>717</v>
      </c>
      <c r="E844" s="1" t="s">
        <v>2</v>
      </c>
      <c r="F844" s="1" t="s">
        <v>36</v>
      </c>
      <c r="G844" s="1">
        <v>9517</v>
      </c>
      <c r="H844" s="2">
        <v>36909</v>
      </c>
      <c r="I844" s="2">
        <v>41822</v>
      </c>
      <c r="J844" s="3">
        <v>36788</v>
      </c>
      <c r="K844" s="3">
        <v>53136</v>
      </c>
      <c r="L844" s="2">
        <v>44987</v>
      </c>
      <c r="M844" s="1">
        <f>Table1[[#This Row],[Pull Dte]]-Table1[[#This Row],[Mfg Dte]]</f>
        <v>8078</v>
      </c>
      <c r="N844" s="7">
        <f>Table1[[#This Row],[Ac Tot Cyc Num]]/Table1[[#This Row],[Days since on Ops Dte]]</f>
        <v>4.554097548898242</v>
      </c>
      <c r="O844" s="7">
        <f>Table1[[#This Row],[Ac Tot Tme Num]]/Table1[[#This Row],[Days since on Ops Dte]]</f>
        <v>6.5778658083684078</v>
      </c>
      <c r="P844" s="1">
        <f ca="1">INT((TODAY()-H844)/365)</f>
        <v>22</v>
      </c>
      <c r="Q844" s="1" t="s">
        <v>81</v>
      </c>
    </row>
    <row r="845" spans="1:17" x14ac:dyDescent="0.2">
      <c r="A845" s="1" t="s">
        <v>2</v>
      </c>
      <c r="B845" s="1" t="s">
        <v>35</v>
      </c>
      <c r="C845" s="1">
        <v>717</v>
      </c>
      <c r="D845" s="1">
        <v>717</v>
      </c>
      <c r="E845" s="1" t="s">
        <v>2</v>
      </c>
      <c r="F845" s="1" t="s">
        <v>36</v>
      </c>
      <c r="G845" s="1">
        <v>9518</v>
      </c>
      <c r="H845" s="2">
        <v>36950</v>
      </c>
      <c r="I845" s="2">
        <v>41851</v>
      </c>
      <c r="J845" s="3">
        <v>36646</v>
      </c>
      <c r="K845" s="3">
        <v>53000</v>
      </c>
      <c r="L845" s="2">
        <v>44987</v>
      </c>
      <c r="M845" s="1">
        <f>Table1[[#This Row],[Pull Dte]]-Table1[[#This Row],[Mfg Dte]]</f>
        <v>8037</v>
      </c>
      <c r="N845" s="7">
        <f>Table1[[#This Row],[Ac Tot Cyc Num]]/Table1[[#This Row],[Days since on Ops Dte]]</f>
        <v>4.5596615652606696</v>
      </c>
      <c r="O845" s="7">
        <f>Table1[[#This Row],[Ac Tot Tme Num]]/Table1[[#This Row],[Days since on Ops Dte]]</f>
        <v>6.5945004354858776</v>
      </c>
      <c r="P845" s="1">
        <f ca="1">INT((TODAY()-H845)/365)</f>
        <v>22</v>
      </c>
      <c r="Q845" s="1" t="s">
        <v>83</v>
      </c>
    </row>
    <row r="846" spans="1:17" x14ac:dyDescent="0.2">
      <c r="A846" s="1" t="s">
        <v>2</v>
      </c>
      <c r="B846" s="1" t="s">
        <v>35</v>
      </c>
      <c r="C846" s="1">
        <v>717</v>
      </c>
      <c r="D846" s="1">
        <v>717</v>
      </c>
      <c r="E846" s="1" t="s">
        <v>2</v>
      </c>
      <c r="F846" s="1" t="s">
        <v>36</v>
      </c>
      <c r="G846" s="1">
        <v>9519</v>
      </c>
      <c r="H846" s="2">
        <v>36955</v>
      </c>
      <c r="I846" s="2">
        <v>41830</v>
      </c>
      <c r="J846" s="3">
        <v>36654</v>
      </c>
      <c r="K846" s="3">
        <v>53021</v>
      </c>
      <c r="L846" s="2">
        <v>44987</v>
      </c>
      <c r="M846" s="1">
        <f>Table1[[#This Row],[Pull Dte]]-Table1[[#This Row],[Mfg Dte]]</f>
        <v>8032</v>
      </c>
      <c r="N846" s="7">
        <f>Table1[[#This Row],[Ac Tot Cyc Num]]/Table1[[#This Row],[Days since on Ops Dte]]</f>
        <v>4.5634960159362548</v>
      </c>
      <c r="O846" s="7">
        <f>Table1[[#This Row],[Ac Tot Tme Num]]/Table1[[#This Row],[Days since on Ops Dte]]</f>
        <v>6.601220119521912</v>
      </c>
      <c r="P846" s="1">
        <f ca="1">INT((TODAY()-H846)/365)</f>
        <v>22</v>
      </c>
      <c r="Q846" s="1" t="s">
        <v>83</v>
      </c>
    </row>
    <row r="847" spans="1:17" x14ac:dyDescent="0.2">
      <c r="A847" s="1" t="s">
        <v>2</v>
      </c>
      <c r="B847" s="1" t="s">
        <v>35</v>
      </c>
      <c r="C847" s="1">
        <v>717</v>
      </c>
      <c r="D847" s="1">
        <v>717</v>
      </c>
      <c r="E847" s="1" t="s">
        <v>2</v>
      </c>
      <c r="F847" s="1" t="s">
        <v>36</v>
      </c>
      <c r="G847" s="1">
        <v>9520</v>
      </c>
      <c r="H847" s="2">
        <v>36990</v>
      </c>
      <c r="I847" s="2">
        <v>41794</v>
      </c>
      <c r="J847" s="3">
        <v>36635</v>
      </c>
      <c r="K847" s="3">
        <v>52771</v>
      </c>
      <c r="L847" s="2">
        <v>44987</v>
      </c>
      <c r="M847" s="1">
        <f>Table1[[#This Row],[Pull Dte]]-Table1[[#This Row],[Mfg Dte]]</f>
        <v>7997</v>
      </c>
      <c r="N847" s="7">
        <f>Table1[[#This Row],[Ac Tot Cyc Num]]/Table1[[#This Row],[Days since on Ops Dte]]</f>
        <v>4.5810929098411908</v>
      </c>
      <c r="O847" s="7">
        <f>Table1[[#This Row],[Ac Tot Tme Num]]/Table1[[#This Row],[Days since on Ops Dte]]</f>
        <v>6.5988495685882205</v>
      </c>
      <c r="P847" s="1">
        <f ca="1">INT((TODAY()-H847)/365)</f>
        <v>21</v>
      </c>
      <c r="Q847" s="1" t="s">
        <v>82</v>
      </c>
    </row>
    <row r="848" spans="1:17" x14ac:dyDescent="0.2">
      <c r="A848" s="1" t="s">
        <v>2</v>
      </c>
      <c r="B848" s="1" t="s">
        <v>35</v>
      </c>
      <c r="C848" s="1">
        <v>717</v>
      </c>
      <c r="D848" s="1">
        <v>717</v>
      </c>
      <c r="E848" s="1" t="s">
        <v>2</v>
      </c>
      <c r="F848" s="1" t="s">
        <v>36</v>
      </c>
      <c r="G848" s="1">
        <v>9521</v>
      </c>
      <c r="H848" s="2">
        <v>37011</v>
      </c>
      <c r="I848" s="2">
        <v>42057</v>
      </c>
      <c r="J848" s="3">
        <v>38105</v>
      </c>
      <c r="K848" s="3">
        <v>55099</v>
      </c>
      <c r="L848" s="2">
        <v>44987</v>
      </c>
      <c r="M848" s="1">
        <f>Table1[[#This Row],[Pull Dte]]-Table1[[#This Row],[Mfg Dte]]</f>
        <v>7976</v>
      </c>
      <c r="N848" s="7">
        <f>Table1[[#This Row],[Ac Tot Cyc Num]]/Table1[[#This Row],[Days since on Ops Dte]]</f>
        <v>4.7774573721163494</v>
      </c>
      <c r="O848" s="7">
        <f>Table1[[#This Row],[Ac Tot Tme Num]]/Table1[[#This Row],[Days since on Ops Dte]]</f>
        <v>6.9080992978936813</v>
      </c>
      <c r="P848" s="1">
        <f ca="1">INT((TODAY()-H848)/365)</f>
        <v>21</v>
      </c>
      <c r="Q848" s="1" t="s">
        <v>83</v>
      </c>
    </row>
    <row r="849" spans="1:17" x14ac:dyDescent="0.2">
      <c r="A849" s="1" t="s">
        <v>2</v>
      </c>
      <c r="B849" s="1" t="s">
        <v>35</v>
      </c>
      <c r="C849" s="1">
        <v>717</v>
      </c>
      <c r="D849" s="1">
        <v>717</v>
      </c>
      <c r="E849" s="1" t="s">
        <v>2</v>
      </c>
      <c r="F849" s="1" t="s">
        <v>36</v>
      </c>
      <c r="G849" s="1">
        <v>9522</v>
      </c>
      <c r="H849" s="2">
        <v>37019</v>
      </c>
      <c r="I849" s="2">
        <v>42057</v>
      </c>
      <c r="J849" s="3">
        <v>37482</v>
      </c>
      <c r="K849" s="3">
        <v>54010</v>
      </c>
      <c r="L849" s="2">
        <v>44987</v>
      </c>
      <c r="M849" s="1">
        <f>Table1[[#This Row],[Pull Dte]]-Table1[[#This Row],[Mfg Dte]]</f>
        <v>7968</v>
      </c>
      <c r="N849" s="7">
        <f>Table1[[#This Row],[Ac Tot Cyc Num]]/Table1[[#This Row],[Days since on Ops Dte]]</f>
        <v>4.7040662650602414</v>
      </c>
      <c r="O849" s="7">
        <f>Table1[[#This Row],[Ac Tot Tme Num]]/Table1[[#This Row],[Days since on Ops Dte]]</f>
        <v>6.7783634538152606</v>
      </c>
      <c r="P849" s="1">
        <f ca="1">INT((TODAY()-H849)/365)</f>
        <v>21</v>
      </c>
      <c r="Q849" s="1" t="s">
        <v>83</v>
      </c>
    </row>
    <row r="850" spans="1:17" x14ac:dyDescent="0.2">
      <c r="A850" s="1" t="s">
        <v>2</v>
      </c>
      <c r="B850" s="1" t="s">
        <v>35</v>
      </c>
      <c r="C850" s="1">
        <v>717</v>
      </c>
      <c r="D850" s="1">
        <v>717</v>
      </c>
      <c r="E850" s="1" t="s">
        <v>2</v>
      </c>
      <c r="F850" s="1" t="s">
        <v>36</v>
      </c>
      <c r="G850" s="1">
        <v>9523</v>
      </c>
      <c r="H850" s="2">
        <v>37051</v>
      </c>
      <c r="I850" s="2">
        <v>42125</v>
      </c>
      <c r="J850" s="3">
        <v>39540</v>
      </c>
      <c r="K850" s="3">
        <v>56786</v>
      </c>
      <c r="L850" s="2">
        <v>44987</v>
      </c>
      <c r="M850" s="1">
        <f>Table1[[#This Row],[Pull Dte]]-Table1[[#This Row],[Mfg Dte]]</f>
        <v>7936</v>
      </c>
      <c r="N850" s="7">
        <f>Table1[[#This Row],[Ac Tot Cyc Num]]/Table1[[#This Row],[Days since on Ops Dte]]</f>
        <v>4.982358870967742</v>
      </c>
      <c r="O850" s="7">
        <f>Table1[[#This Row],[Ac Tot Tme Num]]/Table1[[#This Row],[Days since on Ops Dte]]</f>
        <v>7.155493951612903</v>
      </c>
      <c r="P850" s="1">
        <f ca="1">INT((TODAY()-H850)/365)</f>
        <v>21</v>
      </c>
      <c r="Q850" s="1" t="s">
        <v>83</v>
      </c>
    </row>
    <row r="851" spans="1:17" x14ac:dyDescent="0.2">
      <c r="A851" s="1" t="s">
        <v>2</v>
      </c>
      <c r="B851" s="1" t="s">
        <v>35</v>
      </c>
      <c r="C851" s="1">
        <v>717</v>
      </c>
      <c r="D851" s="1">
        <v>717</v>
      </c>
      <c r="E851" s="1" t="s">
        <v>2</v>
      </c>
      <c r="F851" s="1" t="s">
        <v>36</v>
      </c>
      <c r="G851" s="1">
        <v>9524</v>
      </c>
      <c r="H851" s="2">
        <v>37085</v>
      </c>
      <c r="I851" s="2">
        <v>42155</v>
      </c>
      <c r="J851" s="3">
        <v>39990</v>
      </c>
      <c r="K851" s="3">
        <v>57002</v>
      </c>
      <c r="L851" s="2">
        <v>44987</v>
      </c>
      <c r="M851" s="1">
        <f>Table1[[#This Row],[Pull Dte]]-Table1[[#This Row],[Mfg Dte]]</f>
        <v>7902</v>
      </c>
      <c r="N851" s="7">
        <f>Table1[[#This Row],[Ac Tot Cyc Num]]/Table1[[#This Row],[Days since on Ops Dte]]</f>
        <v>5.0607441154138195</v>
      </c>
      <c r="O851" s="7">
        <f>Table1[[#This Row],[Ac Tot Tme Num]]/Table1[[#This Row],[Days since on Ops Dte]]</f>
        <v>7.213616805871931</v>
      </c>
      <c r="P851" s="1">
        <f ca="1">INT((TODAY()-H851)/365)</f>
        <v>21</v>
      </c>
      <c r="Q851" s="1" t="s">
        <v>83</v>
      </c>
    </row>
    <row r="852" spans="1:17" x14ac:dyDescent="0.2">
      <c r="A852" s="1" t="s">
        <v>2</v>
      </c>
      <c r="B852" s="1" t="s">
        <v>35</v>
      </c>
      <c r="C852" s="1">
        <v>717</v>
      </c>
      <c r="D852" s="1">
        <v>717</v>
      </c>
      <c r="E852" s="1" t="s">
        <v>2</v>
      </c>
      <c r="F852" s="1" t="s">
        <v>36</v>
      </c>
      <c r="G852" s="1">
        <v>9525</v>
      </c>
      <c r="H852" s="2">
        <v>37120</v>
      </c>
      <c r="I852" s="2">
        <v>41789</v>
      </c>
      <c r="J852" s="3">
        <v>39257</v>
      </c>
      <c r="K852" s="3">
        <v>55967</v>
      </c>
      <c r="L852" s="2">
        <v>44987</v>
      </c>
      <c r="M852" s="1">
        <f>Table1[[#This Row],[Pull Dte]]-Table1[[#This Row],[Mfg Dte]]</f>
        <v>7867</v>
      </c>
      <c r="N852" s="7">
        <f>Table1[[#This Row],[Ac Tot Cyc Num]]/Table1[[#This Row],[Days since on Ops Dte]]</f>
        <v>4.9900851658828014</v>
      </c>
      <c r="O852" s="7">
        <f>Table1[[#This Row],[Ac Tot Tme Num]]/Table1[[#This Row],[Days since on Ops Dte]]</f>
        <v>7.1141477056056948</v>
      </c>
      <c r="P852" s="1">
        <f ca="1">INT((TODAY()-H852)/365)</f>
        <v>21</v>
      </c>
      <c r="Q852" s="1" t="s">
        <v>83</v>
      </c>
    </row>
    <row r="853" spans="1:17" x14ac:dyDescent="0.2">
      <c r="A853" s="1" t="s">
        <v>2</v>
      </c>
      <c r="B853" s="1" t="s">
        <v>35</v>
      </c>
      <c r="C853" s="1">
        <v>717</v>
      </c>
      <c r="D853" s="1">
        <v>717</v>
      </c>
      <c r="E853" s="1" t="s">
        <v>2</v>
      </c>
      <c r="F853" s="1" t="s">
        <v>36</v>
      </c>
      <c r="G853" s="1">
        <v>9526</v>
      </c>
      <c r="H853" s="2">
        <v>37127</v>
      </c>
      <c r="I853" s="2">
        <v>41928</v>
      </c>
      <c r="J853" s="3">
        <v>36227</v>
      </c>
      <c r="K853" s="3">
        <v>52470</v>
      </c>
      <c r="L853" s="2">
        <v>44987</v>
      </c>
      <c r="M853" s="1">
        <f>Table1[[#This Row],[Pull Dte]]-Table1[[#This Row],[Mfg Dte]]</f>
        <v>7860</v>
      </c>
      <c r="N853" s="7">
        <f>Table1[[#This Row],[Ac Tot Cyc Num]]/Table1[[#This Row],[Days since on Ops Dte]]</f>
        <v>4.6090330788804073</v>
      </c>
      <c r="O853" s="7">
        <f>Table1[[#This Row],[Ac Tot Tme Num]]/Table1[[#This Row],[Days since on Ops Dte]]</f>
        <v>6.6755725190839694</v>
      </c>
      <c r="P853" s="1">
        <f ca="1">INT((TODAY()-H853)/365)</f>
        <v>21</v>
      </c>
      <c r="Q853" s="1" t="s">
        <v>83</v>
      </c>
    </row>
    <row r="854" spans="1:17" x14ac:dyDescent="0.2">
      <c r="A854" s="1" t="s">
        <v>2</v>
      </c>
      <c r="B854" s="1" t="s">
        <v>35</v>
      </c>
      <c r="C854" s="1">
        <v>717</v>
      </c>
      <c r="D854" s="1">
        <v>717</v>
      </c>
      <c r="E854" s="1" t="s">
        <v>2</v>
      </c>
      <c r="F854" s="1" t="s">
        <v>36</v>
      </c>
      <c r="G854" s="1">
        <v>9527</v>
      </c>
      <c r="H854" s="2">
        <v>37144</v>
      </c>
      <c r="I854" s="2">
        <v>41592</v>
      </c>
      <c r="J854" s="3">
        <v>39475</v>
      </c>
      <c r="K854" s="3">
        <v>55939</v>
      </c>
      <c r="L854" s="2">
        <v>44987</v>
      </c>
      <c r="M854" s="1">
        <f>Table1[[#This Row],[Pull Dte]]-Table1[[#This Row],[Mfg Dte]]</f>
        <v>7843</v>
      </c>
      <c r="N854" s="7">
        <f>Table1[[#This Row],[Ac Tot Cyc Num]]/Table1[[#This Row],[Days since on Ops Dte]]</f>
        <v>5.0331505801351524</v>
      </c>
      <c r="O854" s="7">
        <f>Table1[[#This Row],[Ac Tot Tme Num]]/Table1[[#This Row],[Days since on Ops Dte]]</f>
        <v>7.1323473160780315</v>
      </c>
      <c r="P854" s="1">
        <f ca="1">INT((TODAY()-H854)/365)</f>
        <v>21</v>
      </c>
      <c r="Q854" s="1" t="s">
        <v>83</v>
      </c>
    </row>
    <row r="855" spans="1:17" x14ac:dyDescent="0.2">
      <c r="A855" s="1" t="s">
        <v>2</v>
      </c>
      <c r="B855" s="1" t="s">
        <v>35</v>
      </c>
      <c r="C855" s="1">
        <v>717</v>
      </c>
      <c r="D855" s="1">
        <v>717</v>
      </c>
      <c r="E855" s="1" t="s">
        <v>2</v>
      </c>
      <c r="F855" s="1" t="s">
        <v>36</v>
      </c>
      <c r="G855" s="1">
        <v>9528</v>
      </c>
      <c r="H855" s="2">
        <v>37163</v>
      </c>
      <c r="I855" s="2">
        <v>41578</v>
      </c>
      <c r="J855" s="3">
        <v>39422</v>
      </c>
      <c r="K855" s="3">
        <v>55644</v>
      </c>
      <c r="L855" s="2">
        <v>44987</v>
      </c>
      <c r="M855" s="1">
        <f>Table1[[#This Row],[Pull Dte]]-Table1[[#This Row],[Mfg Dte]]</f>
        <v>7824</v>
      </c>
      <c r="N855" s="7">
        <f>Table1[[#This Row],[Ac Tot Cyc Num]]/Table1[[#This Row],[Days since on Ops Dte]]</f>
        <v>5.0385991820040896</v>
      </c>
      <c r="O855" s="7">
        <f>Table1[[#This Row],[Ac Tot Tme Num]]/Table1[[#This Row],[Days since on Ops Dte]]</f>
        <v>7.1119631901840492</v>
      </c>
      <c r="P855" s="1">
        <f ca="1">INT((TODAY()-H855)/365)</f>
        <v>21</v>
      </c>
      <c r="Q855" s="1" t="s">
        <v>83</v>
      </c>
    </row>
    <row r="856" spans="1:17" x14ac:dyDescent="0.2">
      <c r="A856" s="1" t="s">
        <v>2</v>
      </c>
      <c r="B856" s="1" t="s">
        <v>35</v>
      </c>
      <c r="C856" s="1">
        <v>717</v>
      </c>
      <c r="D856" s="1">
        <v>717</v>
      </c>
      <c r="E856" s="1" t="s">
        <v>2</v>
      </c>
      <c r="F856" s="1" t="s">
        <v>36</v>
      </c>
      <c r="G856" s="1">
        <v>9529</v>
      </c>
      <c r="H856" s="2">
        <v>37177</v>
      </c>
      <c r="I856" s="2">
        <v>41638</v>
      </c>
      <c r="J856" s="3">
        <v>39214</v>
      </c>
      <c r="K856" s="3">
        <v>55427</v>
      </c>
      <c r="L856" s="2">
        <v>44987</v>
      </c>
      <c r="M856" s="1">
        <f>Table1[[#This Row],[Pull Dte]]-Table1[[#This Row],[Mfg Dte]]</f>
        <v>7810</v>
      </c>
      <c r="N856" s="7">
        <f>Table1[[#This Row],[Ac Tot Cyc Num]]/Table1[[#This Row],[Days since on Ops Dte]]</f>
        <v>5.0209987195902688</v>
      </c>
      <c r="O856" s="7">
        <f>Table1[[#This Row],[Ac Tot Tme Num]]/Table1[[#This Row],[Days since on Ops Dte]]</f>
        <v>7.0969270166453269</v>
      </c>
      <c r="P856" s="1">
        <f ca="1">INT((TODAY()-H856)/365)</f>
        <v>21</v>
      </c>
      <c r="Q856" s="1" t="s">
        <v>83</v>
      </c>
    </row>
    <row r="857" spans="1:17" x14ac:dyDescent="0.2">
      <c r="A857" s="1" t="s">
        <v>2</v>
      </c>
      <c r="B857" s="1" t="s">
        <v>35</v>
      </c>
      <c r="C857" s="1">
        <v>717</v>
      </c>
      <c r="D857" s="1">
        <v>717</v>
      </c>
      <c r="E857" s="1" t="s">
        <v>2</v>
      </c>
      <c r="F857" s="1" t="s">
        <v>36</v>
      </c>
      <c r="G857" s="1">
        <v>9530</v>
      </c>
      <c r="H857" s="2">
        <v>37183</v>
      </c>
      <c r="I857" s="2">
        <v>41905</v>
      </c>
      <c r="J857" s="3">
        <v>35918</v>
      </c>
      <c r="K857" s="3">
        <v>51547</v>
      </c>
      <c r="L857" s="2">
        <v>44987</v>
      </c>
      <c r="M857" s="1">
        <f>Table1[[#This Row],[Pull Dte]]-Table1[[#This Row],[Mfg Dte]]</f>
        <v>7804</v>
      </c>
      <c r="N857" s="7">
        <f>Table1[[#This Row],[Ac Tot Cyc Num]]/Table1[[#This Row],[Days since on Ops Dte]]</f>
        <v>4.6025115325474113</v>
      </c>
      <c r="O857" s="7">
        <f>Table1[[#This Row],[Ac Tot Tme Num]]/Table1[[#This Row],[Days since on Ops Dte]]</f>
        <v>6.6052024602767814</v>
      </c>
      <c r="P857" s="1">
        <f ca="1">INT((TODAY()-H857)/365)</f>
        <v>21</v>
      </c>
      <c r="Q857" s="1" t="s">
        <v>81</v>
      </c>
    </row>
    <row r="858" spans="1:17" x14ac:dyDescent="0.2">
      <c r="A858" s="1" t="s">
        <v>2</v>
      </c>
      <c r="B858" s="1" t="s">
        <v>35</v>
      </c>
      <c r="C858" s="1">
        <v>717</v>
      </c>
      <c r="D858" s="1">
        <v>717</v>
      </c>
      <c r="E858" s="1" t="s">
        <v>2</v>
      </c>
      <c r="F858" s="1" t="s">
        <v>36</v>
      </c>
      <c r="G858" s="1">
        <v>9531</v>
      </c>
      <c r="H858" s="2">
        <v>37198</v>
      </c>
      <c r="I858" s="2">
        <v>41957</v>
      </c>
      <c r="J858" s="3">
        <v>32895</v>
      </c>
      <c r="K858" s="3">
        <v>48198</v>
      </c>
      <c r="L858" s="2">
        <v>44987</v>
      </c>
      <c r="M858" s="1">
        <f>Table1[[#This Row],[Pull Dte]]-Table1[[#This Row],[Mfg Dte]]</f>
        <v>7789</v>
      </c>
      <c r="N858" s="7">
        <f>Table1[[#This Row],[Ac Tot Cyc Num]]/Table1[[#This Row],[Days since on Ops Dte]]</f>
        <v>4.2232635768391322</v>
      </c>
      <c r="O858" s="7">
        <f>Table1[[#This Row],[Ac Tot Tme Num]]/Table1[[#This Row],[Days since on Ops Dte]]</f>
        <v>6.1879573757863655</v>
      </c>
      <c r="P858" s="1">
        <f ca="1">INT((TODAY()-H858)/365)</f>
        <v>21</v>
      </c>
      <c r="Q858" s="1" t="s">
        <v>81</v>
      </c>
    </row>
    <row r="859" spans="1:17" x14ac:dyDescent="0.2">
      <c r="A859" s="1" t="s">
        <v>2</v>
      </c>
      <c r="B859" s="1" t="s">
        <v>35</v>
      </c>
      <c r="C859" s="1">
        <v>717</v>
      </c>
      <c r="D859" s="1">
        <v>717</v>
      </c>
      <c r="E859" s="1" t="s">
        <v>2</v>
      </c>
      <c r="F859" s="1" t="s">
        <v>36</v>
      </c>
      <c r="G859" s="1">
        <v>9532</v>
      </c>
      <c r="H859" s="2">
        <v>37215</v>
      </c>
      <c r="I859" s="2">
        <v>41893</v>
      </c>
      <c r="J859" s="3">
        <v>39789</v>
      </c>
      <c r="K859" s="3">
        <v>56250</v>
      </c>
      <c r="L859" s="2">
        <v>44987</v>
      </c>
      <c r="M859" s="1">
        <f>Table1[[#This Row],[Pull Dte]]-Table1[[#This Row],[Mfg Dte]]</f>
        <v>7772</v>
      </c>
      <c r="N859" s="7">
        <f>Table1[[#This Row],[Ac Tot Cyc Num]]/Table1[[#This Row],[Days since on Ops Dte]]</f>
        <v>5.1195316520844054</v>
      </c>
      <c r="O859" s="7">
        <f>Table1[[#This Row],[Ac Tot Tme Num]]/Table1[[#This Row],[Days since on Ops Dte]]</f>
        <v>7.237519300051467</v>
      </c>
      <c r="P859" s="1">
        <f ca="1">INT((TODAY()-H859)/365)</f>
        <v>21</v>
      </c>
      <c r="Q859" s="1" t="s">
        <v>83</v>
      </c>
    </row>
    <row r="860" spans="1:17" x14ac:dyDescent="0.2">
      <c r="A860" s="1" t="s">
        <v>2</v>
      </c>
      <c r="B860" s="1" t="s">
        <v>35</v>
      </c>
      <c r="C860" s="1">
        <v>717</v>
      </c>
      <c r="D860" s="1">
        <v>717</v>
      </c>
      <c r="E860" s="1" t="s">
        <v>2</v>
      </c>
      <c r="F860" s="1" t="s">
        <v>36</v>
      </c>
      <c r="G860" s="1">
        <v>9533</v>
      </c>
      <c r="H860" s="2">
        <v>37223</v>
      </c>
      <c r="I860" s="2">
        <v>42104</v>
      </c>
      <c r="J860" s="3">
        <v>39617</v>
      </c>
      <c r="K860" s="3">
        <v>56867</v>
      </c>
      <c r="L860" s="2">
        <v>44987</v>
      </c>
      <c r="M860" s="1">
        <f>Table1[[#This Row],[Pull Dte]]-Table1[[#This Row],[Mfg Dte]]</f>
        <v>7764</v>
      </c>
      <c r="N860" s="7">
        <f>Table1[[#This Row],[Ac Tot Cyc Num]]/Table1[[#This Row],[Days since on Ops Dte]]</f>
        <v>5.1026532715095314</v>
      </c>
      <c r="O860" s="7">
        <f>Table1[[#This Row],[Ac Tot Tme Num]]/Table1[[#This Row],[Days since on Ops Dte]]</f>
        <v>7.3244461617722827</v>
      </c>
      <c r="P860" s="1">
        <f ca="1">INT((TODAY()-H860)/365)</f>
        <v>21</v>
      </c>
      <c r="Q860" s="1" t="s">
        <v>83</v>
      </c>
    </row>
    <row r="861" spans="1:17" x14ac:dyDescent="0.2">
      <c r="A861" s="1" t="s">
        <v>2</v>
      </c>
      <c r="B861" s="1" t="s">
        <v>35</v>
      </c>
      <c r="C861" s="1">
        <v>717</v>
      </c>
      <c r="D861" s="1">
        <v>717</v>
      </c>
      <c r="E861" s="1" t="s">
        <v>2</v>
      </c>
      <c r="F861" s="1" t="s">
        <v>36</v>
      </c>
      <c r="G861" s="1">
        <v>9534</v>
      </c>
      <c r="H861" s="2">
        <v>37246</v>
      </c>
      <c r="I861" s="2">
        <v>42075</v>
      </c>
      <c r="J861" s="3">
        <v>34363</v>
      </c>
      <c r="K861" s="3">
        <v>50985</v>
      </c>
      <c r="L861" s="2">
        <v>44987</v>
      </c>
      <c r="M861" s="1">
        <f>Table1[[#This Row],[Pull Dte]]-Table1[[#This Row],[Mfg Dte]]</f>
        <v>7741</v>
      </c>
      <c r="N861" s="7">
        <f>Table1[[#This Row],[Ac Tot Cyc Num]]/Table1[[#This Row],[Days since on Ops Dte]]</f>
        <v>4.4390905567756107</v>
      </c>
      <c r="O861" s="7">
        <f>Table1[[#This Row],[Ac Tot Tme Num]]/Table1[[#This Row],[Days since on Ops Dte]]</f>
        <v>6.5863583516341562</v>
      </c>
      <c r="P861" s="1">
        <f ca="1">INT((TODAY()-H861)/365)</f>
        <v>21</v>
      </c>
      <c r="Q861" s="1" t="s">
        <v>81</v>
      </c>
    </row>
    <row r="862" spans="1:17" x14ac:dyDescent="0.2">
      <c r="A862" s="1" t="s">
        <v>2</v>
      </c>
      <c r="B862" s="1" t="s">
        <v>35</v>
      </c>
      <c r="C862" s="1">
        <v>717</v>
      </c>
      <c r="D862" s="1">
        <v>717</v>
      </c>
      <c r="E862" s="1" t="s">
        <v>2</v>
      </c>
      <c r="F862" s="1" t="s">
        <v>36</v>
      </c>
      <c r="G862" s="1">
        <v>9535</v>
      </c>
      <c r="H862" s="2">
        <v>37264</v>
      </c>
      <c r="I862" s="2">
        <v>42373</v>
      </c>
      <c r="J862" s="3">
        <v>32097</v>
      </c>
      <c r="K862" s="3">
        <v>47466</v>
      </c>
      <c r="L862" s="2">
        <v>44987</v>
      </c>
      <c r="M862" s="1">
        <f>Table1[[#This Row],[Pull Dte]]-Table1[[#This Row],[Mfg Dte]]</f>
        <v>7723</v>
      </c>
      <c r="N862" s="7">
        <f>Table1[[#This Row],[Ac Tot Cyc Num]]/Table1[[#This Row],[Days since on Ops Dte]]</f>
        <v>4.1560274504726147</v>
      </c>
      <c r="O862" s="7">
        <f>Table1[[#This Row],[Ac Tot Tme Num]]/Table1[[#This Row],[Days since on Ops Dte]]</f>
        <v>6.1460572316457336</v>
      </c>
      <c r="P862" s="1">
        <f ca="1">INT((TODAY()-H862)/365)</f>
        <v>21</v>
      </c>
      <c r="Q862" s="1" t="s">
        <v>83</v>
      </c>
    </row>
    <row r="863" spans="1:17" x14ac:dyDescent="0.2">
      <c r="A863" s="1" t="s">
        <v>2</v>
      </c>
      <c r="B863" s="1" t="s">
        <v>35</v>
      </c>
      <c r="C863" s="1">
        <v>717</v>
      </c>
      <c r="D863" s="1">
        <v>717</v>
      </c>
      <c r="E863" s="1" t="s">
        <v>2</v>
      </c>
      <c r="F863" s="1" t="s">
        <v>36</v>
      </c>
      <c r="G863" s="1">
        <v>9536</v>
      </c>
      <c r="H863" s="2">
        <v>37284</v>
      </c>
      <c r="I863" s="2">
        <v>42068</v>
      </c>
      <c r="J863" s="3">
        <v>38825</v>
      </c>
      <c r="K863" s="3">
        <v>55989</v>
      </c>
      <c r="L863" s="2">
        <v>44987</v>
      </c>
      <c r="M863" s="1">
        <f>Table1[[#This Row],[Pull Dte]]-Table1[[#This Row],[Mfg Dte]]</f>
        <v>7703</v>
      </c>
      <c r="N863" s="7">
        <f>Table1[[#This Row],[Ac Tot Cyc Num]]/Table1[[#This Row],[Days since on Ops Dte]]</f>
        <v>5.0402440607555494</v>
      </c>
      <c r="O863" s="7">
        <f>Table1[[#This Row],[Ac Tot Tme Num]]/Table1[[#This Row],[Days since on Ops Dte]]</f>
        <v>7.2684668311047647</v>
      </c>
      <c r="P863" s="1">
        <f ca="1">INT((TODAY()-H863)/365)</f>
        <v>21</v>
      </c>
      <c r="Q863" s="1" t="s">
        <v>83</v>
      </c>
    </row>
    <row r="864" spans="1:17" x14ac:dyDescent="0.2">
      <c r="A864" s="1" t="s">
        <v>2</v>
      </c>
      <c r="B864" s="1" t="s">
        <v>35</v>
      </c>
      <c r="C864" s="1">
        <v>717</v>
      </c>
      <c r="D864" s="1">
        <v>717</v>
      </c>
      <c r="E864" s="1" t="s">
        <v>2</v>
      </c>
      <c r="F864" s="1" t="s">
        <v>36</v>
      </c>
      <c r="G864" s="1">
        <v>9537</v>
      </c>
      <c r="H864" s="2">
        <v>37294</v>
      </c>
      <c r="I864" s="2">
        <v>41654</v>
      </c>
      <c r="J864" s="3">
        <v>32002</v>
      </c>
      <c r="K864" s="3">
        <v>47021</v>
      </c>
      <c r="L864" s="2">
        <v>44987</v>
      </c>
      <c r="M864" s="1">
        <f>Table1[[#This Row],[Pull Dte]]-Table1[[#This Row],[Mfg Dte]]</f>
        <v>7693</v>
      </c>
      <c r="N864" s="7">
        <f>Table1[[#This Row],[Ac Tot Cyc Num]]/Table1[[#This Row],[Days since on Ops Dte]]</f>
        <v>4.1598856102950732</v>
      </c>
      <c r="O864" s="7">
        <f>Table1[[#This Row],[Ac Tot Tme Num]]/Table1[[#This Row],[Days since on Ops Dte]]</f>
        <v>6.1121799038086575</v>
      </c>
      <c r="P864" s="1">
        <f ca="1">INT((TODAY()-H864)/365)</f>
        <v>21</v>
      </c>
      <c r="Q864" s="1" t="s">
        <v>81</v>
      </c>
    </row>
    <row r="865" spans="1:17" x14ac:dyDescent="0.2">
      <c r="A865" s="1" t="s">
        <v>2</v>
      </c>
      <c r="B865" s="1" t="s">
        <v>35</v>
      </c>
      <c r="C865" s="1">
        <v>717</v>
      </c>
      <c r="D865" s="1">
        <v>717</v>
      </c>
      <c r="E865" s="1" t="s">
        <v>2</v>
      </c>
      <c r="F865" s="1" t="s">
        <v>36</v>
      </c>
      <c r="G865" s="1">
        <v>9538</v>
      </c>
      <c r="H865" s="2">
        <v>37307</v>
      </c>
      <c r="I865" s="2">
        <v>42065</v>
      </c>
      <c r="J865" s="3">
        <v>39527</v>
      </c>
      <c r="K865" s="3">
        <v>56479</v>
      </c>
      <c r="L865" s="2">
        <v>44987</v>
      </c>
      <c r="M865" s="1">
        <f>Table1[[#This Row],[Pull Dte]]-Table1[[#This Row],[Mfg Dte]]</f>
        <v>7680</v>
      </c>
      <c r="N865" s="7">
        <f>Table1[[#This Row],[Ac Tot Cyc Num]]/Table1[[#This Row],[Days since on Ops Dte]]</f>
        <v>5.1467447916666664</v>
      </c>
      <c r="O865" s="7">
        <f>Table1[[#This Row],[Ac Tot Tme Num]]/Table1[[#This Row],[Days since on Ops Dte]]</f>
        <v>7.3540364583333337</v>
      </c>
      <c r="P865" s="1">
        <f ca="1">INT((TODAY()-H865)/365)</f>
        <v>21</v>
      </c>
      <c r="Q865" s="1" t="s">
        <v>83</v>
      </c>
    </row>
    <row r="866" spans="1:17" x14ac:dyDescent="0.2">
      <c r="A866" s="1" t="s">
        <v>2</v>
      </c>
      <c r="B866" s="1" t="s">
        <v>35</v>
      </c>
      <c r="C866" s="1">
        <v>717</v>
      </c>
      <c r="D866" s="1">
        <v>717</v>
      </c>
      <c r="E866" s="1" t="s">
        <v>2</v>
      </c>
      <c r="F866" s="1" t="s">
        <v>36</v>
      </c>
      <c r="G866" s="1">
        <v>9539</v>
      </c>
      <c r="H866" s="2">
        <v>37321</v>
      </c>
      <c r="I866" s="2">
        <v>41631</v>
      </c>
      <c r="J866" s="3">
        <v>36863</v>
      </c>
      <c r="K866" s="3">
        <v>52490</v>
      </c>
      <c r="L866" s="2">
        <v>44987</v>
      </c>
      <c r="M866" s="1">
        <f>Table1[[#This Row],[Pull Dte]]-Table1[[#This Row],[Mfg Dte]]</f>
        <v>7666</v>
      </c>
      <c r="N866" s="7">
        <f>Table1[[#This Row],[Ac Tot Cyc Num]]/Table1[[#This Row],[Days since on Ops Dte]]</f>
        <v>4.8086355335246544</v>
      </c>
      <c r="O866" s="7">
        <f>Table1[[#This Row],[Ac Tot Tme Num]]/Table1[[#This Row],[Days since on Ops Dte]]</f>
        <v>6.8471171406209237</v>
      </c>
      <c r="P866" s="1">
        <f ca="1">INT((TODAY()-H866)/365)</f>
        <v>21</v>
      </c>
      <c r="Q866" s="1" t="s">
        <v>83</v>
      </c>
    </row>
    <row r="867" spans="1:17" x14ac:dyDescent="0.2">
      <c r="A867" s="1" t="s">
        <v>2</v>
      </c>
      <c r="B867" s="1" t="s">
        <v>35</v>
      </c>
      <c r="C867" s="1">
        <v>717</v>
      </c>
      <c r="D867" s="1">
        <v>717</v>
      </c>
      <c r="E867" s="1" t="s">
        <v>2</v>
      </c>
      <c r="F867" s="1" t="s">
        <v>36</v>
      </c>
      <c r="G867" s="1">
        <v>9540</v>
      </c>
      <c r="H867" s="2">
        <v>37348</v>
      </c>
      <c r="I867" s="2">
        <v>41650</v>
      </c>
      <c r="J867" s="3">
        <v>39074</v>
      </c>
      <c r="K867" s="3">
        <v>55022</v>
      </c>
      <c r="L867" s="2">
        <v>44987</v>
      </c>
      <c r="M867" s="1">
        <f>Table1[[#This Row],[Pull Dte]]-Table1[[#This Row],[Mfg Dte]]</f>
        <v>7639</v>
      </c>
      <c r="N867" s="7">
        <f>Table1[[#This Row],[Ac Tot Cyc Num]]/Table1[[#This Row],[Days since on Ops Dte]]</f>
        <v>5.1150674172012041</v>
      </c>
      <c r="O867" s="7">
        <f>Table1[[#This Row],[Ac Tot Tme Num]]/Table1[[#This Row],[Days since on Ops Dte]]</f>
        <v>7.2027752323602563</v>
      </c>
      <c r="P867" s="1">
        <f ca="1">INT((TODAY()-H867)/365)</f>
        <v>20</v>
      </c>
      <c r="Q867" s="1" t="s">
        <v>83</v>
      </c>
    </row>
    <row r="868" spans="1:17" x14ac:dyDescent="0.2">
      <c r="A868" s="1" t="s">
        <v>2</v>
      </c>
      <c r="B868" s="1" t="s">
        <v>35</v>
      </c>
      <c r="C868" s="1">
        <v>717</v>
      </c>
      <c r="D868" s="1">
        <v>717</v>
      </c>
      <c r="E868" s="1" t="s">
        <v>2</v>
      </c>
      <c r="F868" s="1" t="s">
        <v>36</v>
      </c>
      <c r="G868" s="1">
        <v>9541</v>
      </c>
      <c r="H868" s="2">
        <v>37358</v>
      </c>
      <c r="I868" s="2">
        <v>41585</v>
      </c>
      <c r="J868" s="3">
        <v>39282</v>
      </c>
      <c r="K868" s="3">
        <v>55899</v>
      </c>
      <c r="L868" s="2">
        <v>44987</v>
      </c>
      <c r="M868" s="1">
        <f>Table1[[#This Row],[Pull Dte]]-Table1[[#This Row],[Mfg Dte]]</f>
        <v>7629</v>
      </c>
      <c r="N868" s="7">
        <f>Table1[[#This Row],[Ac Tot Cyc Num]]/Table1[[#This Row],[Days since on Ops Dte]]</f>
        <v>5.1490365709791588</v>
      </c>
      <c r="O868" s="7">
        <f>Table1[[#This Row],[Ac Tot Tme Num]]/Table1[[#This Row],[Days since on Ops Dte]]</f>
        <v>7.3271726307510816</v>
      </c>
      <c r="P868" s="1">
        <f ca="1">INT((TODAY()-H868)/365)</f>
        <v>20</v>
      </c>
      <c r="Q868" s="1" t="s">
        <v>83</v>
      </c>
    </row>
    <row r="869" spans="1:17" x14ac:dyDescent="0.2">
      <c r="A869" s="1" t="s">
        <v>2</v>
      </c>
      <c r="B869" s="1" t="s">
        <v>35</v>
      </c>
      <c r="C869" s="1">
        <v>717</v>
      </c>
      <c r="D869" s="1">
        <v>717</v>
      </c>
      <c r="E869" s="1" t="s">
        <v>2</v>
      </c>
      <c r="F869" s="1" t="s">
        <v>36</v>
      </c>
      <c r="G869" s="1">
        <v>9542</v>
      </c>
      <c r="H869" s="2">
        <v>37384</v>
      </c>
      <c r="I869" s="2">
        <v>42223</v>
      </c>
      <c r="J869" s="3">
        <v>38217</v>
      </c>
      <c r="K869" s="3">
        <v>54835</v>
      </c>
      <c r="L869" s="2">
        <v>44987</v>
      </c>
      <c r="M869" s="1">
        <f>Table1[[#This Row],[Pull Dte]]-Table1[[#This Row],[Mfg Dte]]</f>
        <v>7603</v>
      </c>
      <c r="N869" s="7">
        <f>Table1[[#This Row],[Ac Tot Cyc Num]]/Table1[[#This Row],[Days since on Ops Dte]]</f>
        <v>5.0265684598184928</v>
      </c>
      <c r="O869" s="7">
        <f>Table1[[#This Row],[Ac Tot Tme Num]]/Table1[[#This Row],[Days since on Ops Dte]]</f>
        <v>7.2122846244903327</v>
      </c>
      <c r="P869" s="1">
        <f ca="1">INT((TODAY()-H869)/365)</f>
        <v>20</v>
      </c>
      <c r="Q869" s="1" t="s">
        <v>83</v>
      </c>
    </row>
    <row r="870" spans="1:17" x14ac:dyDescent="0.2">
      <c r="A870" s="1" t="s">
        <v>2</v>
      </c>
      <c r="B870" s="1" t="s">
        <v>35</v>
      </c>
      <c r="C870" s="1">
        <v>717</v>
      </c>
      <c r="D870" s="1">
        <v>717</v>
      </c>
      <c r="E870" s="1" t="s">
        <v>2</v>
      </c>
      <c r="F870" s="1" t="s">
        <v>36</v>
      </c>
      <c r="G870" s="1">
        <v>9543</v>
      </c>
      <c r="H870" s="2">
        <v>37400</v>
      </c>
      <c r="I870" s="2">
        <v>41593</v>
      </c>
      <c r="J870" s="3">
        <v>39592</v>
      </c>
      <c r="K870" s="3">
        <v>56220</v>
      </c>
      <c r="L870" s="2">
        <v>44987</v>
      </c>
      <c r="M870" s="1">
        <f>Table1[[#This Row],[Pull Dte]]-Table1[[#This Row],[Mfg Dte]]</f>
        <v>7587</v>
      </c>
      <c r="N870" s="7">
        <f>Table1[[#This Row],[Ac Tot Cyc Num]]/Table1[[#This Row],[Days since on Ops Dte]]</f>
        <v>5.2183998945564785</v>
      </c>
      <c r="O870" s="7">
        <f>Table1[[#This Row],[Ac Tot Tme Num]]/Table1[[#This Row],[Days since on Ops Dte]]</f>
        <v>7.4100434954527481</v>
      </c>
      <c r="P870" s="1">
        <f ca="1">INT((TODAY()-H870)/365)</f>
        <v>20</v>
      </c>
      <c r="Q870" s="1" t="s">
        <v>83</v>
      </c>
    </row>
    <row r="871" spans="1:17" x14ac:dyDescent="0.2">
      <c r="A871" s="1" t="s">
        <v>2</v>
      </c>
      <c r="B871" s="1" t="s">
        <v>35</v>
      </c>
      <c r="C871" s="1">
        <v>717</v>
      </c>
      <c r="D871" s="1">
        <v>717</v>
      </c>
      <c r="E871" s="1" t="s">
        <v>2</v>
      </c>
      <c r="F871" s="1" t="s">
        <v>36</v>
      </c>
      <c r="G871" s="1">
        <v>9544</v>
      </c>
      <c r="H871" s="2">
        <v>37442</v>
      </c>
      <c r="I871" s="2">
        <v>41598</v>
      </c>
      <c r="J871" s="3">
        <v>39218</v>
      </c>
      <c r="K871" s="3">
        <v>55438</v>
      </c>
      <c r="L871" s="2">
        <v>44987</v>
      </c>
      <c r="M871" s="1">
        <f>Table1[[#This Row],[Pull Dte]]-Table1[[#This Row],[Mfg Dte]]</f>
        <v>7545</v>
      </c>
      <c r="N871" s="7">
        <f>Table1[[#This Row],[Ac Tot Cyc Num]]/Table1[[#This Row],[Days since on Ops Dte]]</f>
        <v>5.1978793903247187</v>
      </c>
      <c r="O871" s="7">
        <f>Table1[[#This Row],[Ac Tot Tme Num]]/Table1[[#This Row],[Days since on Ops Dte]]</f>
        <v>7.3476474486414842</v>
      </c>
      <c r="P871" s="1">
        <f ca="1">INT((TODAY()-H871)/365)</f>
        <v>20</v>
      </c>
      <c r="Q871" s="1" t="s">
        <v>83</v>
      </c>
    </row>
    <row r="872" spans="1:17" x14ac:dyDescent="0.2">
      <c r="A872" s="1" t="s">
        <v>2</v>
      </c>
      <c r="B872" s="1" t="s">
        <v>35</v>
      </c>
      <c r="C872" s="1">
        <v>717</v>
      </c>
      <c r="D872" s="1">
        <v>717</v>
      </c>
      <c r="E872" s="1" t="s">
        <v>2</v>
      </c>
      <c r="F872" s="1" t="s">
        <v>36</v>
      </c>
      <c r="G872" s="1">
        <v>9545</v>
      </c>
      <c r="H872" s="2">
        <v>37462</v>
      </c>
      <c r="I872" s="2">
        <v>42167</v>
      </c>
      <c r="J872" s="3">
        <v>37693</v>
      </c>
      <c r="K872" s="3">
        <v>54207</v>
      </c>
      <c r="L872" s="2">
        <v>44987</v>
      </c>
      <c r="M872" s="1">
        <f>Table1[[#This Row],[Pull Dte]]-Table1[[#This Row],[Mfg Dte]]</f>
        <v>7525</v>
      </c>
      <c r="N872" s="7">
        <f>Table1[[#This Row],[Ac Tot Cyc Num]]/Table1[[#This Row],[Days since on Ops Dte]]</f>
        <v>5.0090365448504981</v>
      </c>
      <c r="O872" s="7">
        <f>Table1[[#This Row],[Ac Tot Tme Num]]/Table1[[#This Row],[Days since on Ops Dte]]</f>
        <v>7.2035880398671095</v>
      </c>
      <c r="P872" s="1">
        <f ca="1">INT((TODAY()-H872)/365)</f>
        <v>20</v>
      </c>
      <c r="Q872" s="1" t="s">
        <v>83</v>
      </c>
    </row>
    <row r="873" spans="1:17" x14ac:dyDescent="0.2">
      <c r="A873" s="1" t="s">
        <v>2</v>
      </c>
      <c r="B873" s="1" t="s">
        <v>35</v>
      </c>
      <c r="C873" s="1">
        <v>717</v>
      </c>
      <c r="D873" s="1">
        <v>717</v>
      </c>
      <c r="E873" s="1" t="s">
        <v>2</v>
      </c>
      <c r="F873" s="1" t="s">
        <v>36</v>
      </c>
      <c r="G873" s="1">
        <v>9546</v>
      </c>
      <c r="H873" s="2">
        <v>37483</v>
      </c>
      <c r="I873" s="2">
        <v>42204</v>
      </c>
      <c r="J873" s="3">
        <v>37854</v>
      </c>
      <c r="K873" s="3">
        <v>55021</v>
      </c>
      <c r="L873" s="2">
        <v>44987</v>
      </c>
      <c r="M873" s="1">
        <f>Table1[[#This Row],[Pull Dte]]-Table1[[#This Row],[Mfg Dte]]</f>
        <v>7504</v>
      </c>
      <c r="N873" s="7">
        <f>Table1[[#This Row],[Ac Tot Cyc Num]]/Table1[[#This Row],[Days since on Ops Dte]]</f>
        <v>5.0445095948827294</v>
      </c>
      <c r="O873" s="7">
        <f>Table1[[#This Row],[Ac Tot Tme Num]]/Table1[[#This Row],[Days since on Ops Dte]]</f>
        <v>7.3322228144989339</v>
      </c>
      <c r="P873" s="1">
        <f ca="1">INT((TODAY()-H873)/365)</f>
        <v>20</v>
      </c>
      <c r="Q873" s="1" t="s">
        <v>83</v>
      </c>
    </row>
    <row r="874" spans="1:17" x14ac:dyDescent="0.2">
      <c r="A874" s="1" t="s">
        <v>2</v>
      </c>
      <c r="B874" s="1" t="s">
        <v>35</v>
      </c>
      <c r="C874" s="1">
        <v>717</v>
      </c>
      <c r="D874" s="1">
        <v>717</v>
      </c>
      <c r="E874" s="1" t="s">
        <v>2</v>
      </c>
      <c r="F874" s="1" t="s">
        <v>36</v>
      </c>
      <c r="G874" s="1">
        <v>9547</v>
      </c>
      <c r="H874" s="2">
        <v>37519</v>
      </c>
      <c r="I874" s="2">
        <v>41701</v>
      </c>
      <c r="J874" s="3">
        <v>38416</v>
      </c>
      <c r="K874" s="3">
        <v>54212</v>
      </c>
      <c r="L874" s="2">
        <v>44987</v>
      </c>
      <c r="M874" s="1">
        <f>Table1[[#This Row],[Pull Dte]]-Table1[[#This Row],[Mfg Dte]]</f>
        <v>7468</v>
      </c>
      <c r="N874" s="7">
        <f>Table1[[#This Row],[Ac Tot Cyc Num]]/Table1[[#This Row],[Days since on Ops Dte]]</f>
        <v>5.1440814140332085</v>
      </c>
      <c r="O874" s="7">
        <f>Table1[[#This Row],[Ac Tot Tme Num]]/Table1[[#This Row],[Days since on Ops Dte]]</f>
        <v>7.259239421531869</v>
      </c>
      <c r="P874" s="1">
        <f ca="1">INT((TODAY()-H874)/365)</f>
        <v>20</v>
      </c>
      <c r="Q874" s="1" t="s">
        <v>83</v>
      </c>
    </row>
    <row r="875" spans="1:17" x14ac:dyDescent="0.2">
      <c r="A875" s="1" t="s">
        <v>2</v>
      </c>
      <c r="B875" s="1" t="s">
        <v>35</v>
      </c>
      <c r="C875" s="1">
        <v>717</v>
      </c>
      <c r="D875" s="1">
        <v>717</v>
      </c>
      <c r="E875" s="1" t="s">
        <v>2</v>
      </c>
      <c r="F875" s="1" t="s">
        <v>36</v>
      </c>
      <c r="G875" s="1">
        <v>9548</v>
      </c>
      <c r="H875" s="2">
        <v>37552</v>
      </c>
      <c r="I875" s="2">
        <v>41618</v>
      </c>
      <c r="J875" s="3">
        <v>38329</v>
      </c>
      <c r="K875" s="3">
        <v>54718</v>
      </c>
      <c r="L875" s="2">
        <v>44987</v>
      </c>
      <c r="M875" s="1">
        <f>Table1[[#This Row],[Pull Dte]]-Table1[[#This Row],[Mfg Dte]]</f>
        <v>7435</v>
      </c>
      <c r="N875" s="7">
        <f>Table1[[#This Row],[Ac Tot Cyc Num]]/Table1[[#This Row],[Days since on Ops Dte]]</f>
        <v>5.1552118359112304</v>
      </c>
      <c r="O875" s="7">
        <f>Table1[[#This Row],[Ac Tot Tme Num]]/Table1[[#This Row],[Days since on Ops Dte]]</f>
        <v>7.3595158036314725</v>
      </c>
      <c r="P875" s="1">
        <f ca="1">INT((TODAY()-H875)/365)</f>
        <v>20</v>
      </c>
      <c r="Q875" s="1" t="s">
        <v>83</v>
      </c>
    </row>
    <row r="876" spans="1:17" x14ac:dyDescent="0.2">
      <c r="A876" s="1" t="s">
        <v>2</v>
      </c>
      <c r="B876" s="1" t="s">
        <v>35</v>
      </c>
      <c r="C876" s="1">
        <v>717</v>
      </c>
      <c r="D876" s="1">
        <v>717</v>
      </c>
      <c r="E876" s="1" t="s">
        <v>2</v>
      </c>
      <c r="F876" s="1" t="s">
        <v>36</v>
      </c>
      <c r="G876" s="1">
        <v>9549</v>
      </c>
      <c r="H876" s="2">
        <v>37575</v>
      </c>
      <c r="I876" s="2">
        <v>42212</v>
      </c>
      <c r="J876" s="3">
        <v>37163</v>
      </c>
      <c r="K876" s="3">
        <v>53628</v>
      </c>
      <c r="L876" s="2">
        <v>44987</v>
      </c>
      <c r="M876" s="1">
        <f>Table1[[#This Row],[Pull Dte]]-Table1[[#This Row],[Mfg Dte]]</f>
        <v>7412</v>
      </c>
      <c r="N876" s="7">
        <f>Table1[[#This Row],[Ac Tot Cyc Num]]/Table1[[#This Row],[Days since on Ops Dte]]</f>
        <v>5.0138963842417699</v>
      </c>
      <c r="O876" s="7">
        <f>Table1[[#This Row],[Ac Tot Tme Num]]/Table1[[#This Row],[Days since on Ops Dte]]</f>
        <v>7.2352941176470589</v>
      </c>
      <c r="P876" s="1">
        <f ca="1">INT((TODAY()-H876)/365)</f>
        <v>20</v>
      </c>
      <c r="Q876" s="1" t="s">
        <v>83</v>
      </c>
    </row>
    <row r="877" spans="1:17" x14ac:dyDescent="0.2">
      <c r="A877" s="1" t="s">
        <v>2</v>
      </c>
      <c r="B877" s="1" t="s">
        <v>35</v>
      </c>
      <c r="C877" s="1">
        <v>717</v>
      </c>
      <c r="D877" s="1">
        <v>717</v>
      </c>
      <c r="E877" s="1" t="s">
        <v>2</v>
      </c>
      <c r="F877" s="1" t="s">
        <v>36</v>
      </c>
      <c r="G877" s="1">
        <v>9550</v>
      </c>
      <c r="H877" s="2">
        <v>37608</v>
      </c>
      <c r="I877" s="2">
        <v>42174</v>
      </c>
      <c r="J877" s="3">
        <v>36961</v>
      </c>
      <c r="K877" s="3">
        <v>53866</v>
      </c>
      <c r="L877" s="2">
        <v>44987</v>
      </c>
      <c r="M877" s="1">
        <f>Table1[[#This Row],[Pull Dte]]-Table1[[#This Row],[Mfg Dte]]</f>
        <v>7379</v>
      </c>
      <c r="N877" s="7">
        <f>Table1[[#This Row],[Ac Tot Cyc Num]]/Table1[[#This Row],[Days since on Ops Dte]]</f>
        <v>5.0089443013958528</v>
      </c>
      <c r="O877" s="7">
        <f>Table1[[#This Row],[Ac Tot Tme Num]]/Table1[[#This Row],[Days since on Ops Dte]]</f>
        <v>7.2999051361973164</v>
      </c>
      <c r="P877" s="1">
        <f ca="1">INT((TODAY()-H877)/365)</f>
        <v>20</v>
      </c>
      <c r="Q877" s="1" t="s">
        <v>83</v>
      </c>
    </row>
    <row r="878" spans="1:17" x14ac:dyDescent="0.2">
      <c r="A878" s="1" t="s">
        <v>2</v>
      </c>
      <c r="B878" s="1" t="s">
        <v>35</v>
      </c>
      <c r="C878" s="1">
        <v>717</v>
      </c>
      <c r="D878" s="1">
        <v>717</v>
      </c>
      <c r="E878" s="1" t="s">
        <v>2</v>
      </c>
      <c r="F878" s="1" t="s">
        <v>36</v>
      </c>
      <c r="G878" s="1">
        <v>9551</v>
      </c>
      <c r="H878" s="2">
        <v>38087</v>
      </c>
      <c r="I878" s="2">
        <v>41645</v>
      </c>
      <c r="J878" s="3">
        <v>31265</v>
      </c>
      <c r="K878" s="3">
        <v>45004</v>
      </c>
      <c r="L878" s="2">
        <v>44987</v>
      </c>
      <c r="M878" s="1">
        <f>Table1[[#This Row],[Pull Dte]]-Table1[[#This Row],[Mfg Dte]]</f>
        <v>6900</v>
      </c>
      <c r="N878" s="7">
        <f>Table1[[#This Row],[Ac Tot Cyc Num]]/Table1[[#This Row],[Days since on Ops Dte]]</f>
        <v>4.5311594202898551</v>
      </c>
      <c r="O878" s="7">
        <f>Table1[[#This Row],[Ac Tot Tme Num]]/Table1[[#This Row],[Days since on Ops Dte]]</f>
        <v>6.5223188405797101</v>
      </c>
      <c r="P878" s="1">
        <f ca="1">INT((TODAY()-H878)/365)</f>
        <v>18</v>
      </c>
      <c r="Q878" s="1" t="s">
        <v>83</v>
      </c>
    </row>
    <row r="879" spans="1:17" x14ac:dyDescent="0.2">
      <c r="A879" s="1" t="s">
        <v>2</v>
      </c>
      <c r="B879" s="1" t="s">
        <v>35</v>
      </c>
      <c r="C879" s="1">
        <v>717</v>
      </c>
      <c r="D879" s="1">
        <v>717</v>
      </c>
      <c r="E879" s="1" t="s">
        <v>2</v>
      </c>
      <c r="F879" s="1" t="s">
        <v>36</v>
      </c>
      <c r="G879" s="1">
        <v>9552</v>
      </c>
      <c r="H879" s="2">
        <v>38178</v>
      </c>
      <c r="I879" s="2">
        <v>41671</v>
      </c>
      <c r="J879" s="3">
        <v>31069</v>
      </c>
      <c r="K879" s="3">
        <v>44701</v>
      </c>
      <c r="L879" s="2">
        <v>44987</v>
      </c>
      <c r="M879" s="1">
        <f>Table1[[#This Row],[Pull Dte]]-Table1[[#This Row],[Mfg Dte]]</f>
        <v>6809</v>
      </c>
      <c r="N879" s="7">
        <f>Table1[[#This Row],[Ac Tot Cyc Num]]/Table1[[#This Row],[Days since on Ops Dte]]</f>
        <v>4.5629314143045967</v>
      </c>
      <c r="O879" s="7">
        <f>Table1[[#This Row],[Ac Tot Tme Num]]/Table1[[#This Row],[Days since on Ops Dte]]</f>
        <v>6.5649875165222502</v>
      </c>
      <c r="P879" s="1">
        <f ca="1">INT((TODAY()-H879)/365)</f>
        <v>18</v>
      </c>
      <c r="Q879" s="1" t="s">
        <v>82</v>
      </c>
    </row>
    <row r="880" spans="1:17" x14ac:dyDescent="0.2">
      <c r="A880" s="1" t="s">
        <v>2</v>
      </c>
      <c r="B880" s="1" t="s">
        <v>35</v>
      </c>
      <c r="C880" s="1">
        <v>717</v>
      </c>
      <c r="D880" s="1">
        <v>717</v>
      </c>
      <c r="E880" s="1" t="s">
        <v>2</v>
      </c>
      <c r="F880" s="1" t="s">
        <v>36</v>
      </c>
      <c r="G880" s="1">
        <v>9553</v>
      </c>
      <c r="H880" s="2">
        <v>38228</v>
      </c>
      <c r="I880" s="2">
        <v>41708</v>
      </c>
      <c r="J880" s="3">
        <v>33844</v>
      </c>
      <c r="K880" s="3">
        <v>48027</v>
      </c>
      <c r="L880" s="2">
        <v>44987</v>
      </c>
      <c r="M880" s="1">
        <f>Table1[[#This Row],[Pull Dte]]-Table1[[#This Row],[Mfg Dte]]</f>
        <v>6759</v>
      </c>
      <c r="N880" s="7">
        <f>Table1[[#This Row],[Ac Tot Cyc Num]]/Table1[[#This Row],[Days since on Ops Dte]]</f>
        <v>5.0072495931350796</v>
      </c>
      <c r="O880" s="7">
        <f>Table1[[#This Row],[Ac Tot Tme Num]]/Table1[[#This Row],[Days since on Ops Dte]]</f>
        <v>7.1056369285397247</v>
      </c>
      <c r="P880" s="1">
        <f ca="1">INT((TODAY()-H880)/365)</f>
        <v>18</v>
      </c>
      <c r="Q880" s="1" t="s">
        <v>83</v>
      </c>
    </row>
    <row r="881" spans="1:17" x14ac:dyDescent="0.2">
      <c r="A881" s="1" t="s">
        <v>2</v>
      </c>
      <c r="B881" s="1" t="s">
        <v>35</v>
      </c>
      <c r="C881" s="1">
        <v>717</v>
      </c>
      <c r="D881" s="1">
        <v>717</v>
      </c>
      <c r="E881" s="1" t="s">
        <v>2</v>
      </c>
      <c r="F881" s="1" t="s">
        <v>36</v>
      </c>
      <c r="G881" s="1">
        <v>9554</v>
      </c>
      <c r="H881" s="2">
        <v>38256</v>
      </c>
      <c r="I881" s="2">
        <v>41688</v>
      </c>
      <c r="J881" s="3">
        <v>29871</v>
      </c>
      <c r="K881" s="3">
        <v>43186</v>
      </c>
      <c r="L881" s="2">
        <v>44987</v>
      </c>
      <c r="M881" s="1">
        <f>Table1[[#This Row],[Pull Dte]]-Table1[[#This Row],[Mfg Dte]]</f>
        <v>6731</v>
      </c>
      <c r="N881" s="7">
        <f>Table1[[#This Row],[Ac Tot Cyc Num]]/Table1[[#This Row],[Days since on Ops Dte]]</f>
        <v>4.4378249888575247</v>
      </c>
      <c r="O881" s="7">
        <f>Table1[[#This Row],[Ac Tot Tme Num]]/Table1[[#This Row],[Days since on Ops Dte]]</f>
        <v>6.4159857376318525</v>
      </c>
      <c r="P881" s="1">
        <f ca="1">INT((TODAY()-H881)/365)</f>
        <v>18</v>
      </c>
      <c r="Q881" s="1" t="s">
        <v>83</v>
      </c>
    </row>
    <row r="882" spans="1:17" x14ac:dyDescent="0.2">
      <c r="A882" s="1" t="s">
        <v>2</v>
      </c>
      <c r="B882" s="1" t="s">
        <v>35</v>
      </c>
      <c r="C882" s="1">
        <v>717</v>
      </c>
      <c r="D882" s="1">
        <v>717</v>
      </c>
      <c r="E882" s="1" t="s">
        <v>2</v>
      </c>
      <c r="F882" s="1" t="s">
        <v>36</v>
      </c>
      <c r="G882" s="1">
        <v>9555</v>
      </c>
      <c r="H882" s="2">
        <v>38314</v>
      </c>
      <c r="I882" s="2">
        <v>41681</v>
      </c>
      <c r="J882" s="3">
        <v>30162</v>
      </c>
      <c r="K882" s="3">
        <v>43638</v>
      </c>
      <c r="L882" s="2">
        <v>44987</v>
      </c>
      <c r="M882" s="1">
        <f>Table1[[#This Row],[Pull Dte]]-Table1[[#This Row],[Mfg Dte]]</f>
        <v>6673</v>
      </c>
      <c r="N882" s="7">
        <f>Table1[[#This Row],[Ac Tot Cyc Num]]/Table1[[#This Row],[Days since on Ops Dte]]</f>
        <v>4.5200059943054098</v>
      </c>
      <c r="O882" s="7">
        <f>Table1[[#This Row],[Ac Tot Tme Num]]/Table1[[#This Row],[Days since on Ops Dte]]</f>
        <v>6.5394874868874568</v>
      </c>
      <c r="P882" s="1">
        <f ca="1">INT((TODAY()-H882)/365)</f>
        <v>18</v>
      </c>
      <c r="Q882" s="1" t="s">
        <v>83</v>
      </c>
    </row>
    <row r="883" spans="1:17" x14ac:dyDescent="0.2">
      <c r="A883" s="1" t="s">
        <v>2</v>
      </c>
      <c r="B883" s="1" t="s">
        <v>35</v>
      </c>
      <c r="C883" s="1">
        <v>717</v>
      </c>
      <c r="D883" s="1">
        <v>717</v>
      </c>
      <c r="E883" s="1" t="s">
        <v>2</v>
      </c>
      <c r="F883" s="1" t="s">
        <v>36</v>
      </c>
      <c r="G883" s="1">
        <v>9556</v>
      </c>
      <c r="H883" s="2">
        <v>38388</v>
      </c>
      <c r="I883" s="2">
        <v>41694</v>
      </c>
      <c r="J883" s="3">
        <v>33741</v>
      </c>
      <c r="K883" s="3">
        <v>47375</v>
      </c>
      <c r="L883" s="2">
        <v>44987</v>
      </c>
      <c r="M883" s="1">
        <f>Table1[[#This Row],[Pull Dte]]-Table1[[#This Row],[Mfg Dte]]</f>
        <v>6599</v>
      </c>
      <c r="N883" s="7">
        <f>Table1[[#This Row],[Ac Tot Cyc Num]]/Table1[[#This Row],[Days since on Ops Dte]]</f>
        <v>5.1130474314290044</v>
      </c>
      <c r="O883" s="7">
        <f>Table1[[#This Row],[Ac Tot Tme Num]]/Table1[[#This Row],[Days since on Ops Dte]]</f>
        <v>7.1791180481891192</v>
      </c>
      <c r="P883" s="1">
        <f ca="1">INT((TODAY()-H883)/365)</f>
        <v>18</v>
      </c>
      <c r="Q883" s="1" t="s">
        <v>83</v>
      </c>
    </row>
    <row r="884" spans="1:17" x14ac:dyDescent="0.2">
      <c r="A884" s="1" t="s">
        <v>2</v>
      </c>
      <c r="B884" s="1" t="s">
        <v>35</v>
      </c>
      <c r="C884" s="1">
        <v>717</v>
      </c>
      <c r="D884" s="1">
        <v>717</v>
      </c>
      <c r="E884" s="1" t="s">
        <v>2</v>
      </c>
      <c r="F884" s="1" t="s">
        <v>36</v>
      </c>
      <c r="G884" s="1">
        <v>9557</v>
      </c>
      <c r="H884" s="2">
        <v>38437</v>
      </c>
      <c r="I884" s="2">
        <v>41914</v>
      </c>
      <c r="J884" s="3">
        <v>28382</v>
      </c>
      <c r="K884" s="3">
        <v>41493</v>
      </c>
      <c r="L884" s="2">
        <v>44987</v>
      </c>
      <c r="M884" s="1">
        <f>Table1[[#This Row],[Pull Dte]]-Table1[[#This Row],[Mfg Dte]]</f>
        <v>6550</v>
      </c>
      <c r="N884" s="7">
        <f>Table1[[#This Row],[Ac Tot Cyc Num]]/Table1[[#This Row],[Days since on Ops Dte]]</f>
        <v>4.3331297709923664</v>
      </c>
      <c r="O884" s="7">
        <f>Table1[[#This Row],[Ac Tot Tme Num]]/Table1[[#This Row],[Days since on Ops Dte]]</f>
        <v>6.3348091603053431</v>
      </c>
      <c r="P884" s="1">
        <f ca="1">INT((TODAY()-H884)/365)</f>
        <v>17</v>
      </c>
      <c r="Q884" s="1" t="s">
        <v>83</v>
      </c>
    </row>
    <row r="885" spans="1:17" x14ac:dyDescent="0.2">
      <c r="A885" s="1" t="s">
        <v>2</v>
      </c>
      <c r="B885" s="1" t="s">
        <v>35</v>
      </c>
      <c r="C885" s="1">
        <v>717</v>
      </c>
      <c r="D885" s="1">
        <v>717</v>
      </c>
      <c r="E885" s="1" t="s">
        <v>2</v>
      </c>
      <c r="F885" s="1" t="s">
        <v>36</v>
      </c>
      <c r="G885" s="1">
        <v>9558</v>
      </c>
      <c r="H885" s="2">
        <v>38467</v>
      </c>
      <c r="I885" s="2">
        <v>41963</v>
      </c>
      <c r="J885" s="3">
        <v>28174</v>
      </c>
      <c r="K885" s="3">
        <v>41296</v>
      </c>
      <c r="L885" s="2">
        <v>44987</v>
      </c>
      <c r="M885" s="1">
        <f>Table1[[#This Row],[Pull Dte]]-Table1[[#This Row],[Mfg Dte]]</f>
        <v>6520</v>
      </c>
      <c r="N885" s="7">
        <f>Table1[[#This Row],[Ac Tot Cyc Num]]/Table1[[#This Row],[Days since on Ops Dte]]</f>
        <v>4.3211656441717787</v>
      </c>
      <c r="O885" s="7">
        <f>Table1[[#This Row],[Ac Tot Tme Num]]/Table1[[#This Row],[Days since on Ops Dte]]</f>
        <v>6.3337423312883434</v>
      </c>
      <c r="P885" s="1">
        <f ca="1">INT((TODAY()-H885)/365)</f>
        <v>17</v>
      </c>
      <c r="Q885" s="1" t="s">
        <v>83</v>
      </c>
    </row>
    <row r="886" spans="1:17" x14ac:dyDescent="0.2">
      <c r="A886" s="1" t="s">
        <v>2</v>
      </c>
      <c r="B886" s="1" t="s">
        <v>35</v>
      </c>
      <c r="C886" s="1">
        <v>717</v>
      </c>
      <c r="D886" s="1">
        <v>717</v>
      </c>
      <c r="E886" s="1" t="s">
        <v>2</v>
      </c>
      <c r="F886" s="1" t="s">
        <v>36</v>
      </c>
      <c r="G886" s="1">
        <v>9559</v>
      </c>
      <c r="H886" s="2">
        <v>38585</v>
      </c>
      <c r="I886" s="2">
        <v>42040</v>
      </c>
      <c r="J886" s="3">
        <v>29377</v>
      </c>
      <c r="K886" s="3">
        <v>42310</v>
      </c>
      <c r="L886" s="2">
        <v>44987</v>
      </c>
      <c r="M886" s="1">
        <f>Table1[[#This Row],[Pull Dte]]-Table1[[#This Row],[Mfg Dte]]</f>
        <v>6402</v>
      </c>
      <c r="N886" s="7">
        <f>Table1[[#This Row],[Ac Tot Cyc Num]]/Table1[[#This Row],[Days since on Ops Dte]]</f>
        <v>4.5887222742892844</v>
      </c>
      <c r="O886" s="7">
        <f>Table1[[#This Row],[Ac Tot Tme Num]]/Table1[[#This Row],[Days since on Ops Dte]]</f>
        <v>6.6088722274289289</v>
      </c>
      <c r="P886" s="1">
        <f ca="1">INT((TODAY()-H886)/365)</f>
        <v>17</v>
      </c>
      <c r="Q886" s="1" t="s">
        <v>83</v>
      </c>
    </row>
    <row r="887" spans="1:17" x14ac:dyDescent="0.2">
      <c r="A887" s="1" t="s">
        <v>2</v>
      </c>
      <c r="B887" s="1" t="s">
        <v>35</v>
      </c>
      <c r="C887" s="1">
        <v>717</v>
      </c>
      <c r="D887" s="1">
        <v>717</v>
      </c>
      <c r="E887" s="1" t="s">
        <v>2</v>
      </c>
      <c r="F887" s="1" t="s">
        <v>36</v>
      </c>
      <c r="G887" s="1">
        <v>9560</v>
      </c>
      <c r="H887" s="2">
        <v>38642</v>
      </c>
      <c r="I887" s="2">
        <v>42116</v>
      </c>
      <c r="J887" s="3">
        <v>29000</v>
      </c>
      <c r="K887" s="3">
        <v>41865</v>
      </c>
      <c r="L887" s="2">
        <v>44987</v>
      </c>
      <c r="M887" s="1">
        <f>Table1[[#This Row],[Pull Dte]]-Table1[[#This Row],[Mfg Dte]]</f>
        <v>6345</v>
      </c>
      <c r="N887" s="7">
        <f>Table1[[#This Row],[Ac Tot Cyc Num]]/Table1[[#This Row],[Days since on Ops Dte]]</f>
        <v>4.5705279747832943</v>
      </c>
      <c r="O887" s="7">
        <f>Table1[[#This Row],[Ac Tot Tme Num]]/Table1[[#This Row],[Days since on Ops Dte]]</f>
        <v>6.5981087470449173</v>
      </c>
      <c r="P887" s="1">
        <f ca="1">INT((TODAY()-H887)/365)</f>
        <v>17</v>
      </c>
      <c r="Q887" s="1" t="s">
        <v>83</v>
      </c>
    </row>
    <row r="888" spans="1:17" x14ac:dyDescent="0.2">
      <c r="A888" s="1" t="s">
        <v>2</v>
      </c>
      <c r="B888" s="1" t="s">
        <v>35</v>
      </c>
      <c r="C888" s="1">
        <v>717</v>
      </c>
      <c r="D888" s="1">
        <v>717</v>
      </c>
      <c r="E888" s="1" t="s">
        <v>2</v>
      </c>
      <c r="F888" s="1" t="s">
        <v>36</v>
      </c>
      <c r="G888" s="1">
        <v>9561</v>
      </c>
      <c r="H888" s="2">
        <v>38799</v>
      </c>
      <c r="I888" s="2">
        <v>42018</v>
      </c>
      <c r="J888" s="3">
        <v>30218</v>
      </c>
      <c r="K888" s="3">
        <v>43038</v>
      </c>
      <c r="L888" s="2">
        <v>44987</v>
      </c>
      <c r="M888" s="1">
        <f>Table1[[#This Row],[Pull Dte]]-Table1[[#This Row],[Mfg Dte]]</f>
        <v>6188</v>
      </c>
      <c r="N888" s="7">
        <f>Table1[[#This Row],[Ac Tot Cyc Num]]/Table1[[#This Row],[Days since on Ops Dte]]</f>
        <v>4.8833225597931484</v>
      </c>
      <c r="O888" s="7">
        <f>Table1[[#This Row],[Ac Tot Tme Num]]/Table1[[#This Row],[Days since on Ops Dte]]</f>
        <v>6.9550743374272788</v>
      </c>
      <c r="P888" s="1">
        <f ca="1">INT((TODAY()-H888)/365)</f>
        <v>17</v>
      </c>
      <c r="Q888" s="1" t="s">
        <v>83</v>
      </c>
    </row>
    <row r="889" spans="1:17" x14ac:dyDescent="0.2">
      <c r="A889" s="1" t="s">
        <v>2</v>
      </c>
      <c r="B889" s="1" t="s">
        <v>35</v>
      </c>
      <c r="C889" s="1">
        <v>717</v>
      </c>
      <c r="D889" s="1">
        <v>717</v>
      </c>
      <c r="E889" s="1" t="s">
        <v>2</v>
      </c>
      <c r="F889" s="1" t="s">
        <v>36</v>
      </c>
      <c r="G889" s="1">
        <v>9562</v>
      </c>
      <c r="H889" s="2">
        <v>38825</v>
      </c>
      <c r="I889" s="2">
        <v>42138</v>
      </c>
      <c r="J889" s="3">
        <v>28627</v>
      </c>
      <c r="K889" s="3">
        <v>41080</v>
      </c>
      <c r="L889" s="2">
        <v>44987</v>
      </c>
      <c r="M889" s="1">
        <f>Table1[[#This Row],[Pull Dte]]-Table1[[#This Row],[Mfg Dte]]</f>
        <v>6162</v>
      </c>
      <c r="N889" s="7">
        <f>Table1[[#This Row],[Ac Tot Cyc Num]]/Table1[[#This Row],[Days since on Ops Dte]]</f>
        <v>4.6457319052255759</v>
      </c>
      <c r="O889" s="7">
        <f>Table1[[#This Row],[Ac Tot Tme Num]]/Table1[[#This Row],[Days since on Ops Dte]]</f>
        <v>6.666666666666667</v>
      </c>
      <c r="P889" s="1">
        <f ca="1">INT((TODAY()-H889)/365)</f>
        <v>16</v>
      </c>
      <c r="Q889" s="1" t="s">
        <v>83</v>
      </c>
    </row>
    <row r="890" spans="1:17" x14ac:dyDescent="0.2">
      <c r="A890" s="1" t="s">
        <v>2</v>
      </c>
      <c r="B890" s="1" t="s">
        <v>35</v>
      </c>
      <c r="C890" s="1">
        <v>717</v>
      </c>
      <c r="D890" s="1">
        <v>717</v>
      </c>
      <c r="E890" s="1" t="s">
        <v>2</v>
      </c>
      <c r="F890" s="1" t="s">
        <v>36</v>
      </c>
      <c r="G890" s="1">
        <v>9563</v>
      </c>
      <c r="H890" s="2">
        <v>36523</v>
      </c>
      <c r="I890" s="2">
        <v>42324</v>
      </c>
      <c r="J890" s="3">
        <v>37794</v>
      </c>
      <c r="K890" s="3">
        <v>52879</v>
      </c>
      <c r="L890" s="2">
        <v>44987</v>
      </c>
      <c r="M890" s="1">
        <f>Table1[[#This Row],[Pull Dte]]-Table1[[#This Row],[Mfg Dte]]</f>
        <v>8464</v>
      </c>
      <c r="N890" s="7">
        <f>Table1[[#This Row],[Ac Tot Cyc Num]]/Table1[[#This Row],[Days since on Ops Dte]]</f>
        <v>4.4652646502835536</v>
      </c>
      <c r="O890" s="7">
        <f>Table1[[#This Row],[Ac Tot Tme Num]]/Table1[[#This Row],[Days since on Ops Dte]]</f>
        <v>6.2475189035916827</v>
      </c>
      <c r="P890" s="1">
        <f ca="1">INT((TODAY()-H890)/365)</f>
        <v>23</v>
      </c>
      <c r="Q890" s="1" t="s">
        <v>83</v>
      </c>
    </row>
    <row r="891" spans="1:17" x14ac:dyDescent="0.2">
      <c r="A891" s="1" t="s">
        <v>2</v>
      </c>
      <c r="B891" s="1" t="s">
        <v>35</v>
      </c>
      <c r="C891" s="1">
        <v>717</v>
      </c>
      <c r="D891" s="1">
        <v>717</v>
      </c>
      <c r="E891" s="1" t="s">
        <v>2</v>
      </c>
      <c r="F891" s="1" t="s">
        <v>36</v>
      </c>
      <c r="G891" s="1">
        <v>9564</v>
      </c>
      <c r="H891" s="2">
        <v>36565</v>
      </c>
      <c r="I891" s="2">
        <v>41569</v>
      </c>
      <c r="J891" s="3">
        <v>36869</v>
      </c>
      <c r="K891" s="3">
        <v>51367</v>
      </c>
      <c r="L891" s="2">
        <v>44987</v>
      </c>
      <c r="M891" s="1">
        <f>Table1[[#This Row],[Pull Dte]]-Table1[[#This Row],[Mfg Dte]]</f>
        <v>8422</v>
      </c>
      <c r="N891" s="7">
        <f>Table1[[#This Row],[Ac Tot Cyc Num]]/Table1[[#This Row],[Days since on Ops Dte]]</f>
        <v>4.3777012586084068</v>
      </c>
      <c r="O891" s="7">
        <f>Table1[[#This Row],[Ac Tot Tme Num]]/Table1[[#This Row],[Days since on Ops Dte]]</f>
        <v>6.09914509617668</v>
      </c>
      <c r="P891" s="1">
        <f ca="1">INT((TODAY()-H891)/365)</f>
        <v>23</v>
      </c>
      <c r="Q891" s="1" t="s">
        <v>83</v>
      </c>
    </row>
    <row r="892" spans="1:17" x14ac:dyDescent="0.2">
      <c r="A892" s="1" t="s">
        <v>2</v>
      </c>
      <c r="B892" s="1" t="s">
        <v>35</v>
      </c>
      <c r="C892" s="1">
        <v>717</v>
      </c>
      <c r="D892" s="1">
        <v>717</v>
      </c>
      <c r="E892" s="1" t="s">
        <v>2</v>
      </c>
      <c r="F892" s="1" t="s">
        <v>36</v>
      </c>
      <c r="G892" s="1">
        <v>9565</v>
      </c>
      <c r="H892" s="2">
        <v>36607</v>
      </c>
      <c r="I892" s="2">
        <v>41649</v>
      </c>
      <c r="J892" s="3">
        <v>38558</v>
      </c>
      <c r="K892" s="3">
        <v>53619</v>
      </c>
      <c r="L892" s="2">
        <v>44987</v>
      </c>
      <c r="M892" s="1">
        <f>Table1[[#This Row],[Pull Dte]]-Table1[[#This Row],[Mfg Dte]]</f>
        <v>8380</v>
      </c>
      <c r="N892" s="7">
        <f>Table1[[#This Row],[Ac Tot Cyc Num]]/Table1[[#This Row],[Days since on Ops Dte]]</f>
        <v>4.6011933174224344</v>
      </c>
      <c r="O892" s="7">
        <f>Table1[[#This Row],[Ac Tot Tme Num]]/Table1[[#This Row],[Days since on Ops Dte]]</f>
        <v>6.3984486873508351</v>
      </c>
      <c r="P892" s="1">
        <f ca="1">INT((TODAY()-H892)/365)</f>
        <v>23</v>
      </c>
      <c r="Q892" s="1" t="s">
        <v>83</v>
      </c>
    </row>
    <row r="893" spans="1:17" x14ac:dyDescent="0.2">
      <c r="A893" s="1" t="s">
        <v>2</v>
      </c>
      <c r="B893" s="1" t="s">
        <v>35</v>
      </c>
      <c r="C893" s="1">
        <v>717</v>
      </c>
      <c r="D893" s="1">
        <v>717</v>
      </c>
      <c r="E893" s="1" t="s">
        <v>2</v>
      </c>
      <c r="F893" s="1" t="s">
        <v>36</v>
      </c>
      <c r="G893" s="1">
        <v>9566</v>
      </c>
      <c r="H893" s="2">
        <v>36633</v>
      </c>
      <c r="I893" s="2">
        <v>41620</v>
      </c>
      <c r="J893" s="3">
        <v>36813</v>
      </c>
      <c r="K893" s="3">
        <v>51756</v>
      </c>
      <c r="L893" s="2">
        <v>44987</v>
      </c>
      <c r="M893" s="1">
        <f>Table1[[#This Row],[Pull Dte]]-Table1[[#This Row],[Mfg Dte]]</f>
        <v>8354</v>
      </c>
      <c r="N893" s="7">
        <f>Table1[[#This Row],[Ac Tot Cyc Num]]/Table1[[#This Row],[Days since on Ops Dte]]</f>
        <v>4.406631553746708</v>
      </c>
      <c r="O893" s="7">
        <f>Table1[[#This Row],[Ac Tot Tme Num]]/Table1[[#This Row],[Days since on Ops Dte]]</f>
        <v>6.1953555183145799</v>
      </c>
      <c r="P893" s="1">
        <f ca="1">INT((TODAY()-H893)/365)</f>
        <v>22</v>
      </c>
      <c r="Q893" s="1" t="s">
        <v>83</v>
      </c>
    </row>
    <row r="894" spans="1:17" x14ac:dyDescent="0.2">
      <c r="A894" s="1" t="s">
        <v>2</v>
      </c>
      <c r="B894" s="1" t="s">
        <v>35</v>
      </c>
      <c r="C894" s="1">
        <v>717</v>
      </c>
      <c r="D894" s="1">
        <v>717</v>
      </c>
      <c r="E894" s="1" t="s">
        <v>2</v>
      </c>
      <c r="F894" s="1" t="s">
        <v>36</v>
      </c>
      <c r="G894" s="1">
        <v>9567</v>
      </c>
      <c r="H894" s="2">
        <v>36648</v>
      </c>
      <c r="I894" s="2">
        <v>42135</v>
      </c>
      <c r="J894" s="3">
        <v>36638</v>
      </c>
      <c r="K894" s="3">
        <v>51934</v>
      </c>
      <c r="L894" s="2">
        <v>44987</v>
      </c>
      <c r="M894" s="1">
        <f>Table1[[#This Row],[Pull Dte]]-Table1[[#This Row],[Mfg Dte]]</f>
        <v>8339</v>
      </c>
      <c r="N894" s="7">
        <f>Table1[[#This Row],[Ac Tot Cyc Num]]/Table1[[#This Row],[Days since on Ops Dte]]</f>
        <v>4.3935723707878642</v>
      </c>
      <c r="O894" s="7">
        <f>Table1[[#This Row],[Ac Tot Tme Num]]/Table1[[#This Row],[Days since on Ops Dte]]</f>
        <v>6.2278450653555586</v>
      </c>
      <c r="P894" s="1">
        <f ca="1">INT((TODAY()-H894)/365)</f>
        <v>22</v>
      </c>
      <c r="Q894" s="1" t="s">
        <v>83</v>
      </c>
    </row>
    <row r="895" spans="1:17" x14ac:dyDescent="0.2">
      <c r="A895" s="1" t="s">
        <v>2</v>
      </c>
      <c r="B895" s="1" t="s">
        <v>35</v>
      </c>
      <c r="C895" s="1">
        <v>717</v>
      </c>
      <c r="D895" s="1">
        <v>717</v>
      </c>
      <c r="E895" s="1" t="s">
        <v>2</v>
      </c>
      <c r="F895" s="1" t="s">
        <v>36</v>
      </c>
      <c r="G895" s="1">
        <v>9568</v>
      </c>
      <c r="H895" s="2">
        <v>36690</v>
      </c>
      <c r="I895" s="2">
        <v>42373</v>
      </c>
      <c r="J895" s="3">
        <v>36955</v>
      </c>
      <c r="K895" s="3">
        <v>51721</v>
      </c>
      <c r="L895" s="2">
        <v>44987</v>
      </c>
      <c r="M895" s="1">
        <f>Table1[[#This Row],[Pull Dte]]-Table1[[#This Row],[Mfg Dte]]</f>
        <v>8297</v>
      </c>
      <c r="N895" s="7">
        <f>Table1[[#This Row],[Ac Tot Cyc Num]]/Table1[[#This Row],[Days since on Ops Dte]]</f>
        <v>4.4540195251295653</v>
      </c>
      <c r="O895" s="7">
        <f>Table1[[#This Row],[Ac Tot Tme Num]]/Table1[[#This Row],[Days since on Ops Dte]]</f>
        <v>6.2336989273231289</v>
      </c>
      <c r="P895" s="1">
        <f ca="1">INT((TODAY()-H895)/365)</f>
        <v>22</v>
      </c>
      <c r="Q895" s="1" t="s">
        <v>83</v>
      </c>
    </row>
    <row r="896" spans="1:17" x14ac:dyDescent="0.2">
      <c r="A896" s="1" t="s">
        <v>2</v>
      </c>
      <c r="B896" s="1" t="s">
        <v>35</v>
      </c>
      <c r="C896" s="1">
        <v>717</v>
      </c>
      <c r="D896" s="1">
        <v>717</v>
      </c>
      <c r="E896" s="1" t="s">
        <v>2</v>
      </c>
      <c r="F896" s="1" t="s">
        <v>36</v>
      </c>
      <c r="G896" s="1">
        <v>9569</v>
      </c>
      <c r="H896" s="2">
        <v>36713</v>
      </c>
      <c r="I896" s="2">
        <v>41994</v>
      </c>
      <c r="J896" s="3">
        <v>40384</v>
      </c>
      <c r="K896" s="3">
        <v>47058</v>
      </c>
      <c r="L896" s="2">
        <v>44987</v>
      </c>
      <c r="M896" s="1">
        <f>Table1[[#This Row],[Pull Dte]]-Table1[[#This Row],[Mfg Dte]]</f>
        <v>8274</v>
      </c>
      <c r="N896" s="7">
        <f>Table1[[#This Row],[Ac Tot Cyc Num]]/Table1[[#This Row],[Days since on Ops Dte]]</f>
        <v>4.8808315204254287</v>
      </c>
      <c r="O896" s="7">
        <f>Table1[[#This Row],[Ac Tot Tme Num]]/Table1[[#This Row],[Days since on Ops Dte]]</f>
        <v>5.6874546773023926</v>
      </c>
      <c r="P896" s="1">
        <f ca="1">INT((TODAY()-H896)/365)</f>
        <v>22</v>
      </c>
      <c r="Q896" s="1" t="s">
        <v>83</v>
      </c>
    </row>
    <row r="897" spans="1:17" x14ac:dyDescent="0.2">
      <c r="A897" s="1" t="s">
        <v>2</v>
      </c>
      <c r="B897" s="1" t="s">
        <v>35</v>
      </c>
      <c r="C897" s="1">
        <v>717</v>
      </c>
      <c r="D897" s="1">
        <v>717</v>
      </c>
      <c r="E897" s="1" t="s">
        <v>2</v>
      </c>
      <c r="F897" s="1" t="s">
        <v>36</v>
      </c>
      <c r="G897" s="1">
        <v>9570</v>
      </c>
      <c r="H897" s="2">
        <v>36732</v>
      </c>
      <c r="I897" s="2">
        <v>41661</v>
      </c>
      <c r="J897" s="3">
        <v>39536</v>
      </c>
      <c r="K897" s="3">
        <v>54479</v>
      </c>
      <c r="L897" s="2">
        <v>44987</v>
      </c>
      <c r="M897" s="1">
        <f>Table1[[#This Row],[Pull Dte]]-Table1[[#This Row],[Mfg Dte]]</f>
        <v>8255</v>
      </c>
      <c r="N897" s="7">
        <f>Table1[[#This Row],[Ac Tot Cyc Num]]/Table1[[#This Row],[Days since on Ops Dte]]</f>
        <v>4.7893397940642037</v>
      </c>
      <c r="O897" s="7">
        <f>Table1[[#This Row],[Ac Tot Tme Num]]/Table1[[#This Row],[Days since on Ops Dte]]</f>
        <v>6.5995154451847364</v>
      </c>
      <c r="P897" s="1">
        <f ca="1">INT((TODAY()-H897)/365)</f>
        <v>22</v>
      </c>
      <c r="Q897" s="1" t="s">
        <v>83</v>
      </c>
    </row>
    <row r="898" spans="1:17" x14ac:dyDescent="0.2">
      <c r="A898" s="1" t="s">
        <v>2</v>
      </c>
      <c r="B898" s="1" t="s">
        <v>35</v>
      </c>
      <c r="C898" s="1">
        <v>717</v>
      </c>
      <c r="D898" s="1">
        <v>717</v>
      </c>
      <c r="E898" s="1" t="s">
        <v>2</v>
      </c>
      <c r="F898" s="1" t="s">
        <v>36</v>
      </c>
      <c r="G898" s="1">
        <v>9571</v>
      </c>
      <c r="H898" s="2">
        <v>36753</v>
      </c>
      <c r="I898" s="2">
        <v>42083</v>
      </c>
      <c r="J898" s="3">
        <v>40058</v>
      </c>
      <c r="K898" s="3">
        <v>55914</v>
      </c>
      <c r="L898" s="2">
        <v>44987</v>
      </c>
      <c r="M898" s="1">
        <f>Table1[[#This Row],[Pull Dte]]-Table1[[#This Row],[Mfg Dte]]</f>
        <v>8234</v>
      </c>
      <c r="N898" s="7">
        <f>Table1[[#This Row],[Ac Tot Cyc Num]]/Table1[[#This Row],[Days since on Ops Dte]]</f>
        <v>4.8649502064610157</v>
      </c>
      <c r="O898" s="7">
        <f>Table1[[#This Row],[Ac Tot Tme Num]]/Table1[[#This Row],[Days since on Ops Dte]]</f>
        <v>6.79062424095215</v>
      </c>
      <c r="P898" s="1">
        <f ca="1">INT((TODAY()-H898)/365)</f>
        <v>22</v>
      </c>
      <c r="Q898" s="1" t="s">
        <v>83</v>
      </c>
    </row>
    <row r="899" spans="1:17" x14ac:dyDescent="0.2">
      <c r="A899" s="1" t="s">
        <v>2</v>
      </c>
      <c r="B899" s="1" t="s">
        <v>35</v>
      </c>
      <c r="C899" s="1">
        <v>717</v>
      </c>
      <c r="D899" s="1">
        <v>717</v>
      </c>
      <c r="E899" s="1" t="s">
        <v>2</v>
      </c>
      <c r="F899" s="1" t="s">
        <v>36</v>
      </c>
      <c r="G899" s="1">
        <v>9572</v>
      </c>
      <c r="H899" s="2">
        <v>36784</v>
      </c>
      <c r="I899" s="2">
        <v>41736</v>
      </c>
      <c r="J899" s="3">
        <v>39071</v>
      </c>
      <c r="K899" s="3">
        <v>54052</v>
      </c>
      <c r="L899" s="2">
        <v>44987</v>
      </c>
      <c r="M899" s="1">
        <f>Table1[[#This Row],[Pull Dte]]-Table1[[#This Row],[Mfg Dte]]</f>
        <v>8203</v>
      </c>
      <c r="N899" s="7">
        <f>Table1[[#This Row],[Ac Tot Cyc Num]]/Table1[[#This Row],[Days since on Ops Dte]]</f>
        <v>4.7630135316347681</v>
      </c>
      <c r="O899" s="7">
        <f>Table1[[#This Row],[Ac Tot Tme Num]]/Table1[[#This Row],[Days since on Ops Dte]]</f>
        <v>6.5892965988053147</v>
      </c>
      <c r="P899" s="1">
        <f ca="1">INT((TODAY()-H899)/365)</f>
        <v>22</v>
      </c>
      <c r="Q899" s="1" t="s">
        <v>83</v>
      </c>
    </row>
    <row r="900" spans="1:17" x14ac:dyDescent="0.2">
      <c r="A900" s="1" t="s">
        <v>2</v>
      </c>
      <c r="B900" s="1" t="s">
        <v>35</v>
      </c>
      <c r="C900" s="1">
        <v>717</v>
      </c>
      <c r="D900" s="1">
        <v>717</v>
      </c>
      <c r="E900" s="1" t="s">
        <v>2</v>
      </c>
      <c r="F900" s="1" t="s">
        <v>36</v>
      </c>
      <c r="G900" s="1">
        <v>9573</v>
      </c>
      <c r="H900" s="2">
        <v>36793</v>
      </c>
      <c r="I900" s="2">
        <v>41761</v>
      </c>
      <c r="J900" s="3">
        <v>38898</v>
      </c>
      <c r="K900" s="3">
        <v>54285</v>
      </c>
      <c r="L900" s="2">
        <v>44987</v>
      </c>
      <c r="M900" s="1">
        <f>Table1[[#This Row],[Pull Dte]]-Table1[[#This Row],[Mfg Dte]]</f>
        <v>8194</v>
      </c>
      <c r="N900" s="7">
        <f>Table1[[#This Row],[Ac Tot Cyc Num]]/Table1[[#This Row],[Days since on Ops Dte]]</f>
        <v>4.7471320478398829</v>
      </c>
      <c r="O900" s="7">
        <f>Table1[[#This Row],[Ac Tot Tme Num]]/Table1[[#This Row],[Days since on Ops Dte]]</f>
        <v>6.6249694898706366</v>
      </c>
      <c r="P900" s="1">
        <f ca="1">INT((TODAY()-H900)/365)</f>
        <v>22</v>
      </c>
      <c r="Q900" s="1" t="s">
        <v>83</v>
      </c>
    </row>
    <row r="901" spans="1:17" x14ac:dyDescent="0.2">
      <c r="A901" s="1" t="s">
        <v>2</v>
      </c>
      <c r="B901" s="1" t="s">
        <v>35</v>
      </c>
      <c r="C901" s="1">
        <v>717</v>
      </c>
      <c r="D901" s="1">
        <v>717</v>
      </c>
      <c r="E901" s="1" t="s">
        <v>2</v>
      </c>
      <c r="F901" s="1" t="s">
        <v>36</v>
      </c>
      <c r="G901" s="1">
        <v>9574</v>
      </c>
      <c r="H901" s="2">
        <v>36816</v>
      </c>
      <c r="I901" s="2">
        <v>41740</v>
      </c>
      <c r="J901" s="3">
        <v>39271</v>
      </c>
      <c r="K901" s="3">
        <v>54247</v>
      </c>
      <c r="L901" s="2">
        <v>44987</v>
      </c>
      <c r="M901" s="1">
        <f>Table1[[#This Row],[Pull Dte]]-Table1[[#This Row],[Mfg Dte]]</f>
        <v>8171</v>
      </c>
      <c r="N901" s="7">
        <f>Table1[[#This Row],[Ac Tot Cyc Num]]/Table1[[#This Row],[Days since on Ops Dte]]</f>
        <v>4.8061436788642764</v>
      </c>
      <c r="O901" s="7">
        <f>Table1[[#This Row],[Ac Tot Tme Num]]/Table1[[#This Row],[Days since on Ops Dte]]</f>
        <v>6.6389670786929385</v>
      </c>
      <c r="P901" s="1">
        <f ca="1">INT((TODAY()-H901)/365)</f>
        <v>22</v>
      </c>
      <c r="Q901" s="1" t="s">
        <v>83</v>
      </c>
    </row>
    <row r="902" spans="1:17" x14ac:dyDescent="0.2">
      <c r="A902" s="1" t="s">
        <v>2</v>
      </c>
      <c r="B902" s="1" t="s">
        <v>35</v>
      </c>
      <c r="C902" s="1">
        <v>717</v>
      </c>
      <c r="D902" s="1">
        <v>717</v>
      </c>
      <c r="E902" s="1" t="s">
        <v>2</v>
      </c>
      <c r="F902" s="1" t="s">
        <v>36</v>
      </c>
      <c r="G902" s="1">
        <v>9575</v>
      </c>
      <c r="H902" s="2">
        <v>36825</v>
      </c>
      <c r="I902" s="2">
        <v>41783</v>
      </c>
      <c r="J902" s="3">
        <v>38395</v>
      </c>
      <c r="K902" s="3">
        <v>53777</v>
      </c>
      <c r="L902" s="2">
        <v>44987</v>
      </c>
      <c r="M902" s="1">
        <f>Table1[[#This Row],[Pull Dte]]-Table1[[#This Row],[Mfg Dte]]</f>
        <v>8162</v>
      </c>
      <c r="N902" s="7">
        <f>Table1[[#This Row],[Ac Tot Cyc Num]]/Table1[[#This Row],[Days since on Ops Dte]]</f>
        <v>4.7041166380789026</v>
      </c>
      <c r="O902" s="7">
        <f>Table1[[#This Row],[Ac Tot Tme Num]]/Table1[[#This Row],[Days since on Ops Dte]]</f>
        <v>6.588703749081108</v>
      </c>
      <c r="P902" s="1">
        <f ca="1">INT((TODAY()-H902)/365)</f>
        <v>22</v>
      </c>
      <c r="Q902" s="1" t="s">
        <v>83</v>
      </c>
    </row>
    <row r="903" spans="1:17" x14ac:dyDescent="0.2">
      <c r="A903" s="1" t="s">
        <v>2</v>
      </c>
      <c r="B903" s="1" t="s">
        <v>35</v>
      </c>
      <c r="C903" s="1">
        <v>717</v>
      </c>
      <c r="D903" s="1">
        <v>717</v>
      </c>
      <c r="E903" s="1" t="s">
        <v>2</v>
      </c>
      <c r="F903" s="1" t="s">
        <v>36</v>
      </c>
      <c r="G903" s="1">
        <v>9576</v>
      </c>
      <c r="H903" s="2">
        <v>36840</v>
      </c>
      <c r="I903" s="2">
        <v>42187</v>
      </c>
      <c r="J903" s="3">
        <v>39467</v>
      </c>
      <c r="K903" s="3">
        <v>45982</v>
      </c>
      <c r="L903" s="2">
        <v>44987</v>
      </c>
      <c r="M903" s="1">
        <f>Table1[[#This Row],[Pull Dte]]-Table1[[#This Row],[Mfg Dte]]</f>
        <v>8147</v>
      </c>
      <c r="N903" s="7">
        <f>Table1[[#This Row],[Ac Tot Cyc Num]]/Table1[[#This Row],[Days since on Ops Dte]]</f>
        <v>4.8443598870749973</v>
      </c>
      <c r="O903" s="7">
        <f>Table1[[#This Row],[Ac Tot Tme Num]]/Table1[[#This Row],[Days since on Ops Dte]]</f>
        <v>5.6440407511967594</v>
      </c>
      <c r="P903" s="1">
        <f ca="1">INT((TODAY()-H903)/365)</f>
        <v>22</v>
      </c>
      <c r="Q903" s="1" t="s">
        <v>83</v>
      </c>
    </row>
    <row r="904" spans="1:17" x14ac:dyDescent="0.2">
      <c r="A904" s="1" t="s">
        <v>2</v>
      </c>
      <c r="B904" s="1" t="s">
        <v>35</v>
      </c>
      <c r="C904" s="1">
        <v>717</v>
      </c>
      <c r="D904" s="1">
        <v>717</v>
      </c>
      <c r="E904" s="1" t="s">
        <v>2</v>
      </c>
      <c r="F904" s="1" t="s">
        <v>36</v>
      </c>
      <c r="G904" s="1">
        <v>9577</v>
      </c>
      <c r="H904" s="2">
        <v>36850</v>
      </c>
      <c r="I904" s="2">
        <v>41753</v>
      </c>
      <c r="J904" s="3">
        <v>38345</v>
      </c>
      <c r="K904" s="3">
        <v>53813</v>
      </c>
      <c r="L904" s="2">
        <v>44987</v>
      </c>
      <c r="M904" s="1">
        <f>Table1[[#This Row],[Pull Dte]]-Table1[[#This Row],[Mfg Dte]]</f>
        <v>8137</v>
      </c>
      <c r="N904" s="7">
        <f>Table1[[#This Row],[Ac Tot Cyc Num]]/Table1[[#This Row],[Days since on Ops Dte]]</f>
        <v>4.7124247265576997</v>
      </c>
      <c r="O904" s="7">
        <f>Table1[[#This Row],[Ac Tot Tme Num]]/Table1[[#This Row],[Days since on Ops Dte]]</f>
        <v>6.6133710212609067</v>
      </c>
      <c r="P904" s="1">
        <f ca="1">INT((TODAY()-H904)/365)</f>
        <v>22</v>
      </c>
      <c r="Q904" s="1" t="s">
        <v>83</v>
      </c>
    </row>
    <row r="905" spans="1:17" x14ac:dyDescent="0.2">
      <c r="A905" s="1" t="s">
        <v>2</v>
      </c>
      <c r="B905" s="1" t="s">
        <v>35</v>
      </c>
      <c r="C905" s="1">
        <v>717</v>
      </c>
      <c r="D905" s="1">
        <v>717</v>
      </c>
      <c r="E905" s="1" t="s">
        <v>2</v>
      </c>
      <c r="F905" s="1" t="s">
        <v>36</v>
      </c>
      <c r="G905" s="1">
        <v>9578</v>
      </c>
      <c r="H905" s="2">
        <v>36881</v>
      </c>
      <c r="I905" s="2">
        <v>41806</v>
      </c>
      <c r="J905" s="3">
        <v>34547</v>
      </c>
      <c r="K905" s="3">
        <v>49513</v>
      </c>
      <c r="L905" s="2">
        <v>44987</v>
      </c>
      <c r="M905" s="1">
        <f>Table1[[#This Row],[Pull Dte]]-Table1[[#This Row],[Mfg Dte]]</f>
        <v>8106</v>
      </c>
      <c r="N905" s="7">
        <f>Table1[[#This Row],[Ac Tot Cyc Num]]/Table1[[#This Row],[Days since on Ops Dte]]</f>
        <v>4.2619047619047619</v>
      </c>
      <c r="O905" s="7">
        <f>Table1[[#This Row],[Ac Tot Tme Num]]/Table1[[#This Row],[Days since on Ops Dte]]</f>
        <v>6.1081914631137426</v>
      </c>
      <c r="P905" s="1">
        <f ca="1">INT((TODAY()-H905)/365)</f>
        <v>22</v>
      </c>
      <c r="Q905" s="1" t="s">
        <v>82</v>
      </c>
    </row>
    <row r="906" spans="1:17" x14ac:dyDescent="0.2">
      <c r="A906" s="1" t="s">
        <v>2</v>
      </c>
      <c r="B906" s="1" t="s">
        <v>35</v>
      </c>
      <c r="C906" s="1">
        <v>717</v>
      </c>
      <c r="D906" s="1">
        <v>717</v>
      </c>
      <c r="E906" s="1" t="s">
        <v>2</v>
      </c>
      <c r="F906" s="1" t="s">
        <v>36</v>
      </c>
      <c r="G906" s="1">
        <v>9579</v>
      </c>
      <c r="H906" s="2">
        <v>36913</v>
      </c>
      <c r="I906" s="2">
        <v>41802</v>
      </c>
      <c r="J906" s="3">
        <v>38262</v>
      </c>
      <c r="K906" s="3">
        <v>53444</v>
      </c>
      <c r="L906" s="2">
        <v>44987</v>
      </c>
      <c r="M906" s="1">
        <f>Table1[[#This Row],[Pull Dte]]-Table1[[#This Row],[Mfg Dte]]</f>
        <v>8074</v>
      </c>
      <c r="N906" s="7">
        <f>Table1[[#This Row],[Ac Tot Cyc Num]]/Table1[[#This Row],[Days since on Ops Dte]]</f>
        <v>4.7389150359177608</v>
      </c>
      <c r="O906" s="7">
        <f>Table1[[#This Row],[Ac Tot Tme Num]]/Table1[[#This Row],[Days since on Ops Dte]]</f>
        <v>6.6192717364379492</v>
      </c>
      <c r="P906" s="1">
        <f ca="1">INT((TODAY()-H906)/365)</f>
        <v>22</v>
      </c>
      <c r="Q906" s="1" t="s">
        <v>83</v>
      </c>
    </row>
    <row r="907" spans="1:17" x14ac:dyDescent="0.2">
      <c r="A907" s="1" t="s">
        <v>2</v>
      </c>
      <c r="B907" s="1" t="s">
        <v>35</v>
      </c>
      <c r="C907" s="1">
        <v>717</v>
      </c>
      <c r="D907" s="1">
        <v>717</v>
      </c>
      <c r="E907" s="1" t="s">
        <v>2</v>
      </c>
      <c r="F907" s="1" t="s">
        <v>36</v>
      </c>
      <c r="G907" s="1">
        <v>9580</v>
      </c>
      <c r="H907" s="2">
        <v>36936</v>
      </c>
      <c r="I907" s="2">
        <v>41844</v>
      </c>
      <c r="J907" s="3">
        <v>34749</v>
      </c>
      <c r="K907" s="3">
        <v>49722</v>
      </c>
      <c r="L907" s="2">
        <v>44987</v>
      </c>
      <c r="M907" s="1">
        <f>Table1[[#This Row],[Pull Dte]]-Table1[[#This Row],[Mfg Dte]]</f>
        <v>8051</v>
      </c>
      <c r="N907" s="7">
        <f>Table1[[#This Row],[Ac Tot Cyc Num]]/Table1[[#This Row],[Days since on Ops Dte]]</f>
        <v>4.3161098000248419</v>
      </c>
      <c r="O907" s="7">
        <f>Table1[[#This Row],[Ac Tot Tme Num]]/Table1[[#This Row],[Days since on Ops Dte]]</f>
        <v>6.1758787728232516</v>
      </c>
      <c r="P907" s="1">
        <f ca="1">INT((TODAY()-H907)/365)</f>
        <v>22</v>
      </c>
      <c r="Q907" s="1" t="s">
        <v>82</v>
      </c>
    </row>
    <row r="908" spans="1:17" x14ac:dyDescent="0.2">
      <c r="A908" s="1" t="s">
        <v>2</v>
      </c>
      <c r="B908" s="1" t="s">
        <v>35</v>
      </c>
      <c r="C908" s="1">
        <v>717</v>
      </c>
      <c r="D908" s="1">
        <v>717</v>
      </c>
      <c r="E908" s="1" t="s">
        <v>2</v>
      </c>
      <c r="F908" s="1" t="s">
        <v>36</v>
      </c>
      <c r="G908" s="1">
        <v>9581</v>
      </c>
      <c r="H908" s="2">
        <v>36942</v>
      </c>
      <c r="I908" s="2">
        <v>41837</v>
      </c>
      <c r="J908" s="3">
        <v>34761</v>
      </c>
      <c r="K908" s="3">
        <v>49692</v>
      </c>
      <c r="L908" s="2">
        <v>44987</v>
      </c>
      <c r="M908" s="1">
        <f>Table1[[#This Row],[Pull Dte]]-Table1[[#This Row],[Mfg Dte]]</f>
        <v>8045</v>
      </c>
      <c r="N908" s="7">
        <f>Table1[[#This Row],[Ac Tot Cyc Num]]/Table1[[#This Row],[Days since on Ops Dte]]</f>
        <v>4.3208203853325049</v>
      </c>
      <c r="O908" s="7">
        <f>Table1[[#This Row],[Ac Tot Tme Num]]/Table1[[#This Row],[Days since on Ops Dte]]</f>
        <v>6.1767557489123677</v>
      </c>
      <c r="P908" s="1">
        <f ca="1">INT((TODAY()-H908)/365)</f>
        <v>22</v>
      </c>
      <c r="Q908" s="1" t="s">
        <v>81</v>
      </c>
    </row>
    <row r="909" spans="1:17" x14ac:dyDescent="0.2">
      <c r="A909" s="1" t="s">
        <v>2</v>
      </c>
      <c r="B909" s="1" t="s">
        <v>35</v>
      </c>
      <c r="C909" s="1">
        <v>717</v>
      </c>
      <c r="D909" s="1">
        <v>717</v>
      </c>
      <c r="E909" s="1" t="s">
        <v>2</v>
      </c>
      <c r="F909" s="1" t="s">
        <v>36</v>
      </c>
      <c r="G909" s="1">
        <v>9582</v>
      </c>
      <c r="H909" s="2">
        <v>36971</v>
      </c>
      <c r="I909" s="2">
        <v>41866</v>
      </c>
      <c r="J909" s="3">
        <v>34676</v>
      </c>
      <c r="K909" s="3">
        <v>49451</v>
      </c>
      <c r="L909" s="2">
        <v>44987</v>
      </c>
      <c r="M909" s="1">
        <f>Table1[[#This Row],[Pull Dte]]-Table1[[#This Row],[Mfg Dte]]</f>
        <v>8016</v>
      </c>
      <c r="N909" s="7">
        <f>Table1[[#This Row],[Ac Tot Cyc Num]]/Table1[[#This Row],[Days since on Ops Dte]]</f>
        <v>4.3258483033932134</v>
      </c>
      <c r="O909" s="7">
        <f>Table1[[#This Row],[Ac Tot Tme Num]]/Table1[[#This Row],[Days since on Ops Dte]]</f>
        <v>6.1690369261477045</v>
      </c>
      <c r="P909" s="1">
        <f ca="1">INT((TODAY()-H909)/365)</f>
        <v>22</v>
      </c>
      <c r="Q909" s="1" t="s">
        <v>82</v>
      </c>
    </row>
    <row r="910" spans="1:17" x14ac:dyDescent="0.2">
      <c r="A910" s="1" t="s">
        <v>2</v>
      </c>
      <c r="B910" s="1" t="s">
        <v>35</v>
      </c>
      <c r="C910" s="1">
        <v>717</v>
      </c>
      <c r="D910" s="1">
        <v>717</v>
      </c>
      <c r="E910" s="1" t="s">
        <v>2</v>
      </c>
      <c r="F910" s="1" t="s">
        <v>36</v>
      </c>
      <c r="G910" s="1">
        <v>9583</v>
      </c>
      <c r="H910" s="2">
        <v>36997</v>
      </c>
      <c r="I910" s="2">
        <v>41935</v>
      </c>
      <c r="J910" s="3">
        <v>32250</v>
      </c>
      <c r="K910" s="3">
        <v>46140</v>
      </c>
      <c r="L910" s="2">
        <v>44987</v>
      </c>
      <c r="M910" s="1">
        <f>Table1[[#This Row],[Pull Dte]]-Table1[[#This Row],[Mfg Dte]]</f>
        <v>7990</v>
      </c>
      <c r="N910" s="7">
        <f>Table1[[#This Row],[Ac Tot Cyc Num]]/Table1[[#This Row],[Days since on Ops Dte]]</f>
        <v>4.0362953692115147</v>
      </c>
      <c r="O910" s="7">
        <f>Table1[[#This Row],[Ac Tot Tme Num]]/Table1[[#This Row],[Days since on Ops Dte]]</f>
        <v>5.7747183979974972</v>
      </c>
      <c r="P910" s="1">
        <f ca="1">INT((TODAY()-H910)/365)</f>
        <v>21</v>
      </c>
      <c r="Q910" s="1" t="s">
        <v>81</v>
      </c>
    </row>
    <row r="911" spans="1:17" x14ac:dyDescent="0.2">
      <c r="A911" s="1" t="s">
        <v>2</v>
      </c>
      <c r="B911" s="1" t="s">
        <v>35</v>
      </c>
      <c r="C911" s="1">
        <v>717</v>
      </c>
      <c r="D911" s="1">
        <v>717</v>
      </c>
      <c r="E911" s="1" t="s">
        <v>2</v>
      </c>
      <c r="F911" s="1" t="s">
        <v>36</v>
      </c>
      <c r="G911" s="1">
        <v>9584</v>
      </c>
      <c r="H911" s="2">
        <v>37023</v>
      </c>
      <c r="I911" s="2">
        <v>41992</v>
      </c>
      <c r="J911" s="3">
        <v>38729</v>
      </c>
      <c r="K911" s="3">
        <v>54570</v>
      </c>
      <c r="L911" s="2">
        <v>44987</v>
      </c>
      <c r="M911" s="1">
        <f>Table1[[#This Row],[Pull Dte]]-Table1[[#This Row],[Mfg Dte]]</f>
        <v>7964</v>
      </c>
      <c r="N911" s="7">
        <f>Table1[[#This Row],[Ac Tot Cyc Num]]/Table1[[#This Row],[Days since on Ops Dte]]</f>
        <v>4.8630085384229034</v>
      </c>
      <c r="O911" s="7">
        <f>Table1[[#This Row],[Ac Tot Tme Num]]/Table1[[#This Row],[Days since on Ops Dte]]</f>
        <v>6.852084379708689</v>
      </c>
      <c r="P911" s="1">
        <f ca="1">INT((TODAY()-H911)/365)</f>
        <v>21</v>
      </c>
      <c r="Q911" s="1" t="s">
        <v>83</v>
      </c>
    </row>
    <row r="912" spans="1:17" x14ac:dyDescent="0.2">
      <c r="A912" s="1" t="s">
        <v>2</v>
      </c>
      <c r="B912" s="1" t="s">
        <v>35</v>
      </c>
      <c r="C912" s="1">
        <v>717</v>
      </c>
      <c r="D912" s="1">
        <v>717</v>
      </c>
      <c r="E912" s="1" t="s">
        <v>2</v>
      </c>
      <c r="F912" s="1" t="s">
        <v>36</v>
      </c>
      <c r="G912" s="1">
        <v>9585</v>
      </c>
      <c r="H912" s="2">
        <v>37029</v>
      </c>
      <c r="I912" s="2">
        <v>42026</v>
      </c>
      <c r="J912" s="3">
        <v>36280</v>
      </c>
      <c r="K912" s="3">
        <v>51598</v>
      </c>
      <c r="L912" s="2">
        <v>44987</v>
      </c>
      <c r="M912" s="1">
        <f>Table1[[#This Row],[Pull Dte]]-Table1[[#This Row],[Mfg Dte]]</f>
        <v>7958</v>
      </c>
      <c r="N912" s="7">
        <f>Table1[[#This Row],[Ac Tot Cyc Num]]/Table1[[#This Row],[Days since on Ops Dte]]</f>
        <v>4.5589344056295555</v>
      </c>
      <c r="O912" s="7">
        <f>Table1[[#This Row],[Ac Tot Tme Num]]/Table1[[#This Row],[Days since on Ops Dte]]</f>
        <v>6.4837898969590348</v>
      </c>
      <c r="P912" s="1">
        <f ca="1">INT((TODAY()-H912)/365)</f>
        <v>21</v>
      </c>
      <c r="Q912" s="1" t="s">
        <v>83</v>
      </c>
    </row>
    <row r="913" spans="1:17" x14ac:dyDescent="0.2">
      <c r="A913" s="1" t="s">
        <v>2</v>
      </c>
      <c r="B913" s="1" t="s">
        <v>35</v>
      </c>
      <c r="C913" s="1">
        <v>717</v>
      </c>
      <c r="D913" s="1">
        <v>717</v>
      </c>
      <c r="E913" s="1" t="s">
        <v>2</v>
      </c>
      <c r="F913" s="1" t="s">
        <v>36</v>
      </c>
      <c r="G913" s="1">
        <v>9586</v>
      </c>
      <c r="H913" s="2">
        <v>37078</v>
      </c>
      <c r="I913" s="2">
        <v>41964</v>
      </c>
      <c r="J913" s="3">
        <v>35712</v>
      </c>
      <c r="K913" s="3">
        <v>50212</v>
      </c>
      <c r="L913" s="2">
        <v>44987</v>
      </c>
      <c r="M913" s="1">
        <f>Table1[[#This Row],[Pull Dte]]-Table1[[#This Row],[Mfg Dte]]</f>
        <v>7909</v>
      </c>
      <c r="N913" s="7">
        <f>Table1[[#This Row],[Ac Tot Cyc Num]]/Table1[[#This Row],[Days since on Ops Dte]]</f>
        <v>4.5153622455430522</v>
      </c>
      <c r="O913" s="7">
        <f>Table1[[#This Row],[Ac Tot Tme Num]]/Table1[[#This Row],[Days since on Ops Dte]]</f>
        <v>6.3487166519155389</v>
      </c>
      <c r="P913" s="1">
        <f ca="1">INT((TODAY()-H913)/365)</f>
        <v>21</v>
      </c>
      <c r="Q913" s="1" t="s">
        <v>83</v>
      </c>
    </row>
    <row r="914" spans="1:17" x14ac:dyDescent="0.2">
      <c r="A914" s="1" t="s">
        <v>2</v>
      </c>
      <c r="B914" s="1" t="s">
        <v>35</v>
      </c>
      <c r="C914" s="1">
        <v>717</v>
      </c>
      <c r="D914" s="1">
        <v>717</v>
      </c>
      <c r="E914" s="1" t="s">
        <v>2</v>
      </c>
      <c r="F914" s="1" t="s">
        <v>36</v>
      </c>
      <c r="G914" s="1">
        <v>9594</v>
      </c>
      <c r="H914" s="2">
        <v>37068</v>
      </c>
      <c r="I914" s="2">
        <v>41887</v>
      </c>
      <c r="J914" s="3">
        <v>38975</v>
      </c>
      <c r="K914" s="3">
        <v>47949</v>
      </c>
      <c r="L914" s="2">
        <v>44987</v>
      </c>
      <c r="M914" s="1">
        <f>Table1[[#This Row],[Pull Dte]]-Table1[[#This Row],[Mfg Dte]]</f>
        <v>7919</v>
      </c>
      <c r="N914" s="7">
        <f>Table1[[#This Row],[Ac Tot Cyc Num]]/Table1[[#This Row],[Days since on Ops Dte]]</f>
        <v>4.9217072862735192</v>
      </c>
      <c r="O914" s="7">
        <f>Table1[[#This Row],[Ac Tot Tme Num]]/Table1[[#This Row],[Days since on Ops Dte]]</f>
        <v>6.0549311781790633</v>
      </c>
      <c r="P914" s="1">
        <f ca="1">INT((TODAY()-H914)/365)</f>
        <v>21</v>
      </c>
      <c r="Q914" s="1" t="s">
        <v>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354C-6BBF-4E63-BCF2-4532321AB395}">
  <dimension ref="A1:I29"/>
  <sheetViews>
    <sheetView zoomScaleNormal="100" workbookViewId="0">
      <pane ySplit="1" topLeftCell="A2" activePane="bottomLeft" state="frozen"/>
      <selection pane="bottomLeft" sqref="A1:H29"/>
    </sheetView>
  </sheetViews>
  <sheetFormatPr baseColWidth="10" defaultColWidth="8.83203125" defaultRowHeight="15" x14ac:dyDescent="0.2"/>
  <cols>
    <col min="1" max="1" width="9.1640625" style="9"/>
    <col min="2" max="2" width="16.83203125" bestFit="1" customWidth="1"/>
    <col min="4" max="4" width="9.1640625" style="1"/>
    <col min="5" max="5" width="15.5" style="1" bestFit="1" customWidth="1"/>
    <col min="6" max="6" width="10.83203125" style="1" bestFit="1" customWidth="1"/>
    <col min="7" max="7" width="7.5" style="30" bestFit="1" customWidth="1"/>
    <col min="8" max="8" width="31.83203125" customWidth="1"/>
  </cols>
  <sheetData>
    <row r="1" spans="1:9" ht="16" thickBot="1" x14ac:dyDescent="0.25">
      <c r="A1" s="12" t="s">
        <v>0</v>
      </c>
      <c r="B1" s="13" t="s">
        <v>11</v>
      </c>
      <c r="C1" s="13" t="s">
        <v>1</v>
      </c>
      <c r="D1" s="20" t="s">
        <v>69</v>
      </c>
      <c r="E1" s="20" t="s">
        <v>70</v>
      </c>
      <c r="F1" s="27" t="s">
        <v>71</v>
      </c>
      <c r="G1" s="29" t="s">
        <v>72</v>
      </c>
      <c r="H1" s="20" t="s">
        <v>73</v>
      </c>
      <c r="I1" s="25">
        <v>0.3</v>
      </c>
    </row>
    <row r="2" spans="1:9" x14ac:dyDescent="0.2">
      <c r="A2" s="14">
        <v>221</v>
      </c>
      <c r="B2" s="15" t="s">
        <v>22</v>
      </c>
      <c r="C2" s="15" t="s">
        <v>2</v>
      </c>
      <c r="D2" s="22">
        <v>4</v>
      </c>
      <c r="E2" s="26" t="s">
        <v>2</v>
      </c>
      <c r="F2" s="39">
        <f>0.3*45</f>
        <v>13.5</v>
      </c>
      <c r="G2" s="37">
        <v>30</v>
      </c>
      <c r="H2" s="31"/>
    </row>
    <row r="3" spans="1:9" ht="16" thickBot="1" x14ac:dyDescent="0.25">
      <c r="A3" s="16">
        <v>221</v>
      </c>
      <c r="B3" s="17" t="s">
        <v>23</v>
      </c>
      <c r="C3" s="17" t="s">
        <v>2</v>
      </c>
      <c r="D3" s="23">
        <v>41</v>
      </c>
      <c r="E3" s="26" t="s">
        <v>34</v>
      </c>
      <c r="F3" s="39"/>
      <c r="G3" s="37"/>
      <c r="H3" s="31"/>
    </row>
    <row r="4" spans="1:9" ht="16" thickBot="1" x14ac:dyDescent="0.25">
      <c r="A4" s="18">
        <v>319</v>
      </c>
      <c r="B4" s="19" t="s">
        <v>26</v>
      </c>
      <c r="C4" s="19" t="s">
        <v>2</v>
      </c>
      <c r="D4" s="24">
        <v>57</v>
      </c>
      <c r="E4" s="26" t="s">
        <v>34</v>
      </c>
      <c r="F4" s="26">
        <f>0.3*D4</f>
        <v>17.099999999999998</v>
      </c>
      <c r="G4" s="28">
        <v>30</v>
      </c>
      <c r="H4" s="31"/>
    </row>
    <row r="5" spans="1:9" x14ac:dyDescent="0.2">
      <c r="A5" s="14">
        <v>320</v>
      </c>
      <c r="B5" s="15" t="s">
        <v>6</v>
      </c>
      <c r="C5" s="15" t="s">
        <v>2</v>
      </c>
      <c r="D5" s="22">
        <v>19</v>
      </c>
      <c r="E5" s="26" t="s">
        <v>34</v>
      </c>
      <c r="F5" s="39">
        <f>SUM(D5:D6)*0.3</f>
        <v>18.3</v>
      </c>
      <c r="G5" s="37">
        <v>30</v>
      </c>
      <c r="H5" s="31"/>
    </row>
    <row r="6" spans="1:9" ht="16" thickBot="1" x14ac:dyDescent="0.25">
      <c r="A6" s="16">
        <v>320</v>
      </c>
      <c r="B6" s="17" t="s">
        <v>7</v>
      </c>
      <c r="C6" s="17" t="s">
        <v>2</v>
      </c>
      <c r="D6" s="23">
        <v>42</v>
      </c>
      <c r="E6" s="26" t="s">
        <v>34</v>
      </c>
      <c r="F6" s="39"/>
      <c r="G6" s="37"/>
      <c r="H6" s="31"/>
    </row>
    <row r="7" spans="1:9" x14ac:dyDescent="0.2">
      <c r="A7" s="14">
        <v>321</v>
      </c>
      <c r="B7" s="15" t="s">
        <v>29</v>
      </c>
      <c r="C7" s="15" t="s">
        <v>2</v>
      </c>
      <c r="D7" s="22">
        <v>20</v>
      </c>
      <c r="E7" s="26" t="s">
        <v>34</v>
      </c>
      <c r="F7" s="39">
        <f>0.3*SUM(D7:D8)</f>
        <v>38.1</v>
      </c>
      <c r="G7" s="37">
        <v>38</v>
      </c>
      <c r="H7" s="31"/>
    </row>
    <row r="8" spans="1:9" ht="16" thickBot="1" x14ac:dyDescent="0.25">
      <c r="A8" s="16">
        <v>321</v>
      </c>
      <c r="B8" s="17" t="s">
        <v>30</v>
      </c>
      <c r="C8" s="17" t="s">
        <v>2</v>
      </c>
      <c r="D8" s="23">
        <v>107</v>
      </c>
      <c r="E8" s="26" t="s">
        <v>34</v>
      </c>
      <c r="F8" s="39"/>
      <c r="G8" s="37"/>
      <c r="H8" s="31"/>
    </row>
    <row r="9" spans="1:9" ht="16" thickBot="1" x14ac:dyDescent="0.25">
      <c r="A9" s="18">
        <v>332</v>
      </c>
      <c r="B9" s="19" t="s">
        <v>52</v>
      </c>
      <c r="C9" s="19" t="s">
        <v>34</v>
      </c>
      <c r="D9" s="24">
        <v>11</v>
      </c>
      <c r="E9" s="26" t="s">
        <v>2</v>
      </c>
      <c r="F9" s="26">
        <f>0.3*D9</f>
        <v>3.3</v>
      </c>
      <c r="G9" s="28">
        <v>11</v>
      </c>
      <c r="H9" s="31"/>
    </row>
    <row r="10" spans="1:9" ht="16" thickBot="1" x14ac:dyDescent="0.25">
      <c r="A10" s="18">
        <v>333</v>
      </c>
      <c r="B10" s="19" t="s">
        <v>52</v>
      </c>
      <c r="C10" s="19" t="s">
        <v>34</v>
      </c>
      <c r="D10" s="24">
        <v>21</v>
      </c>
      <c r="E10" s="26" t="s">
        <v>2</v>
      </c>
      <c r="F10" s="26">
        <f t="shared" ref="F10:F18" si="0">0.3*D10</f>
        <v>6.3</v>
      </c>
      <c r="G10" s="28">
        <v>21</v>
      </c>
      <c r="H10" s="31"/>
    </row>
    <row r="11" spans="1:9" ht="16" thickBot="1" x14ac:dyDescent="0.25">
      <c r="A11" s="18">
        <v>339</v>
      </c>
      <c r="B11" s="19" t="s">
        <v>56</v>
      </c>
      <c r="C11" s="19" t="s">
        <v>34</v>
      </c>
      <c r="D11" s="24">
        <v>20</v>
      </c>
      <c r="E11" s="26" t="s">
        <v>2</v>
      </c>
      <c r="F11" s="26">
        <f t="shared" si="0"/>
        <v>6</v>
      </c>
      <c r="G11" s="28">
        <v>20</v>
      </c>
      <c r="H11" s="31"/>
    </row>
    <row r="12" spans="1:9" ht="16" thickBot="1" x14ac:dyDescent="0.25">
      <c r="A12" s="18" t="s">
        <v>53</v>
      </c>
      <c r="B12" s="19" t="s">
        <v>54</v>
      </c>
      <c r="C12" s="19" t="s">
        <v>34</v>
      </c>
      <c r="D12" s="24">
        <v>10</v>
      </c>
      <c r="E12" s="26" t="s">
        <v>2</v>
      </c>
      <c r="F12" s="26">
        <f t="shared" si="0"/>
        <v>3</v>
      </c>
      <c r="G12" s="28">
        <v>10</v>
      </c>
      <c r="H12" s="31"/>
    </row>
    <row r="13" spans="1:9" ht="16" thickBot="1" x14ac:dyDescent="0.25">
      <c r="A13" s="18">
        <v>359</v>
      </c>
      <c r="B13" s="19" t="s">
        <v>58</v>
      </c>
      <c r="C13" s="19" t="s">
        <v>34</v>
      </c>
      <c r="D13" s="24">
        <v>19</v>
      </c>
      <c r="E13" s="26" t="s">
        <v>2</v>
      </c>
      <c r="F13" s="26">
        <f t="shared" si="0"/>
        <v>5.7</v>
      </c>
      <c r="G13" s="28">
        <v>19</v>
      </c>
      <c r="H13" s="31"/>
    </row>
    <row r="14" spans="1:9" ht="17" thickBot="1" x14ac:dyDescent="0.25">
      <c r="A14" s="18">
        <v>717</v>
      </c>
      <c r="B14" s="19" t="s">
        <v>36</v>
      </c>
      <c r="C14" s="19" t="s">
        <v>2</v>
      </c>
      <c r="D14" s="24">
        <v>88</v>
      </c>
      <c r="E14" s="26" t="s">
        <v>34</v>
      </c>
      <c r="F14" s="26">
        <f t="shared" si="0"/>
        <v>26.4</v>
      </c>
      <c r="G14" s="28">
        <f>0.15*D14</f>
        <v>13.2</v>
      </c>
      <c r="H14" s="31" t="s">
        <v>74</v>
      </c>
    </row>
    <row r="15" spans="1:9" ht="16" thickBot="1" x14ac:dyDescent="0.25">
      <c r="A15" s="18">
        <v>738</v>
      </c>
      <c r="B15" s="19" t="s">
        <v>38</v>
      </c>
      <c r="C15" s="19" t="s">
        <v>2</v>
      </c>
      <c r="D15" s="24">
        <v>77</v>
      </c>
      <c r="E15" s="26" t="s">
        <v>34</v>
      </c>
      <c r="F15" s="26">
        <f t="shared" si="0"/>
        <v>23.099999999999998</v>
      </c>
      <c r="G15" s="28">
        <v>30</v>
      </c>
      <c r="H15" s="31"/>
    </row>
    <row r="16" spans="1:9" ht="48" x14ac:dyDescent="0.2">
      <c r="A16" s="14">
        <v>739</v>
      </c>
      <c r="B16" s="15" t="s">
        <v>39</v>
      </c>
      <c r="C16" s="15" t="s">
        <v>2</v>
      </c>
      <c r="D16" s="22">
        <v>110</v>
      </c>
      <c r="E16" s="26" t="s">
        <v>34</v>
      </c>
      <c r="F16" s="26">
        <f t="shared" si="0"/>
        <v>33</v>
      </c>
      <c r="G16" s="37">
        <f>SUM(D16:D17)*0.3</f>
        <v>39</v>
      </c>
      <c r="H16" s="31" t="s">
        <v>75</v>
      </c>
    </row>
    <row r="17" spans="1:8" ht="16" thickBot="1" x14ac:dyDescent="0.25">
      <c r="A17" s="16">
        <v>739</v>
      </c>
      <c r="B17" s="17" t="s">
        <v>39</v>
      </c>
      <c r="C17" s="17" t="s">
        <v>34</v>
      </c>
      <c r="D17" s="23">
        <v>20</v>
      </c>
      <c r="E17" s="26" t="s">
        <v>34</v>
      </c>
      <c r="F17" s="26">
        <f t="shared" si="0"/>
        <v>6</v>
      </c>
      <c r="G17" s="37"/>
      <c r="H17" s="31"/>
    </row>
    <row r="18" spans="1:8" ht="16" thickBot="1" x14ac:dyDescent="0.25">
      <c r="A18" s="18" t="s">
        <v>43</v>
      </c>
      <c r="B18" s="19" t="s">
        <v>44</v>
      </c>
      <c r="C18" s="19" t="s">
        <v>2</v>
      </c>
      <c r="D18" s="24">
        <v>11</v>
      </c>
      <c r="E18" s="26" t="s">
        <v>2</v>
      </c>
      <c r="F18" s="26">
        <f t="shared" si="0"/>
        <v>3.3</v>
      </c>
      <c r="G18" s="28">
        <v>11</v>
      </c>
      <c r="H18" s="31"/>
    </row>
    <row r="19" spans="1:8" x14ac:dyDescent="0.2">
      <c r="A19" s="14" t="s">
        <v>45</v>
      </c>
      <c r="B19" s="15" t="s">
        <v>44</v>
      </c>
      <c r="C19" s="15" t="s">
        <v>2</v>
      </c>
      <c r="D19" s="22">
        <v>62</v>
      </c>
      <c r="E19" s="26" t="s">
        <v>34</v>
      </c>
      <c r="F19" s="32">
        <f>0.3*SUM(D19)</f>
        <v>18.599999999999998</v>
      </c>
      <c r="G19" s="28">
        <v>19</v>
      </c>
      <c r="H19" s="31"/>
    </row>
    <row r="20" spans="1:8" ht="17" thickBot="1" x14ac:dyDescent="0.25">
      <c r="A20" s="16" t="s">
        <v>45</v>
      </c>
      <c r="B20" s="17" t="s">
        <v>44</v>
      </c>
      <c r="C20" s="17" t="s">
        <v>34</v>
      </c>
      <c r="D20" s="23">
        <v>15</v>
      </c>
      <c r="E20" s="26" t="s">
        <v>2</v>
      </c>
      <c r="F20" s="32">
        <f>0.3*SUM(D20)</f>
        <v>4.5</v>
      </c>
      <c r="G20" s="28">
        <v>15</v>
      </c>
      <c r="H20" s="31" t="s">
        <v>76</v>
      </c>
    </row>
    <row r="21" spans="1:8" ht="33" thickBot="1" x14ac:dyDescent="0.25">
      <c r="A21" s="18" t="s">
        <v>46</v>
      </c>
      <c r="B21" s="19" t="s">
        <v>44</v>
      </c>
      <c r="C21" s="19" t="s">
        <v>34</v>
      </c>
      <c r="D21" s="24">
        <v>5</v>
      </c>
      <c r="E21" s="26" t="s">
        <v>2</v>
      </c>
      <c r="F21" s="39">
        <f>SUM(D21:D22)*0.3</f>
        <v>6.8999999999999995</v>
      </c>
      <c r="G21" s="28">
        <v>5</v>
      </c>
      <c r="H21" s="31" t="s">
        <v>77</v>
      </c>
    </row>
    <row r="22" spans="1:8" ht="33" thickBot="1" x14ac:dyDescent="0.25">
      <c r="A22" s="18" t="s">
        <v>47</v>
      </c>
      <c r="B22" s="19" t="s">
        <v>44</v>
      </c>
      <c r="C22" s="19" t="s">
        <v>34</v>
      </c>
      <c r="D22" s="24">
        <v>18</v>
      </c>
      <c r="E22" s="26" t="s">
        <v>2</v>
      </c>
      <c r="F22" s="39"/>
      <c r="G22" s="28">
        <v>18</v>
      </c>
      <c r="H22" s="31" t="s">
        <v>78</v>
      </c>
    </row>
    <row r="23" spans="1:8" ht="16" thickBot="1" x14ac:dyDescent="0.25">
      <c r="A23" s="18" t="s">
        <v>48</v>
      </c>
      <c r="B23" s="19" t="s">
        <v>49</v>
      </c>
      <c r="C23" s="19" t="s">
        <v>34</v>
      </c>
      <c r="D23" s="24">
        <v>16</v>
      </c>
      <c r="E23" s="26" t="s">
        <v>2</v>
      </c>
      <c r="F23" s="26">
        <f>0.3*D23</f>
        <v>4.8</v>
      </c>
      <c r="G23" s="28"/>
      <c r="H23" s="31"/>
    </row>
    <row r="24" spans="1:8" ht="17" thickBot="1" x14ac:dyDescent="0.25">
      <c r="A24" s="18">
        <v>764</v>
      </c>
      <c r="B24" s="19" t="s">
        <v>63</v>
      </c>
      <c r="C24" s="19" t="s">
        <v>34</v>
      </c>
      <c r="D24" s="24">
        <v>21</v>
      </c>
      <c r="E24" s="26" t="s">
        <v>2</v>
      </c>
      <c r="F24" s="26">
        <f>0.3*D24</f>
        <v>6.3</v>
      </c>
      <c r="G24" s="28">
        <v>21</v>
      </c>
      <c r="H24" s="31" t="s">
        <v>79</v>
      </c>
    </row>
    <row r="25" spans="1:8" ht="16" thickBot="1" x14ac:dyDescent="0.25">
      <c r="A25" s="16" t="s">
        <v>64</v>
      </c>
      <c r="B25" s="17" t="s">
        <v>66</v>
      </c>
      <c r="C25" s="17" t="s">
        <v>34</v>
      </c>
      <c r="D25" s="23">
        <v>9</v>
      </c>
      <c r="E25" s="26" t="s">
        <v>2</v>
      </c>
      <c r="F25" s="40">
        <f>0.3*SUM(D25:D27)</f>
        <v>9</v>
      </c>
      <c r="G25" s="37">
        <v>18</v>
      </c>
    </row>
    <row r="26" spans="1:8" x14ac:dyDescent="0.2">
      <c r="A26" s="18" t="s">
        <v>67</v>
      </c>
      <c r="B26" s="19" t="s">
        <v>66</v>
      </c>
      <c r="C26" s="19" t="s">
        <v>34</v>
      </c>
      <c r="D26" s="24">
        <v>9</v>
      </c>
      <c r="E26" s="26" t="s">
        <v>2</v>
      </c>
      <c r="F26" s="40"/>
      <c r="G26" s="37"/>
    </row>
    <row r="27" spans="1:8" x14ac:dyDescent="0.2">
      <c r="A27" s="33" t="s">
        <v>68</v>
      </c>
      <c r="B27" t="s">
        <v>66</v>
      </c>
      <c r="C27" t="s">
        <v>34</v>
      </c>
      <c r="D27" s="1">
        <v>12</v>
      </c>
      <c r="E27" s="34" t="s">
        <v>2</v>
      </c>
      <c r="F27" s="41"/>
      <c r="G27" s="37"/>
    </row>
    <row r="28" spans="1:8" x14ac:dyDescent="0.2">
      <c r="A28" s="35" t="s">
        <v>68</v>
      </c>
      <c r="B28" s="36" t="s">
        <v>65</v>
      </c>
      <c r="C28" s="36" t="s">
        <v>34</v>
      </c>
      <c r="D28" s="21">
        <v>3</v>
      </c>
      <c r="E28" s="21" t="s">
        <v>2</v>
      </c>
      <c r="F28" s="37">
        <f>0.3*SUM(D28:D29)</f>
        <v>4.5</v>
      </c>
      <c r="G28" s="38">
        <v>15</v>
      </c>
    </row>
    <row r="29" spans="1:8" x14ac:dyDescent="0.2">
      <c r="A29" s="35" t="s">
        <v>64</v>
      </c>
      <c r="B29" s="36" t="s">
        <v>65</v>
      </c>
      <c r="C29" s="36" t="s">
        <v>34</v>
      </c>
      <c r="D29" s="21">
        <v>12</v>
      </c>
      <c r="E29" s="21" t="s">
        <v>2</v>
      </c>
      <c r="F29" s="37"/>
      <c r="G29" s="38"/>
    </row>
  </sheetData>
  <autoFilter ref="A1:H1" xr:uid="{E433354C-6BBF-4E63-BCF2-4532321AB395}"/>
  <mergeCells count="12">
    <mergeCell ref="F28:F29"/>
    <mergeCell ref="G2:G3"/>
    <mergeCell ref="G5:G6"/>
    <mergeCell ref="G7:G8"/>
    <mergeCell ref="G28:G29"/>
    <mergeCell ref="G25:G27"/>
    <mergeCell ref="G16:G17"/>
    <mergeCell ref="F2:F3"/>
    <mergeCell ref="F5:F6"/>
    <mergeCell ref="F7:F8"/>
    <mergeCell ref="F21:F22"/>
    <mergeCell ref="F25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DATA</vt:lpstr>
      <vt:lpstr>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Hasser, Doug</dc:creator>
  <cp:keywords/>
  <dc:description/>
  <cp:lastModifiedBy>Microsoft Office User</cp:lastModifiedBy>
  <cp:revision/>
  <dcterms:created xsi:type="dcterms:W3CDTF">2023-03-02T18:46:39Z</dcterms:created>
  <dcterms:modified xsi:type="dcterms:W3CDTF">2023-03-21T03:49:23Z</dcterms:modified>
  <cp:category/>
  <cp:contentStatus/>
</cp:coreProperties>
</file>